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5"/>
  </bookViews>
  <sheets>
    <sheet name="Run 1" sheetId="25" r:id="rId1"/>
    <sheet name="Run 2" sheetId="24" r:id="rId2"/>
    <sheet name="Run 3" sheetId="26" r:id="rId3"/>
    <sheet name="Run 4" sheetId="11" r:id="rId4"/>
    <sheet name="Run 5" sheetId="23" r:id="rId5"/>
    <sheet name="Average" sheetId="2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22" l="1"/>
  <c r="E3" i="22"/>
  <c r="E4" i="22"/>
  <c r="E5" i="22"/>
  <c r="E6" i="22"/>
  <c r="E7" i="22"/>
  <c r="E8" i="22"/>
  <c r="E9" i="22"/>
  <c r="E10" i="22"/>
  <c r="E11" i="22"/>
  <c r="E12" i="22"/>
  <c r="F3" i="22"/>
  <c r="G3" i="22"/>
  <c r="H3" i="22"/>
  <c r="I3" i="22"/>
  <c r="J3" i="22"/>
  <c r="K3" i="24"/>
  <c r="K3" i="11"/>
  <c r="K3" i="23"/>
  <c r="K3" i="22"/>
  <c r="L3" i="22"/>
  <c r="M3" i="22"/>
  <c r="N3" i="24"/>
  <c r="N3" i="11"/>
  <c r="N3" i="23"/>
  <c r="N3" i="22"/>
  <c r="O3" i="22"/>
  <c r="P3" i="22"/>
  <c r="Q3" i="22"/>
  <c r="R3" i="22"/>
  <c r="S3" i="22"/>
  <c r="T3" i="22"/>
  <c r="U3" i="24"/>
  <c r="U3" i="11"/>
  <c r="U3" i="23"/>
  <c r="U3" i="22"/>
  <c r="V3" i="24"/>
  <c r="V3" i="11"/>
  <c r="V3" i="23"/>
  <c r="V3" i="22"/>
  <c r="X3" i="24"/>
  <c r="X3" i="22"/>
  <c r="F4" i="22"/>
  <c r="G4" i="22"/>
  <c r="H4" i="22"/>
  <c r="I4" i="22"/>
  <c r="J4" i="22"/>
  <c r="K4" i="25"/>
  <c r="K4" i="24"/>
  <c r="K4" i="26"/>
  <c r="K4" i="11"/>
  <c r="K4" i="23"/>
  <c r="K4" i="22"/>
  <c r="L4" i="22"/>
  <c r="M4" i="22"/>
  <c r="N4" i="25"/>
  <c r="N4" i="24"/>
  <c r="N4" i="26"/>
  <c r="N4" i="11"/>
  <c r="N4" i="23"/>
  <c r="N4" i="22"/>
  <c r="O4" i="22"/>
  <c r="P4" i="22"/>
  <c r="Q4" i="22"/>
  <c r="R4" i="22"/>
  <c r="S4" i="22"/>
  <c r="T4" i="22"/>
  <c r="U4" i="25"/>
  <c r="U4" i="24"/>
  <c r="U4" i="26"/>
  <c r="U4" i="11"/>
  <c r="U4" i="23"/>
  <c r="U4" i="22"/>
  <c r="V4" i="25"/>
  <c r="V4" i="24"/>
  <c r="V4" i="26"/>
  <c r="V4" i="11"/>
  <c r="V4" i="23"/>
  <c r="V4" i="22"/>
  <c r="W4" i="22"/>
  <c r="X4" i="25"/>
  <c r="X4" i="24"/>
  <c r="X4" i="22"/>
  <c r="F5" i="22"/>
  <c r="G5" i="22"/>
  <c r="H5" i="22"/>
  <c r="I5" i="22"/>
  <c r="J5" i="22"/>
  <c r="K5" i="25"/>
  <c r="K5" i="11"/>
  <c r="K5" i="23"/>
  <c r="K5" i="22"/>
  <c r="L5" i="22"/>
  <c r="M5" i="22"/>
  <c r="N5" i="25"/>
  <c r="N5" i="11"/>
  <c r="N5" i="23"/>
  <c r="N5" i="22"/>
  <c r="O5" i="22"/>
  <c r="P5" i="22"/>
  <c r="Q5" i="22"/>
  <c r="R5" i="22"/>
  <c r="S5" i="22"/>
  <c r="T5" i="22"/>
  <c r="U5" i="25"/>
  <c r="U5" i="11"/>
  <c r="U5" i="23"/>
  <c r="U5" i="22"/>
  <c r="V5" i="25"/>
  <c r="V5" i="11"/>
  <c r="V5" i="23"/>
  <c r="V5" i="22"/>
  <c r="W5" i="22"/>
  <c r="X5" i="25"/>
  <c r="X5" i="11"/>
  <c r="X5" i="22"/>
  <c r="F6" i="22"/>
  <c r="G6" i="22"/>
  <c r="H6" i="22"/>
  <c r="I6" i="22"/>
  <c r="J6" i="22"/>
  <c r="K6" i="25"/>
  <c r="K6" i="24"/>
  <c r="K6" i="26"/>
  <c r="K6" i="11"/>
  <c r="K6" i="23"/>
  <c r="K6" i="22"/>
  <c r="L6" i="22"/>
  <c r="M6" i="22"/>
  <c r="N6" i="25"/>
  <c r="N6" i="24"/>
  <c r="N6" i="26"/>
  <c r="N6" i="11"/>
  <c r="N6" i="23"/>
  <c r="N6" i="22"/>
  <c r="O6" i="22"/>
  <c r="P6" i="22"/>
  <c r="Q6" i="22"/>
  <c r="R6" i="22"/>
  <c r="S6" i="22"/>
  <c r="T6" i="22"/>
  <c r="U6" i="25"/>
  <c r="U6" i="24"/>
  <c r="U6" i="26"/>
  <c r="U6" i="11"/>
  <c r="U6" i="23"/>
  <c r="U6" i="22"/>
  <c r="V6" i="25"/>
  <c r="V6" i="24"/>
  <c r="V6" i="26"/>
  <c r="V6" i="11"/>
  <c r="V6" i="23"/>
  <c r="V6" i="22"/>
  <c r="W6" i="22"/>
  <c r="X6" i="25"/>
  <c r="X6" i="24"/>
  <c r="X6" i="22"/>
  <c r="F7" i="22"/>
  <c r="G7" i="22"/>
  <c r="H7" i="22"/>
  <c r="I7" i="22"/>
  <c r="J7" i="22"/>
  <c r="K7" i="24"/>
  <c r="K7" i="26"/>
  <c r="K7" i="11"/>
  <c r="K7" i="22"/>
  <c r="L7" i="22"/>
  <c r="M7" i="22"/>
  <c r="N7" i="24"/>
  <c r="N7" i="26"/>
  <c r="N7" i="11"/>
  <c r="N7" i="22"/>
  <c r="O7" i="22"/>
  <c r="P7" i="22"/>
  <c r="Q7" i="22"/>
  <c r="R7" i="22"/>
  <c r="S7" i="22"/>
  <c r="T7" i="22"/>
  <c r="U7" i="24"/>
  <c r="U7" i="26"/>
  <c r="U7" i="11"/>
  <c r="U7" i="22"/>
  <c r="V7" i="24"/>
  <c r="V7" i="26"/>
  <c r="V7" i="11"/>
  <c r="V7" i="22"/>
  <c r="W7" i="22"/>
  <c r="X7" i="24"/>
  <c r="X7" i="22"/>
  <c r="F8" i="22"/>
  <c r="G8" i="22"/>
  <c r="H8" i="22"/>
  <c r="I8" i="22"/>
  <c r="J8" i="22"/>
  <c r="K8" i="24"/>
  <c r="K8" i="26"/>
  <c r="K8" i="11"/>
  <c r="K8" i="23"/>
  <c r="K8" i="22"/>
  <c r="L8" i="22"/>
  <c r="M8" i="22"/>
  <c r="N8" i="24"/>
  <c r="N8" i="26"/>
  <c r="N8" i="11"/>
  <c r="N8" i="23"/>
  <c r="N8" i="22"/>
  <c r="O8" i="22"/>
  <c r="P8" i="22"/>
  <c r="Q8" i="22"/>
  <c r="R8" i="22"/>
  <c r="S8" i="22"/>
  <c r="T8" i="22"/>
  <c r="U8" i="24"/>
  <c r="U8" i="26"/>
  <c r="U8" i="11"/>
  <c r="U8" i="23"/>
  <c r="U8" i="22"/>
  <c r="V8" i="24"/>
  <c r="V8" i="26"/>
  <c r="V8" i="11"/>
  <c r="V8" i="23"/>
  <c r="V8" i="22"/>
  <c r="W8" i="22"/>
  <c r="X8" i="24"/>
  <c r="X8" i="22"/>
  <c r="F9" i="22"/>
  <c r="G9" i="22"/>
  <c r="H9" i="22"/>
  <c r="I9" i="22"/>
  <c r="J9" i="22"/>
  <c r="K9" i="24"/>
  <c r="K9" i="26"/>
  <c r="K9" i="11"/>
  <c r="K9" i="23"/>
  <c r="K9" i="22"/>
  <c r="L9" i="22"/>
  <c r="M9" i="22"/>
  <c r="N9" i="24"/>
  <c r="N9" i="26"/>
  <c r="N9" i="11"/>
  <c r="N9" i="23"/>
  <c r="N9" i="22"/>
  <c r="O9" i="22"/>
  <c r="P9" i="22"/>
  <c r="Q9" i="22"/>
  <c r="R9" i="22"/>
  <c r="S9" i="22"/>
  <c r="T9" i="22"/>
  <c r="U9" i="24"/>
  <c r="U9" i="26"/>
  <c r="U9" i="11"/>
  <c r="U9" i="23"/>
  <c r="U9" i="22"/>
  <c r="V9" i="24"/>
  <c r="V9" i="26"/>
  <c r="V9" i="11"/>
  <c r="V9" i="23"/>
  <c r="V9" i="22"/>
  <c r="W9" i="22"/>
  <c r="X9" i="24"/>
  <c r="X9" i="22"/>
  <c r="F10" i="22"/>
  <c r="G10" i="22"/>
  <c r="H10" i="22"/>
  <c r="I10" i="22"/>
  <c r="J10" i="22"/>
  <c r="K10" i="25"/>
  <c r="K10" i="24"/>
  <c r="K10" i="26"/>
  <c r="K10" i="11"/>
  <c r="K10" i="23"/>
  <c r="K10" i="22"/>
  <c r="L10" i="22"/>
  <c r="M10" i="22"/>
  <c r="N10" i="25"/>
  <c r="N10" i="24"/>
  <c r="N10" i="26"/>
  <c r="N10" i="11"/>
  <c r="N10" i="23"/>
  <c r="N10" i="22"/>
  <c r="O10" i="22"/>
  <c r="P10" i="22"/>
  <c r="Q10" i="22"/>
  <c r="R10" i="22"/>
  <c r="S10" i="22"/>
  <c r="T10" i="22"/>
  <c r="U10" i="25"/>
  <c r="U10" i="24"/>
  <c r="U10" i="26"/>
  <c r="U10" i="11"/>
  <c r="U10" i="23"/>
  <c r="U10" i="22"/>
  <c r="V10" i="25"/>
  <c r="V10" i="24"/>
  <c r="V10" i="26"/>
  <c r="V10" i="11"/>
  <c r="V10" i="23"/>
  <c r="V10" i="22"/>
  <c r="W10" i="22"/>
  <c r="X10" i="25"/>
  <c r="X10" i="24"/>
  <c r="X10" i="22"/>
  <c r="F11" i="22"/>
  <c r="G11" i="22"/>
  <c r="H11" i="22"/>
  <c r="I11" i="22"/>
  <c r="J11" i="22"/>
  <c r="K11" i="25"/>
  <c r="K11" i="24"/>
  <c r="K11" i="26"/>
  <c r="K11" i="11"/>
  <c r="K11" i="23"/>
  <c r="K11" i="22"/>
  <c r="L11" i="22"/>
  <c r="M11" i="22"/>
  <c r="N11" i="25"/>
  <c r="N11" i="24"/>
  <c r="N11" i="26"/>
  <c r="N11" i="11"/>
  <c r="N11" i="23"/>
  <c r="N11" i="22"/>
  <c r="O11" i="22"/>
  <c r="P11" i="22"/>
  <c r="Q11" i="22"/>
  <c r="R11" i="22"/>
  <c r="S11" i="22"/>
  <c r="T11" i="22"/>
  <c r="U11" i="25"/>
  <c r="U11" i="24"/>
  <c r="U11" i="26"/>
  <c r="U11" i="11"/>
  <c r="U11" i="23"/>
  <c r="U11" i="22"/>
  <c r="V11" i="25"/>
  <c r="V11" i="24"/>
  <c r="V11" i="26"/>
  <c r="V11" i="11"/>
  <c r="V11" i="23"/>
  <c r="V11" i="22"/>
  <c r="W11" i="22"/>
  <c r="X11" i="25"/>
  <c r="X11" i="24"/>
  <c r="X11" i="22"/>
  <c r="F12" i="22"/>
  <c r="G12" i="22"/>
  <c r="H12" i="22"/>
  <c r="I12" i="22"/>
  <c r="J12" i="22"/>
  <c r="K12" i="25"/>
  <c r="K12" i="24"/>
  <c r="K12" i="26"/>
  <c r="K12" i="11"/>
  <c r="K12" i="23"/>
  <c r="K12" i="22"/>
  <c r="L12" i="22"/>
  <c r="M12" i="22"/>
  <c r="N12" i="25"/>
  <c r="N12" i="24"/>
  <c r="N12" i="26"/>
  <c r="N12" i="11"/>
  <c r="N12" i="23"/>
  <c r="N12" i="22"/>
  <c r="O12" i="22"/>
  <c r="P12" i="22"/>
  <c r="Q12" i="22"/>
  <c r="R12" i="22"/>
  <c r="S12" i="22"/>
  <c r="T12" i="22"/>
  <c r="U12" i="25"/>
  <c r="U12" i="24"/>
  <c r="U12" i="26"/>
  <c r="U12" i="11"/>
  <c r="U12" i="23"/>
  <c r="U12" i="22"/>
  <c r="V12" i="25"/>
  <c r="V12" i="24"/>
  <c r="V12" i="26"/>
  <c r="V12" i="11"/>
  <c r="V12" i="23"/>
  <c r="V12" i="22"/>
  <c r="W12" i="22"/>
  <c r="X12" i="25"/>
  <c r="X12" i="24"/>
  <c r="X12" i="22"/>
  <c r="D3" i="22"/>
  <c r="D4" i="22"/>
  <c r="D5" i="22"/>
  <c r="D6" i="22"/>
  <c r="D7" i="22"/>
  <c r="D8" i="22"/>
  <c r="D9" i="22"/>
  <c r="D10" i="22"/>
  <c r="D11" i="22"/>
  <c r="D12" i="22"/>
  <c r="X4" i="26"/>
  <c r="X6" i="26"/>
  <c r="X7" i="26"/>
  <c r="X8" i="26"/>
  <c r="X9" i="26"/>
  <c r="X10" i="26"/>
  <c r="X11" i="26"/>
  <c r="X12" i="26"/>
  <c r="X3" i="23"/>
  <c r="X4" i="23"/>
  <c r="X5" i="23"/>
  <c r="X6" i="23"/>
  <c r="X8" i="23"/>
  <c r="X9" i="23"/>
  <c r="X10" i="23"/>
  <c r="X11" i="23"/>
  <c r="X12" i="23"/>
  <c r="X3" i="11"/>
  <c r="X4" i="11"/>
  <c r="X6" i="11"/>
  <c r="X7" i="11"/>
  <c r="X8" i="11"/>
  <c r="X9" i="11"/>
  <c r="X10" i="11"/>
  <c r="X11" i="11"/>
  <c r="X12" i="11"/>
</calcChain>
</file>

<file path=xl/sharedStrings.xml><?xml version="1.0" encoding="utf-8"?>
<sst xmlns="http://schemas.openxmlformats.org/spreadsheetml/2006/main" count="277" uniqueCount="31">
  <si>
    <t>Number of APs</t>
  </si>
  <si>
    <t>Mean Latency (s)</t>
  </si>
  <si>
    <t>Standard Deviation</t>
  </si>
  <si>
    <t>Packets Generated</t>
  </si>
  <si>
    <t>Packets Dropped</t>
  </si>
  <si>
    <t>Packets Sent</t>
  </si>
  <si>
    <t>Packets Received</t>
  </si>
  <si>
    <t>% Received</t>
  </si>
  <si>
    <t>Queue Size</t>
  </si>
  <si>
    <t>% Dropped</t>
  </si>
  <si>
    <t>AP</t>
  </si>
  <si>
    <t>Received</t>
  </si>
  <si>
    <t>Broadcasts</t>
  </si>
  <si>
    <t>Sent</t>
  </si>
  <si>
    <t>Responded</t>
  </si>
  <si>
    <t>Successful</t>
  </si>
  <si>
    <t>Packets</t>
  </si>
  <si>
    <t>Stored</t>
  </si>
  <si>
    <t>Dropped</t>
  </si>
  <si>
    <t>Queue Ignores</t>
  </si>
  <si>
    <t>Time</t>
  </si>
  <si>
    <t>Space</t>
  </si>
  <si>
    <t>Unique</t>
  </si>
  <si>
    <t>Priority Queue</t>
  </si>
  <si>
    <t>Yes</t>
  </si>
  <si>
    <t>No</t>
  </si>
  <si>
    <t>In Queue</t>
  </si>
  <si>
    <t>Duplicates</t>
  </si>
  <si>
    <t>Ratio</t>
  </si>
  <si>
    <t>Final Packets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</si>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</sst>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Latency with Priority 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1'!$D$3:$D$7</c:f>
              <c:numCache>
                <c:formatCode>General</c:formatCode>
                <c:ptCount val="5"/>
                <c:pt idx="1">
                  <c:v>2.3658590798</c:v>
                </c:pt>
                <c:pt idx="2">
                  <c:v>21.6915725745</c:v>
                </c:pt>
                <c:pt idx="3">
                  <c:v>343.180403516</c:v>
                </c:pt>
              </c:numCache>
            </c:numRef>
          </c:yVal>
          <c:smooth val="0"/>
        </c:ser>
        <c:ser>
          <c:idx val="1"/>
          <c:order val="1"/>
          <c:tx>
            <c:v>Latency</c:v>
          </c:tx>
          <c:spPr>
            <a:ln w="28575">
              <a:noFill/>
            </a:ln>
          </c:spP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1'!$D$8:$D$12</c:f>
              <c:numCache>
                <c:formatCode>General</c:formatCode>
                <c:ptCount val="5"/>
                <c:pt idx="2">
                  <c:v>7.60351591329</c:v>
                </c:pt>
                <c:pt idx="3">
                  <c:v>172.827864682</c:v>
                </c:pt>
                <c:pt idx="4">
                  <c:v>355.647071508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11800"/>
        <c:axId val="2093919416"/>
      </c:scatterChart>
      <c:scatterChart>
        <c:scatterStyle val="lineMarker"/>
        <c:varyColors val="0"/>
        <c:ser>
          <c:idx val="2"/>
          <c:order val="2"/>
          <c:tx>
            <c:v>Packets Received with Priority Queue</c:v>
          </c:tx>
          <c:spPr>
            <a:ln w="28575">
              <a:noFill/>
            </a:ln>
          </c:spP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1'!$V$3:$V$7</c:f>
              <c:numCache>
                <c:formatCode>0.00%</c:formatCode>
                <c:ptCount val="5"/>
                <c:pt idx="1">
                  <c:v>0.4570984</c:v>
                </c:pt>
                <c:pt idx="2">
                  <c:v>0.4805928</c:v>
                </c:pt>
                <c:pt idx="3">
                  <c:v>0.5625744</c:v>
                </c:pt>
              </c:numCache>
            </c:numRef>
          </c:yVal>
          <c:smooth val="0"/>
        </c:ser>
        <c:ser>
          <c:idx val="3"/>
          <c:order val="3"/>
          <c:tx>
            <c:v>Packets Received</c:v>
          </c:tx>
          <c:spPr>
            <a:ln w="28575">
              <a:noFill/>
            </a:ln>
          </c:spP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1'!$V$8:$V$12</c:f>
              <c:numCache>
                <c:formatCode>0.00%</c:formatCode>
                <c:ptCount val="5"/>
                <c:pt idx="2">
                  <c:v>0.4877936</c:v>
                </c:pt>
                <c:pt idx="3">
                  <c:v>0.6446928</c:v>
                </c:pt>
                <c:pt idx="4">
                  <c:v>0.7123256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86360"/>
        <c:axId val="2093880872"/>
      </c:scatterChart>
      <c:valAx>
        <c:axId val="2093911800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19416"/>
        <c:crosses val="autoZero"/>
        <c:crossBetween val="midCat"/>
      </c:valAx>
      <c:valAx>
        <c:axId val="20939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Latency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11800"/>
        <c:crosses val="autoZero"/>
        <c:crossBetween val="midCat"/>
      </c:valAx>
      <c:valAx>
        <c:axId val="2093880872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Packets Recieved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3886360"/>
        <c:crosses val="max"/>
        <c:crossBetween val="midCat"/>
      </c:valAx>
      <c:valAx>
        <c:axId val="2093886360"/>
        <c:scaling>
          <c:logBase val="2.0"/>
          <c:orientation val="minMax"/>
          <c:max val="4096.0"/>
          <c:min val="4.0"/>
        </c:scaling>
        <c:delete val="1"/>
        <c:axPos val="t"/>
        <c:numFmt formatCode="General" sourceLinked="1"/>
        <c:majorTickMark val="out"/>
        <c:minorTickMark val="none"/>
        <c:tickLblPos val="nextTo"/>
        <c:crossAx val="209388087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Opportunistic Mean</c:v>
          </c:tx>
          <c:spPr>
            <a:ln w="25400" cap="rnd">
              <a:noFill/>
              <a:round/>
            </a:ln>
            <a:effectLst/>
          </c:spP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5'!$D$3:$D$7</c:f>
              <c:numCache>
                <c:formatCode>General</c:formatCode>
                <c:ptCount val="5"/>
                <c:pt idx="0">
                  <c:v>0.275028143229</c:v>
                </c:pt>
                <c:pt idx="1">
                  <c:v>1.37318506556</c:v>
                </c:pt>
                <c:pt idx="2">
                  <c:v>8.64557311646</c:v>
                </c:pt>
                <c:pt idx="3">
                  <c:v>200.235822297</c:v>
                </c:pt>
              </c:numCache>
            </c:numRef>
          </c:yVal>
          <c:smooth val="0"/>
        </c:ser>
        <c:ser>
          <c:idx val="0"/>
          <c:order val="2"/>
          <c:tx>
            <c:v>Regular Mean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'Run 5'!$B$14:$B$17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5'!$D$14:$D$17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87272"/>
        <c:axId val="2094993560"/>
      </c:scatterChart>
      <c:scatterChart>
        <c:scatterStyle val="lineMarker"/>
        <c:varyColors val="0"/>
        <c:ser>
          <c:idx val="6"/>
          <c:order val="1"/>
          <c:tx>
            <c:v>Opportunistic Received (%)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5'!$V$3:$V$7</c:f>
              <c:numCache>
                <c:formatCode>0.00%</c:formatCode>
                <c:ptCount val="5"/>
                <c:pt idx="0">
                  <c:v>0.351772</c:v>
                </c:pt>
                <c:pt idx="1">
                  <c:v>0.3635944</c:v>
                </c:pt>
                <c:pt idx="2">
                  <c:v>0.39102</c:v>
                </c:pt>
                <c:pt idx="3">
                  <c:v>0.5161344</c:v>
                </c:pt>
              </c:numCache>
            </c:numRef>
          </c:yVal>
          <c:smooth val="0"/>
        </c:ser>
        <c:ser>
          <c:idx val="1"/>
          <c:order val="3"/>
          <c:tx>
            <c:v>Regular Received (%)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'Run 5'!$B$14:$B$17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5'!$J$14:$J$17</c:f>
              <c:numCache>
                <c:formatCode>0.00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02792"/>
        <c:axId val="2094999912"/>
      </c:scatterChart>
      <c:valAx>
        <c:axId val="2094987272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3560"/>
        <c:crosses val="autoZero"/>
        <c:crossBetween val="midCat"/>
      </c:valAx>
      <c:valAx>
        <c:axId val="20949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87272"/>
        <c:crosses val="autoZero"/>
        <c:crossBetween val="midCat"/>
      </c:valAx>
      <c:valAx>
        <c:axId val="20949999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5002792"/>
        <c:crosses val="max"/>
        <c:crossBetween val="midCat"/>
      </c:valAx>
      <c:valAx>
        <c:axId val="2095002792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99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Opportunistic Mean</c:v>
          </c:tx>
          <c:spPr>
            <a:ln w="25400" cap="rnd">
              <a:noFill/>
              <a:round/>
            </a:ln>
            <a:effectLst/>
          </c:spPr>
          <c:errBars>
            <c:errDir val="y"/>
            <c:errBarType val="both"/>
            <c:errValType val="cust"/>
            <c:noEndCap val="1"/>
            <c:plus>
              <c:numRef>
                <c:f>Average!$E$3:$E$12</c:f>
                <c:numCache>
                  <c:formatCode>General</c:formatCode>
                  <c:ptCount val="10"/>
                  <c:pt idx="0">
                    <c:v>1.393813344427095</c:v>
                  </c:pt>
                  <c:pt idx="1">
                    <c:v>5.958928831829707</c:v>
                  </c:pt>
                  <c:pt idx="2">
                    <c:v>30.38439813224205</c:v>
                  </c:pt>
                  <c:pt idx="3">
                    <c:v>370.0863630448526</c:v>
                  </c:pt>
                  <c:pt idx="4">
                    <c:v>633.092023656196</c:v>
                  </c:pt>
                  <c:pt idx="5">
                    <c:v>1.181306271945947</c:v>
                  </c:pt>
                  <c:pt idx="6">
                    <c:v>4.663599981750671</c:v>
                  </c:pt>
                  <c:pt idx="7">
                    <c:v>22.15732647719742</c:v>
                  </c:pt>
                  <c:pt idx="8">
                    <c:v>311.1798029448342</c:v>
                  </c:pt>
                  <c:pt idx="9">
                    <c:v>598.6681326790522</c:v>
                  </c:pt>
                </c:numCache>
              </c:numRef>
            </c:plus>
            <c:minus>
              <c:numRef>
                <c:f>Average!$E$3:$E$12</c:f>
                <c:numCache>
                  <c:formatCode>General</c:formatCode>
                  <c:ptCount val="10"/>
                  <c:pt idx="0">
                    <c:v>1.393813344427095</c:v>
                  </c:pt>
                  <c:pt idx="1">
                    <c:v>5.958928831829707</c:v>
                  </c:pt>
                  <c:pt idx="2">
                    <c:v>30.38439813224205</c:v>
                  </c:pt>
                  <c:pt idx="3">
                    <c:v>370.0863630448526</c:v>
                  </c:pt>
                  <c:pt idx="4">
                    <c:v>633.092023656196</c:v>
                  </c:pt>
                  <c:pt idx="5">
                    <c:v>1.181306271945947</c:v>
                  </c:pt>
                  <c:pt idx="6">
                    <c:v>4.663599981750671</c:v>
                  </c:pt>
                  <c:pt idx="7">
                    <c:v>22.15732647719742</c:v>
                  </c:pt>
                  <c:pt idx="8">
                    <c:v>311.1798029448342</c:v>
                  </c:pt>
                  <c:pt idx="9">
                    <c:v>598.6681326790522</c:v>
                  </c:pt>
                </c:numCache>
              </c:numRef>
            </c:minus>
          </c:errBars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Average!$D$3:$D$7</c:f>
              <c:numCache>
                <c:formatCode>#,##0.00</c:formatCode>
                <c:ptCount val="5"/>
                <c:pt idx="0">
                  <c:v>0.228953335686667</c:v>
                </c:pt>
                <c:pt idx="1">
                  <c:v>1.518818924494</c:v>
                </c:pt>
                <c:pt idx="2">
                  <c:v>12.01596502548</c:v>
                </c:pt>
                <c:pt idx="3">
                  <c:v>236.2634215144</c:v>
                </c:pt>
                <c:pt idx="4">
                  <c:v>344.5240873946666</c:v>
                </c:pt>
              </c:numCache>
            </c:numRef>
          </c:yVal>
          <c:smooth val="0"/>
        </c:ser>
        <c:ser>
          <c:idx val="0"/>
          <c:order val="2"/>
          <c:tx>
            <c:v>Regular Mean</c:v>
          </c:tx>
          <c:spPr>
            <a:ln w="28575">
              <a:noFill/>
            </a:ln>
          </c:spPr>
          <c:xVal>
            <c:numRef>
              <c:f>Average!$A$15:$A$18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Average!$C$15:$C$18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75976"/>
        <c:axId val="2094369336"/>
      </c:scatterChart>
      <c:scatterChart>
        <c:scatterStyle val="lineMarker"/>
        <c:varyColors val="0"/>
        <c:ser>
          <c:idx val="6"/>
          <c:order val="1"/>
          <c:tx>
            <c:v>Opportunistic Received (%)</c:v>
          </c:tx>
          <c:spPr>
            <a:ln w="28575">
              <a:noFill/>
            </a:ln>
          </c:spPr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Average!$V$3:$V$7</c:f>
              <c:numCache>
                <c:formatCode>0.00%</c:formatCode>
                <c:ptCount val="5"/>
                <c:pt idx="0">
                  <c:v>0.337298133333333</c:v>
                </c:pt>
                <c:pt idx="1">
                  <c:v>0.39993696</c:v>
                </c:pt>
                <c:pt idx="2">
                  <c:v>0.410522133333333</c:v>
                </c:pt>
                <c:pt idx="3">
                  <c:v>0.52774848</c:v>
                </c:pt>
                <c:pt idx="4">
                  <c:v>0.518835733333333</c:v>
                </c:pt>
              </c:numCache>
            </c:numRef>
          </c:yVal>
          <c:smooth val="0"/>
        </c:ser>
        <c:ser>
          <c:idx val="1"/>
          <c:order val="3"/>
          <c:tx>
            <c:v>Regular Received (%)</c:v>
          </c:tx>
          <c:spPr>
            <a:ln w="28575">
              <a:noFill/>
            </a:ln>
          </c:spPr>
          <c:xVal>
            <c:numRef>
              <c:f>Average!$A$15:$A$18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Average!$I$15:$I$18</c:f>
              <c:numCache>
                <c:formatCode>0.00%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60104"/>
        <c:axId val="2094362984"/>
      </c:scatterChart>
      <c:valAx>
        <c:axId val="2094375976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69336"/>
        <c:crosses val="autoZero"/>
        <c:crossBetween val="midCat"/>
      </c:valAx>
      <c:valAx>
        <c:axId val="20943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5976"/>
        <c:crosses val="autoZero"/>
        <c:crossBetween val="midCat"/>
      </c:valAx>
      <c:valAx>
        <c:axId val="2094362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4360104"/>
        <c:crosses val="max"/>
        <c:crossBetween val="midCat"/>
      </c:valAx>
      <c:valAx>
        <c:axId val="2094360104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36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Priority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Average!$D$3:$D$7</c:f>
              <c:numCache>
                <c:formatCode>#,##0.00</c:formatCode>
                <c:ptCount val="5"/>
                <c:pt idx="0">
                  <c:v>0.228953335686667</c:v>
                </c:pt>
                <c:pt idx="1">
                  <c:v>1.518818924494</c:v>
                </c:pt>
                <c:pt idx="2">
                  <c:v>12.01596502548</c:v>
                </c:pt>
                <c:pt idx="3">
                  <c:v>236.2634215144</c:v>
                </c:pt>
                <c:pt idx="4">
                  <c:v>344.5240873946666</c:v>
                </c:pt>
              </c:numCache>
            </c:numRef>
          </c:yVal>
          <c:smooth val="0"/>
        </c:ser>
        <c:ser>
          <c:idx val="1"/>
          <c:order val="1"/>
          <c:tx>
            <c:v>Mean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Average!$D$8:$D$12</c:f>
              <c:numCache>
                <c:formatCode>#,##0.00</c:formatCode>
                <c:ptCount val="5"/>
                <c:pt idx="0">
                  <c:v>0.20273343087935</c:v>
                </c:pt>
                <c:pt idx="1">
                  <c:v>1.0023144282515</c:v>
                </c:pt>
                <c:pt idx="2">
                  <c:v>6.977266612948</c:v>
                </c:pt>
                <c:pt idx="3">
                  <c:v>184.071394862</c:v>
                </c:pt>
                <c:pt idx="4">
                  <c:v>373.48361832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01064"/>
        <c:axId val="2094294680"/>
      </c:scatterChart>
      <c:scatterChart>
        <c:scatterStyle val="lineMarker"/>
        <c:varyColors val="0"/>
        <c:ser>
          <c:idx val="2"/>
          <c:order val="2"/>
          <c:tx>
            <c:v>"Priority 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Average!$V$3:$V$7</c:f>
              <c:numCache>
                <c:formatCode>0.00%</c:formatCode>
                <c:ptCount val="5"/>
                <c:pt idx="0">
                  <c:v>0.337298133333333</c:v>
                </c:pt>
                <c:pt idx="1">
                  <c:v>0.39993696</c:v>
                </c:pt>
                <c:pt idx="2">
                  <c:v>0.410522133333333</c:v>
                </c:pt>
                <c:pt idx="3">
                  <c:v>0.52774848</c:v>
                </c:pt>
                <c:pt idx="4">
                  <c:v>0.518835733333333</c:v>
                </c:pt>
              </c:numCache>
            </c:numRef>
          </c:yVal>
          <c:smooth val="0"/>
        </c:ser>
        <c:ser>
          <c:idx val="3"/>
          <c:order val="3"/>
          <c:tx>
            <c:v>Received (%)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Average!$A$3:$A$7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Average!$V$8:$V$12</c:f>
              <c:numCache>
                <c:formatCode>0.00%</c:formatCode>
                <c:ptCount val="5"/>
                <c:pt idx="0">
                  <c:v>0.377113</c:v>
                </c:pt>
                <c:pt idx="1">
                  <c:v>0.3867364</c:v>
                </c:pt>
                <c:pt idx="2">
                  <c:v>0.42748944</c:v>
                </c:pt>
                <c:pt idx="3">
                  <c:v>0.58856224</c:v>
                </c:pt>
                <c:pt idx="4">
                  <c:v>0.65603104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83096"/>
        <c:axId val="2094288328"/>
      </c:scatterChart>
      <c:valAx>
        <c:axId val="2094301064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94680"/>
        <c:crosses val="autoZero"/>
        <c:crossBetween val="midCat"/>
      </c:valAx>
      <c:valAx>
        <c:axId val="20942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1064"/>
        <c:crosses val="autoZero"/>
        <c:crossBetween val="midCat"/>
      </c:valAx>
      <c:valAx>
        <c:axId val="2094288328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4283096"/>
        <c:crosses val="max"/>
        <c:crossBetween val="midCat"/>
      </c:valAx>
      <c:valAx>
        <c:axId val="2094283096"/>
        <c:scaling>
          <c:logBase val="2.0"/>
          <c:orientation val="minMax"/>
          <c:max val="4096.0"/>
          <c:min val="4.0"/>
        </c:scaling>
        <c:delete val="0"/>
        <c:axPos val="t"/>
        <c:numFmt formatCode="General" sourceLinked="1"/>
        <c:majorTickMark val="out"/>
        <c:minorTickMark val="none"/>
        <c:tickLblPos val="nextTo"/>
        <c:crossAx val="20942883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Latency with OF</c:v>
          </c:tx>
          <c:spPr>
            <a:ln w="25400" cap="rnd">
              <a:noFill/>
              <a:round/>
            </a:ln>
            <a:effectLst/>
          </c:spP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1'!$D$3:$D$7</c:f>
              <c:numCache>
                <c:formatCode>General</c:formatCode>
                <c:ptCount val="5"/>
                <c:pt idx="1">
                  <c:v>2.3658590798</c:v>
                </c:pt>
                <c:pt idx="2">
                  <c:v>21.6915725745</c:v>
                </c:pt>
                <c:pt idx="3">
                  <c:v>343.180403516</c:v>
                </c:pt>
              </c:numCache>
            </c:numRef>
          </c:yVal>
          <c:smooth val="0"/>
        </c:ser>
        <c:ser>
          <c:idx val="0"/>
          <c:order val="2"/>
          <c:tx>
            <c:v>Latency</c:v>
          </c:tx>
          <c:spPr>
            <a:ln w="28575">
              <a:noFill/>
            </a:ln>
          </c:spPr>
          <c:xVal>
            <c:numRef>
              <c:f>'Run 1'!$B$14:$B$17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1'!$D$14:$D$17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44456"/>
        <c:axId val="2093337688"/>
      </c:scatterChart>
      <c:scatterChart>
        <c:scatterStyle val="lineMarker"/>
        <c:varyColors val="0"/>
        <c:ser>
          <c:idx val="6"/>
          <c:order val="1"/>
          <c:tx>
            <c:v>Received Packets with OF</c:v>
          </c:tx>
          <c:spPr>
            <a:ln w="28575">
              <a:noFill/>
            </a:ln>
          </c:spPr>
          <c:xVal>
            <c:numRef>
              <c:f>'Run 1'!$A$3:$A$7</c:f>
              <c:numCache>
                <c:formatCode>General</c:formatCode>
                <c:ptCount val="5"/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1'!$V$3:$V$7</c:f>
              <c:numCache>
                <c:formatCode>0.00%</c:formatCode>
                <c:ptCount val="5"/>
                <c:pt idx="1">
                  <c:v>0.4570984</c:v>
                </c:pt>
                <c:pt idx="2">
                  <c:v>0.4805928</c:v>
                </c:pt>
                <c:pt idx="3">
                  <c:v>0.5625744</c:v>
                </c:pt>
              </c:numCache>
            </c:numRef>
          </c:yVal>
          <c:smooth val="0"/>
        </c:ser>
        <c:ser>
          <c:idx val="1"/>
          <c:order val="3"/>
          <c:tx>
            <c:v>Received Packets</c:v>
          </c:tx>
          <c:spPr>
            <a:ln w="28575">
              <a:noFill/>
            </a:ln>
          </c:spPr>
          <c:xVal>
            <c:numRef>
              <c:f>'Run 1'!$B$14:$B$17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1'!$J$14:$J$17</c:f>
              <c:numCache>
                <c:formatCode>0.00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26120"/>
        <c:axId val="2093331400"/>
      </c:scatterChart>
      <c:valAx>
        <c:axId val="2093344456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37688"/>
        <c:crosses val="autoZero"/>
        <c:crossBetween val="midCat"/>
      </c:valAx>
      <c:valAx>
        <c:axId val="20933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44456"/>
        <c:crosses val="autoZero"/>
        <c:crossBetween val="midCat"/>
      </c:valAx>
      <c:valAx>
        <c:axId val="2093331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 of Packets Received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3326120"/>
        <c:crosses val="max"/>
        <c:crossBetween val="midCat"/>
      </c:valAx>
      <c:valAx>
        <c:axId val="2093326120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33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Latency with Priority 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2'!$D$3:$D$7</c:f>
              <c:numCache>
                <c:formatCode>General</c:formatCode>
                <c:ptCount val="5"/>
                <c:pt idx="0">
                  <c:v>0.242579722691</c:v>
                </c:pt>
                <c:pt idx="1">
                  <c:v>1.27554712184</c:v>
                </c:pt>
                <c:pt idx="3">
                  <c:v>207.958190285</c:v>
                </c:pt>
                <c:pt idx="4">
                  <c:v>357.072087892</c:v>
                </c:pt>
              </c:numCache>
            </c:numRef>
          </c:yVal>
          <c:smooth val="0"/>
        </c:ser>
        <c:ser>
          <c:idx val="1"/>
          <c:order val="1"/>
          <c:tx>
            <c:v>Latency</c:v>
          </c:tx>
          <c:spPr>
            <a:ln w="28575">
              <a:noFill/>
            </a:ln>
          </c:spP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2'!$D$8:$D$12</c:f>
              <c:numCache>
                <c:formatCode>General</c:formatCode>
                <c:ptCount val="5"/>
                <c:pt idx="0">
                  <c:v>0.298802925261</c:v>
                </c:pt>
                <c:pt idx="1">
                  <c:v>1.24907905922</c:v>
                </c:pt>
                <c:pt idx="2">
                  <c:v>9.26164360994</c:v>
                </c:pt>
                <c:pt idx="3">
                  <c:v>226.053919107</c:v>
                </c:pt>
                <c:pt idx="4">
                  <c:v>451.084609346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69144"/>
        <c:axId val="2093262376"/>
      </c:scatterChart>
      <c:scatterChart>
        <c:scatterStyle val="lineMarker"/>
        <c:varyColors val="0"/>
        <c:ser>
          <c:idx val="2"/>
          <c:order val="2"/>
          <c:tx>
            <c:v>Packets Received with Priority Queue</c:v>
          </c:tx>
          <c:spPr>
            <a:ln w="28575">
              <a:noFill/>
            </a:ln>
          </c:spP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2'!$V$3:$V$7</c:f>
              <c:numCache>
                <c:formatCode>0.00%</c:formatCode>
                <c:ptCount val="5"/>
                <c:pt idx="0">
                  <c:v>0.3289904</c:v>
                </c:pt>
                <c:pt idx="1">
                  <c:v>0.3385352</c:v>
                </c:pt>
                <c:pt idx="3">
                  <c:v>0.4995968</c:v>
                </c:pt>
                <c:pt idx="4">
                  <c:v>0.5043288</c:v>
                </c:pt>
              </c:numCache>
            </c:numRef>
          </c:yVal>
          <c:smooth val="0"/>
        </c:ser>
        <c:ser>
          <c:idx val="3"/>
          <c:order val="3"/>
          <c:tx>
            <c:v>Packets Received</c:v>
          </c:tx>
          <c:spPr>
            <a:ln w="28575">
              <a:noFill/>
            </a:ln>
          </c:spP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2'!$V$8:$V$12</c:f>
              <c:numCache>
                <c:formatCode>0.00%</c:formatCode>
                <c:ptCount val="5"/>
                <c:pt idx="0">
                  <c:v>0.3280664</c:v>
                </c:pt>
                <c:pt idx="1">
                  <c:v>0.338784</c:v>
                </c:pt>
                <c:pt idx="2">
                  <c:v>0.3690608</c:v>
                </c:pt>
                <c:pt idx="3">
                  <c:v>0.541552</c:v>
                </c:pt>
                <c:pt idx="4">
                  <c:v>0.6175488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50920"/>
        <c:axId val="2093256216"/>
      </c:scatterChart>
      <c:valAx>
        <c:axId val="2093269144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62376"/>
        <c:crosses val="autoZero"/>
        <c:crossBetween val="midCat"/>
      </c:valAx>
      <c:valAx>
        <c:axId val="20932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Latency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69144"/>
        <c:crosses val="autoZero"/>
        <c:crossBetween val="midCat"/>
      </c:valAx>
      <c:valAx>
        <c:axId val="2093256216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Packets Recieved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3250920"/>
        <c:crosses val="max"/>
        <c:crossBetween val="midCat"/>
      </c:valAx>
      <c:valAx>
        <c:axId val="2093250920"/>
        <c:scaling>
          <c:logBase val="2.0"/>
          <c:orientation val="minMax"/>
          <c:max val="4096.0"/>
          <c:min val="4.0"/>
        </c:scaling>
        <c:delete val="1"/>
        <c:axPos val="t"/>
        <c:numFmt formatCode="General" sourceLinked="1"/>
        <c:majorTickMark val="out"/>
        <c:minorTickMark val="none"/>
        <c:tickLblPos val="nextTo"/>
        <c:crossAx val="209325621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Latency with OF</c:v>
          </c:tx>
          <c:spPr>
            <a:ln w="25400" cap="rnd">
              <a:noFill/>
              <a:round/>
            </a:ln>
            <a:effectLst/>
          </c:spP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2'!$D$3:$D$7</c:f>
              <c:numCache>
                <c:formatCode>General</c:formatCode>
                <c:ptCount val="5"/>
                <c:pt idx="0">
                  <c:v>0.242579722691</c:v>
                </c:pt>
                <c:pt idx="1">
                  <c:v>1.27554712184</c:v>
                </c:pt>
                <c:pt idx="3">
                  <c:v>207.958190285</c:v>
                </c:pt>
                <c:pt idx="4">
                  <c:v>357.072087892</c:v>
                </c:pt>
              </c:numCache>
            </c:numRef>
          </c:yVal>
          <c:smooth val="0"/>
        </c:ser>
        <c:ser>
          <c:idx val="0"/>
          <c:order val="2"/>
          <c:tx>
            <c:v>Latency</c:v>
          </c:tx>
          <c:spPr>
            <a:ln w="28575">
              <a:noFill/>
            </a:ln>
          </c:spPr>
          <c:xVal>
            <c:numRef>
              <c:f>'Run 2'!$B$14:$B$17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2'!$D$14:$D$17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6792"/>
        <c:axId val="2093200024"/>
      </c:scatterChart>
      <c:scatterChart>
        <c:scatterStyle val="lineMarker"/>
        <c:varyColors val="0"/>
        <c:ser>
          <c:idx val="6"/>
          <c:order val="1"/>
          <c:tx>
            <c:v>Received Packets with OF</c:v>
          </c:tx>
          <c:spPr>
            <a:ln w="28575">
              <a:noFill/>
            </a:ln>
          </c:spPr>
          <c:xVal>
            <c:numRef>
              <c:f>'Run 2'!$A$3:$A$7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2'!$V$3:$V$7</c:f>
              <c:numCache>
                <c:formatCode>0.00%</c:formatCode>
                <c:ptCount val="5"/>
                <c:pt idx="0">
                  <c:v>0.3289904</c:v>
                </c:pt>
                <c:pt idx="1">
                  <c:v>0.3385352</c:v>
                </c:pt>
                <c:pt idx="3">
                  <c:v>0.4995968</c:v>
                </c:pt>
                <c:pt idx="4">
                  <c:v>0.5043288</c:v>
                </c:pt>
              </c:numCache>
            </c:numRef>
          </c:yVal>
          <c:smooth val="0"/>
        </c:ser>
        <c:ser>
          <c:idx val="1"/>
          <c:order val="3"/>
          <c:tx>
            <c:v>Received Packets</c:v>
          </c:tx>
          <c:spPr>
            <a:ln w="28575">
              <a:noFill/>
            </a:ln>
          </c:spPr>
          <c:xVal>
            <c:numRef>
              <c:f>'Run 2'!$B$14:$B$17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2'!$J$14:$J$17</c:f>
              <c:numCache>
                <c:formatCode>0.00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88456"/>
        <c:axId val="2093193736"/>
      </c:scatterChart>
      <c:valAx>
        <c:axId val="2093206792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00024"/>
        <c:crosses val="autoZero"/>
        <c:crossBetween val="midCat"/>
      </c:valAx>
      <c:valAx>
        <c:axId val="20932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06792"/>
        <c:crosses val="autoZero"/>
        <c:crossBetween val="midCat"/>
      </c:valAx>
      <c:valAx>
        <c:axId val="2093193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 of Packets Received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3188456"/>
        <c:crosses val="max"/>
        <c:crossBetween val="midCat"/>
      </c:valAx>
      <c:valAx>
        <c:axId val="2093188456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19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"Priority Mean"</c:v>
          </c:tx>
          <c:spPr>
            <a:ln w="25400" cap="rnd">
              <a:noFill/>
              <a:round/>
            </a:ln>
            <a:effectLst/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3'!$D$3:$D$7</c:f>
              <c:numCache>
                <c:formatCode>General</c:formatCode>
                <c:ptCount val="5"/>
                <c:pt idx="1">
                  <c:v>1.57675690604</c:v>
                </c:pt>
                <c:pt idx="3">
                  <c:v>283.55243543</c:v>
                </c:pt>
                <c:pt idx="4">
                  <c:v>445.58264511</c:v>
                </c:pt>
              </c:numCache>
            </c:numRef>
          </c:yVal>
          <c:smooth val="0"/>
        </c:ser>
        <c:ser>
          <c:idx val="5"/>
          <c:order val="1"/>
          <c:tx>
            <c:v>Mean</c:v>
          </c:tx>
          <c:spPr>
            <a:ln w="28575">
              <a:noFill/>
            </a:ln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3'!$D$8:$D$12</c:f>
              <c:numCache>
                <c:formatCode>General</c:formatCode>
                <c:ptCount val="5"/>
                <c:pt idx="0">
                  <c:v>0.0848817289054</c:v>
                </c:pt>
                <c:pt idx="1">
                  <c:v>0.504942378482</c:v>
                </c:pt>
                <c:pt idx="2">
                  <c:v>3.5509313791</c:v>
                </c:pt>
                <c:pt idx="3">
                  <c:v>127.596700424</c:v>
                </c:pt>
                <c:pt idx="4">
                  <c:v>277.715755103</c:v>
                </c:pt>
              </c:numCache>
            </c:numRef>
          </c:yVal>
          <c:smooth val="0"/>
        </c:ser>
        <c:ser>
          <c:idx val="6"/>
          <c:order val="2"/>
          <c:tx>
            <c:v>"Priority Received (%)"</c:v>
          </c:tx>
          <c:spPr>
            <a:ln w="28575">
              <a:noFill/>
            </a:ln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3'!$V$3:$V$7</c:f>
              <c:numCache>
                <c:formatCode>0.00%</c:formatCode>
                <c:ptCount val="5"/>
                <c:pt idx="1">
                  <c:v>0.5040224</c:v>
                </c:pt>
                <c:pt idx="3">
                  <c:v>0.594392</c:v>
                </c:pt>
                <c:pt idx="4">
                  <c:v>0.5828536</c:v>
                </c:pt>
              </c:numCache>
            </c:numRef>
          </c:yVal>
          <c:smooth val="0"/>
        </c:ser>
        <c:ser>
          <c:idx val="7"/>
          <c:order val="3"/>
          <c:tx>
            <c:v>"Received (%)"</c:v>
          </c:tx>
          <c:spPr>
            <a:ln w="28575">
              <a:noFill/>
            </a:ln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3'!$V$8:$V$12</c:f>
              <c:numCache>
                <c:formatCode>0.00%</c:formatCode>
                <c:ptCount val="5"/>
                <c:pt idx="0">
                  <c:v>0.497332</c:v>
                </c:pt>
                <c:pt idx="1">
                  <c:v>0.5055056</c:v>
                </c:pt>
                <c:pt idx="2">
                  <c:v>0.5270464</c:v>
                </c:pt>
                <c:pt idx="3">
                  <c:v>0.6802328</c:v>
                </c:pt>
                <c:pt idx="4">
                  <c:v>0.7443328</c:v>
                </c:pt>
              </c:numCache>
            </c:numRef>
          </c:yVal>
          <c:smooth val="0"/>
        </c:ser>
        <c:ser>
          <c:idx val="0"/>
          <c:order val="4"/>
          <c:tx>
            <c:v>"Priority Mean"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3'!$D$3:$D$7</c:f>
              <c:numCache>
                <c:formatCode>General</c:formatCode>
                <c:ptCount val="5"/>
                <c:pt idx="1">
                  <c:v>1.57675690604</c:v>
                </c:pt>
                <c:pt idx="3">
                  <c:v>283.55243543</c:v>
                </c:pt>
                <c:pt idx="4">
                  <c:v>445.58264511</c:v>
                </c:pt>
              </c:numCache>
            </c:numRef>
          </c:yVal>
          <c:smooth val="0"/>
        </c:ser>
        <c:ser>
          <c:idx val="1"/>
          <c:order val="5"/>
          <c:tx>
            <c:v>Mean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3'!$D$8:$D$12</c:f>
              <c:numCache>
                <c:formatCode>General</c:formatCode>
                <c:ptCount val="5"/>
                <c:pt idx="0">
                  <c:v>0.0848817289054</c:v>
                </c:pt>
                <c:pt idx="1">
                  <c:v>0.504942378482</c:v>
                </c:pt>
                <c:pt idx="2">
                  <c:v>3.5509313791</c:v>
                </c:pt>
                <c:pt idx="3">
                  <c:v>127.596700424</c:v>
                </c:pt>
                <c:pt idx="4">
                  <c:v>277.715755103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8776"/>
        <c:axId val="2094555304"/>
      </c:scatterChart>
      <c:scatterChart>
        <c:scatterStyle val="lineMarker"/>
        <c:varyColors val="0"/>
        <c:ser>
          <c:idx val="2"/>
          <c:order val="6"/>
          <c:tx>
            <c:v>"Priority 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3'!$V$3:$V$7</c:f>
              <c:numCache>
                <c:formatCode>0.00%</c:formatCode>
                <c:ptCount val="5"/>
                <c:pt idx="1">
                  <c:v>0.5040224</c:v>
                </c:pt>
                <c:pt idx="3">
                  <c:v>0.594392</c:v>
                </c:pt>
                <c:pt idx="4">
                  <c:v>0.5828536</c:v>
                </c:pt>
              </c:numCache>
            </c:numRef>
          </c:yVal>
          <c:smooth val="0"/>
        </c:ser>
        <c:ser>
          <c:idx val="3"/>
          <c:order val="7"/>
          <c:tx>
            <c:v>"Received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3'!$V$8:$V$12</c:f>
              <c:numCache>
                <c:formatCode>0.00%</c:formatCode>
                <c:ptCount val="5"/>
                <c:pt idx="0">
                  <c:v>0.497332</c:v>
                </c:pt>
                <c:pt idx="1">
                  <c:v>0.5055056</c:v>
                </c:pt>
                <c:pt idx="2">
                  <c:v>0.5270464</c:v>
                </c:pt>
                <c:pt idx="3">
                  <c:v>0.6802328</c:v>
                </c:pt>
                <c:pt idx="4">
                  <c:v>0.7443328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66856"/>
        <c:axId val="2094561624"/>
      </c:scatterChart>
      <c:valAx>
        <c:axId val="2094548776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55304"/>
        <c:crosses val="autoZero"/>
        <c:crossBetween val="midCat"/>
      </c:valAx>
      <c:valAx>
        <c:axId val="20945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8776"/>
        <c:crosses val="autoZero"/>
        <c:crossBetween val="midCat"/>
      </c:valAx>
      <c:valAx>
        <c:axId val="2094561624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4566856"/>
        <c:crosses val="max"/>
        <c:crossBetween val="midCat"/>
      </c:valAx>
      <c:valAx>
        <c:axId val="2094566856"/>
        <c:scaling>
          <c:logBase val="2.0"/>
          <c:orientation val="minMax"/>
          <c:max val="4096.0"/>
          <c:min val="4.0"/>
        </c:scaling>
        <c:delete val="0"/>
        <c:axPos val="t"/>
        <c:numFmt formatCode="General" sourceLinked="1"/>
        <c:majorTickMark val="out"/>
        <c:minorTickMark val="none"/>
        <c:tickLblPos val="nextTo"/>
        <c:crossAx val="209456162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Opportunistic Mean</c:v>
          </c:tx>
          <c:spPr>
            <a:ln w="25400" cap="rnd">
              <a:noFill/>
              <a:round/>
            </a:ln>
            <a:effectLst/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3'!$D$3:$D$7</c:f>
              <c:numCache>
                <c:formatCode>General</c:formatCode>
                <c:ptCount val="5"/>
                <c:pt idx="1">
                  <c:v>1.57675690604</c:v>
                </c:pt>
                <c:pt idx="3">
                  <c:v>283.55243543</c:v>
                </c:pt>
                <c:pt idx="4">
                  <c:v>445.58264511</c:v>
                </c:pt>
              </c:numCache>
            </c:numRef>
          </c:yVal>
          <c:smooth val="0"/>
        </c:ser>
        <c:ser>
          <c:idx val="0"/>
          <c:order val="2"/>
          <c:tx>
            <c:v>Regular Mean</c:v>
          </c:tx>
          <c:spPr>
            <a:ln w="28575">
              <a:noFill/>
            </a:ln>
          </c:spPr>
          <c:xVal>
            <c:numRef>
              <c:f>'Run 3'!$B$14:$B$17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3'!$D$14:$D$17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34440"/>
        <c:axId val="2094641208"/>
      </c:scatterChart>
      <c:scatterChart>
        <c:scatterStyle val="lineMarker"/>
        <c:varyColors val="0"/>
        <c:ser>
          <c:idx val="6"/>
          <c:order val="1"/>
          <c:tx>
            <c:v>Opportunistic Received (%)</c:v>
          </c:tx>
          <c:spPr>
            <a:ln w="28575">
              <a:noFill/>
            </a:ln>
          </c:spPr>
          <c:xVal>
            <c:numRef>
              <c:f>'Run 3'!$A$3:$A$7</c:f>
              <c:numCache>
                <c:formatCode>General</c:formatCode>
                <c:ptCount val="5"/>
                <c:pt idx="1">
                  <c:v>30.0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3'!$V$3:$V$7</c:f>
              <c:numCache>
                <c:formatCode>0.00%</c:formatCode>
                <c:ptCount val="5"/>
                <c:pt idx="1">
                  <c:v>0.5040224</c:v>
                </c:pt>
                <c:pt idx="3">
                  <c:v>0.594392</c:v>
                </c:pt>
                <c:pt idx="4">
                  <c:v>0.5828536</c:v>
                </c:pt>
              </c:numCache>
            </c:numRef>
          </c:yVal>
          <c:smooth val="0"/>
        </c:ser>
        <c:ser>
          <c:idx val="1"/>
          <c:order val="3"/>
          <c:tx>
            <c:v>Regular Received (%)</c:v>
          </c:tx>
          <c:spPr>
            <a:ln w="28575">
              <a:noFill/>
            </a:ln>
          </c:spPr>
          <c:xVal>
            <c:numRef>
              <c:f>'Run 3'!$B$14:$B$17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3'!$J$14:$J$17</c:f>
              <c:numCache>
                <c:formatCode>0.00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50440"/>
        <c:axId val="2094647560"/>
      </c:scatterChart>
      <c:valAx>
        <c:axId val="2094634440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41208"/>
        <c:crosses val="autoZero"/>
        <c:crossBetween val="midCat"/>
      </c:valAx>
      <c:valAx>
        <c:axId val="20946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34440"/>
        <c:crosses val="autoZero"/>
        <c:crossBetween val="midCat"/>
      </c:valAx>
      <c:valAx>
        <c:axId val="20946475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4650440"/>
        <c:crosses val="max"/>
        <c:crossBetween val="midCat"/>
      </c:valAx>
      <c:valAx>
        <c:axId val="2094650440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64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"Priority Mean"</c:v>
          </c:tx>
          <c:spPr>
            <a:ln w="25400" cap="rnd">
              <a:noFill/>
              <a:round/>
            </a:ln>
            <a:effectLst/>
          </c:spPr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4'!$D$3:$D$7</c:f>
              <c:numCache>
                <c:formatCode>General</c:formatCode>
                <c:ptCount val="5"/>
                <c:pt idx="0">
                  <c:v>0.16925214114</c:v>
                </c:pt>
                <c:pt idx="1">
                  <c:v>1.00274644923</c:v>
                </c:pt>
                <c:pt idx="2">
                  <c:v>5.71074938548</c:v>
                </c:pt>
                <c:pt idx="3">
                  <c:v>146.390256044</c:v>
                </c:pt>
                <c:pt idx="4">
                  <c:v>230.917529182</c:v>
                </c:pt>
              </c:numCache>
            </c:numRef>
          </c:yVal>
          <c:smooth val="0"/>
        </c:ser>
        <c:ser>
          <c:idx val="5"/>
          <c:order val="1"/>
          <c:tx>
            <c:v>Mean</c:v>
          </c:tx>
          <c:spPr>
            <a:ln w="28575">
              <a:noFill/>
            </a:ln>
          </c:spPr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4'!$D$8:$D$12</c:f>
              <c:numCache>
                <c:formatCode>General</c:formatCode>
                <c:ptCount val="5"/>
                <c:pt idx="0">
                  <c:v>0.160131871317</c:v>
                </c:pt>
                <c:pt idx="1">
                  <c:v>0.886949560404</c:v>
                </c:pt>
                <c:pt idx="2">
                  <c:v>5.76553970223</c:v>
                </c:pt>
                <c:pt idx="3">
                  <c:v>172.947518831</c:v>
                </c:pt>
                <c:pt idx="4">
                  <c:v>352.881093946</c:v>
                </c:pt>
              </c:numCache>
            </c:numRef>
          </c:yVal>
          <c:smooth val="0"/>
        </c:ser>
        <c:ser>
          <c:idx val="6"/>
          <c:order val="2"/>
          <c:tx>
            <c:v>"Priority Received (%)"</c:v>
          </c:tx>
          <c:spPr>
            <a:ln w="28575">
              <a:noFill/>
            </a:ln>
          </c:spPr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4'!$V$3:$V$7</c:f>
              <c:numCache>
                <c:formatCode>0.00%</c:formatCode>
                <c:ptCount val="5"/>
                <c:pt idx="0">
                  <c:v>0.331132</c:v>
                </c:pt>
                <c:pt idx="1">
                  <c:v>0.3364344</c:v>
                </c:pt>
                <c:pt idx="2">
                  <c:v>0.3599536</c:v>
                </c:pt>
                <c:pt idx="3">
                  <c:v>0.4660448</c:v>
                </c:pt>
                <c:pt idx="4">
                  <c:v>0.4693248</c:v>
                </c:pt>
              </c:numCache>
            </c:numRef>
          </c:yVal>
          <c:smooth val="0"/>
        </c:ser>
        <c:ser>
          <c:idx val="7"/>
          <c:order val="3"/>
          <c:tx>
            <c:v>"Received (%)"</c:v>
          </c:tx>
          <c:spPr>
            <a:ln w="28575">
              <a:noFill/>
            </a:ln>
          </c:spPr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4'!$V$8:$V$12</c:f>
              <c:numCache>
                <c:formatCode>0.00%</c:formatCode>
                <c:ptCount val="5"/>
                <c:pt idx="0">
                  <c:v>0.331232</c:v>
                </c:pt>
                <c:pt idx="1">
                  <c:v>0.3387656</c:v>
                </c:pt>
                <c:pt idx="2">
                  <c:v>0.361088</c:v>
                </c:pt>
                <c:pt idx="3">
                  <c:v>0.5094856</c:v>
                </c:pt>
                <c:pt idx="4">
                  <c:v>0.5734544</c:v>
                </c:pt>
              </c:numCache>
            </c:numRef>
          </c:yVal>
          <c:smooth val="0"/>
        </c:ser>
        <c:ser>
          <c:idx val="0"/>
          <c:order val="4"/>
          <c:tx>
            <c:v>"Priority Mean"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4'!$D$3:$D$7</c:f>
              <c:numCache>
                <c:formatCode>General</c:formatCode>
                <c:ptCount val="5"/>
                <c:pt idx="0">
                  <c:v>0.16925214114</c:v>
                </c:pt>
                <c:pt idx="1">
                  <c:v>1.00274644923</c:v>
                </c:pt>
                <c:pt idx="2">
                  <c:v>5.71074938548</c:v>
                </c:pt>
                <c:pt idx="3">
                  <c:v>146.390256044</c:v>
                </c:pt>
                <c:pt idx="4">
                  <c:v>230.917529182</c:v>
                </c:pt>
              </c:numCache>
            </c:numRef>
          </c:yVal>
          <c:smooth val="0"/>
        </c:ser>
        <c:ser>
          <c:idx val="1"/>
          <c:order val="5"/>
          <c:tx>
            <c:v>Mean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4'!$D$8:$D$12</c:f>
              <c:numCache>
                <c:formatCode>General</c:formatCode>
                <c:ptCount val="5"/>
                <c:pt idx="0">
                  <c:v>0.160131871317</c:v>
                </c:pt>
                <c:pt idx="1">
                  <c:v>0.886949560404</c:v>
                </c:pt>
                <c:pt idx="2">
                  <c:v>5.76553970223</c:v>
                </c:pt>
                <c:pt idx="3">
                  <c:v>172.947518831</c:v>
                </c:pt>
                <c:pt idx="4">
                  <c:v>352.881093946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46152"/>
        <c:axId val="2094752568"/>
      </c:scatterChart>
      <c:scatterChart>
        <c:scatterStyle val="lineMarker"/>
        <c:varyColors val="0"/>
        <c:ser>
          <c:idx val="2"/>
          <c:order val="6"/>
          <c:tx>
            <c:v>"Priority 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4'!$V$3:$V$7</c:f>
              <c:numCache>
                <c:formatCode>0.00%</c:formatCode>
                <c:ptCount val="5"/>
                <c:pt idx="0">
                  <c:v>0.331132</c:v>
                </c:pt>
                <c:pt idx="1">
                  <c:v>0.3364344</c:v>
                </c:pt>
                <c:pt idx="2">
                  <c:v>0.3599536</c:v>
                </c:pt>
                <c:pt idx="3">
                  <c:v>0.4660448</c:v>
                </c:pt>
                <c:pt idx="4">
                  <c:v>0.4693248</c:v>
                </c:pt>
              </c:numCache>
            </c:numRef>
          </c:yVal>
          <c:smooth val="0"/>
        </c:ser>
        <c:ser>
          <c:idx val="3"/>
          <c:order val="7"/>
          <c:tx>
            <c:v>"Received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4'!$V$8:$V$12</c:f>
              <c:numCache>
                <c:formatCode>0.00%</c:formatCode>
                <c:ptCount val="5"/>
                <c:pt idx="0">
                  <c:v>0.331232</c:v>
                </c:pt>
                <c:pt idx="1">
                  <c:v>0.3387656</c:v>
                </c:pt>
                <c:pt idx="2">
                  <c:v>0.361088</c:v>
                </c:pt>
                <c:pt idx="3">
                  <c:v>0.5094856</c:v>
                </c:pt>
                <c:pt idx="4">
                  <c:v>0.5734544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63880"/>
        <c:axId val="2094758920"/>
      </c:scatterChart>
      <c:valAx>
        <c:axId val="2094746152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52568"/>
        <c:crosses val="autoZero"/>
        <c:crossBetween val="midCat"/>
      </c:valAx>
      <c:valAx>
        <c:axId val="20947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6152"/>
        <c:crosses val="autoZero"/>
        <c:crossBetween val="midCat"/>
      </c:valAx>
      <c:valAx>
        <c:axId val="2094758920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4763880"/>
        <c:crosses val="max"/>
        <c:crossBetween val="midCat"/>
      </c:valAx>
      <c:valAx>
        <c:axId val="2094763880"/>
        <c:scaling>
          <c:logBase val="2.0"/>
          <c:orientation val="minMax"/>
          <c:max val="4096.0"/>
          <c:min val="4.0"/>
        </c:scaling>
        <c:delete val="0"/>
        <c:axPos val="t"/>
        <c:numFmt formatCode="General" sourceLinked="1"/>
        <c:majorTickMark val="out"/>
        <c:minorTickMark val="none"/>
        <c:tickLblPos val="nextTo"/>
        <c:crossAx val="20947589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Opportunistic Mean</c:v>
          </c:tx>
          <c:spPr>
            <a:ln w="25400" cap="rnd">
              <a:noFill/>
              <a:round/>
            </a:ln>
            <a:effectLst/>
          </c:spP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4'!$D$3:$D$7</c:f>
              <c:numCache>
                <c:formatCode>General</c:formatCode>
                <c:ptCount val="5"/>
                <c:pt idx="0">
                  <c:v>0.16925214114</c:v>
                </c:pt>
                <c:pt idx="1">
                  <c:v>1.00274644923</c:v>
                </c:pt>
                <c:pt idx="2">
                  <c:v>5.71074938548</c:v>
                </c:pt>
                <c:pt idx="3">
                  <c:v>146.390256044</c:v>
                </c:pt>
                <c:pt idx="4">
                  <c:v>230.917529182</c:v>
                </c:pt>
              </c:numCache>
            </c:numRef>
          </c:yVal>
          <c:smooth val="0"/>
        </c:ser>
        <c:ser>
          <c:idx val="0"/>
          <c:order val="2"/>
          <c:tx>
            <c:v>Regular Mean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'Run 4'!$B$14:$B$17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4'!$D$14:$D$17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15048"/>
        <c:axId val="2094821336"/>
      </c:scatterChart>
      <c:scatterChart>
        <c:scatterStyle val="lineMarker"/>
        <c:varyColors val="0"/>
        <c:ser>
          <c:idx val="6"/>
          <c:order val="1"/>
          <c:tx>
            <c:v>Opportunistic Received (%)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4'!$A$3:$A$7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'Run 4'!$V$3:$V$7</c:f>
              <c:numCache>
                <c:formatCode>0.00%</c:formatCode>
                <c:ptCount val="5"/>
                <c:pt idx="0">
                  <c:v>0.331132</c:v>
                </c:pt>
                <c:pt idx="1">
                  <c:v>0.3364344</c:v>
                </c:pt>
                <c:pt idx="2">
                  <c:v>0.3599536</c:v>
                </c:pt>
                <c:pt idx="3">
                  <c:v>0.4660448</c:v>
                </c:pt>
                <c:pt idx="4">
                  <c:v>0.4693248</c:v>
                </c:pt>
              </c:numCache>
            </c:numRef>
          </c:yVal>
          <c:smooth val="0"/>
        </c:ser>
        <c:ser>
          <c:idx val="1"/>
          <c:order val="3"/>
          <c:tx>
            <c:v>Regular Received (%)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'Run 4'!$B$14:$B$17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'Run 4'!$J$14:$J$17</c:f>
              <c:numCache>
                <c:formatCode>0.00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30568"/>
        <c:axId val="2094827688"/>
      </c:scatterChart>
      <c:valAx>
        <c:axId val="2094815048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21336"/>
        <c:crosses val="autoZero"/>
        <c:crossBetween val="midCat"/>
      </c:valAx>
      <c:valAx>
        <c:axId val="20948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15048"/>
        <c:crosses val="autoZero"/>
        <c:crossBetween val="midCat"/>
      </c:valAx>
      <c:valAx>
        <c:axId val="2094827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4830568"/>
        <c:crosses val="max"/>
        <c:crossBetween val="midCat"/>
      </c:valAx>
      <c:valAx>
        <c:axId val="2094830568"/>
        <c:scaling>
          <c:logBase val="2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8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Priority Queue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"Priority Mean"</c:v>
          </c:tx>
          <c:spPr>
            <a:ln w="25400" cap="rnd">
              <a:noFill/>
              <a:round/>
            </a:ln>
            <a:effectLst/>
          </c:spPr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5'!$D$3:$D$7</c:f>
              <c:numCache>
                <c:formatCode>General</c:formatCode>
                <c:ptCount val="5"/>
                <c:pt idx="0">
                  <c:v>0.275028143229</c:v>
                </c:pt>
                <c:pt idx="1">
                  <c:v>1.37318506556</c:v>
                </c:pt>
                <c:pt idx="2">
                  <c:v>8.64557311646</c:v>
                </c:pt>
                <c:pt idx="3">
                  <c:v>200.235822297</c:v>
                </c:pt>
              </c:numCache>
            </c:numRef>
          </c:yVal>
          <c:smooth val="0"/>
        </c:ser>
        <c:ser>
          <c:idx val="5"/>
          <c:order val="1"/>
          <c:tx>
            <c:v>Mean</c:v>
          </c:tx>
          <c:spPr>
            <a:ln w="28575">
              <a:noFill/>
            </a:ln>
          </c:spPr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5'!$D$8:$D$12</c:f>
              <c:numCache>
                <c:formatCode>General</c:formatCode>
                <c:ptCount val="5"/>
                <c:pt idx="0">
                  <c:v>0.267117198034</c:v>
                </c:pt>
                <c:pt idx="1">
                  <c:v>1.3682867149</c:v>
                </c:pt>
                <c:pt idx="2">
                  <c:v>8.70470246018</c:v>
                </c:pt>
                <c:pt idx="3">
                  <c:v>220.930971266</c:v>
                </c:pt>
                <c:pt idx="4">
                  <c:v>430.089561697</c:v>
                </c:pt>
              </c:numCache>
            </c:numRef>
          </c:yVal>
          <c:smooth val="0"/>
        </c:ser>
        <c:ser>
          <c:idx val="6"/>
          <c:order val="2"/>
          <c:tx>
            <c:v>"Priority Received (%)"</c:v>
          </c:tx>
          <c:spPr>
            <a:ln w="28575">
              <a:noFill/>
            </a:ln>
          </c:spPr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5'!$V$3:$V$7</c:f>
              <c:numCache>
                <c:formatCode>0.00%</c:formatCode>
                <c:ptCount val="5"/>
                <c:pt idx="0">
                  <c:v>0.351772</c:v>
                </c:pt>
                <c:pt idx="1">
                  <c:v>0.3635944</c:v>
                </c:pt>
                <c:pt idx="2">
                  <c:v>0.39102</c:v>
                </c:pt>
                <c:pt idx="3">
                  <c:v>0.5161344</c:v>
                </c:pt>
              </c:numCache>
            </c:numRef>
          </c:yVal>
          <c:smooth val="0"/>
        </c:ser>
        <c:ser>
          <c:idx val="7"/>
          <c:order val="3"/>
          <c:tx>
            <c:v>"Received (%)"</c:v>
          </c:tx>
          <c:spPr>
            <a:ln w="28575">
              <a:noFill/>
            </a:ln>
          </c:spPr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5'!$V$8:$V$12</c:f>
              <c:numCache>
                <c:formatCode>0.00%</c:formatCode>
                <c:ptCount val="5"/>
                <c:pt idx="0">
                  <c:v>0.3518216</c:v>
                </c:pt>
                <c:pt idx="1">
                  <c:v>0.3638904</c:v>
                </c:pt>
                <c:pt idx="2">
                  <c:v>0.3924584</c:v>
                </c:pt>
                <c:pt idx="3">
                  <c:v>0.566848</c:v>
                </c:pt>
                <c:pt idx="4">
                  <c:v>0.6324936</c:v>
                </c:pt>
              </c:numCache>
            </c:numRef>
          </c:yVal>
          <c:smooth val="0"/>
        </c:ser>
        <c:ser>
          <c:idx val="0"/>
          <c:order val="4"/>
          <c:tx>
            <c:v>"Priority Mean"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5'!$D$3:$D$7</c:f>
              <c:numCache>
                <c:formatCode>General</c:formatCode>
                <c:ptCount val="5"/>
                <c:pt idx="0">
                  <c:v>0.275028143229</c:v>
                </c:pt>
                <c:pt idx="1">
                  <c:v>1.37318506556</c:v>
                </c:pt>
                <c:pt idx="2">
                  <c:v>8.64557311646</c:v>
                </c:pt>
                <c:pt idx="3">
                  <c:v>200.235822297</c:v>
                </c:pt>
              </c:numCache>
            </c:numRef>
          </c:yVal>
          <c:smooth val="0"/>
        </c:ser>
        <c:ser>
          <c:idx val="1"/>
          <c:order val="5"/>
          <c:tx>
            <c:v>Mean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5'!$D$8:$D$12</c:f>
              <c:numCache>
                <c:formatCode>General</c:formatCode>
                <c:ptCount val="5"/>
                <c:pt idx="0">
                  <c:v>0.267117198034</c:v>
                </c:pt>
                <c:pt idx="1">
                  <c:v>1.3682867149</c:v>
                </c:pt>
                <c:pt idx="2">
                  <c:v>8.70470246018</c:v>
                </c:pt>
                <c:pt idx="3">
                  <c:v>220.930971266</c:v>
                </c:pt>
                <c:pt idx="4">
                  <c:v>430.089561697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18456"/>
        <c:axId val="2094924872"/>
      </c:scatterChart>
      <c:scatterChart>
        <c:scatterStyle val="lineMarker"/>
        <c:varyColors val="0"/>
        <c:ser>
          <c:idx val="2"/>
          <c:order val="6"/>
          <c:tx>
            <c:v>"Priority 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5'!$V$3:$V$7</c:f>
              <c:numCache>
                <c:formatCode>0.00%</c:formatCode>
                <c:ptCount val="5"/>
                <c:pt idx="0">
                  <c:v>0.351772</c:v>
                </c:pt>
                <c:pt idx="1">
                  <c:v>0.3635944</c:v>
                </c:pt>
                <c:pt idx="2">
                  <c:v>0.39102</c:v>
                </c:pt>
                <c:pt idx="3">
                  <c:v>0.5161344</c:v>
                </c:pt>
              </c:numCache>
            </c:numRef>
          </c:yVal>
          <c:smooth val="0"/>
        </c:ser>
        <c:ser>
          <c:idx val="3"/>
          <c:order val="7"/>
          <c:tx>
            <c:v>"Received (%)"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'Run 5'!$A$3:$A$7</c:f>
              <c:numCache>
                <c:formatCode>General</c:formatCode>
                <c:ptCount val="5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'Run 5'!$V$8:$V$12</c:f>
              <c:numCache>
                <c:formatCode>0.00%</c:formatCode>
                <c:ptCount val="5"/>
                <c:pt idx="0">
                  <c:v>0.3518216</c:v>
                </c:pt>
                <c:pt idx="1">
                  <c:v>0.3638904</c:v>
                </c:pt>
                <c:pt idx="2">
                  <c:v>0.3924584</c:v>
                </c:pt>
                <c:pt idx="3">
                  <c:v>0.566848</c:v>
                </c:pt>
                <c:pt idx="4">
                  <c:v>0.6324936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6184"/>
        <c:axId val="2094931224"/>
      </c:scatterChart>
      <c:valAx>
        <c:axId val="2094918456"/>
        <c:scaling>
          <c:logBase val="2.0"/>
          <c:orientation val="minMax"/>
          <c:max val="4096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24872"/>
        <c:crosses val="autoZero"/>
        <c:crossBetween val="midCat"/>
      </c:valAx>
      <c:valAx>
        <c:axId val="20949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18456"/>
        <c:crosses val="autoZero"/>
        <c:crossBetween val="midCat"/>
      </c:valAx>
      <c:valAx>
        <c:axId val="2094931224"/>
        <c:scaling>
          <c:orientation val="minMax"/>
          <c:min val="0.2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4936184"/>
        <c:crosses val="max"/>
        <c:crossBetween val="midCat"/>
      </c:valAx>
      <c:valAx>
        <c:axId val="2094936184"/>
        <c:scaling>
          <c:logBase val="2.0"/>
          <c:orientation val="minMax"/>
          <c:max val="4096.0"/>
          <c:min val="4.0"/>
        </c:scaling>
        <c:delete val="0"/>
        <c:axPos val="t"/>
        <c:numFmt formatCode="General" sourceLinked="1"/>
        <c:majorTickMark val="out"/>
        <c:minorTickMark val="none"/>
        <c:tickLblPos val="nextTo"/>
        <c:crossAx val="209493122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59</xdr:row>
      <xdr:rowOff>96836</xdr:rowOff>
    </xdr:from>
    <xdr:to>
      <xdr:col>21</xdr:col>
      <xdr:colOff>38101</xdr:colOff>
      <xdr:row>95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17</xdr:row>
      <xdr:rowOff>171450</xdr:rowOff>
    </xdr:from>
    <xdr:to>
      <xdr:col>21</xdr:col>
      <xdr:colOff>73026</xdr:colOff>
      <xdr:row>53</xdr:row>
      <xdr:rowOff>150814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59</xdr:row>
      <xdr:rowOff>96836</xdr:rowOff>
    </xdr:from>
    <xdr:to>
      <xdr:col>21</xdr:col>
      <xdr:colOff>38101</xdr:colOff>
      <xdr:row>95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17</xdr:row>
      <xdr:rowOff>171450</xdr:rowOff>
    </xdr:from>
    <xdr:to>
      <xdr:col>21</xdr:col>
      <xdr:colOff>73026</xdr:colOff>
      <xdr:row>53</xdr:row>
      <xdr:rowOff>150814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59</xdr:row>
      <xdr:rowOff>96836</xdr:rowOff>
    </xdr:from>
    <xdr:to>
      <xdr:col>21</xdr:col>
      <xdr:colOff>38101</xdr:colOff>
      <xdr:row>95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17</xdr:row>
      <xdr:rowOff>171450</xdr:rowOff>
    </xdr:from>
    <xdr:to>
      <xdr:col>21</xdr:col>
      <xdr:colOff>73026</xdr:colOff>
      <xdr:row>53</xdr:row>
      <xdr:rowOff>150814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59</xdr:row>
      <xdr:rowOff>96836</xdr:rowOff>
    </xdr:from>
    <xdr:to>
      <xdr:col>21</xdr:col>
      <xdr:colOff>38101</xdr:colOff>
      <xdr:row>95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17</xdr:row>
      <xdr:rowOff>171450</xdr:rowOff>
    </xdr:from>
    <xdr:to>
      <xdr:col>21</xdr:col>
      <xdr:colOff>73026</xdr:colOff>
      <xdr:row>53</xdr:row>
      <xdr:rowOff>150814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59</xdr:row>
      <xdr:rowOff>96836</xdr:rowOff>
    </xdr:from>
    <xdr:to>
      <xdr:col>21</xdr:col>
      <xdr:colOff>38101</xdr:colOff>
      <xdr:row>95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17</xdr:row>
      <xdr:rowOff>171450</xdr:rowOff>
    </xdr:from>
    <xdr:to>
      <xdr:col>21</xdr:col>
      <xdr:colOff>73026</xdr:colOff>
      <xdr:row>53</xdr:row>
      <xdr:rowOff>150814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152400</xdr:rowOff>
    </xdr:from>
    <xdr:to>
      <xdr:col>14</xdr:col>
      <xdr:colOff>193676</xdr:colOff>
      <xdr:row>55</xdr:row>
      <xdr:rowOff>131764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57</xdr:row>
      <xdr:rowOff>114300</xdr:rowOff>
    </xdr:from>
    <xdr:to>
      <xdr:col>14</xdr:col>
      <xdr:colOff>231776</xdr:colOff>
      <xdr:row>93</xdr:row>
      <xdr:rowOff>93664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8" sqref="B8"/>
    </sheetView>
  </sheetViews>
  <sheetFormatPr baseColWidth="10" defaultColWidth="11" defaultRowHeight="15" x14ac:dyDescent="0"/>
  <cols>
    <col min="1" max="1" width="6" style="8" customWidth="1"/>
    <col min="2" max="2" width="7.33203125" style="8" customWidth="1"/>
    <col min="3" max="3" width="6.33203125" style="8" customWidth="1"/>
    <col min="4" max="4" width="9.5" style="8" customWidth="1"/>
    <col min="5" max="5" width="8.33203125" style="8" customWidth="1"/>
    <col min="6" max="6" width="9.6640625" style="8" customWidth="1"/>
    <col min="7" max="7" width="9.33203125" style="8" bestFit="1" customWidth="1"/>
    <col min="8" max="8" width="7.83203125" style="8" bestFit="1" customWidth="1"/>
    <col min="9" max="9" width="9" style="8" bestFit="1" customWidth="1"/>
    <col min="10" max="10" width="10.33203125" style="8" bestFit="1" customWidth="1"/>
    <col min="11" max="11" width="5.83203125" style="8" bestFit="1" customWidth="1"/>
    <col min="12" max="12" width="9.6640625" style="8" customWidth="1"/>
    <col min="13" max="13" width="9.83203125" style="8" bestFit="1" customWidth="1"/>
    <col min="14" max="14" width="9.33203125" style="8" customWidth="1"/>
    <col min="15" max="17" width="9.33203125" style="8" bestFit="1" customWidth="1"/>
    <col min="18" max="18" width="7.6640625" style="8" bestFit="1" customWidth="1"/>
    <col min="19" max="20" width="9.33203125" style="8" bestFit="1" customWidth="1"/>
    <col min="21" max="21" width="5.83203125" style="8" bestFit="1" customWidth="1"/>
    <col min="22" max="22" width="10.1640625" style="8" bestFit="1" customWidth="1"/>
    <col min="23" max="23" width="9.6640625" style="8" bestFit="1" customWidth="1"/>
    <col min="24" max="24" width="8.1640625" style="8" bestFit="1" customWidth="1"/>
    <col min="25" max="16384" width="11" style="8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11" t="s">
        <v>11</v>
      </c>
      <c r="H2" s="11" t="s">
        <v>22</v>
      </c>
      <c r="I2" s="11" t="s">
        <v>13</v>
      </c>
      <c r="J2" s="11" t="s">
        <v>11</v>
      </c>
      <c r="K2" s="11" t="s">
        <v>28</v>
      </c>
      <c r="L2" s="11" t="s">
        <v>14</v>
      </c>
      <c r="M2" s="11" t="s">
        <v>15</v>
      </c>
      <c r="N2" s="11" t="s">
        <v>27</v>
      </c>
      <c r="O2" s="11" t="s">
        <v>13</v>
      </c>
      <c r="P2" s="11" t="s">
        <v>15</v>
      </c>
      <c r="Q2" s="11" t="s">
        <v>17</v>
      </c>
      <c r="R2" s="11" t="s">
        <v>18</v>
      </c>
      <c r="S2" s="11" t="s">
        <v>20</v>
      </c>
      <c r="T2" s="11" t="s">
        <v>21</v>
      </c>
      <c r="U2" s="11" t="s">
        <v>28</v>
      </c>
      <c r="V2" s="11" t="s">
        <v>7</v>
      </c>
      <c r="W2" s="11" t="s">
        <v>9</v>
      </c>
      <c r="X2" s="11" t="s">
        <v>26</v>
      </c>
    </row>
    <row r="3" spans="1:24">
      <c r="T3" s="9"/>
      <c r="U3" s="5"/>
      <c r="V3" s="3"/>
      <c r="W3" s="3"/>
      <c r="X3" s="3"/>
    </row>
    <row r="4" spans="1:24">
      <c r="A4" s="8">
        <v>30</v>
      </c>
      <c r="B4" s="8">
        <v>50</v>
      </c>
      <c r="C4" s="8" t="s">
        <v>24</v>
      </c>
      <c r="D4" s="8">
        <v>2.3658590797999999</v>
      </c>
      <c r="E4" s="8">
        <v>7.1487865142900002</v>
      </c>
      <c r="F4" s="8">
        <v>1250000</v>
      </c>
      <c r="G4" s="8">
        <v>810754</v>
      </c>
      <c r="H4" s="8">
        <v>571373</v>
      </c>
      <c r="I4" s="8">
        <v>1974779</v>
      </c>
      <c r="J4" s="8">
        <v>11992149</v>
      </c>
      <c r="K4" s="8">
        <f t="shared" ref="K4:K12" si="0">J4/I4</f>
        <v>6.0726536994772582</v>
      </c>
      <c r="L4" s="8">
        <v>214933</v>
      </c>
      <c r="M4" s="8">
        <v>5535160</v>
      </c>
      <c r="N4" s="8">
        <f t="shared" ref="N4:N12" si="1">M4/L4</f>
        <v>25.752955572201571</v>
      </c>
      <c r="O4" s="8">
        <v>2258563</v>
      </c>
      <c r="P4" s="8">
        <v>741556</v>
      </c>
      <c r="Q4" s="8">
        <v>214933</v>
      </c>
      <c r="R4" s="8">
        <v>697597</v>
      </c>
      <c r="S4" s="8">
        <v>5806550</v>
      </c>
      <c r="T4" s="9">
        <v>5970666</v>
      </c>
      <c r="U4" s="5">
        <f t="shared" ref="U4:U12" si="2">S4/T4</f>
        <v>0.97251294914168707</v>
      </c>
      <c r="V4" s="3">
        <f t="shared" ref="V4:V12" si="3">H4/F4</f>
        <v>0.45709840000000002</v>
      </c>
      <c r="W4" s="3" t="s">
        <v>30</v>
      </c>
      <c r="X4" s="3">
        <f>1-(V3+W3)</f>
        <v>1</v>
      </c>
    </row>
    <row r="5" spans="1:24">
      <c r="A5" s="8">
        <v>100</v>
      </c>
      <c r="B5" s="8">
        <v>50</v>
      </c>
      <c r="C5" s="8" t="s">
        <v>24</v>
      </c>
      <c r="D5" s="8">
        <v>21.6915725745</v>
      </c>
      <c r="E5" s="8">
        <v>36.869363652600001</v>
      </c>
      <c r="F5" s="8">
        <v>1250000</v>
      </c>
      <c r="G5" s="8">
        <v>1315583</v>
      </c>
      <c r="H5" s="8">
        <v>600741</v>
      </c>
      <c r="I5" s="8">
        <v>2080881</v>
      </c>
      <c r="J5" s="8">
        <v>17256132</v>
      </c>
      <c r="K5" s="8">
        <f t="shared" si="0"/>
        <v>8.2927048687551093</v>
      </c>
      <c r="L5" s="8">
        <v>666885</v>
      </c>
      <c r="M5" s="8">
        <v>16812142</v>
      </c>
      <c r="N5" s="8">
        <f t="shared" si="1"/>
        <v>25.209956739167922</v>
      </c>
      <c r="O5" s="8">
        <v>2854081</v>
      </c>
      <c r="P5" s="8">
        <v>1034497</v>
      </c>
      <c r="Q5" s="8">
        <v>666885</v>
      </c>
      <c r="R5" s="8">
        <v>694563</v>
      </c>
      <c r="S5" s="8">
        <v>8187353</v>
      </c>
      <c r="T5" s="9">
        <v>8401894</v>
      </c>
      <c r="U5" s="5">
        <f t="shared" si="2"/>
        <v>0.97446516225984281</v>
      </c>
      <c r="V5" s="3">
        <f t="shared" si="3"/>
        <v>0.48059279999999999</v>
      </c>
      <c r="W5" s="3" t="s">
        <v>30</v>
      </c>
      <c r="X5" s="3">
        <f>1-(V3+W3)</f>
        <v>1</v>
      </c>
    </row>
    <row r="6" spans="1:24">
      <c r="A6" s="8">
        <v>1000</v>
      </c>
      <c r="B6" s="8">
        <v>50</v>
      </c>
      <c r="C6" s="8" t="s">
        <v>24</v>
      </c>
      <c r="D6" s="8">
        <v>343.18040351600001</v>
      </c>
      <c r="E6" s="8">
        <v>423.495633156</v>
      </c>
      <c r="F6" s="8">
        <v>1250000</v>
      </c>
      <c r="G6" s="8">
        <v>2314702</v>
      </c>
      <c r="H6" s="8">
        <v>703218</v>
      </c>
      <c r="I6" s="8">
        <v>1777370</v>
      </c>
      <c r="J6" s="8">
        <v>17000694</v>
      </c>
      <c r="K6" s="8">
        <f t="shared" si="0"/>
        <v>9.5650843662265039</v>
      </c>
      <c r="L6" s="8">
        <v>2310332</v>
      </c>
      <c r="M6" s="8">
        <v>35859161</v>
      </c>
      <c r="N6" s="8">
        <f t="shared" si="1"/>
        <v>15.52121556555508</v>
      </c>
      <c r="O6" s="8">
        <v>4616423</v>
      </c>
      <c r="P6" s="8">
        <v>1379083</v>
      </c>
      <c r="Q6" s="8">
        <v>2310332</v>
      </c>
      <c r="R6" s="8">
        <v>442272</v>
      </c>
      <c r="S6" s="8">
        <v>7287270</v>
      </c>
      <c r="T6" s="9">
        <v>7403092</v>
      </c>
      <c r="U6" s="5">
        <f t="shared" si="2"/>
        <v>0.98435491548666421</v>
      </c>
      <c r="V6" s="3">
        <f t="shared" si="3"/>
        <v>0.56257440000000003</v>
      </c>
      <c r="W6" s="3" t="s">
        <v>30</v>
      </c>
      <c r="X6" s="3">
        <f>1-(V3+W3)</f>
        <v>1</v>
      </c>
    </row>
    <row r="7" spans="1:24">
      <c r="T7" s="9"/>
      <c r="U7" s="5"/>
      <c r="V7" s="3"/>
      <c r="W7" s="3"/>
      <c r="X7" s="3"/>
    </row>
    <row r="8" spans="1:24">
      <c r="T8" s="9"/>
      <c r="U8" s="5"/>
      <c r="V8" s="3"/>
      <c r="W8" s="3"/>
      <c r="X8" s="3"/>
    </row>
    <row r="9" spans="1:24">
      <c r="T9" s="9"/>
      <c r="U9" s="5"/>
      <c r="V9" s="3"/>
      <c r="W9" s="3"/>
      <c r="X9" s="3"/>
    </row>
    <row r="10" spans="1:24">
      <c r="A10" s="8">
        <v>100</v>
      </c>
      <c r="B10" s="8">
        <v>50</v>
      </c>
      <c r="C10" s="8" t="s">
        <v>25</v>
      </c>
      <c r="D10" s="8">
        <v>7.6035159132899999</v>
      </c>
      <c r="E10" s="8">
        <v>23.6094258153</v>
      </c>
      <c r="F10" s="8">
        <v>1250000</v>
      </c>
      <c r="G10" s="8">
        <v>892850</v>
      </c>
      <c r="H10" s="8">
        <v>609742</v>
      </c>
      <c r="I10" s="8">
        <v>1935900</v>
      </c>
      <c r="J10" s="8">
        <v>11610282</v>
      </c>
      <c r="K10" s="8">
        <f t="shared" si="0"/>
        <v>5.9973562684022932</v>
      </c>
      <c r="L10" s="8">
        <v>272139</v>
      </c>
      <c r="M10" s="8">
        <v>4902935</v>
      </c>
      <c r="N10" s="8">
        <f t="shared" si="1"/>
        <v>18.016289469719517</v>
      </c>
      <c r="O10" s="8">
        <v>2313370</v>
      </c>
      <c r="P10" s="8">
        <v>882719</v>
      </c>
      <c r="Q10" s="8">
        <v>272139</v>
      </c>
      <c r="R10" s="8">
        <v>659938</v>
      </c>
      <c r="S10" s="8">
        <v>5642648</v>
      </c>
      <c r="T10" s="9">
        <v>5695495</v>
      </c>
      <c r="U10" s="5">
        <f t="shared" si="2"/>
        <v>0.99072126303332719</v>
      </c>
      <c r="V10" s="3">
        <f t="shared" si="3"/>
        <v>0.48779359999999999</v>
      </c>
      <c r="W10" s="3" t="s">
        <v>30</v>
      </c>
      <c r="X10" s="3">
        <f>1-(V3+W3)</f>
        <v>1</v>
      </c>
    </row>
    <row r="11" spans="1:24">
      <c r="A11" s="8">
        <v>1000</v>
      </c>
      <c r="B11" s="8">
        <v>50</v>
      </c>
      <c r="C11" s="8" t="s">
        <v>25</v>
      </c>
      <c r="D11" s="8">
        <v>172.82786468200001</v>
      </c>
      <c r="E11" s="8">
        <v>306.15491215100002</v>
      </c>
      <c r="F11" s="8">
        <v>1250000</v>
      </c>
      <c r="G11" s="8">
        <v>1603608</v>
      </c>
      <c r="H11" s="8">
        <v>805866</v>
      </c>
      <c r="I11" s="8">
        <v>1792594</v>
      </c>
      <c r="J11" s="8">
        <v>13285816</v>
      </c>
      <c r="K11" s="8">
        <f t="shared" si="0"/>
        <v>7.4115031066711143</v>
      </c>
      <c r="L11" s="8">
        <v>884176</v>
      </c>
      <c r="M11" s="8">
        <v>10452680</v>
      </c>
      <c r="N11" s="8">
        <f t="shared" si="1"/>
        <v>11.821944952136226</v>
      </c>
      <c r="O11" s="8">
        <v>3051806</v>
      </c>
      <c r="P11" s="8">
        <v>1587348</v>
      </c>
      <c r="Q11" s="8">
        <v>884176</v>
      </c>
      <c r="R11" s="8">
        <v>474248</v>
      </c>
      <c r="S11" s="8">
        <v>6380821</v>
      </c>
      <c r="T11" s="9">
        <v>6020819</v>
      </c>
      <c r="U11" s="5">
        <f t="shared" si="2"/>
        <v>1.0597928620674364</v>
      </c>
      <c r="V11" s="3">
        <f t="shared" si="3"/>
        <v>0.64469279999999995</v>
      </c>
      <c r="W11" s="3" t="s">
        <v>30</v>
      </c>
      <c r="X11" s="3">
        <f>1-(V3+W3)</f>
        <v>1</v>
      </c>
    </row>
    <row r="12" spans="1:24">
      <c r="A12" s="8">
        <v>2000</v>
      </c>
      <c r="B12" s="8">
        <v>50</v>
      </c>
      <c r="C12" s="8" t="s">
        <v>25</v>
      </c>
      <c r="D12" s="8">
        <v>355.64707150800001</v>
      </c>
      <c r="E12" s="8">
        <v>582.26585157</v>
      </c>
      <c r="F12" s="8">
        <v>1250000</v>
      </c>
      <c r="G12" s="8">
        <v>1856269</v>
      </c>
      <c r="H12" s="8">
        <v>890407</v>
      </c>
      <c r="I12" s="8">
        <v>1616382</v>
      </c>
      <c r="J12" s="8">
        <v>14027965</v>
      </c>
      <c r="K12" s="8">
        <f t="shared" si="0"/>
        <v>8.6786199054431439</v>
      </c>
      <c r="L12" s="8">
        <v>1101972</v>
      </c>
      <c r="M12" s="8">
        <v>11620320</v>
      </c>
      <c r="N12" s="8">
        <f t="shared" si="1"/>
        <v>10.545022922542497</v>
      </c>
      <c r="O12" s="8">
        <v>3314857</v>
      </c>
      <c r="P12" s="8">
        <v>1834432</v>
      </c>
      <c r="Q12" s="8">
        <v>1101972</v>
      </c>
      <c r="R12" s="8">
        <v>367171</v>
      </c>
      <c r="S12" s="8">
        <v>6485574</v>
      </c>
      <c r="T12" s="9">
        <v>6440419</v>
      </c>
      <c r="U12" s="5">
        <f t="shared" si="2"/>
        <v>1.0070111897999183</v>
      </c>
      <c r="V12" s="3">
        <f t="shared" si="3"/>
        <v>0.7123256</v>
      </c>
      <c r="W12" s="3" t="s">
        <v>30</v>
      </c>
      <c r="X12" s="3">
        <f>1-(V3+W3)</f>
        <v>1</v>
      </c>
    </row>
    <row r="14" spans="1:24">
      <c r="B14" s="8">
        <v>10</v>
      </c>
      <c r="C14" s="8">
        <v>50</v>
      </c>
      <c r="D14" s="8">
        <v>0.48513628284133331</v>
      </c>
      <c r="E14" s="8">
        <v>1.7870121511183334</v>
      </c>
      <c r="F14" s="8">
        <v>1450000</v>
      </c>
      <c r="G14" s="8">
        <v>2726636.5</v>
      </c>
      <c r="H14" s="8">
        <v>207879.16666666666</v>
      </c>
      <c r="I14" s="8">
        <v>1049162.8333333333</v>
      </c>
      <c r="J14" s="10">
        <v>0.14336494252873599</v>
      </c>
    </row>
    <row r="15" spans="1:24">
      <c r="B15" s="8">
        <v>30</v>
      </c>
      <c r="C15" s="8">
        <v>50</v>
      </c>
      <c r="D15" s="8">
        <v>3.0758950525183333</v>
      </c>
      <c r="E15" s="8">
        <v>7.2229039904766665</v>
      </c>
      <c r="F15" s="8">
        <v>1450000</v>
      </c>
      <c r="G15" s="8">
        <v>2757366.6666666665</v>
      </c>
      <c r="H15" s="8">
        <v>238289.5</v>
      </c>
      <c r="I15" s="8">
        <v>1020537.1666666666</v>
      </c>
      <c r="J15" s="10">
        <v>0.16433758620689701</v>
      </c>
    </row>
    <row r="16" spans="1:24">
      <c r="B16" s="8">
        <v>100</v>
      </c>
      <c r="C16" s="8">
        <v>50</v>
      </c>
      <c r="D16" s="8">
        <v>16.723001150216668</v>
      </c>
      <c r="E16" s="8">
        <v>27.575305944783338</v>
      </c>
      <c r="F16" s="8">
        <v>1450000</v>
      </c>
      <c r="G16" s="8">
        <v>2826758</v>
      </c>
      <c r="H16" s="8">
        <v>307587.5</v>
      </c>
      <c r="I16" s="8">
        <v>955076.83333333337</v>
      </c>
      <c r="J16" s="10">
        <v>0.21212931034482799</v>
      </c>
    </row>
    <row r="17" spans="2:10">
      <c r="B17" s="8">
        <v>2000</v>
      </c>
      <c r="C17" s="8">
        <v>50</v>
      </c>
      <c r="D17" s="8">
        <v>419.83751846349998</v>
      </c>
      <c r="E17" s="8">
        <v>529.22803948716671</v>
      </c>
      <c r="F17" s="8">
        <v>1450000</v>
      </c>
      <c r="G17" s="8">
        <v>3220432.8333333335</v>
      </c>
      <c r="H17" s="8">
        <v>700218.16666666663</v>
      </c>
      <c r="I17" s="8">
        <v>537348.16666666663</v>
      </c>
      <c r="J17" s="10">
        <v>0.48290908045976999</v>
      </c>
    </row>
  </sheetData>
  <mergeCells count="11">
    <mergeCell ref="G1:H1"/>
    <mergeCell ref="I1:N1"/>
    <mergeCell ref="O1:R1"/>
    <mergeCell ref="S1:U1"/>
    <mergeCell ref="V1:X1"/>
    <mergeCell ref="F1:F2"/>
    <mergeCell ref="A1:A2"/>
    <mergeCell ref="B1:B2"/>
    <mergeCell ref="C1:C2"/>
    <mergeCell ref="D1:D2"/>
    <mergeCell ref="E1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F1" workbookViewId="0">
      <selection activeCell="W3" sqref="W3"/>
    </sheetView>
  </sheetViews>
  <sheetFormatPr baseColWidth="10" defaultColWidth="11" defaultRowHeight="15" x14ac:dyDescent="0"/>
  <cols>
    <col min="1" max="1" width="6" style="8" customWidth="1"/>
    <col min="2" max="2" width="7.33203125" style="8" customWidth="1"/>
    <col min="3" max="3" width="6.33203125" style="8" customWidth="1"/>
    <col min="4" max="4" width="9.5" style="8" customWidth="1"/>
    <col min="5" max="5" width="8.33203125" style="8" customWidth="1"/>
    <col min="6" max="6" width="9.6640625" style="8" customWidth="1"/>
    <col min="7" max="7" width="9.33203125" style="8" bestFit="1" customWidth="1"/>
    <col min="8" max="8" width="7.83203125" style="8" bestFit="1" customWidth="1"/>
    <col min="9" max="9" width="9" style="8" bestFit="1" customWidth="1"/>
    <col min="10" max="10" width="10.33203125" style="8" bestFit="1" customWidth="1"/>
    <col min="11" max="11" width="5.83203125" style="8" bestFit="1" customWidth="1"/>
    <col min="12" max="12" width="9.6640625" style="8" customWidth="1"/>
    <col min="13" max="13" width="9.83203125" style="8" bestFit="1" customWidth="1"/>
    <col min="14" max="14" width="9.33203125" style="8" customWidth="1"/>
    <col min="15" max="17" width="9.33203125" style="8" bestFit="1" customWidth="1"/>
    <col min="18" max="18" width="7.6640625" style="8" bestFit="1" customWidth="1"/>
    <col min="19" max="20" width="9.33203125" style="8" bestFit="1" customWidth="1"/>
    <col min="21" max="21" width="5.83203125" style="8" bestFit="1" customWidth="1"/>
    <col min="22" max="22" width="10.1640625" style="8" bestFit="1" customWidth="1"/>
    <col min="23" max="23" width="9.6640625" style="8" bestFit="1" customWidth="1"/>
    <col min="24" max="24" width="8.1640625" style="8" bestFit="1" customWidth="1"/>
    <col min="25" max="16384" width="11" style="8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7" t="s">
        <v>11</v>
      </c>
      <c r="H2" s="7" t="s">
        <v>22</v>
      </c>
      <c r="I2" s="7" t="s">
        <v>13</v>
      </c>
      <c r="J2" s="7" t="s">
        <v>11</v>
      </c>
      <c r="K2" s="7" t="s">
        <v>28</v>
      </c>
      <c r="L2" s="7" t="s">
        <v>14</v>
      </c>
      <c r="M2" s="7" t="s">
        <v>15</v>
      </c>
      <c r="N2" s="7" t="s">
        <v>27</v>
      </c>
      <c r="O2" s="7" t="s">
        <v>13</v>
      </c>
      <c r="P2" s="7" t="s">
        <v>15</v>
      </c>
      <c r="Q2" s="7" t="s">
        <v>17</v>
      </c>
      <c r="R2" s="7" t="s">
        <v>18</v>
      </c>
      <c r="S2" s="7" t="s">
        <v>20</v>
      </c>
      <c r="T2" s="7" t="s">
        <v>21</v>
      </c>
      <c r="U2" s="7" t="s">
        <v>28</v>
      </c>
      <c r="V2" s="7" t="s">
        <v>7</v>
      </c>
      <c r="W2" s="7" t="s">
        <v>9</v>
      </c>
      <c r="X2" s="7" t="s">
        <v>26</v>
      </c>
    </row>
    <row r="3" spans="1:24">
      <c r="A3" s="8">
        <v>10</v>
      </c>
      <c r="B3" s="8">
        <v>50</v>
      </c>
      <c r="C3" s="8" t="s">
        <v>24</v>
      </c>
      <c r="D3" s="8">
        <v>0.242579722691</v>
      </c>
      <c r="E3" s="8">
        <v>1.4557198045899999</v>
      </c>
      <c r="F3" s="9">
        <v>1250000</v>
      </c>
      <c r="G3" s="9">
        <v>459767</v>
      </c>
      <c r="H3" s="9">
        <v>411238</v>
      </c>
      <c r="I3" s="9">
        <v>2052618</v>
      </c>
      <c r="J3" s="9">
        <v>16878057</v>
      </c>
      <c r="K3" s="5">
        <f>J3/I3</f>
        <v>8.2226975501530237</v>
      </c>
      <c r="L3" s="9">
        <v>63697</v>
      </c>
      <c r="M3" s="9">
        <v>936539</v>
      </c>
      <c r="N3" s="4">
        <f>M3/L3</f>
        <v>14.703031539946936</v>
      </c>
      <c r="O3" s="9">
        <v>2173999</v>
      </c>
      <c r="P3" s="9">
        <v>459191</v>
      </c>
      <c r="Q3" s="9">
        <v>63697</v>
      </c>
      <c r="R3" s="9">
        <v>845379</v>
      </c>
      <c r="S3" s="9">
        <v>8170061</v>
      </c>
      <c r="T3" s="9">
        <v>8644299</v>
      </c>
      <c r="U3" s="5">
        <f>S3/T3</f>
        <v>0.94513863992904457</v>
      </c>
      <c r="V3" s="3">
        <f>H3/F3</f>
        <v>0.32899040000000002</v>
      </c>
      <c r="W3" s="3" t="s">
        <v>30</v>
      </c>
      <c r="X3" s="3" t="e">
        <f>1-(V3+W3)</f>
        <v>#VALUE!</v>
      </c>
    </row>
    <row r="4" spans="1:24">
      <c r="A4" s="8">
        <v>30</v>
      </c>
      <c r="B4" s="8">
        <v>50</v>
      </c>
      <c r="C4" s="8" t="s">
        <v>24</v>
      </c>
      <c r="D4" s="8">
        <v>1.2755471218400001</v>
      </c>
      <c r="E4" s="8">
        <v>5.6331857252899997</v>
      </c>
      <c r="F4" s="9">
        <v>1250000</v>
      </c>
      <c r="G4" s="9">
        <v>499188</v>
      </c>
      <c r="H4" s="9">
        <v>423169</v>
      </c>
      <c r="I4" s="9">
        <v>2054104</v>
      </c>
      <c r="J4" s="9">
        <v>17004443</v>
      </c>
      <c r="K4" s="5">
        <f t="shared" ref="K4:K12" si="0">J4/I4</f>
        <v>8.2782775360935954</v>
      </c>
      <c r="L4" s="9">
        <v>103413</v>
      </c>
      <c r="M4" s="9">
        <v>1575631</v>
      </c>
      <c r="N4" s="4">
        <f t="shared" ref="N4:N12" si="1">M4/L4</f>
        <v>15.236295243344648</v>
      </c>
      <c r="O4" s="9">
        <v>2224361</v>
      </c>
      <c r="P4" s="9">
        <v>498094</v>
      </c>
      <c r="Q4" s="9">
        <v>103413</v>
      </c>
      <c r="R4" s="9">
        <v>834735</v>
      </c>
      <c r="S4" s="9">
        <v>8206629</v>
      </c>
      <c r="T4" s="9">
        <v>8694401</v>
      </c>
      <c r="U4" s="5">
        <f t="shared" ref="U4:U12" si="2">S4/T4</f>
        <v>0.94389814778499403</v>
      </c>
      <c r="V4" s="3">
        <f t="shared" ref="V4:V12" si="3">H4/F4</f>
        <v>0.33853519999999998</v>
      </c>
      <c r="W4" s="3" t="s">
        <v>30</v>
      </c>
      <c r="X4" s="3" t="e">
        <f>1-(V3+W3)</f>
        <v>#VALUE!</v>
      </c>
    </row>
    <row r="5" spans="1:24">
      <c r="F5" s="9"/>
      <c r="G5" s="9"/>
      <c r="H5" s="9"/>
      <c r="I5" s="9"/>
      <c r="J5" s="9"/>
      <c r="K5" s="5"/>
      <c r="L5" s="9"/>
      <c r="M5" s="9"/>
      <c r="N5" s="4"/>
      <c r="O5" s="9"/>
      <c r="P5" s="9"/>
      <c r="Q5" s="9"/>
      <c r="R5" s="9"/>
      <c r="S5" s="9"/>
      <c r="T5" s="9"/>
      <c r="U5" s="5"/>
      <c r="V5" s="3"/>
      <c r="W5" s="3"/>
      <c r="X5" s="3"/>
    </row>
    <row r="6" spans="1:24">
      <c r="A6" s="8">
        <v>1000</v>
      </c>
      <c r="B6" s="8">
        <v>50</v>
      </c>
      <c r="C6" s="8" t="s">
        <v>24</v>
      </c>
      <c r="D6" s="8">
        <v>207.958190285</v>
      </c>
      <c r="E6" s="8">
        <v>344.862854583</v>
      </c>
      <c r="F6" s="9">
        <v>1250000</v>
      </c>
      <c r="G6" s="9">
        <v>1076397</v>
      </c>
      <c r="H6" s="9">
        <v>624496</v>
      </c>
      <c r="I6" s="9">
        <v>1694622</v>
      </c>
      <c r="J6" s="9">
        <v>15062597</v>
      </c>
      <c r="K6" s="5">
        <f t="shared" si="0"/>
        <v>8.8884701130989683</v>
      </c>
      <c r="L6" s="9">
        <v>1765292</v>
      </c>
      <c r="M6" s="9">
        <v>11176870</v>
      </c>
      <c r="N6" s="4">
        <f t="shared" si="1"/>
        <v>6.3314567788218605</v>
      </c>
      <c r="O6" s="9">
        <v>3982646</v>
      </c>
      <c r="P6" s="9">
        <v>1038290</v>
      </c>
      <c r="Q6" s="9">
        <v>1765292</v>
      </c>
      <c r="R6" s="9">
        <v>451407</v>
      </c>
      <c r="S6" s="9">
        <v>6597094</v>
      </c>
      <c r="T6" s="9">
        <v>6700211</v>
      </c>
      <c r="U6" s="5">
        <f t="shared" si="2"/>
        <v>0.98460988765876178</v>
      </c>
      <c r="V6" s="3">
        <f t="shared" si="3"/>
        <v>0.49959680000000001</v>
      </c>
      <c r="W6" s="3" t="s">
        <v>30</v>
      </c>
      <c r="X6" s="3" t="e">
        <f>1-(V3+W3)</f>
        <v>#VALUE!</v>
      </c>
    </row>
    <row r="7" spans="1:24">
      <c r="A7" s="8">
        <v>2000</v>
      </c>
      <c r="B7" s="8">
        <v>50</v>
      </c>
      <c r="C7" s="8" t="s">
        <v>24</v>
      </c>
      <c r="D7" s="8">
        <v>357.07208789200001</v>
      </c>
      <c r="E7" s="8">
        <v>622.36360493999996</v>
      </c>
      <c r="F7" s="9">
        <v>1250000</v>
      </c>
      <c r="G7" s="9">
        <v>1427191</v>
      </c>
      <c r="H7" s="9">
        <v>630411</v>
      </c>
      <c r="I7" s="9">
        <v>1457898</v>
      </c>
      <c r="J7" s="9">
        <v>14371787</v>
      </c>
      <c r="K7" s="5">
        <f t="shared" si="0"/>
        <v>9.8578823758589422</v>
      </c>
      <c r="L7" s="9">
        <v>2834896</v>
      </c>
      <c r="M7" s="9">
        <v>15138975</v>
      </c>
      <c r="N7" s="4">
        <f t="shared" si="1"/>
        <v>5.3402223573633743</v>
      </c>
      <c r="O7" s="9">
        <v>5087910</v>
      </c>
      <c r="P7" s="9">
        <v>1343496</v>
      </c>
      <c r="Q7" s="9">
        <v>2834896</v>
      </c>
      <c r="R7" s="9">
        <v>286915</v>
      </c>
      <c r="S7" s="9">
        <v>5696646</v>
      </c>
      <c r="T7" s="9">
        <v>5840245</v>
      </c>
      <c r="U7" s="5">
        <f t="shared" si="2"/>
        <v>0.97541216164732814</v>
      </c>
      <c r="V7" s="3">
        <f t="shared" si="3"/>
        <v>0.50432880000000002</v>
      </c>
      <c r="W7" s="3" t="s">
        <v>30</v>
      </c>
      <c r="X7" s="3" t="e">
        <f>1-(V3+W3)</f>
        <v>#VALUE!</v>
      </c>
    </row>
    <row r="8" spans="1:24">
      <c r="A8" s="8">
        <v>10</v>
      </c>
      <c r="B8" s="8">
        <v>50</v>
      </c>
      <c r="C8" s="8" t="s">
        <v>25</v>
      </c>
      <c r="D8" s="8">
        <v>0.298802925261</v>
      </c>
      <c r="E8" s="8">
        <v>1.39929247517</v>
      </c>
      <c r="F8" s="9">
        <v>1250000</v>
      </c>
      <c r="G8" s="9">
        <v>486942</v>
      </c>
      <c r="H8" s="9">
        <v>410083</v>
      </c>
      <c r="I8" s="9">
        <v>2117506</v>
      </c>
      <c r="J8" s="9">
        <v>18121514</v>
      </c>
      <c r="K8" s="5">
        <f t="shared" si="0"/>
        <v>8.5579516657804042</v>
      </c>
      <c r="L8" s="9">
        <v>88430</v>
      </c>
      <c r="M8" s="9">
        <v>1110887</v>
      </c>
      <c r="N8" s="4">
        <f t="shared" si="1"/>
        <v>12.5623317878548</v>
      </c>
      <c r="O8" s="9">
        <v>2264581</v>
      </c>
      <c r="P8" s="9">
        <v>483918</v>
      </c>
      <c r="Q8" s="9">
        <v>88430</v>
      </c>
      <c r="R8" s="9">
        <v>846025</v>
      </c>
      <c r="S8" s="9">
        <v>8661769</v>
      </c>
      <c r="T8" s="9">
        <v>9371315</v>
      </c>
      <c r="U8" s="5">
        <f t="shared" si="2"/>
        <v>0.92428533242133037</v>
      </c>
      <c r="V8" s="3">
        <f t="shared" si="3"/>
        <v>0.32806639999999998</v>
      </c>
      <c r="W8" s="3" t="s">
        <v>30</v>
      </c>
      <c r="X8" s="3" t="e">
        <f>1-(V3+W3)</f>
        <v>#VALUE!</v>
      </c>
    </row>
    <row r="9" spans="1:24">
      <c r="A9" s="8">
        <v>30</v>
      </c>
      <c r="B9" s="8">
        <v>50</v>
      </c>
      <c r="C9" s="8" t="s">
        <v>25</v>
      </c>
      <c r="D9" s="8">
        <v>1.2490790592200001</v>
      </c>
      <c r="E9" s="8">
        <v>5.52109334824</v>
      </c>
      <c r="F9" s="9">
        <v>1250000</v>
      </c>
      <c r="G9" s="9">
        <v>479850</v>
      </c>
      <c r="H9" s="9">
        <v>423480</v>
      </c>
      <c r="I9" s="9">
        <v>2049783</v>
      </c>
      <c r="J9" s="9">
        <v>16685128</v>
      </c>
      <c r="K9" s="5">
        <f t="shared" si="0"/>
        <v>8.1399484725944156</v>
      </c>
      <c r="L9" s="9">
        <v>67599</v>
      </c>
      <c r="M9" s="9">
        <v>913232</v>
      </c>
      <c r="N9" s="4">
        <f t="shared" si="1"/>
        <v>13.509548957824819</v>
      </c>
      <c r="O9" s="9">
        <v>2184484</v>
      </c>
      <c r="P9" s="9">
        <v>479186</v>
      </c>
      <c r="Q9" s="9">
        <v>67599</v>
      </c>
      <c r="R9" s="9">
        <v>835970</v>
      </c>
      <c r="S9" s="9">
        <v>8100424</v>
      </c>
      <c r="T9" s="9">
        <v>8517105</v>
      </c>
      <c r="U9" s="5">
        <f t="shared" si="2"/>
        <v>0.95107715591154507</v>
      </c>
      <c r="V9" s="3">
        <f t="shared" si="3"/>
        <v>0.33878399999999997</v>
      </c>
      <c r="W9" s="3" t="s">
        <v>30</v>
      </c>
      <c r="X9" s="3" t="e">
        <f>1-(V3+W3)</f>
        <v>#VALUE!</v>
      </c>
    </row>
    <row r="10" spans="1:24">
      <c r="A10" s="8">
        <v>100</v>
      </c>
      <c r="B10" s="8">
        <v>50</v>
      </c>
      <c r="C10" s="8" t="s">
        <v>25</v>
      </c>
      <c r="D10" s="8">
        <v>9.2616436099400001</v>
      </c>
      <c r="E10" s="8">
        <v>26.420804455700001</v>
      </c>
      <c r="F10" s="9">
        <v>1250000</v>
      </c>
      <c r="G10" s="9">
        <v>577306</v>
      </c>
      <c r="H10" s="9">
        <v>461326</v>
      </c>
      <c r="I10" s="9">
        <v>2042802</v>
      </c>
      <c r="J10" s="9">
        <v>16720367</v>
      </c>
      <c r="K10" s="5">
        <f t="shared" si="0"/>
        <v>8.1850159731584355</v>
      </c>
      <c r="L10" s="9">
        <v>141361</v>
      </c>
      <c r="M10" s="9">
        <v>1868432</v>
      </c>
      <c r="N10" s="4">
        <f t="shared" si="1"/>
        <v>13.217450357595093</v>
      </c>
      <c r="O10" s="9">
        <v>2284307</v>
      </c>
      <c r="P10" s="9">
        <v>575857</v>
      </c>
      <c r="Q10" s="9">
        <v>141361</v>
      </c>
      <c r="R10" s="9">
        <v>805825</v>
      </c>
      <c r="S10" s="9">
        <v>8093351</v>
      </c>
      <c r="T10" s="9">
        <v>8485655</v>
      </c>
      <c r="U10" s="5">
        <f t="shared" si="2"/>
        <v>0.95376856589149572</v>
      </c>
      <c r="V10" s="3">
        <f t="shared" si="3"/>
        <v>0.36906080000000002</v>
      </c>
      <c r="W10" s="3" t="s">
        <v>30</v>
      </c>
      <c r="X10" s="3" t="e">
        <f>1-(V3+W3)</f>
        <v>#VALUE!</v>
      </c>
    </row>
    <row r="11" spans="1:24">
      <c r="A11" s="8">
        <v>1000</v>
      </c>
      <c r="B11" s="8">
        <v>50</v>
      </c>
      <c r="C11" s="8" t="s">
        <v>25</v>
      </c>
      <c r="D11" s="8">
        <v>226.05391910700001</v>
      </c>
      <c r="E11" s="8">
        <v>351.94193466500002</v>
      </c>
      <c r="F11" s="9">
        <v>1250000</v>
      </c>
      <c r="G11" s="9">
        <v>1124792</v>
      </c>
      <c r="H11" s="9">
        <v>676940</v>
      </c>
      <c r="I11" s="9">
        <v>1906608</v>
      </c>
      <c r="J11" s="9">
        <v>16737066</v>
      </c>
      <c r="K11" s="5">
        <f t="shared" si="0"/>
        <v>8.7784515747337686</v>
      </c>
      <c r="L11" s="9">
        <v>564472</v>
      </c>
      <c r="M11" s="9">
        <v>6243827</v>
      </c>
      <c r="N11" s="4">
        <f t="shared" si="1"/>
        <v>11.061358225031533</v>
      </c>
      <c r="O11" s="9">
        <v>2846056</v>
      </c>
      <c r="P11" s="9">
        <v>1117902</v>
      </c>
      <c r="Q11" s="9">
        <v>564472</v>
      </c>
      <c r="R11" s="9">
        <v>605260</v>
      </c>
      <c r="S11" s="9">
        <v>7911202</v>
      </c>
      <c r="T11" s="9">
        <v>8261392</v>
      </c>
      <c r="U11" s="5">
        <f t="shared" si="2"/>
        <v>0.95761125970054439</v>
      </c>
      <c r="V11" s="3">
        <f t="shared" si="3"/>
        <v>0.54155200000000003</v>
      </c>
      <c r="W11" s="3" t="s">
        <v>30</v>
      </c>
      <c r="X11" s="3" t="e">
        <f>1-(V3+W3)</f>
        <v>#VALUE!</v>
      </c>
    </row>
    <row r="12" spans="1:24">
      <c r="A12" s="8">
        <v>2000</v>
      </c>
      <c r="B12" s="8">
        <v>50</v>
      </c>
      <c r="C12" s="8" t="s">
        <v>25</v>
      </c>
      <c r="D12" s="8">
        <v>451.08460934599998</v>
      </c>
      <c r="E12" s="8">
        <v>669.69198837199997</v>
      </c>
      <c r="F12" s="9">
        <v>1250000</v>
      </c>
      <c r="G12" s="9">
        <v>1400882</v>
      </c>
      <c r="H12" s="9">
        <v>771936</v>
      </c>
      <c r="I12" s="9">
        <v>1698096</v>
      </c>
      <c r="J12" s="9">
        <v>16301044</v>
      </c>
      <c r="K12" s="5">
        <f t="shared" si="0"/>
        <v>9.5996009648453331</v>
      </c>
      <c r="L12" s="9">
        <v>791712</v>
      </c>
      <c r="M12" s="9">
        <v>8299398</v>
      </c>
      <c r="N12" s="4">
        <f t="shared" si="1"/>
        <v>10.482849824178489</v>
      </c>
      <c r="O12" s="9">
        <v>3134073</v>
      </c>
      <c r="P12" s="9">
        <v>1390619</v>
      </c>
      <c r="Q12" s="9">
        <v>791712</v>
      </c>
      <c r="R12" s="9">
        <v>475727</v>
      </c>
      <c r="S12" s="9">
        <v>7591718</v>
      </c>
      <c r="T12" s="9">
        <v>7917614</v>
      </c>
      <c r="U12" s="5">
        <f t="shared" si="2"/>
        <v>0.95883911491517515</v>
      </c>
      <c r="V12" s="3">
        <f t="shared" si="3"/>
        <v>0.61754880000000001</v>
      </c>
      <c r="W12" s="3" t="s">
        <v>30</v>
      </c>
      <c r="X12" s="3" t="e">
        <f>1-(V3+W3)</f>
        <v>#VALUE!</v>
      </c>
    </row>
    <row r="14" spans="1:24">
      <c r="B14" s="8">
        <v>10</v>
      </c>
      <c r="C14" s="8">
        <v>50</v>
      </c>
      <c r="D14" s="8">
        <v>0.48513628284133331</v>
      </c>
      <c r="E14" s="8">
        <v>1.7870121511183334</v>
      </c>
      <c r="F14" s="8">
        <v>1450000</v>
      </c>
      <c r="G14" s="8">
        <v>2726636.5</v>
      </c>
      <c r="H14" s="8">
        <v>207879.16666666666</v>
      </c>
      <c r="I14" s="8">
        <v>1049162.8333333333</v>
      </c>
      <c r="J14" s="10">
        <v>0.14336494252873599</v>
      </c>
    </row>
    <row r="15" spans="1:24">
      <c r="B15" s="8">
        <v>30</v>
      </c>
      <c r="C15" s="8">
        <v>50</v>
      </c>
      <c r="D15" s="8">
        <v>3.0758950525183333</v>
      </c>
      <c r="E15" s="8">
        <v>7.2229039904766665</v>
      </c>
      <c r="F15" s="8">
        <v>1450000</v>
      </c>
      <c r="G15" s="8">
        <v>2757366.6666666665</v>
      </c>
      <c r="H15" s="8">
        <v>238289.5</v>
      </c>
      <c r="I15" s="8">
        <v>1020537.1666666666</v>
      </c>
      <c r="J15" s="10">
        <v>0.16433758620689701</v>
      </c>
    </row>
    <row r="16" spans="1:24">
      <c r="B16" s="8">
        <v>100</v>
      </c>
      <c r="C16" s="8">
        <v>50</v>
      </c>
      <c r="D16" s="8">
        <v>16.723001150216668</v>
      </c>
      <c r="E16" s="8">
        <v>27.575305944783338</v>
      </c>
      <c r="F16" s="8">
        <v>1450000</v>
      </c>
      <c r="G16" s="8">
        <v>2826758</v>
      </c>
      <c r="H16" s="8">
        <v>307587.5</v>
      </c>
      <c r="I16" s="8">
        <v>955076.83333333337</v>
      </c>
      <c r="J16" s="10">
        <v>0.21212931034482799</v>
      </c>
    </row>
    <row r="17" spans="2:10">
      <c r="B17" s="8">
        <v>2000</v>
      </c>
      <c r="C17" s="8">
        <v>50</v>
      </c>
      <c r="D17" s="8">
        <v>419.83751846349998</v>
      </c>
      <c r="E17" s="8">
        <v>529.22803948716671</v>
      </c>
      <c r="F17" s="8">
        <v>1450000</v>
      </c>
      <c r="G17" s="8">
        <v>3220432.8333333335</v>
      </c>
      <c r="H17" s="8">
        <v>700218.16666666663</v>
      </c>
      <c r="I17" s="8">
        <v>537348.16666666663</v>
      </c>
      <c r="J17" s="10">
        <v>0.48290908045976999</v>
      </c>
    </row>
  </sheetData>
  <mergeCells count="11">
    <mergeCell ref="G1:H1"/>
    <mergeCell ref="I1:N1"/>
    <mergeCell ref="O1:R1"/>
    <mergeCell ref="S1:U1"/>
    <mergeCell ref="V1:X1"/>
    <mergeCell ref="F1:F2"/>
    <mergeCell ref="A1:A2"/>
    <mergeCell ref="B1:B2"/>
    <mergeCell ref="C1:C2"/>
    <mergeCell ref="D1:D2"/>
    <mergeCell ref="E1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6" sqref="A6"/>
    </sheetView>
  </sheetViews>
  <sheetFormatPr baseColWidth="10" defaultColWidth="11" defaultRowHeight="15" x14ac:dyDescent="0"/>
  <cols>
    <col min="1" max="1" width="6" style="8" customWidth="1"/>
    <col min="2" max="2" width="7.33203125" style="8" customWidth="1"/>
    <col min="3" max="3" width="6.33203125" style="8" customWidth="1"/>
    <col min="4" max="4" width="9.5" style="8" customWidth="1"/>
    <col min="5" max="5" width="8.33203125" style="8" customWidth="1"/>
    <col min="6" max="6" width="9.6640625" style="8" customWidth="1"/>
    <col min="7" max="7" width="9.33203125" style="8" bestFit="1" customWidth="1"/>
    <col min="8" max="8" width="7.83203125" style="8" bestFit="1" customWidth="1"/>
    <col min="9" max="9" width="9" style="8" bestFit="1" customWidth="1"/>
    <col min="10" max="10" width="10.33203125" style="8" bestFit="1" customWidth="1"/>
    <col min="11" max="11" width="5.83203125" style="8" bestFit="1" customWidth="1"/>
    <col min="12" max="12" width="9.6640625" style="8" customWidth="1"/>
    <col min="13" max="13" width="9.33203125" style="8" bestFit="1" customWidth="1"/>
    <col min="14" max="14" width="9.33203125" style="8" customWidth="1"/>
    <col min="15" max="17" width="9.33203125" style="8" bestFit="1" customWidth="1"/>
    <col min="18" max="18" width="7.6640625" style="8" bestFit="1" customWidth="1"/>
    <col min="19" max="20" width="9.33203125" style="8" bestFit="1" customWidth="1"/>
    <col min="21" max="21" width="5.83203125" style="8" bestFit="1" customWidth="1"/>
    <col min="22" max="22" width="10.1640625" style="8" bestFit="1" customWidth="1"/>
    <col min="23" max="23" width="9.6640625" style="8" bestFit="1" customWidth="1"/>
    <col min="24" max="24" width="8.1640625" style="8" bestFit="1" customWidth="1"/>
    <col min="25" max="16384" width="11" style="8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11" t="s">
        <v>11</v>
      </c>
      <c r="H2" s="11" t="s">
        <v>22</v>
      </c>
      <c r="I2" s="11" t="s">
        <v>13</v>
      </c>
      <c r="J2" s="11" t="s">
        <v>11</v>
      </c>
      <c r="K2" s="11" t="s">
        <v>28</v>
      </c>
      <c r="L2" s="11" t="s">
        <v>14</v>
      </c>
      <c r="M2" s="11" t="s">
        <v>15</v>
      </c>
      <c r="N2" s="11" t="s">
        <v>27</v>
      </c>
      <c r="O2" s="11" t="s">
        <v>13</v>
      </c>
      <c r="P2" s="11" t="s">
        <v>15</v>
      </c>
      <c r="Q2" s="11" t="s">
        <v>17</v>
      </c>
      <c r="R2" s="11" t="s">
        <v>18</v>
      </c>
      <c r="S2" s="11" t="s">
        <v>20</v>
      </c>
      <c r="T2" s="11" t="s">
        <v>21</v>
      </c>
      <c r="U2" s="11" t="s">
        <v>28</v>
      </c>
      <c r="V2" s="11" t="s">
        <v>7</v>
      </c>
      <c r="W2" s="11" t="s">
        <v>9</v>
      </c>
      <c r="X2" s="11" t="s">
        <v>26</v>
      </c>
    </row>
    <row r="3" spans="1:24">
      <c r="S3" s="9"/>
      <c r="T3" s="9"/>
      <c r="U3" s="5"/>
      <c r="V3" s="3"/>
      <c r="W3" s="3"/>
      <c r="X3" s="3"/>
    </row>
    <row r="4" spans="1:24">
      <c r="A4" s="8">
        <v>30</v>
      </c>
      <c r="B4" s="8">
        <v>50</v>
      </c>
      <c r="C4" s="8" t="s">
        <v>24</v>
      </c>
      <c r="D4" s="8">
        <v>1.57675690604</v>
      </c>
      <c r="E4" s="8">
        <v>5.6415704708599996</v>
      </c>
      <c r="F4" s="8">
        <v>1250000</v>
      </c>
      <c r="G4" s="8">
        <v>842278</v>
      </c>
      <c r="H4" s="8">
        <v>630028</v>
      </c>
      <c r="I4" s="8">
        <v>1908153</v>
      </c>
      <c r="J4" s="8">
        <v>10432647</v>
      </c>
      <c r="K4" s="8">
        <f t="shared" ref="K4:K12" si="0">J4/I4</f>
        <v>5.4674059155633747</v>
      </c>
      <c r="L4" s="8">
        <v>174213</v>
      </c>
      <c r="M4" s="8">
        <v>5110581</v>
      </c>
      <c r="N4" s="8">
        <f t="shared" ref="N4:N12" si="1">M4/L4</f>
        <v>29.335244786554391</v>
      </c>
      <c r="O4" s="8">
        <v>2150068</v>
      </c>
      <c r="P4" s="8">
        <v>773800</v>
      </c>
      <c r="Q4" s="8">
        <v>174213</v>
      </c>
      <c r="R4" s="8">
        <v>625961</v>
      </c>
      <c r="S4" s="9">
        <v>5207533</v>
      </c>
      <c r="T4" s="9">
        <v>5050901</v>
      </c>
      <c r="U4" s="5">
        <f t="shared" ref="U4:U12" si="2">S4/T4</f>
        <v>1.0310107048227632</v>
      </c>
      <c r="V4" s="3">
        <f t="shared" ref="V4:V12" si="3">H4/F4</f>
        <v>0.50402239999999998</v>
      </c>
      <c r="W4" s="3" t="s">
        <v>30</v>
      </c>
      <c r="X4" s="3">
        <f>1-(V3+W3)</f>
        <v>1</v>
      </c>
    </row>
    <row r="5" spans="1:24">
      <c r="S5" s="9"/>
      <c r="T5" s="9"/>
      <c r="U5" s="5"/>
      <c r="V5" s="3"/>
      <c r="W5" s="3"/>
      <c r="X5" s="3"/>
    </row>
    <row r="6" spans="1:24">
      <c r="A6" s="8">
        <v>1000</v>
      </c>
      <c r="B6" s="8">
        <v>50</v>
      </c>
      <c r="C6" s="8" t="s">
        <v>24</v>
      </c>
      <c r="D6" s="8">
        <v>283.55243543</v>
      </c>
      <c r="E6" s="8">
        <v>399.50808029799998</v>
      </c>
      <c r="F6" s="8">
        <v>1250000</v>
      </c>
      <c r="G6" s="8">
        <v>2017537</v>
      </c>
      <c r="H6" s="8">
        <v>742990</v>
      </c>
      <c r="I6" s="8">
        <v>1701892</v>
      </c>
      <c r="J6" s="8">
        <v>15658673</v>
      </c>
      <c r="K6" s="8">
        <f t="shared" si="0"/>
        <v>9.2007442305387173</v>
      </c>
      <c r="L6" s="8">
        <v>1787967</v>
      </c>
      <c r="M6" s="8">
        <v>30161495</v>
      </c>
      <c r="N6" s="8">
        <f t="shared" si="1"/>
        <v>16.869156421790784</v>
      </c>
      <c r="O6" s="8">
        <v>4019473</v>
      </c>
      <c r="P6" s="8">
        <v>1254441</v>
      </c>
      <c r="Q6" s="8">
        <v>1787967</v>
      </c>
      <c r="R6" s="8">
        <v>396237</v>
      </c>
      <c r="S6" s="9">
        <v>6929256</v>
      </c>
      <c r="T6" s="9">
        <v>6941450</v>
      </c>
      <c r="U6" s="5">
        <f t="shared" si="2"/>
        <v>0.99824330651376869</v>
      </c>
      <c r="V6" s="3">
        <f t="shared" si="3"/>
        <v>0.59439200000000003</v>
      </c>
      <c r="W6" s="3" t="s">
        <v>30</v>
      </c>
      <c r="X6" s="3">
        <f>1-(V3+W3)</f>
        <v>1</v>
      </c>
    </row>
    <row r="7" spans="1:24">
      <c r="A7" s="8">
        <v>2000</v>
      </c>
      <c r="B7" s="8">
        <v>50</v>
      </c>
      <c r="C7" s="8" t="s">
        <v>24</v>
      </c>
      <c r="D7" s="8">
        <v>445.58264510999999</v>
      </c>
      <c r="E7" s="8">
        <v>723.32107001600002</v>
      </c>
      <c r="F7" s="8">
        <v>1250000</v>
      </c>
      <c r="G7" s="8">
        <v>2389009</v>
      </c>
      <c r="H7" s="8">
        <v>728567</v>
      </c>
      <c r="I7" s="8">
        <v>1421306</v>
      </c>
      <c r="J7" s="8">
        <v>14326451</v>
      </c>
      <c r="K7" s="8">
        <f t="shared" si="0"/>
        <v>10.079779442287586</v>
      </c>
      <c r="L7" s="8">
        <v>2687245</v>
      </c>
      <c r="M7" s="8">
        <v>43167402</v>
      </c>
      <c r="N7" s="8">
        <f t="shared" si="1"/>
        <v>16.063813310658315</v>
      </c>
      <c r="O7" s="8">
        <v>4918620</v>
      </c>
      <c r="P7" s="8">
        <v>1209267</v>
      </c>
      <c r="Q7" s="8">
        <v>2687245</v>
      </c>
      <c r="R7" s="8">
        <v>275361</v>
      </c>
      <c r="S7" s="9">
        <v>6071684</v>
      </c>
      <c r="T7" s="9">
        <v>5567522</v>
      </c>
      <c r="U7" s="5">
        <f t="shared" si="2"/>
        <v>1.0905541100690757</v>
      </c>
      <c r="V7" s="3">
        <f t="shared" si="3"/>
        <v>0.58285359999999997</v>
      </c>
      <c r="W7" s="3" t="s">
        <v>30</v>
      </c>
      <c r="X7" s="3">
        <f>1-(V3+W3)</f>
        <v>1</v>
      </c>
    </row>
    <row r="8" spans="1:24">
      <c r="A8" s="8">
        <v>10</v>
      </c>
      <c r="B8" s="8">
        <v>50</v>
      </c>
      <c r="C8" s="8" t="s">
        <v>25</v>
      </c>
      <c r="D8" s="8">
        <v>8.4881728905399995E-2</v>
      </c>
      <c r="E8" s="8">
        <v>0.76574511701600001</v>
      </c>
      <c r="F8" s="8">
        <v>1250000</v>
      </c>
      <c r="G8" s="8">
        <v>679410</v>
      </c>
      <c r="H8" s="8">
        <v>621665</v>
      </c>
      <c r="I8" s="8">
        <v>1845717</v>
      </c>
      <c r="J8" s="8">
        <v>7564306</v>
      </c>
      <c r="K8" s="8">
        <f t="shared" si="0"/>
        <v>4.0983021774193986</v>
      </c>
      <c r="L8" s="8">
        <v>53704</v>
      </c>
      <c r="M8" s="8">
        <v>1027269</v>
      </c>
      <c r="N8" s="8">
        <f t="shared" si="1"/>
        <v>19.128351705645763</v>
      </c>
      <c r="O8" s="8">
        <v>1955762</v>
      </c>
      <c r="P8" s="8">
        <v>677722</v>
      </c>
      <c r="Q8" s="8">
        <v>53704</v>
      </c>
      <c r="R8" s="8">
        <v>630087</v>
      </c>
      <c r="S8" s="9">
        <v>3868468</v>
      </c>
      <c r="T8" s="9">
        <v>3642134</v>
      </c>
      <c r="U8" s="5">
        <f t="shared" si="2"/>
        <v>1.0621432380027753</v>
      </c>
      <c r="V8" s="3">
        <f t="shared" si="3"/>
        <v>0.497332</v>
      </c>
      <c r="W8" s="3" t="s">
        <v>30</v>
      </c>
      <c r="X8" s="3">
        <f>1-(V3+W3)</f>
        <v>1</v>
      </c>
    </row>
    <row r="9" spans="1:24">
      <c r="A9" s="8">
        <v>30</v>
      </c>
      <c r="B9" s="8">
        <v>50</v>
      </c>
      <c r="C9" s="8" t="s">
        <v>25</v>
      </c>
      <c r="D9" s="8">
        <v>0.50494237848199996</v>
      </c>
      <c r="E9" s="8">
        <v>3.1628779138300001</v>
      </c>
      <c r="F9" s="8">
        <v>1250000</v>
      </c>
      <c r="G9" s="8">
        <v>726757</v>
      </c>
      <c r="H9" s="8">
        <v>631882</v>
      </c>
      <c r="I9" s="8">
        <v>1853563</v>
      </c>
      <c r="J9" s="8">
        <v>8282783</v>
      </c>
      <c r="K9" s="8">
        <f t="shared" si="0"/>
        <v>4.4685737684664613</v>
      </c>
      <c r="L9" s="8">
        <v>81763</v>
      </c>
      <c r="M9" s="8">
        <v>1857065</v>
      </c>
      <c r="N9" s="8">
        <f t="shared" si="1"/>
        <v>22.712779619143134</v>
      </c>
      <c r="O9" s="8">
        <v>2003123</v>
      </c>
      <c r="P9" s="8">
        <v>721248</v>
      </c>
      <c r="Q9" s="8">
        <v>81763</v>
      </c>
      <c r="R9" s="8">
        <v>619507</v>
      </c>
      <c r="S9" s="9">
        <v>4227723</v>
      </c>
      <c r="T9" s="9">
        <v>3973297</v>
      </c>
      <c r="U9" s="5">
        <f t="shared" si="2"/>
        <v>1.06403397480732</v>
      </c>
      <c r="V9" s="3">
        <f t="shared" si="3"/>
        <v>0.5055056</v>
      </c>
      <c r="W9" s="3" t="s">
        <v>30</v>
      </c>
      <c r="X9" s="3">
        <f>1-(V3+W3)</f>
        <v>1</v>
      </c>
    </row>
    <row r="10" spans="1:24">
      <c r="A10" s="8">
        <v>100</v>
      </c>
      <c r="B10" s="8">
        <v>50</v>
      </c>
      <c r="C10" s="8" t="s">
        <v>25</v>
      </c>
      <c r="D10" s="8">
        <v>3.5509313791000001</v>
      </c>
      <c r="E10" s="8">
        <v>15.0477050346</v>
      </c>
      <c r="F10" s="8">
        <v>1250000</v>
      </c>
      <c r="G10" s="8">
        <v>883286</v>
      </c>
      <c r="H10" s="8">
        <v>658808</v>
      </c>
      <c r="I10" s="8">
        <v>1850763</v>
      </c>
      <c r="J10" s="8">
        <v>9224461</v>
      </c>
      <c r="K10" s="8">
        <f t="shared" si="0"/>
        <v>4.9841395143516483</v>
      </c>
      <c r="L10" s="8">
        <v>206910</v>
      </c>
      <c r="M10" s="8">
        <v>4213774</v>
      </c>
      <c r="N10" s="8">
        <f t="shared" si="1"/>
        <v>20.365250592044852</v>
      </c>
      <c r="O10" s="8">
        <v>2163505</v>
      </c>
      <c r="P10" s="8">
        <v>873986</v>
      </c>
      <c r="Q10" s="8">
        <v>206910</v>
      </c>
      <c r="R10" s="8">
        <v>591035</v>
      </c>
      <c r="S10" s="9">
        <v>4627941</v>
      </c>
      <c r="T10" s="9">
        <v>4389610</v>
      </c>
      <c r="U10" s="5">
        <f t="shared" si="2"/>
        <v>1.0542943450557112</v>
      </c>
      <c r="V10" s="3">
        <f t="shared" si="3"/>
        <v>0.52704640000000003</v>
      </c>
      <c r="W10" s="3" t="s">
        <v>30</v>
      </c>
      <c r="X10" s="3">
        <f>1-(V3+W3)</f>
        <v>1</v>
      </c>
    </row>
    <row r="11" spans="1:24">
      <c r="A11" s="8">
        <v>1000</v>
      </c>
      <c r="B11" s="8">
        <v>50</v>
      </c>
      <c r="C11" s="8" t="s">
        <v>25</v>
      </c>
      <c r="D11" s="8">
        <v>127.59670042400001</v>
      </c>
      <c r="E11" s="8">
        <v>251.271641899</v>
      </c>
      <c r="F11" s="8">
        <v>1250000</v>
      </c>
      <c r="G11" s="8">
        <v>1448623</v>
      </c>
      <c r="H11" s="8">
        <v>850291</v>
      </c>
      <c r="I11" s="8">
        <v>1692775</v>
      </c>
      <c r="J11" s="8">
        <v>11563372</v>
      </c>
      <c r="K11" s="8">
        <f t="shared" si="0"/>
        <v>6.8310153446264268</v>
      </c>
      <c r="L11" s="8">
        <v>654946</v>
      </c>
      <c r="M11" s="8">
        <v>8381810</v>
      </c>
      <c r="N11" s="8">
        <f t="shared" si="1"/>
        <v>12.797711567060491</v>
      </c>
      <c r="O11" s="8">
        <v>2744710</v>
      </c>
      <c r="P11" s="8">
        <v>1439504</v>
      </c>
      <c r="Q11" s="8">
        <v>654946</v>
      </c>
      <c r="R11" s="8">
        <v>406113</v>
      </c>
      <c r="S11" s="9">
        <v>5768560</v>
      </c>
      <c r="T11" s="9">
        <v>5139866</v>
      </c>
      <c r="U11" s="5">
        <f t="shared" si="2"/>
        <v>1.1223171965961758</v>
      </c>
      <c r="V11" s="3">
        <f t="shared" si="3"/>
        <v>0.68023279999999997</v>
      </c>
      <c r="W11" s="3" t="s">
        <v>30</v>
      </c>
      <c r="X11" s="3">
        <f>1-(V3+W3)</f>
        <v>1</v>
      </c>
    </row>
    <row r="12" spans="1:24">
      <c r="A12" s="8">
        <v>2000</v>
      </c>
      <c r="B12" s="8">
        <v>50</v>
      </c>
      <c r="C12" s="8" t="s">
        <v>25</v>
      </c>
      <c r="D12" s="8">
        <v>277.71575510299999</v>
      </c>
      <c r="E12" s="8">
        <v>490.78353972799999</v>
      </c>
      <c r="F12" s="8">
        <v>1250000</v>
      </c>
      <c r="G12" s="8">
        <v>1658918</v>
      </c>
      <c r="H12" s="8">
        <v>930416</v>
      </c>
      <c r="I12" s="8">
        <v>1517488</v>
      </c>
      <c r="J12" s="8">
        <v>13029800</v>
      </c>
      <c r="K12" s="8">
        <f t="shared" si="0"/>
        <v>8.586427042586168</v>
      </c>
      <c r="L12" s="8">
        <v>820458</v>
      </c>
      <c r="M12" s="8">
        <v>9165518</v>
      </c>
      <c r="N12" s="8">
        <f t="shared" si="1"/>
        <v>11.171221439732442</v>
      </c>
      <c r="O12" s="8">
        <v>2978233</v>
      </c>
      <c r="P12" s="8">
        <v>1643870</v>
      </c>
      <c r="Q12" s="8">
        <v>820458</v>
      </c>
      <c r="R12" s="8">
        <v>306874</v>
      </c>
      <c r="S12" s="9">
        <v>6309947</v>
      </c>
      <c r="T12" s="9">
        <v>5899395</v>
      </c>
      <c r="U12" s="5">
        <f t="shared" si="2"/>
        <v>1.0695922208972275</v>
      </c>
      <c r="V12" s="3">
        <f t="shared" si="3"/>
        <v>0.74433280000000002</v>
      </c>
      <c r="W12" s="3" t="s">
        <v>30</v>
      </c>
      <c r="X12" s="3">
        <f>1-(V3+W3)</f>
        <v>1</v>
      </c>
    </row>
    <row r="14" spans="1:24">
      <c r="B14" s="8">
        <v>10</v>
      </c>
      <c r="C14" s="8">
        <v>50</v>
      </c>
      <c r="D14" s="8">
        <v>0.48513628284133331</v>
      </c>
      <c r="E14" s="8">
        <v>1.7870121511183334</v>
      </c>
      <c r="F14" s="8">
        <v>1450000</v>
      </c>
      <c r="G14" s="8">
        <v>2726636.5</v>
      </c>
      <c r="H14" s="8">
        <v>207879.16666666666</v>
      </c>
      <c r="I14" s="8">
        <v>1049162.8333333333</v>
      </c>
      <c r="J14" s="10">
        <v>0.14336494252873599</v>
      </c>
    </row>
    <row r="15" spans="1:24">
      <c r="B15" s="8">
        <v>30</v>
      </c>
      <c r="C15" s="8">
        <v>50</v>
      </c>
      <c r="D15" s="8">
        <v>3.0758950525183333</v>
      </c>
      <c r="E15" s="8">
        <v>7.2229039904766665</v>
      </c>
      <c r="F15" s="8">
        <v>1450000</v>
      </c>
      <c r="G15" s="8">
        <v>2757366.6666666665</v>
      </c>
      <c r="H15" s="8">
        <v>238289.5</v>
      </c>
      <c r="I15" s="8">
        <v>1020537.1666666666</v>
      </c>
      <c r="J15" s="10">
        <v>0.16433758620689701</v>
      </c>
    </row>
    <row r="16" spans="1:24">
      <c r="B16" s="8">
        <v>100</v>
      </c>
      <c r="C16" s="8">
        <v>50</v>
      </c>
      <c r="D16" s="8">
        <v>16.723001150216668</v>
      </c>
      <c r="E16" s="8">
        <v>27.575305944783338</v>
      </c>
      <c r="F16" s="8">
        <v>1450000</v>
      </c>
      <c r="G16" s="8">
        <v>2826758</v>
      </c>
      <c r="H16" s="8">
        <v>307587.5</v>
      </c>
      <c r="I16" s="8">
        <v>955076.83333333337</v>
      </c>
      <c r="J16" s="10">
        <v>0.21212931034482799</v>
      </c>
    </row>
    <row r="17" spans="2:10">
      <c r="B17" s="8">
        <v>2000</v>
      </c>
      <c r="C17" s="8">
        <v>50</v>
      </c>
      <c r="D17" s="8">
        <v>419.83751846349998</v>
      </c>
      <c r="E17" s="8">
        <v>529.22803948716671</v>
      </c>
      <c r="F17" s="8">
        <v>1450000</v>
      </c>
      <c r="G17" s="8">
        <v>3220432.8333333335</v>
      </c>
      <c r="H17" s="8">
        <v>700218.16666666663</v>
      </c>
      <c r="I17" s="8">
        <v>537348.16666666663</v>
      </c>
      <c r="J17" s="10">
        <v>0.48290908045976999</v>
      </c>
    </row>
  </sheetData>
  <mergeCells count="11">
    <mergeCell ref="G1:H1"/>
    <mergeCell ref="I1:N1"/>
    <mergeCell ref="O1:R1"/>
    <mergeCell ref="S1:U1"/>
    <mergeCell ref="V1:X1"/>
    <mergeCell ref="F1:F2"/>
    <mergeCell ref="A1:A2"/>
    <mergeCell ref="B1:B2"/>
    <mergeCell ref="C1:C2"/>
    <mergeCell ref="D1:D2"/>
    <mergeCell ref="E1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J18" sqref="J18"/>
    </sheetView>
  </sheetViews>
  <sheetFormatPr baseColWidth="10" defaultColWidth="11" defaultRowHeight="15" x14ac:dyDescent="0"/>
  <cols>
    <col min="1" max="1" width="6" customWidth="1"/>
    <col min="2" max="2" width="7.33203125" customWidth="1"/>
    <col min="3" max="3" width="6.33203125" customWidth="1"/>
    <col min="4" max="4" width="9.5" customWidth="1"/>
    <col min="5" max="5" width="8.33203125" customWidth="1"/>
    <col min="6" max="6" width="9.6640625" customWidth="1"/>
    <col min="7" max="7" width="9.33203125" bestFit="1" customWidth="1"/>
    <col min="8" max="8" width="7.83203125" bestFit="1" customWidth="1"/>
    <col min="9" max="9" width="9" bestFit="1" customWidth="1"/>
    <col min="10" max="10" width="10.33203125" bestFit="1" customWidth="1"/>
    <col min="11" max="11" width="5.83203125" bestFit="1" customWidth="1"/>
    <col min="12" max="12" width="9.6640625" customWidth="1"/>
    <col min="13" max="13" width="9.33203125" bestFit="1" customWidth="1"/>
    <col min="14" max="14" width="9.33203125" customWidth="1"/>
    <col min="15" max="17" width="9.33203125" bestFit="1" customWidth="1"/>
    <col min="18" max="18" width="7.6640625" bestFit="1" customWidth="1"/>
    <col min="19" max="20" width="9.33203125" bestFit="1" customWidth="1"/>
    <col min="21" max="21" width="5.83203125" bestFit="1" customWidth="1"/>
    <col min="22" max="22" width="10.1640625" bestFit="1" customWidth="1"/>
    <col min="23" max="23" width="9.6640625" bestFit="1" customWidth="1"/>
    <col min="24" max="24" width="8.1640625" bestFit="1" customWidth="1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2" t="s">
        <v>11</v>
      </c>
      <c r="H2" s="2" t="s">
        <v>22</v>
      </c>
      <c r="I2" s="2" t="s">
        <v>13</v>
      </c>
      <c r="J2" s="2" t="s">
        <v>11</v>
      </c>
      <c r="K2" s="2" t="s">
        <v>28</v>
      </c>
      <c r="L2" s="2" t="s">
        <v>14</v>
      </c>
      <c r="M2" s="2" t="s">
        <v>15</v>
      </c>
      <c r="N2" s="2" t="s">
        <v>27</v>
      </c>
      <c r="O2" s="2" t="s">
        <v>13</v>
      </c>
      <c r="P2" s="2" t="s">
        <v>15</v>
      </c>
      <c r="Q2" s="2" t="s">
        <v>17</v>
      </c>
      <c r="R2" s="2" t="s">
        <v>18</v>
      </c>
      <c r="S2" s="2" t="s">
        <v>20</v>
      </c>
      <c r="T2" s="2" t="s">
        <v>21</v>
      </c>
      <c r="U2" s="2" t="s">
        <v>28</v>
      </c>
      <c r="V2" s="2" t="s">
        <v>7</v>
      </c>
      <c r="W2" s="2" t="s">
        <v>9</v>
      </c>
      <c r="X2" s="2" t="s">
        <v>26</v>
      </c>
    </row>
    <row r="3" spans="1:24">
      <c r="A3">
        <v>10</v>
      </c>
      <c r="B3">
        <v>50</v>
      </c>
      <c r="C3" t="s">
        <v>24</v>
      </c>
      <c r="D3">
        <v>0.16925214114000001</v>
      </c>
      <c r="E3">
        <v>1.17007085399</v>
      </c>
      <c r="F3" s="1">
        <v>1250000</v>
      </c>
      <c r="G3" s="1">
        <v>445391</v>
      </c>
      <c r="H3" s="1">
        <v>413915</v>
      </c>
      <c r="I3" s="1">
        <v>2050714</v>
      </c>
      <c r="J3" s="1">
        <v>16799127</v>
      </c>
      <c r="K3" s="5">
        <f>J3/I3</f>
        <v>8.1918429386057738</v>
      </c>
      <c r="L3" s="1">
        <v>44763</v>
      </c>
      <c r="M3" s="1">
        <v>613448</v>
      </c>
      <c r="N3" s="4">
        <f>M3/L3</f>
        <v>13.704354042401091</v>
      </c>
      <c r="O3" s="1">
        <v>2152693</v>
      </c>
      <c r="P3" s="1">
        <v>444811</v>
      </c>
      <c r="Q3" s="1">
        <v>44763</v>
      </c>
      <c r="R3" s="1">
        <v>838726</v>
      </c>
      <c r="S3" s="1">
        <v>8278147</v>
      </c>
      <c r="T3" s="1">
        <v>8476217</v>
      </c>
      <c r="U3" s="5">
        <f>S3/T3</f>
        <v>0.97663226413387005</v>
      </c>
      <c r="V3" s="3">
        <f>H3/F3</f>
        <v>0.33113199999999998</v>
      </c>
      <c r="W3" s="3" t="s">
        <v>30</v>
      </c>
      <c r="X3" s="3" t="e">
        <f>1-(V3+W3)</f>
        <v>#VALUE!</v>
      </c>
    </row>
    <row r="4" spans="1:24">
      <c r="A4">
        <v>30</v>
      </c>
      <c r="B4">
        <v>50</v>
      </c>
      <c r="C4" t="s">
        <v>24</v>
      </c>
      <c r="D4">
        <v>1.00274644923</v>
      </c>
      <c r="E4">
        <v>4.8433273273099999</v>
      </c>
      <c r="F4" s="1">
        <v>1250000</v>
      </c>
      <c r="G4" s="1">
        <v>462606</v>
      </c>
      <c r="H4" s="1">
        <v>420543</v>
      </c>
      <c r="I4" s="1">
        <v>2052034</v>
      </c>
      <c r="J4" s="1">
        <v>16952079</v>
      </c>
      <c r="K4" s="5">
        <f t="shared" ref="K4:K12" si="0">J4/I4</f>
        <v>8.2611101960298896</v>
      </c>
      <c r="L4" s="1">
        <v>60677</v>
      </c>
      <c r="M4" s="1">
        <v>793279</v>
      </c>
      <c r="N4" s="4">
        <f t="shared" ref="N4:N12" si="1">M4/L4</f>
        <v>13.073800616378529</v>
      </c>
      <c r="O4" s="1">
        <v>2179338</v>
      </c>
      <c r="P4" s="1">
        <v>461974</v>
      </c>
      <c r="Q4" s="1">
        <v>60677</v>
      </c>
      <c r="R4" s="1">
        <v>832941</v>
      </c>
      <c r="S4" s="1">
        <v>8350897</v>
      </c>
      <c r="T4" s="1">
        <v>8540505</v>
      </c>
      <c r="U4" s="5">
        <f t="shared" ref="U4:U12" si="2">S4/T4</f>
        <v>0.97779897090394541</v>
      </c>
      <c r="V4" s="3">
        <f t="shared" ref="V4:V12" si="3">H4/F4</f>
        <v>0.33643440000000002</v>
      </c>
      <c r="W4" s="3" t="s">
        <v>30</v>
      </c>
      <c r="X4" s="3" t="e">
        <f t="shared" ref="X4:X12" si="4">1-(V4+W4)</f>
        <v>#VALUE!</v>
      </c>
    </row>
    <row r="5" spans="1:24">
      <c r="A5">
        <v>100</v>
      </c>
      <c r="B5">
        <v>50</v>
      </c>
      <c r="C5" t="s">
        <v>24</v>
      </c>
      <c r="D5">
        <v>5.7107493854799998</v>
      </c>
      <c r="E5">
        <v>20.010940706300001</v>
      </c>
      <c r="F5" s="1">
        <v>1250000</v>
      </c>
      <c r="G5" s="1">
        <v>546938</v>
      </c>
      <c r="H5" s="1">
        <v>449942</v>
      </c>
      <c r="I5" s="1">
        <v>2033192</v>
      </c>
      <c r="J5" s="1">
        <v>16912728</v>
      </c>
      <c r="K5" s="5">
        <f t="shared" si="0"/>
        <v>8.3183132729225768</v>
      </c>
      <c r="L5" s="1">
        <v>149867</v>
      </c>
      <c r="M5" s="1">
        <v>2027832</v>
      </c>
      <c r="N5" s="4">
        <f t="shared" si="1"/>
        <v>13.530877377941776</v>
      </c>
      <c r="O5" s="1">
        <v>2284318</v>
      </c>
      <c r="P5" s="1">
        <v>544843</v>
      </c>
      <c r="Q5" s="1">
        <v>149867</v>
      </c>
      <c r="R5" s="1">
        <v>794251</v>
      </c>
      <c r="S5" s="1">
        <v>8300296</v>
      </c>
      <c r="T5" s="1">
        <v>8462565</v>
      </c>
      <c r="U5" s="5">
        <f t="shared" si="2"/>
        <v>0.98082508081178699</v>
      </c>
      <c r="V5" s="3">
        <f t="shared" si="3"/>
        <v>0.35995359999999998</v>
      </c>
      <c r="W5" s="3" t="s">
        <v>30</v>
      </c>
      <c r="X5" s="3" t="e">
        <f t="shared" si="4"/>
        <v>#VALUE!</v>
      </c>
    </row>
    <row r="6" spans="1:24">
      <c r="A6">
        <v>1000</v>
      </c>
      <c r="B6">
        <v>50</v>
      </c>
      <c r="C6" t="s">
        <v>24</v>
      </c>
      <c r="D6">
        <v>146.39025604400001</v>
      </c>
      <c r="E6">
        <v>281.701409877</v>
      </c>
      <c r="F6" s="1">
        <v>1250000</v>
      </c>
      <c r="G6" s="1">
        <v>762379</v>
      </c>
      <c r="H6" s="1">
        <v>582556</v>
      </c>
      <c r="I6" s="1">
        <v>1684191</v>
      </c>
      <c r="J6" s="1">
        <v>15188859</v>
      </c>
      <c r="K6" s="5">
        <f t="shared" si="0"/>
        <v>9.0184895893636767</v>
      </c>
      <c r="L6" s="1">
        <v>1367857</v>
      </c>
      <c r="M6" s="1">
        <v>7436629</v>
      </c>
      <c r="N6" s="4">
        <f t="shared" si="1"/>
        <v>5.4367006200209529</v>
      </c>
      <c r="O6" s="1">
        <v>3562429</v>
      </c>
      <c r="P6" s="1">
        <v>756627</v>
      </c>
      <c r="Q6" s="1">
        <v>1367857</v>
      </c>
      <c r="R6" s="1">
        <v>464654</v>
      </c>
      <c r="S6" s="1">
        <v>6962760</v>
      </c>
      <c r="T6" s="1">
        <v>6858242</v>
      </c>
      <c r="U6" s="5">
        <f t="shared" si="2"/>
        <v>1.0152397655259175</v>
      </c>
      <c r="V6" s="3">
        <f t="shared" si="3"/>
        <v>0.46604479999999998</v>
      </c>
      <c r="W6" s="3" t="s">
        <v>30</v>
      </c>
      <c r="X6" s="3" t="e">
        <f t="shared" si="4"/>
        <v>#VALUE!</v>
      </c>
    </row>
    <row r="7" spans="1:24">
      <c r="A7">
        <v>2000</v>
      </c>
      <c r="B7">
        <v>50</v>
      </c>
      <c r="C7" t="s">
        <v>24</v>
      </c>
      <c r="D7">
        <v>230.91752918200001</v>
      </c>
      <c r="E7">
        <v>483.349869555</v>
      </c>
      <c r="F7" s="1">
        <v>1250000</v>
      </c>
      <c r="G7" s="1">
        <v>785874</v>
      </c>
      <c r="H7" s="1">
        <v>586656</v>
      </c>
      <c r="I7" s="1">
        <v>1396737</v>
      </c>
      <c r="J7" s="1">
        <v>13481543</v>
      </c>
      <c r="K7" s="5">
        <f t="shared" si="0"/>
        <v>9.6521700219869597</v>
      </c>
      <c r="L7" s="1">
        <v>2295854</v>
      </c>
      <c r="M7" s="1">
        <v>7857713</v>
      </c>
      <c r="N7" s="4">
        <f t="shared" si="1"/>
        <v>3.4225665046644953</v>
      </c>
      <c r="O7" s="1">
        <v>4471130</v>
      </c>
      <c r="P7" s="1">
        <v>777038</v>
      </c>
      <c r="Q7" s="1">
        <v>2295854</v>
      </c>
      <c r="R7" s="1">
        <v>305536</v>
      </c>
      <c r="S7" s="1">
        <v>5658665</v>
      </c>
      <c r="T7" s="1">
        <v>5527024</v>
      </c>
      <c r="U7" s="5">
        <f t="shared" si="2"/>
        <v>1.0238177000859776</v>
      </c>
      <c r="V7" s="3">
        <f t="shared" si="3"/>
        <v>0.46932479999999999</v>
      </c>
      <c r="W7" s="3" t="s">
        <v>30</v>
      </c>
      <c r="X7" s="3" t="e">
        <f t="shared" si="4"/>
        <v>#VALUE!</v>
      </c>
    </row>
    <row r="8" spans="1:24">
      <c r="A8">
        <v>10</v>
      </c>
      <c r="B8">
        <v>50</v>
      </c>
      <c r="C8" t="s">
        <v>25</v>
      </c>
      <c r="D8">
        <v>0.16013187131699999</v>
      </c>
      <c r="E8">
        <v>1.10988403352</v>
      </c>
      <c r="F8" s="1">
        <v>1250000</v>
      </c>
      <c r="G8" s="1">
        <v>448556</v>
      </c>
      <c r="H8" s="1">
        <v>414040</v>
      </c>
      <c r="I8" s="1">
        <v>2049944</v>
      </c>
      <c r="J8" s="1">
        <v>16822805</v>
      </c>
      <c r="K8" s="5">
        <f>J8/I8</f>
        <v>8.2064705182190334</v>
      </c>
      <c r="L8" s="1">
        <v>37973</v>
      </c>
      <c r="M8" s="1">
        <v>437616</v>
      </c>
      <c r="N8" s="4">
        <f>M8/L8</f>
        <v>11.524398915018566</v>
      </c>
      <c r="O8" s="1">
        <v>2145557</v>
      </c>
      <c r="P8" s="1">
        <v>448090</v>
      </c>
      <c r="Q8" s="1">
        <v>37973</v>
      </c>
      <c r="R8" s="1">
        <v>839368</v>
      </c>
      <c r="S8" s="1">
        <v>8283449</v>
      </c>
      <c r="T8" s="1">
        <v>8501383</v>
      </c>
      <c r="U8" s="5">
        <f>S8/T8</f>
        <v>0.97436487686768136</v>
      </c>
      <c r="V8" s="3">
        <f>H8/F8</f>
        <v>0.33123200000000003</v>
      </c>
      <c r="W8" s="3" t="s">
        <v>30</v>
      </c>
      <c r="X8" s="3" t="e">
        <f>1-(V8+W8)</f>
        <v>#VALUE!</v>
      </c>
    </row>
    <row r="9" spans="1:24">
      <c r="A9">
        <v>30</v>
      </c>
      <c r="B9">
        <v>50</v>
      </c>
      <c r="C9" t="s">
        <v>25</v>
      </c>
      <c r="D9">
        <v>0.88694956040399997</v>
      </c>
      <c r="E9">
        <v>4.3793479950699998</v>
      </c>
      <c r="F9" s="1">
        <v>1250000</v>
      </c>
      <c r="G9" s="1">
        <v>490624</v>
      </c>
      <c r="H9" s="1">
        <v>423457</v>
      </c>
      <c r="I9" s="1">
        <v>2086390</v>
      </c>
      <c r="J9" s="1">
        <v>17415759</v>
      </c>
      <c r="K9" s="5">
        <f t="shared" si="0"/>
        <v>8.3473171362976242</v>
      </c>
      <c r="L9" s="1">
        <v>77585</v>
      </c>
      <c r="M9" s="1">
        <v>877334</v>
      </c>
      <c r="N9" s="4">
        <f t="shared" si="1"/>
        <v>11.308036347232068</v>
      </c>
      <c r="O9" s="1">
        <v>2231752</v>
      </c>
      <c r="P9" s="1">
        <v>488775</v>
      </c>
      <c r="Q9" s="1">
        <v>77585</v>
      </c>
      <c r="R9" s="1">
        <v>828902</v>
      </c>
      <c r="S9" s="1">
        <v>8516198</v>
      </c>
      <c r="T9" s="1">
        <v>8821976</v>
      </c>
      <c r="U9" s="5">
        <f t="shared" si="2"/>
        <v>0.9653390578255937</v>
      </c>
      <c r="V9" s="3">
        <f t="shared" si="3"/>
        <v>0.3387656</v>
      </c>
      <c r="W9" s="3" t="s">
        <v>30</v>
      </c>
      <c r="X9" s="3" t="e">
        <f t="shared" si="4"/>
        <v>#VALUE!</v>
      </c>
    </row>
    <row r="10" spans="1:24">
      <c r="A10">
        <v>100</v>
      </c>
      <c r="B10">
        <v>50</v>
      </c>
      <c r="C10" t="s">
        <v>25</v>
      </c>
      <c r="D10">
        <v>5.7655397022299999</v>
      </c>
      <c r="E10">
        <v>19.9780277437</v>
      </c>
      <c r="F10" s="1">
        <v>1250000</v>
      </c>
      <c r="G10" s="1">
        <v>526102</v>
      </c>
      <c r="H10" s="1">
        <v>451360</v>
      </c>
      <c r="I10" s="1">
        <v>2037444</v>
      </c>
      <c r="J10" s="1">
        <v>16701720</v>
      </c>
      <c r="K10" s="5">
        <f t="shared" si="0"/>
        <v>8.1973884926407798</v>
      </c>
      <c r="L10" s="1">
        <v>85102</v>
      </c>
      <c r="M10" s="1">
        <v>903412</v>
      </c>
      <c r="N10" s="4">
        <f t="shared" si="1"/>
        <v>10.615637705341825</v>
      </c>
      <c r="O10" s="1">
        <v>2223713</v>
      </c>
      <c r="P10" s="1">
        <v>524980</v>
      </c>
      <c r="Q10" s="1">
        <v>85102</v>
      </c>
      <c r="R10" s="1">
        <v>800787</v>
      </c>
      <c r="S10" s="1">
        <v>8230471</v>
      </c>
      <c r="T10" s="1">
        <v>8386147</v>
      </c>
      <c r="U10" s="5">
        <f t="shared" si="2"/>
        <v>0.98143652859889052</v>
      </c>
      <c r="V10" s="3">
        <f t="shared" si="3"/>
        <v>0.36108800000000002</v>
      </c>
      <c r="W10" s="3" t="s">
        <v>30</v>
      </c>
      <c r="X10" s="3" t="e">
        <f t="shared" si="4"/>
        <v>#VALUE!</v>
      </c>
    </row>
    <row r="11" spans="1:24">
      <c r="A11">
        <v>1000</v>
      </c>
      <c r="B11">
        <v>50</v>
      </c>
      <c r="C11" t="s">
        <v>25</v>
      </c>
      <c r="D11">
        <v>172.947518831</v>
      </c>
      <c r="E11">
        <v>300.62298841799998</v>
      </c>
      <c r="F11" s="1">
        <v>1250000</v>
      </c>
      <c r="G11" s="1">
        <v>849812</v>
      </c>
      <c r="H11" s="1">
        <v>636857</v>
      </c>
      <c r="I11" s="1">
        <v>1893704</v>
      </c>
      <c r="J11" s="1">
        <v>16702239</v>
      </c>
      <c r="K11" s="5">
        <f t="shared" si="0"/>
        <v>8.819878397046212</v>
      </c>
      <c r="L11" s="1">
        <v>293053</v>
      </c>
      <c r="M11" s="1">
        <v>2480650</v>
      </c>
      <c r="N11" s="4">
        <f t="shared" si="1"/>
        <v>8.4648510678955677</v>
      </c>
      <c r="O11" s="1">
        <v>2557243</v>
      </c>
      <c r="P11" s="1">
        <v>846071</v>
      </c>
      <c r="Q11" s="1">
        <v>293053</v>
      </c>
      <c r="R11" s="1">
        <v>610552</v>
      </c>
      <c r="S11" s="1">
        <v>8143862</v>
      </c>
      <c r="T11" s="1">
        <v>8265324</v>
      </c>
      <c r="U11" s="5">
        <f t="shared" si="2"/>
        <v>0.98530462931640672</v>
      </c>
      <c r="V11" s="3">
        <f t="shared" si="3"/>
        <v>0.50948559999999998</v>
      </c>
      <c r="W11" s="3" t="s">
        <v>30</v>
      </c>
      <c r="X11" s="3" t="e">
        <f t="shared" si="4"/>
        <v>#VALUE!</v>
      </c>
    </row>
    <row r="12" spans="1:24">
      <c r="A12">
        <v>2000</v>
      </c>
      <c r="B12">
        <v>50</v>
      </c>
      <c r="C12" t="s">
        <v>25</v>
      </c>
      <c r="D12">
        <v>352.88109394600002</v>
      </c>
      <c r="E12">
        <v>588.39081974800001</v>
      </c>
      <c r="F12" s="1">
        <v>1250000</v>
      </c>
      <c r="G12" s="1">
        <v>1031333</v>
      </c>
      <c r="H12" s="1">
        <v>716818</v>
      </c>
      <c r="I12" s="1">
        <v>1697728</v>
      </c>
      <c r="J12" s="1">
        <v>16378369</v>
      </c>
      <c r="K12" s="5">
        <f t="shared" si="0"/>
        <v>9.6472279422852196</v>
      </c>
      <c r="L12" s="1">
        <v>450363</v>
      </c>
      <c r="M12" s="1">
        <v>3785045</v>
      </c>
      <c r="N12" s="4">
        <f t="shared" si="1"/>
        <v>8.4044315363384641</v>
      </c>
      <c r="O12" s="1">
        <v>2744325</v>
      </c>
      <c r="P12" s="1">
        <v>1025518</v>
      </c>
      <c r="Q12" s="1">
        <v>450363</v>
      </c>
      <c r="R12" s="1">
        <v>505939</v>
      </c>
      <c r="S12" s="1">
        <v>7856543</v>
      </c>
      <c r="T12" s="1">
        <v>8071463</v>
      </c>
      <c r="U12" s="5">
        <f t="shared" si="2"/>
        <v>0.97337285694055709</v>
      </c>
      <c r="V12" s="3">
        <f t="shared" si="3"/>
        <v>0.57345440000000003</v>
      </c>
      <c r="W12" s="3" t="s">
        <v>30</v>
      </c>
      <c r="X12" s="3" t="e">
        <f t="shared" si="4"/>
        <v>#VALUE!</v>
      </c>
    </row>
    <row r="14" spans="1:24">
      <c r="B14" s="8">
        <v>10</v>
      </c>
      <c r="C14" s="8">
        <v>50</v>
      </c>
      <c r="D14" s="8">
        <v>0.48513628284133331</v>
      </c>
      <c r="E14" s="8">
        <v>1.7870121511183334</v>
      </c>
      <c r="F14" s="8">
        <v>1450000</v>
      </c>
      <c r="G14" s="8">
        <v>2726636.5</v>
      </c>
      <c r="H14" s="8">
        <v>207879.16666666666</v>
      </c>
      <c r="I14" s="8">
        <v>1049162.8333333333</v>
      </c>
      <c r="J14" s="10">
        <v>0.14336494252873599</v>
      </c>
    </row>
    <row r="15" spans="1:24">
      <c r="B15" s="8">
        <v>30</v>
      </c>
      <c r="C15" s="8">
        <v>50</v>
      </c>
      <c r="D15" s="8">
        <v>3.0758950525183333</v>
      </c>
      <c r="E15" s="8">
        <v>7.2229039904766665</v>
      </c>
      <c r="F15" s="8">
        <v>1450000</v>
      </c>
      <c r="G15" s="8">
        <v>2757366.6666666665</v>
      </c>
      <c r="H15" s="8">
        <v>238289.5</v>
      </c>
      <c r="I15" s="8">
        <v>1020537.1666666666</v>
      </c>
      <c r="J15" s="10">
        <v>0.16433758620689701</v>
      </c>
    </row>
    <row r="16" spans="1:24">
      <c r="B16" s="8">
        <v>100</v>
      </c>
      <c r="C16" s="8">
        <v>50</v>
      </c>
      <c r="D16" s="8">
        <v>16.723001150216668</v>
      </c>
      <c r="E16" s="8">
        <v>27.575305944783338</v>
      </c>
      <c r="F16" s="8">
        <v>1450000</v>
      </c>
      <c r="G16" s="8">
        <v>2826758</v>
      </c>
      <c r="H16" s="8">
        <v>307587.5</v>
      </c>
      <c r="I16" s="8">
        <v>955076.83333333337</v>
      </c>
      <c r="J16" s="10">
        <v>0.21212931034482799</v>
      </c>
    </row>
    <row r="17" spans="2:10">
      <c r="B17" s="8">
        <v>2000</v>
      </c>
      <c r="C17" s="8">
        <v>50</v>
      </c>
      <c r="D17" s="8">
        <v>419.83751846349998</v>
      </c>
      <c r="E17" s="8">
        <v>529.22803948716671</v>
      </c>
      <c r="F17" s="8">
        <v>1450000</v>
      </c>
      <c r="G17" s="8">
        <v>3220432.8333333335</v>
      </c>
      <c r="H17" s="8">
        <v>700218.16666666663</v>
      </c>
      <c r="I17" s="8">
        <v>537348.16666666663</v>
      </c>
      <c r="J17" s="10">
        <v>0.48290908045976999</v>
      </c>
    </row>
  </sheetData>
  <mergeCells count="11">
    <mergeCell ref="I1:N1"/>
    <mergeCell ref="S1:U1"/>
    <mergeCell ref="V1:X1"/>
    <mergeCell ref="G1:H1"/>
    <mergeCell ref="O1:R1"/>
    <mergeCell ref="A1:A2"/>
    <mergeCell ref="B1:B2"/>
    <mergeCell ref="D1:D2"/>
    <mergeCell ref="E1:E2"/>
    <mergeCell ref="F1:F2"/>
    <mergeCell ref="C1:C2"/>
  </mergeCells>
  <pageMargins left="0.75" right="0.75" top="1" bottom="1" header="0.5" footer="0.5"/>
  <ignoredErrors>
    <ignoredError sqref="X3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4" sqref="B14:J17"/>
    </sheetView>
  </sheetViews>
  <sheetFormatPr baseColWidth="10" defaultColWidth="11" defaultRowHeight="15" x14ac:dyDescent="0"/>
  <cols>
    <col min="1" max="1" width="6" style="8" customWidth="1"/>
    <col min="2" max="2" width="7.33203125" style="8" customWidth="1"/>
    <col min="3" max="3" width="6.33203125" style="8" customWidth="1"/>
    <col min="4" max="4" width="9.5" style="8" customWidth="1"/>
    <col min="5" max="5" width="8.33203125" style="8" customWidth="1"/>
    <col min="6" max="6" width="9.6640625" style="8" customWidth="1"/>
    <col min="7" max="7" width="9.33203125" style="8" bestFit="1" customWidth="1"/>
    <col min="8" max="8" width="7.83203125" style="8" bestFit="1" customWidth="1"/>
    <col min="9" max="9" width="9" style="8" bestFit="1" customWidth="1"/>
    <col min="10" max="10" width="10.33203125" style="8" bestFit="1" customWidth="1"/>
    <col min="11" max="11" width="5.83203125" style="8" bestFit="1" customWidth="1"/>
    <col min="12" max="12" width="9.6640625" style="8" customWidth="1"/>
    <col min="13" max="13" width="9.83203125" style="8" bestFit="1" customWidth="1"/>
    <col min="14" max="14" width="9.33203125" style="8" customWidth="1"/>
    <col min="15" max="17" width="9.33203125" style="8" bestFit="1" customWidth="1"/>
    <col min="18" max="18" width="7.6640625" style="8" bestFit="1" customWidth="1"/>
    <col min="19" max="20" width="9.33203125" style="8" bestFit="1" customWidth="1"/>
    <col min="21" max="21" width="5.83203125" style="8" bestFit="1" customWidth="1"/>
    <col min="22" max="22" width="10.1640625" style="8" bestFit="1" customWidth="1"/>
    <col min="23" max="23" width="9.6640625" style="8" bestFit="1" customWidth="1"/>
    <col min="24" max="24" width="8.1640625" style="8" bestFit="1" customWidth="1"/>
    <col min="25" max="16384" width="11" style="8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6" t="s">
        <v>11</v>
      </c>
      <c r="H2" s="6" t="s">
        <v>22</v>
      </c>
      <c r="I2" s="6" t="s">
        <v>13</v>
      </c>
      <c r="J2" s="6" t="s">
        <v>11</v>
      </c>
      <c r="K2" s="6" t="s">
        <v>28</v>
      </c>
      <c r="L2" s="6" t="s">
        <v>14</v>
      </c>
      <c r="M2" s="6" t="s">
        <v>15</v>
      </c>
      <c r="N2" s="6" t="s">
        <v>27</v>
      </c>
      <c r="O2" s="6" t="s">
        <v>13</v>
      </c>
      <c r="P2" s="6" t="s">
        <v>15</v>
      </c>
      <c r="Q2" s="6" t="s">
        <v>17</v>
      </c>
      <c r="R2" s="6" t="s">
        <v>18</v>
      </c>
      <c r="S2" s="6" t="s">
        <v>20</v>
      </c>
      <c r="T2" s="6" t="s">
        <v>21</v>
      </c>
      <c r="U2" s="6" t="s">
        <v>28</v>
      </c>
      <c r="V2" s="6" t="s">
        <v>7</v>
      </c>
      <c r="W2" s="6" t="s">
        <v>9</v>
      </c>
      <c r="X2" s="6" t="s">
        <v>26</v>
      </c>
    </row>
    <row r="3" spans="1:24">
      <c r="A3" s="8">
        <v>10</v>
      </c>
      <c r="B3" s="8">
        <v>50</v>
      </c>
      <c r="C3" s="8" t="s">
        <v>24</v>
      </c>
      <c r="D3" s="8">
        <v>0.27502814322899999</v>
      </c>
      <c r="E3" s="8">
        <v>1.5169988410799999</v>
      </c>
      <c r="F3" s="9">
        <v>1250000</v>
      </c>
      <c r="G3" s="9">
        <v>486567</v>
      </c>
      <c r="H3" s="9">
        <v>439715</v>
      </c>
      <c r="I3" s="9">
        <v>2033423</v>
      </c>
      <c r="J3" s="9">
        <v>16746095</v>
      </c>
      <c r="K3" s="5">
        <f>J3/I3</f>
        <v>8.235421257652737</v>
      </c>
      <c r="L3" s="9">
        <v>64559</v>
      </c>
      <c r="M3" s="9">
        <v>927975</v>
      </c>
      <c r="N3" s="4">
        <f>M3/L3</f>
        <v>14.374060936507691</v>
      </c>
      <c r="O3" s="9">
        <v>2154944</v>
      </c>
      <c r="P3" s="9">
        <v>485714</v>
      </c>
      <c r="Q3" s="9">
        <v>64559</v>
      </c>
      <c r="R3" s="9">
        <v>817796</v>
      </c>
      <c r="S3" s="9">
        <v>8100927</v>
      </c>
      <c r="T3" s="9">
        <v>8580609</v>
      </c>
      <c r="U3" s="5">
        <f>S3/T3</f>
        <v>0.94409697493499589</v>
      </c>
      <c r="V3" s="3">
        <f>H3/F3</f>
        <v>0.35177199999999997</v>
      </c>
      <c r="W3" s="3" t="s">
        <v>30</v>
      </c>
      <c r="X3" s="3" t="e">
        <f>1-(V3+W3)</f>
        <v>#VALUE!</v>
      </c>
    </row>
    <row r="4" spans="1:24">
      <c r="A4" s="8">
        <v>30</v>
      </c>
      <c r="B4" s="8">
        <v>50</v>
      </c>
      <c r="C4" s="8" t="s">
        <v>24</v>
      </c>
      <c r="D4" s="8">
        <v>1.37318506556</v>
      </c>
      <c r="E4" s="8">
        <v>5.7491273453099998</v>
      </c>
      <c r="F4" s="9">
        <v>1250000</v>
      </c>
      <c r="G4" s="9">
        <v>517586</v>
      </c>
      <c r="H4" s="9">
        <v>454493</v>
      </c>
      <c r="I4" s="9">
        <v>2030183</v>
      </c>
      <c r="J4" s="9">
        <v>16636653</v>
      </c>
      <c r="K4" s="5">
        <f t="shared" ref="K4:K12" si="0">J4/I4</f>
        <v>8.1946568363541612</v>
      </c>
      <c r="L4" s="9">
        <v>91057</v>
      </c>
      <c r="M4" s="9">
        <v>1402782</v>
      </c>
      <c r="N4" s="4">
        <f t="shared" ref="N4:N12" si="1">M4/L4</f>
        <v>15.405537190990259</v>
      </c>
      <c r="O4" s="9">
        <v>2187990</v>
      </c>
      <c r="P4" s="9">
        <v>516495</v>
      </c>
      <c r="Q4" s="9">
        <v>91057</v>
      </c>
      <c r="R4" s="9">
        <v>804486</v>
      </c>
      <c r="S4" s="9">
        <v>8059954</v>
      </c>
      <c r="T4" s="9">
        <v>8485642</v>
      </c>
      <c r="U4" s="5">
        <f t="shared" ref="U4:U12" si="2">S4/T4</f>
        <v>0.9498343201374746</v>
      </c>
      <c r="V4" s="3">
        <f t="shared" ref="V4:V12" si="3">H4/F4</f>
        <v>0.36359439999999998</v>
      </c>
      <c r="W4" s="3" t="s">
        <v>30</v>
      </c>
      <c r="X4" s="3" t="e">
        <f>1-(V3+W3)</f>
        <v>#VALUE!</v>
      </c>
    </row>
    <row r="5" spans="1:24">
      <c r="A5" s="8">
        <v>100</v>
      </c>
      <c r="B5" s="8">
        <v>50</v>
      </c>
      <c r="C5" s="8" t="s">
        <v>24</v>
      </c>
      <c r="D5" s="8">
        <v>8.6455731164599996</v>
      </c>
      <c r="E5" s="8">
        <v>25.608752526</v>
      </c>
      <c r="F5" s="9">
        <v>1250000</v>
      </c>
      <c r="G5" s="9">
        <v>624848</v>
      </c>
      <c r="H5" s="9">
        <v>488775</v>
      </c>
      <c r="I5" s="9">
        <v>2019571</v>
      </c>
      <c r="J5" s="9">
        <v>16713719</v>
      </c>
      <c r="K5" s="5">
        <f t="shared" si="0"/>
        <v>8.2758759162218123</v>
      </c>
      <c r="L5" s="9">
        <v>208402</v>
      </c>
      <c r="M5" s="9">
        <v>3162549</v>
      </c>
      <c r="N5" s="4">
        <f t="shared" si="1"/>
        <v>15.175233443057168</v>
      </c>
      <c r="O5" s="9">
        <v>2331685</v>
      </c>
      <c r="P5" s="9">
        <v>622109</v>
      </c>
      <c r="Q5" s="9">
        <v>208402</v>
      </c>
      <c r="R5" s="9">
        <v>772078</v>
      </c>
      <c r="S5" s="9">
        <v>8079810</v>
      </c>
      <c r="T5" s="9">
        <v>8425507</v>
      </c>
      <c r="U5" s="5">
        <f t="shared" si="2"/>
        <v>0.95897018422748925</v>
      </c>
      <c r="V5" s="3">
        <f t="shared" si="3"/>
        <v>0.39101999999999998</v>
      </c>
      <c r="W5" s="3" t="s">
        <v>30</v>
      </c>
      <c r="X5" s="3" t="e">
        <f>1-(V3+W3)</f>
        <v>#VALUE!</v>
      </c>
    </row>
    <row r="6" spans="1:24">
      <c r="A6" s="8">
        <v>1000</v>
      </c>
      <c r="B6" s="8">
        <v>50</v>
      </c>
      <c r="C6" s="8" t="s">
        <v>24</v>
      </c>
      <c r="D6" s="8">
        <v>200.235822297</v>
      </c>
      <c r="E6" s="8">
        <v>340.8403002</v>
      </c>
      <c r="F6" s="9">
        <v>1250000</v>
      </c>
      <c r="G6" s="9">
        <v>1206627</v>
      </c>
      <c r="H6" s="9">
        <v>645168</v>
      </c>
      <c r="I6" s="9">
        <v>1694942</v>
      </c>
      <c r="J6" s="9">
        <v>15639987</v>
      </c>
      <c r="K6" s="5">
        <f t="shared" si="0"/>
        <v>9.2274467208907449</v>
      </c>
      <c r="L6" s="9">
        <v>1906636</v>
      </c>
      <c r="M6" s="9">
        <v>12450489</v>
      </c>
      <c r="N6" s="4">
        <f t="shared" si="1"/>
        <v>6.5300817775390794</v>
      </c>
      <c r="O6" s="9">
        <v>4136468</v>
      </c>
      <c r="P6" s="9">
        <v>1180465</v>
      </c>
      <c r="Q6" s="9">
        <v>1906636</v>
      </c>
      <c r="R6" s="9">
        <v>438177</v>
      </c>
      <c r="S6" s="9">
        <v>6754387</v>
      </c>
      <c r="T6" s="9">
        <v>6978964</v>
      </c>
      <c r="U6" s="5">
        <f t="shared" si="2"/>
        <v>0.96782086854151994</v>
      </c>
      <c r="V6" s="3">
        <f t="shared" si="3"/>
        <v>0.51613439999999999</v>
      </c>
      <c r="W6" s="3" t="s">
        <v>30</v>
      </c>
      <c r="X6" s="3" t="e">
        <f>1-(V3+W3)</f>
        <v>#VALUE!</v>
      </c>
    </row>
    <row r="7" spans="1:24">
      <c r="F7" s="9"/>
      <c r="G7" s="9"/>
      <c r="H7" s="9"/>
      <c r="I7" s="9"/>
      <c r="J7" s="9"/>
      <c r="K7" s="5"/>
      <c r="L7" s="9"/>
      <c r="M7" s="9"/>
      <c r="N7" s="4"/>
      <c r="O7" s="9"/>
      <c r="P7" s="9"/>
      <c r="Q7" s="9"/>
      <c r="R7" s="9"/>
      <c r="S7" s="9"/>
      <c r="T7" s="9"/>
      <c r="U7" s="5"/>
      <c r="V7" s="3"/>
      <c r="W7" s="3"/>
      <c r="X7" s="3"/>
    </row>
    <row r="8" spans="1:24">
      <c r="A8" s="8">
        <v>10</v>
      </c>
      <c r="B8" s="8">
        <v>50</v>
      </c>
      <c r="C8" s="8" t="s">
        <v>25</v>
      </c>
      <c r="D8" s="8">
        <v>0.26711719803400003</v>
      </c>
      <c r="E8" s="8">
        <v>1.4478421809299999</v>
      </c>
      <c r="F8" s="9">
        <v>1250000</v>
      </c>
      <c r="G8" s="9">
        <v>499308</v>
      </c>
      <c r="H8" s="9">
        <v>439777</v>
      </c>
      <c r="I8" s="9">
        <v>2038038</v>
      </c>
      <c r="J8" s="9">
        <v>17110976</v>
      </c>
      <c r="K8" s="5">
        <f t="shared" si="0"/>
        <v>8.3958081252655745</v>
      </c>
      <c r="L8" s="9">
        <v>68181</v>
      </c>
      <c r="M8" s="9">
        <v>833154</v>
      </c>
      <c r="N8" s="4">
        <f t="shared" si="1"/>
        <v>12.219738636863642</v>
      </c>
      <c r="O8" s="9">
        <v>2163692</v>
      </c>
      <c r="P8" s="9">
        <v>498690</v>
      </c>
      <c r="Q8" s="9">
        <v>68181</v>
      </c>
      <c r="R8" s="9">
        <v>818390</v>
      </c>
      <c r="S8" s="9">
        <v>8289854</v>
      </c>
      <c r="T8" s="9">
        <v>8752941</v>
      </c>
      <c r="U8" s="5">
        <f t="shared" si="2"/>
        <v>0.9470935540408647</v>
      </c>
      <c r="V8" s="3">
        <f t="shared" si="3"/>
        <v>0.35182160000000001</v>
      </c>
      <c r="W8" s="3" t="s">
        <v>30</v>
      </c>
      <c r="X8" s="3" t="e">
        <f>1-(V3+W3)</f>
        <v>#VALUE!</v>
      </c>
    </row>
    <row r="9" spans="1:24">
      <c r="A9" s="8">
        <v>30</v>
      </c>
      <c r="B9" s="8">
        <v>50</v>
      </c>
      <c r="C9" s="8" t="s">
        <v>25</v>
      </c>
      <c r="D9" s="8">
        <v>1.3682867149</v>
      </c>
      <c r="E9" s="8">
        <v>5.6804951279400004</v>
      </c>
      <c r="F9" s="9">
        <v>1250000</v>
      </c>
      <c r="G9" s="9">
        <v>527838</v>
      </c>
      <c r="H9" s="9">
        <v>454863</v>
      </c>
      <c r="I9" s="9">
        <v>2032429</v>
      </c>
      <c r="J9" s="9">
        <v>16759636</v>
      </c>
      <c r="K9" s="5">
        <f t="shared" si="0"/>
        <v>8.2461114262786062</v>
      </c>
      <c r="L9" s="9">
        <v>85228</v>
      </c>
      <c r="M9" s="9">
        <v>1094473</v>
      </c>
      <c r="N9" s="4">
        <f t="shared" si="1"/>
        <v>12.841706950767353</v>
      </c>
      <c r="O9" s="9">
        <v>2184941</v>
      </c>
      <c r="P9" s="9">
        <v>526942</v>
      </c>
      <c r="Q9" s="9">
        <v>85228</v>
      </c>
      <c r="R9" s="9">
        <v>805696</v>
      </c>
      <c r="S9" s="9">
        <v>8116178</v>
      </c>
      <c r="T9" s="9">
        <v>8558230</v>
      </c>
      <c r="U9" s="5">
        <f t="shared" si="2"/>
        <v>0.94834773078078061</v>
      </c>
      <c r="V9" s="3">
        <f t="shared" si="3"/>
        <v>0.3638904</v>
      </c>
      <c r="W9" s="3" t="s">
        <v>30</v>
      </c>
      <c r="X9" s="3" t="e">
        <f>1-(V3+W3)</f>
        <v>#VALUE!</v>
      </c>
    </row>
    <row r="10" spans="1:24">
      <c r="A10" s="8">
        <v>100</v>
      </c>
      <c r="B10" s="8">
        <v>50</v>
      </c>
      <c r="C10" s="8" t="s">
        <v>25</v>
      </c>
      <c r="D10" s="8">
        <v>8.70470246018</v>
      </c>
      <c r="E10" s="8">
        <v>25.609556054399999</v>
      </c>
      <c r="F10" s="9">
        <v>1250000</v>
      </c>
      <c r="G10" s="9">
        <v>617015</v>
      </c>
      <c r="H10" s="9">
        <v>490573</v>
      </c>
      <c r="I10" s="9">
        <v>2022713</v>
      </c>
      <c r="J10" s="9">
        <v>16692159</v>
      </c>
      <c r="K10" s="5">
        <f t="shared" si="0"/>
        <v>8.2523615559894061</v>
      </c>
      <c r="L10" s="9">
        <v>152476</v>
      </c>
      <c r="M10" s="9">
        <v>1973607</v>
      </c>
      <c r="N10" s="4">
        <f t="shared" si="1"/>
        <v>12.943722290721162</v>
      </c>
      <c r="O10" s="9">
        <v>2278664</v>
      </c>
      <c r="P10" s="9">
        <v>615258</v>
      </c>
      <c r="Q10" s="9">
        <v>152476</v>
      </c>
      <c r="R10" s="9">
        <v>777598</v>
      </c>
      <c r="S10" s="9">
        <v>8066555</v>
      </c>
      <c r="T10" s="9">
        <v>8473128</v>
      </c>
      <c r="U10" s="5">
        <f t="shared" si="2"/>
        <v>0.95201618575808133</v>
      </c>
      <c r="V10" s="3">
        <f t="shared" si="3"/>
        <v>0.39245839999999999</v>
      </c>
      <c r="W10" s="3" t="s">
        <v>30</v>
      </c>
      <c r="X10" s="3" t="e">
        <f>1-(V3+W3)</f>
        <v>#VALUE!</v>
      </c>
    </row>
    <row r="11" spans="1:24">
      <c r="A11" s="8">
        <v>1000</v>
      </c>
      <c r="B11" s="8">
        <v>50</v>
      </c>
      <c r="C11" s="8" t="s">
        <v>25</v>
      </c>
      <c r="D11" s="8">
        <v>220.930971266</v>
      </c>
      <c r="E11" s="8">
        <v>350.022849818</v>
      </c>
      <c r="F11" s="9">
        <v>1250000</v>
      </c>
      <c r="G11" s="9">
        <v>1122723</v>
      </c>
      <c r="H11" s="9">
        <v>708560</v>
      </c>
      <c r="I11" s="9">
        <v>1860142</v>
      </c>
      <c r="J11" s="9">
        <v>16534130</v>
      </c>
      <c r="K11" s="5">
        <f t="shared" si="0"/>
        <v>8.8886386093104726</v>
      </c>
      <c r="L11" s="9">
        <v>531862</v>
      </c>
      <c r="M11" s="9">
        <v>6113146</v>
      </c>
      <c r="N11" s="4">
        <f t="shared" si="1"/>
        <v>11.493857429182757</v>
      </c>
      <c r="O11" s="9">
        <v>2796534</v>
      </c>
      <c r="P11" s="9">
        <v>1116533</v>
      </c>
      <c r="Q11" s="9">
        <v>531862</v>
      </c>
      <c r="R11" s="9">
        <v>576746</v>
      </c>
      <c r="S11" s="9">
        <v>7878189</v>
      </c>
      <c r="T11" s="9">
        <v>8124079</v>
      </c>
      <c r="U11" s="5">
        <f t="shared" si="2"/>
        <v>0.96973318452467039</v>
      </c>
      <c r="V11" s="3">
        <f t="shared" si="3"/>
        <v>0.56684800000000002</v>
      </c>
      <c r="W11" s="3" t="s">
        <v>30</v>
      </c>
      <c r="X11" s="3" t="e">
        <f>1-(V3+W3)</f>
        <v>#VALUE!</v>
      </c>
    </row>
    <row r="12" spans="1:24">
      <c r="A12" s="8">
        <v>2000</v>
      </c>
      <c r="B12" s="8">
        <v>50</v>
      </c>
      <c r="C12" s="8" t="s">
        <v>25</v>
      </c>
      <c r="D12" s="8">
        <v>430.08956169700002</v>
      </c>
      <c r="E12" s="8">
        <v>667.95025339200004</v>
      </c>
      <c r="F12" s="9">
        <v>1250000</v>
      </c>
      <c r="G12" s="9">
        <v>1329640</v>
      </c>
      <c r="H12" s="9">
        <v>790617</v>
      </c>
      <c r="I12" s="9">
        <v>1655013</v>
      </c>
      <c r="J12" s="9">
        <v>15921831</v>
      </c>
      <c r="K12" s="5">
        <f t="shared" si="0"/>
        <v>9.6203661240123193</v>
      </c>
      <c r="L12" s="9">
        <v>697891</v>
      </c>
      <c r="M12" s="9">
        <v>7720767</v>
      </c>
      <c r="N12" s="4">
        <f t="shared" si="1"/>
        <v>11.06299837653731</v>
      </c>
      <c r="O12" s="9">
        <v>3002975</v>
      </c>
      <c r="P12" s="9">
        <v>1321696</v>
      </c>
      <c r="Q12" s="9">
        <v>697891</v>
      </c>
      <c r="R12" s="9">
        <v>459429</v>
      </c>
      <c r="S12" s="9">
        <v>7468995</v>
      </c>
      <c r="T12" s="9">
        <v>7754945</v>
      </c>
      <c r="U12" s="5">
        <f t="shared" si="2"/>
        <v>0.96312675331675468</v>
      </c>
      <c r="V12" s="3">
        <f t="shared" si="3"/>
        <v>0.63249359999999999</v>
      </c>
      <c r="W12" s="3" t="s">
        <v>30</v>
      </c>
      <c r="X12" s="3" t="e">
        <f>1-(V3+W3)</f>
        <v>#VALUE!</v>
      </c>
    </row>
    <row r="14" spans="1:24">
      <c r="B14" s="8">
        <v>10</v>
      </c>
      <c r="C14" s="8">
        <v>50</v>
      </c>
      <c r="D14" s="8">
        <v>0.48513628284133331</v>
      </c>
      <c r="E14" s="8">
        <v>1.7870121511183334</v>
      </c>
      <c r="F14" s="8">
        <v>1450000</v>
      </c>
      <c r="G14" s="8">
        <v>2726636.5</v>
      </c>
      <c r="H14" s="8">
        <v>207879.16666666666</v>
      </c>
      <c r="I14" s="8">
        <v>1049162.8333333333</v>
      </c>
      <c r="J14" s="10">
        <v>0.14336494252873599</v>
      </c>
    </row>
    <row r="15" spans="1:24">
      <c r="B15" s="8">
        <v>30</v>
      </c>
      <c r="C15" s="8">
        <v>50</v>
      </c>
      <c r="D15" s="8">
        <v>3.0758950525183333</v>
      </c>
      <c r="E15" s="8">
        <v>7.2229039904766665</v>
      </c>
      <c r="F15" s="8">
        <v>1450000</v>
      </c>
      <c r="G15" s="8">
        <v>2757366.6666666665</v>
      </c>
      <c r="H15" s="8">
        <v>238289.5</v>
      </c>
      <c r="I15" s="8">
        <v>1020537.1666666666</v>
      </c>
      <c r="J15" s="10">
        <v>0.16433758620689701</v>
      </c>
    </row>
    <row r="16" spans="1:24">
      <c r="B16" s="8">
        <v>100</v>
      </c>
      <c r="C16" s="8">
        <v>50</v>
      </c>
      <c r="D16" s="8">
        <v>16.723001150216668</v>
      </c>
      <c r="E16" s="8">
        <v>27.575305944783338</v>
      </c>
      <c r="F16" s="8">
        <v>1450000</v>
      </c>
      <c r="G16" s="8">
        <v>2826758</v>
      </c>
      <c r="H16" s="8">
        <v>307587.5</v>
      </c>
      <c r="I16" s="8">
        <v>955076.83333333337</v>
      </c>
      <c r="J16" s="10">
        <v>0.21212931034482799</v>
      </c>
    </row>
    <row r="17" spans="2:10">
      <c r="B17" s="8">
        <v>2000</v>
      </c>
      <c r="C17" s="8">
        <v>50</v>
      </c>
      <c r="D17" s="8">
        <v>419.83751846349998</v>
      </c>
      <c r="E17" s="8">
        <v>529.22803948716671</v>
      </c>
      <c r="F17" s="8">
        <v>1450000</v>
      </c>
      <c r="G17" s="8">
        <v>3220432.8333333335</v>
      </c>
      <c r="H17" s="8">
        <v>700218.16666666663</v>
      </c>
      <c r="I17" s="8">
        <v>537348.16666666663</v>
      </c>
      <c r="J17" s="10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P1" workbookViewId="0">
      <selection activeCell="W3" sqref="W3"/>
    </sheetView>
  </sheetViews>
  <sheetFormatPr baseColWidth="10" defaultColWidth="11" defaultRowHeight="15" x14ac:dyDescent="0"/>
  <cols>
    <col min="1" max="1" width="6.33203125" customWidth="1"/>
    <col min="2" max="2" width="8.1640625" customWidth="1"/>
    <col min="3" max="3" width="10.1640625" customWidth="1"/>
    <col min="4" max="4" width="9.83203125" customWidth="1"/>
    <col min="5" max="5" width="10.83203125" customWidth="1"/>
    <col min="6" max="6" width="12.33203125" customWidth="1"/>
    <col min="7" max="8" width="11.83203125" customWidth="1"/>
    <col min="9" max="9" width="12.1640625" customWidth="1"/>
    <col min="10" max="10" width="12.83203125" bestFit="1" customWidth="1"/>
    <col min="11" max="11" width="6.83203125" customWidth="1"/>
    <col min="12" max="12" width="11.83203125" bestFit="1" customWidth="1"/>
    <col min="13" max="13" width="12.83203125" bestFit="1" customWidth="1"/>
    <col min="14" max="14" width="9.33203125" customWidth="1"/>
    <col min="15" max="17" width="11.83203125" bestFit="1" customWidth="1"/>
    <col min="18" max="18" width="11.1640625" bestFit="1" customWidth="1"/>
    <col min="19" max="20" width="11.83203125" bestFit="1" customWidth="1"/>
  </cols>
  <sheetData>
    <row r="1" spans="1:24">
      <c r="A1" s="14" t="s">
        <v>8</v>
      </c>
      <c r="B1" s="14" t="s">
        <v>0</v>
      </c>
      <c r="C1" s="14" t="s">
        <v>23</v>
      </c>
      <c r="D1" s="14" t="s">
        <v>1</v>
      </c>
      <c r="E1" s="14" t="s">
        <v>2</v>
      </c>
      <c r="F1" s="14" t="s">
        <v>3</v>
      </c>
      <c r="G1" s="15" t="s">
        <v>10</v>
      </c>
      <c r="H1" s="15"/>
      <c r="I1" s="15" t="s">
        <v>12</v>
      </c>
      <c r="J1" s="15"/>
      <c r="K1" s="15"/>
      <c r="L1" s="15"/>
      <c r="M1" s="15"/>
      <c r="N1" s="15"/>
      <c r="O1" s="15" t="s">
        <v>16</v>
      </c>
      <c r="P1" s="15"/>
      <c r="Q1" s="15"/>
      <c r="R1" s="15"/>
      <c r="S1" s="16" t="s">
        <v>19</v>
      </c>
      <c r="T1" s="16"/>
      <c r="U1" s="16"/>
      <c r="V1" s="15" t="s">
        <v>29</v>
      </c>
      <c r="W1" s="15"/>
      <c r="X1" s="17"/>
    </row>
    <row r="2" spans="1:24">
      <c r="A2" s="14"/>
      <c r="B2" s="14"/>
      <c r="C2" s="14"/>
      <c r="D2" s="14"/>
      <c r="E2" s="14"/>
      <c r="F2" s="14"/>
      <c r="G2" s="12" t="s">
        <v>11</v>
      </c>
      <c r="H2" s="12" t="s">
        <v>22</v>
      </c>
      <c r="I2" s="12" t="s">
        <v>13</v>
      </c>
      <c r="J2" s="12" t="s">
        <v>11</v>
      </c>
      <c r="K2" s="12" t="s">
        <v>28</v>
      </c>
      <c r="L2" s="12" t="s">
        <v>14</v>
      </c>
      <c r="M2" s="12" t="s">
        <v>15</v>
      </c>
      <c r="N2" s="12" t="s">
        <v>27</v>
      </c>
      <c r="O2" s="12" t="s">
        <v>13</v>
      </c>
      <c r="P2" s="12" t="s">
        <v>15</v>
      </c>
      <c r="Q2" s="12" t="s">
        <v>17</v>
      </c>
      <c r="R2" s="12" t="s">
        <v>18</v>
      </c>
      <c r="S2" s="12" t="s">
        <v>20</v>
      </c>
      <c r="T2" s="12" t="s">
        <v>21</v>
      </c>
      <c r="U2" s="12" t="s">
        <v>28</v>
      </c>
      <c r="V2" s="12" t="s">
        <v>7</v>
      </c>
      <c r="W2" s="12" t="s">
        <v>9</v>
      </c>
      <c r="X2" s="12" t="s">
        <v>26</v>
      </c>
    </row>
    <row r="3" spans="1:24">
      <c r="A3" s="8">
        <v>10</v>
      </c>
      <c r="B3" s="8">
        <v>50</v>
      </c>
      <c r="C3" s="8" t="s">
        <v>24</v>
      </c>
      <c r="D3" s="4">
        <f>AVERAGE('Run 1'!D3,'Run 2'!D3,'Run 3'!D3,'Run 4'!D3,'Run 5'!D3)</f>
        <v>0.22895333568666665</v>
      </c>
      <c r="E3" s="4">
        <f>SQRT(('Run 1'!E3*'Run 1'!E3*'Run 1'!P3+'Run 2'!E3*'Run 2'!E3*'Run 2'!P3+'Run 3'!E3*'Run 3'!E3*'Run 3'!P3+'Run 4'!E3*'Run 4'!E3*'Run 4'!P3+'Run 5'!E3*'Run 5'!E3*'Run 5'!P3)/('Run 1'!P3+'Run 2'!P3+'Run 3'!P3+'Run 4'!P3+'Run 5'!P3))</f>
        <v>1.3938133444270955</v>
      </c>
      <c r="F3" s="8">
        <f>AVERAGE('Run 1'!F3,'Run 2'!F3,'Run 3'!F3,'Run 4'!F3,'Run 5'!F3)</f>
        <v>1250000</v>
      </c>
      <c r="G3" s="4">
        <f>AVERAGE('Run 1'!G3,'Run 2'!G3,'Run 3'!G3,'Run 4'!G3,'Run 5'!G3)</f>
        <v>463908.33333333331</v>
      </c>
      <c r="H3" s="4">
        <f>AVERAGE('Run 1'!H3,'Run 2'!H3,'Run 3'!H3,'Run 4'!H3,'Run 5'!H3)</f>
        <v>421622.66666666669</v>
      </c>
      <c r="I3" s="4">
        <f>AVERAGE('Run 1'!I3,'Run 2'!I3,'Run 3'!I3,'Run 4'!I3,'Run 5'!I3)</f>
        <v>2045585</v>
      </c>
      <c r="J3" s="4">
        <f>AVERAGE('Run 1'!J3,'Run 2'!J3,'Run 3'!J3,'Run 4'!J3,'Run 5'!J3)</f>
        <v>16807759.666666668</v>
      </c>
      <c r="K3" s="4">
        <f>AVERAGE('Run 1'!K3,'Run 2'!K3,'Run 3'!K3,'Run 4'!K3,'Run 5'!K3)</f>
        <v>8.2166539154705109</v>
      </c>
      <c r="L3" s="4">
        <f>AVERAGE('Run 1'!L3,'Run 2'!L3,'Run 3'!L3,'Run 4'!L3,'Run 5'!L3)</f>
        <v>57673</v>
      </c>
      <c r="M3" s="4">
        <f>AVERAGE('Run 1'!M3,'Run 2'!M3,'Run 3'!M3,'Run 4'!M3,'Run 5'!M3)</f>
        <v>825987.33333333337</v>
      </c>
      <c r="N3" s="4">
        <f>AVERAGE('Run 1'!N3,'Run 2'!N3,'Run 3'!N3,'Run 4'!N3,'Run 5'!N3)</f>
        <v>14.260482172951905</v>
      </c>
      <c r="O3" s="4">
        <f>AVERAGE('Run 1'!O3,'Run 2'!O3,'Run 3'!O3,'Run 4'!O3,'Run 5'!O3)</f>
        <v>2160545.3333333335</v>
      </c>
      <c r="P3" s="4">
        <f>AVERAGE('Run 1'!P3,'Run 2'!P3,'Run 3'!P3,'Run 4'!P3,'Run 5'!P3)</f>
        <v>463238.66666666669</v>
      </c>
      <c r="Q3" s="4">
        <f>AVERAGE('Run 1'!Q3,'Run 2'!Q3,'Run 3'!Q3,'Run 4'!Q3,'Run 5'!Q3)</f>
        <v>57673</v>
      </c>
      <c r="R3" s="4">
        <f>AVERAGE('Run 1'!R3,'Run 2'!R3,'Run 3'!R3,'Run 4'!R3,'Run 5'!R3)</f>
        <v>833967</v>
      </c>
      <c r="S3" s="4">
        <f>AVERAGE('Run 1'!S3,'Run 2'!S3,'Run 3'!S3,'Run 4'!S3,'Run 5'!S3)</f>
        <v>8183045</v>
      </c>
      <c r="T3" s="4">
        <f>AVERAGE('Run 1'!T3,'Run 2'!T3,'Run 3'!T3,'Run 4'!T3,'Run 5'!T3)</f>
        <v>8567041.666666666</v>
      </c>
      <c r="U3" s="8">
        <f>AVERAGE('Run 1'!U3,'Run 2'!U3,'Run 3'!U3,'Run 4'!U3,'Run 5'!U3)</f>
        <v>0.95528929299930354</v>
      </c>
      <c r="V3" s="3">
        <f>AVERAGE('Run 1'!V3,'Run 2'!V3,'Run 3'!V3,'Run 4'!V3,'Run 5'!V3)</f>
        <v>0.33729813333333336</v>
      </c>
      <c r="W3" s="8" t="e">
        <f>AVERAGE('Run 1'!W3,'Run 2'!W3,'Run 3'!W3,'Run 4'!W3,'Run 5'!W3)</f>
        <v>#DIV/0!</v>
      </c>
      <c r="X3" s="8" t="e">
        <f>AVERAGE('Run 1'!X3,'Run 2'!X3,'Run 3'!X3,'Run 4'!X3,'Run 5'!X3)</f>
        <v>#VALUE!</v>
      </c>
    </row>
    <row r="4" spans="1:24">
      <c r="A4" s="8">
        <v>30</v>
      </c>
      <c r="B4" s="8">
        <v>50</v>
      </c>
      <c r="C4" s="8" t="s">
        <v>24</v>
      </c>
      <c r="D4" s="4">
        <f>AVERAGE('Run 1'!D4,'Run 2'!D4,'Run 3'!D4,'Run 4'!D4,'Run 5'!D4)</f>
        <v>1.5188189244939998</v>
      </c>
      <c r="E4" s="4">
        <f>SQRT(('Run 1'!E4*'Run 1'!E4*'Run 1'!P4+'Run 2'!E4*'Run 2'!E4*'Run 2'!P4+'Run 3'!E4*'Run 3'!E4*'Run 3'!P4+'Run 4'!E4*'Run 4'!E4*'Run 4'!P4+'Run 5'!E4*'Run 5'!E4*'Run 5'!P4)/('Run 1'!P4+'Run 2'!P4+'Run 3'!P4+'Run 4'!P4+'Run 5'!P4))</f>
        <v>5.9589288318297067</v>
      </c>
      <c r="F4" s="8">
        <f>AVERAGE('Run 1'!F4,'Run 2'!F4,'Run 3'!F4,'Run 4'!F4,'Run 5'!F4)</f>
        <v>1250000</v>
      </c>
      <c r="G4" s="4">
        <f>AVERAGE('Run 1'!G4,'Run 2'!G4,'Run 3'!G4,'Run 4'!G4,'Run 5'!G4)</f>
        <v>626482.4</v>
      </c>
      <c r="H4" s="4">
        <f>AVERAGE('Run 1'!H4,'Run 2'!H4,'Run 3'!H4,'Run 4'!H4,'Run 5'!H4)</f>
        <v>499921.2</v>
      </c>
      <c r="I4" s="4">
        <f>AVERAGE('Run 1'!I4,'Run 2'!I4,'Run 3'!I4,'Run 4'!I4,'Run 5'!I4)</f>
        <v>2003850.6</v>
      </c>
      <c r="J4" s="4">
        <f>AVERAGE('Run 1'!J4,'Run 2'!J4,'Run 3'!J4,'Run 4'!J4,'Run 5'!J4)</f>
        <v>14603594.199999999</v>
      </c>
      <c r="K4" s="4">
        <f>AVERAGE('Run 1'!K4,'Run 2'!K4,'Run 3'!K4,'Run 4'!K4,'Run 5'!K4)</f>
        <v>7.2548208367036562</v>
      </c>
      <c r="L4" s="4">
        <f>AVERAGE('Run 1'!L4,'Run 2'!L4,'Run 3'!L4,'Run 4'!L4,'Run 5'!L4)</f>
        <v>128858.6</v>
      </c>
      <c r="M4" s="4">
        <f>AVERAGE('Run 1'!M4,'Run 2'!M4,'Run 3'!M4,'Run 4'!M4,'Run 5'!M4)</f>
        <v>2883486.6</v>
      </c>
      <c r="N4" s="4">
        <f>AVERAGE('Run 1'!N4,'Run 2'!N4,'Run 3'!N4,'Run 4'!N4,'Run 5'!N4)</f>
        <v>19.76076668189388</v>
      </c>
      <c r="O4" s="4">
        <f>AVERAGE('Run 1'!O4,'Run 2'!O4,'Run 3'!O4,'Run 4'!O4,'Run 5'!O4)</f>
        <v>2200064</v>
      </c>
      <c r="P4" s="4">
        <f>AVERAGE('Run 1'!P4,'Run 2'!P4,'Run 3'!P4,'Run 4'!P4,'Run 5'!P4)</f>
        <v>598383.80000000005</v>
      </c>
      <c r="Q4" s="4">
        <f>AVERAGE('Run 1'!Q4,'Run 2'!Q4,'Run 3'!Q4,'Run 4'!Q4,'Run 5'!Q4)</f>
        <v>128858.6</v>
      </c>
      <c r="R4" s="4">
        <f>AVERAGE('Run 1'!R4,'Run 2'!R4,'Run 3'!R4,'Run 4'!R4,'Run 5'!R4)</f>
        <v>759144</v>
      </c>
      <c r="S4" s="4">
        <f>AVERAGE('Run 1'!S4,'Run 2'!S4,'Run 3'!S4,'Run 4'!S4,'Run 5'!S4)</f>
        <v>7126312.5999999996</v>
      </c>
      <c r="T4" s="4">
        <f>AVERAGE('Run 1'!T4,'Run 2'!T4,'Run 3'!T4,'Run 4'!T4,'Run 5'!T4)</f>
        <v>7348423</v>
      </c>
      <c r="U4" s="8">
        <f>AVERAGE('Run 1'!U4,'Run 2'!U4,'Run 3'!U4,'Run 4'!U4,'Run 5'!U4)</f>
        <v>0.97501101855817285</v>
      </c>
      <c r="V4" s="3">
        <f>AVERAGE('Run 1'!V4,'Run 2'!V4,'Run 3'!V4,'Run 4'!V4,'Run 5'!V4)</f>
        <v>0.39993696000000001</v>
      </c>
      <c r="W4" s="8" t="e">
        <f>AVERAGE('Run 1'!W4,'Run 2'!W4,'Run 3'!W4,'Run 4'!W4,'Run 5'!W4)</f>
        <v>#DIV/0!</v>
      </c>
      <c r="X4" s="8" t="e">
        <f>AVERAGE('Run 1'!X4,'Run 2'!X4,'Run 3'!X4,'Run 4'!X4,'Run 5'!X4)</f>
        <v>#VALUE!</v>
      </c>
    </row>
    <row r="5" spans="1:24">
      <c r="A5" s="8">
        <v>100</v>
      </c>
      <c r="B5" s="8">
        <v>50</v>
      </c>
      <c r="C5" s="8" t="s">
        <v>24</v>
      </c>
      <c r="D5" s="4">
        <f>AVERAGE('Run 1'!D5,'Run 2'!D5,'Run 3'!D5,'Run 4'!D5,'Run 5'!D5)</f>
        <v>12.01596502548</v>
      </c>
      <c r="E5" s="4">
        <f>SQRT(('Run 1'!E5*'Run 1'!E5*'Run 1'!P5+'Run 2'!E5*'Run 2'!E5*'Run 2'!P5+'Run 3'!E5*'Run 3'!E5*'Run 3'!P5+'Run 4'!E5*'Run 4'!E5*'Run 4'!P5+'Run 5'!E5*'Run 5'!E5*'Run 5'!P5)/('Run 1'!P5+'Run 2'!P5+'Run 3'!P5+'Run 4'!P5+'Run 5'!P5))</f>
        <v>30.384398132242051</v>
      </c>
      <c r="F5" s="8">
        <f>AVERAGE('Run 1'!F5,'Run 2'!F5,'Run 3'!F5,'Run 4'!F5,'Run 5'!F5)</f>
        <v>1250000</v>
      </c>
      <c r="G5" s="4">
        <f>AVERAGE('Run 1'!G5,'Run 2'!G5,'Run 3'!G5,'Run 4'!G5,'Run 5'!G5)</f>
        <v>829123</v>
      </c>
      <c r="H5" s="4">
        <f>AVERAGE('Run 1'!H5,'Run 2'!H5,'Run 3'!H5,'Run 4'!H5,'Run 5'!H5)</f>
        <v>513152.66666666669</v>
      </c>
      <c r="I5" s="4">
        <f>AVERAGE('Run 1'!I5,'Run 2'!I5,'Run 3'!I5,'Run 4'!I5,'Run 5'!I5)</f>
        <v>2044548</v>
      </c>
      <c r="J5" s="4">
        <f>AVERAGE('Run 1'!J5,'Run 2'!J5,'Run 3'!J5,'Run 4'!J5,'Run 5'!J5)</f>
        <v>16960859.666666668</v>
      </c>
      <c r="K5" s="4">
        <f>AVERAGE('Run 1'!K5,'Run 2'!K5,'Run 3'!K5,'Run 4'!K5,'Run 5'!K5)</f>
        <v>8.2956313526331655</v>
      </c>
      <c r="L5" s="4">
        <f>AVERAGE('Run 1'!L5,'Run 2'!L5,'Run 3'!L5,'Run 4'!L5,'Run 5'!L5)</f>
        <v>341718</v>
      </c>
      <c r="M5" s="4">
        <f>AVERAGE('Run 1'!M5,'Run 2'!M5,'Run 3'!M5,'Run 4'!M5,'Run 5'!M5)</f>
        <v>7334174.333333333</v>
      </c>
      <c r="N5" s="4">
        <f>AVERAGE('Run 1'!N5,'Run 2'!N5,'Run 3'!N5,'Run 4'!N5,'Run 5'!N5)</f>
        <v>17.972022520055621</v>
      </c>
      <c r="O5" s="4">
        <f>AVERAGE('Run 1'!O5,'Run 2'!O5,'Run 3'!O5,'Run 4'!O5,'Run 5'!O5)</f>
        <v>2490028</v>
      </c>
      <c r="P5" s="4">
        <f>AVERAGE('Run 1'!P5,'Run 2'!P5,'Run 3'!P5,'Run 4'!P5,'Run 5'!P5)</f>
        <v>733816.33333333337</v>
      </c>
      <c r="Q5" s="4">
        <f>AVERAGE('Run 1'!Q5,'Run 2'!Q5,'Run 3'!Q5,'Run 4'!Q5,'Run 5'!Q5)</f>
        <v>341718</v>
      </c>
      <c r="R5" s="4">
        <f>AVERAGE('Run 1'!R5,'Run 2'!R5,'Run 3'!R5,'Run 4'!R5,'Run 5'!R5)</f>
        <v>753630.66666666663</v>
      </c>
      <c r="S5" s="4">
        <f>AVERAGE('Run 1'!S5,'Run 2'!S5,'Run 3'!S5,'Run 4'!S5,'Run 5'!S5)</f>
        <v>8189153</v>
      </c>
      <c r="T5" s="4">
        <f>AVERAGE('Run 1'!T5,'Run 2'!T5,'Run 3'!T5,'Run 4'!T5,'Run 5'!T5)</f>
        <v>8429988.666666666</v>
      </c>
      <c r="U5" s="8">
        <f>AVERAGE('Run 1'!U5,'Run 2'!U5,'Run 3'!U5,'Run 4'!U5,'Run 5'!U5)</f>
        <v>0.97142014243303965</v>
      </c>
      <c r="V5" s="3">
        <f>AVERAGE('Run 1'!V5,'Run 2'!V5,'Run 3'!V5,'Run 4'!V5,'Run 5'!V5)</f>
        <v>0.41052213333333332</v>
      </c>
      <c r="W5" s="8" t="e">
        <f>AVERAGE('Run 1'!W5,'Run 2'!W5,'Run 3'!W5,'Run 4'!W5,'Run 5'!W5)</f>
        <v>#DIV/0!</v>
      </c>
      <c r="X5" s="8" t="e">
        <f>AVERAGE('Run 1'!X5,'Run 2'!X5,'Run 3'!X5,'Run 4'!X5,'Run 5'!X5)</f>
        <v>#VALUE!</v>
      </c>
    </row>
    <row r="6" spans="1:24">
      <c r="A6" s="8">
        <v>1000</v>
      </c>
      <c r="B6" s="8">
        <v>50</v>
      </c>
      <c r="C6" s="8" t="s">
        <v>24</v>
      </c>
      <c r="D6" s="4">
        <f>AVERAGE('Run 1'!D6,'Run 2'!D6,'Run 3'!D6,'Run 4'!D6,'Run 5'!D6)</f>
        <v>236.26342151440002</v>
      </c>
      <c r="E6" s="4">
        <f>SQRT(('Run 1'!E6*'Run 1'!E6*'Run 1'!P6+'Run 2'!E6*'Run 2'!E6*'Run 2'!P6+'Run 3'!E6*'Run 3'!E6*'Run 3'!P6+'Run 4'!E6*'Run 4'!E6*'Run 4'!P6+'Run 5'!E6*'Run 5'!E6*'Run 5'!P6)/('Run 1'!P6+'Run 2'!P6+'Run 3'!P6+'Run 4'!P6+'Run 5'!P6))</f>
        <v>370.08636304485259</v>
      </c>
      <c r="F6" s="8">
        <f>AVERAGE('Run 1'!F6,'Run 2'!F6,'Run 3'!F6,'Run 4'!F6,'Run 5'!F6)</f>
        <v>1250000</v>
      </c>
      <c r="G6" s="4">
        <f>AVERAGE('Run 1'!G6,'Run 2'!G6,'Run 3'!G6,'Run 4'!G6,'Run 5'!G6)</f>
        <v>1475528.4</v>
      </c>
      <c r="H6" s="4">
        <f>AVERAGE('Run 1'!H6,'Run 2'!H6,'Run 3'!H6,'Run 4'!H6,'Run 5'!H6)</f>
        <v>659685.6</v>
      </c>
      <c r="I6" s="4">
        <f>AVERAGE('Run 1'!I6,'Run 2'!I6,'Run 3'!I6,'Run 4'!I6,'Run 5'!I6)</f>
        <v>1710603.4</v>
      </c>
      <c r="J6" s="4">
        <f>AVERAGE('Run 1'!J6,'Run 2'!J6,'Run 3'!J6,'Run 4'!J6,'Run 5'!J6)</f>
        <v>15710162</v>
      </c>
      <c r="K6" s="4">
        <f>AVERAGE('Run 1'!K6,'Run 2'!K6,'Run 3'!K6,'Run 4'!K6,'Run 5'!K6)</f>
        <v>9.1800470040237236</v>
      </c>
      <c r="L6" s="4">
        <f>AVERAGE('Run 1'!L6,'Run 2'!L6,'Run 3'!L6,'Run 4'!L6,'Run 5'!L6)</f>
        <v>1827616.8</v>
      </c>
      <c r="M6" s="4">
        <f>AVERAGE('Run 1'!M6,'Run 2'!M6,'Run 3'!M6,'Run 4'!M6,'Run 5'!M6)</f>
        <v>19416928.800000001</v>
      </c>
      <c r="N6" s="4">
        <f>AVERAGE('Run 1'!N6,'Run 2'!N6,'Run 3'!N6,'Run 4'!N6,'Run 5'!N6)</f>
        <v>10.137722232745551</v>
      </c>
      <c r="O6" s="4">
        <f>AVERAGE('Run 1'!O6,'Run 2'!O6,'Run 3'!O6,'Run 4'!O6,'Run 5'!O6)</f>
        <v>4063487.8</v>
      </c>
      <c r="P6" s="4">
        <f>AVERAGE('Run 1'!P6,'Run 2'!P6,'Run 3'!P6,'Run 4'!P6,'Run 5'!P6)</f>
        <v>1121781.2</v>
      </c>
      <c r="Q6" s="4">
        <f>AVERAGE('Run 1'!Q6,'Run 2'!Q6,'Run 3'!Q6,'Run 4'!Q6,'Run 5'!Q6)</f>
        <v>1827616.8</v>
      </c>
      <c r="R6" s="4">
        <f>AVERAGE('Run 1'!R6,'Run 2'!R6,'Run 3'!R6,'Run 4'!R6,'Run 5'!R6)</f>
        <v>438549.4</v>
      </c>
      <c r="S6" s="4">
        <f>AVERAGE('Run 1'!S6,'Run 2'!S6,'Run 3'!S6,'Run 4'!S6,'Run 5'!S6)</f>
        <v>6906153.4000000004</v>
      </c>
      <c r="T6" s="4">
        <f>AVERAGE('Run 1'!T6,'Run 2'!T6,'Run 3'!T6,'Run 4'!T6,'Run 5'!T6)</f>
        <v>6976391.7999999998</v>
      </c>
      <c r="U6" s="8">
        <f>AVERAGE('Run 1'!U6,'Run 2'!U6,'Run 3'!U6,'Run 4'!U6,'Run 5'!U6)</f>
        <v>0.99005374874532637</v>
      </c>
      <c r="V6" s="3">
        <f>AVERAGE('Run 1'!V6,'Run 2'!V6,'Run 3'!V6,'Run 4'!V6,'Run 5'!V6)</f>
        <v>0.52774847999999996</v>
      </c>
      <c r="W6" s="8" t="e">
        <f>AVERAGE('Run 1'!W6,'Run 2'!W6,'Run 3'!W6,'Run 4'!W6,'Run 5'!W6)</f>
        <v>#DIV/0!</v>
      </c>
      <c r="X6" s="8" t="e">
        <f>AVERAGE('Run 1'!X6,'Run 2'!X6,'Run 3'!X6,'Run 4'!X6,'Run 5'!X6)</f>
        <v>#VALUE!</v>
      </c>
    </row>
    <row r="7" spans="1:24">
      <c r="A7" s="8">
        <v>2000</v>
      </c>
      <c r="B7" s="8">
        <v>50</v>
      </c>
      <c r="C7" s="8" t="s">
        <v>24</v>
      </c>
      <c r="D7" s="4">
        <f>AVERAGE('Run 1'!D7,'Run 2'!D7,'Run 3'!D7,'Run 4'!D7,'Run 5'!D7)</f>
        <v>344.52408739466665</v>
      </c>
      <c r="E7" s="4">
        <f>SQRT(('Run 1'!E7*'Run 1'!E7*'Run 1'!P7+'Run 2'!E7*'Run 2'!E7*'Run 2'!P7+'Run 3'!E7*'Run 3'!E7*'Run 3'!P7+'Run 4'!E7*'Run 4'!E7*'Run 4'!P7+'Run 5'!E7*'Run 5'!E7*'Run 5'!P7)/('Run 1'!P7+'Run 2'!P7+'Run 3'!P7+'Run 4'!P7+'Run 5'!P7))</f>
        <v>633.09202365619603</v>
      </c>
      <c r="F7" s="8">
        <f>AVERAGE('Run 1'!F7,'Run 2'!F7,'Run 3'!F7,'Run 4'!F7,'Run 5'!F7)</f>
        <v>1250000</v>
      </c>
      <c r="G7" s="4">
        <f>AVERAGE('Run 1'!G7,'Run 2'!G7,'Run 3'!G7,'Run 4'!G7,'Run 5'!G7)</f>
        <v>1534024.6666666667</v>
      </c>
      <c r="H7" s="4">
        <f>AVERAGE('Run 1'!H7,'Run 2'!H7,'Run 3'!H7,'Run 4'!H7,'Run 5'!H7)</f>
        <v>648544.66666666663</v>
      </c>
      <c r="I7" s="4">
        <f>AVERAGE('Run 1'!I7,'Run 2'!I7,'Run 3'!I7,'Run 4'!I7,'Run 5'!I7)</f>
        <v>1425313.6666666667</v>
      </c>
      <c r="J7" s="4">
        <f>AVERAGE('Run 1'!J7,'Run 2'!J7,'Run 3'!J7,'Run 4'!J7,'Run 5'!J7)</f>
        <v>14059927</v>
      </c>
      <c r="K7" s="4">
        <f>AVERAGE('Run 1'!K7,'Run 2'!K7,'Run 3'!K7,'Run 4'!K7,'Run 5'!K7)</f>
        <v>9.8632772800444979</v>
      </c>
      <c r="L7" s="4">
        <f>AVERAGE('Run 1'!L7,'Run 2'!L7,'Run 3'!L7,'Run 4'!L7,'Run 5'!L7)</f>
        <v>2605998.3333333335</v>
      </c>
      <c r="M7" s="4">
        <f>AVERAGE('Run 1'!M7,'Run 2'!M7,'Run 3'!M7,'Run 4'!M7,'Run 5'!M7)</f>
        <v>22054696.666666668</v>
      </c>
      <c r="N7" s="4">
        <f>AVERAGE('Run 1'!N7,'Run 2'!N7,'Run 3'!N7,'Run 4'!N7,'Run 5'!N7)</f>
        <v>8.2755340575620604</v>
      </c>
      <c r="O7" s="4">
        <f>AVERAGE('Run 1'!O7,'Run 2'!O7,'Run 3'!O7,'Run 4'!O7,'Run 5'!O7)</f>
        <v>4825886.666666667</v>
      </c>
      <c r="P7" s="4">
        <f>AVERAGE('Run 1'!P7,'Run 2'!P7,'Run 3'!P7,'Run 4'!P7,'Run 5'!P7)</f>
        <v>1109933.6666666667</v>
      </c>
      <c r="Q7" s="4">
        <f>AVERAGE('Run 1'!Q7,'Run 2'!Q7,'Run 3'!Q7,'Run 4'!Q7,'Run 5'!Q7)</f>
        <v>2605998.3333333335</v>
      </c>
      <c r="R7" s="4">
        <f>AVERAGE('Run 1'!R7,'Run 2'!R7,'Run 3'!R7,'Run 4'!R7,'Run 5'!R7)</f>
        <v>289270.66666666669</v>
      </c>
      <c r="S7" s="4">
        <f>AVERAGE('Run 1'!S7,'Run 2'!S7,'Run 3'!S7,'Run 4'!S7,'Run 5'!S7)</f>
        <v>5808998.333333333</v>
      </c>
      <c r="T7" s="4">
        <f>AVERAGE('Run 1'!T7,'Run 2'!T7,'Run 3'!T7,'Run 4'!T7,'Run 5'!T7)</f>
        <v>5644930.333333333</v>
      </c>
      <c r="U7" s="8">
        <f>AVERAGE('Run 1'!U7,'Run 2'!U7,'Run 3'!U7,'Run 4'!U7,'Run 5'!U7)</f>
        <v>1.0299279906007939</v>
      </c>
      <c r="V7" s="3">
        <f>AVERAGE('Run 1'!V7,'Run 2'!V7,'Run 3'!V7,'Run 4'!V7,'Run 5'!V7)</f>
        <v>0.51883573333333333</v>
      </c>
      <c r="W7" s="8" t="e">
        <f>AVERAGE('Run 1'!W7,'Run 2'!W7,'Run 3'!W7,'Run 4'!W7,'Run 5'!W7)</f>
        <v>#DIV/0!</v>
      </c>
      <c r="X7" s="8" t="e">
        <f>AVERAGE('Run 1'!X7,'Run 2'!X7,'Run 3'!X7,'Run 4'!X7,'Run 5'!X7)</f>
        <v>#VALUE!</v>
      </c>
    </row>
    <row r="8" spans="1:24">
      <c r="A8" s="8">
        <v>10</v>
      </c>
      <c r="B8" s="8">
        <v>50</v>
      </c>
      <c r="C8" s="8" t="s">
        <v>25</v>
      </c>
      <c r="D8" s="4">
        <f>AVERAGE('Run 1'!D8,'Run 2'!D8,'Run 3'!D8,'Run 4'!D8,'Run 5'!D8)</f>
        <v>0.20273343087935</v>
      </c>
      <c r="E8" s="4">
        <f>SQRT(('Run 1'!E8*'Run 1'!E8*'Run 1'!P8+'Run 2'!E8*'Run 2'!E8*'Run 2'!P8+'Run 3'!E8*'Run 3'!E8*'Run 3'!P8+'Run 4'!E8*'Run 4'!E8*'Run 4'!P8+'Run 5'!E8*'Run 5'!E8*'Run 5'!P8)/('Run 1'!P8+'Run 2'!P8+'Run 3'!P8+'Run 4'!P8+'Run 5'!P8))</f>
        <v>1.1813062719459475</v>
      </c>
      <c r="F8" s="8">
        <f>AVERAGE('Run 1'!F8,'Run 2'!F8,'Run 3'!F8,'Run 4'!F8,'Run 5'!F8)</f>
        <v>1250000</v>
      </c>
      <c r="G8" s="4">
        <f>AVERAGE('Run 1'!G8,'Run 2'!G8,'Run 3'!G8,'Run 4'!G8,'Run 5'!G8)</f>
        <v>528554</v>
      </c>
      <c r="H8" s="4">
        <f>AVERAGE('Run 1'!H8,'Run 2'!H8,'Run 3'!H8,'Run 4'!H8,'Run 5'!H8)</f>
        <v>471391.25</v>
      </c>
      <c r="I8" s="4">
        <f>AVERAGE('Run 1'!I8,'Run 2'!I8,'Run 3'!I8,'Run 4'!I8,'Run 5'!I8)</f>
        <v>2012801.25</v>
      </c>
      <c r="J8" s="4">
        <f>AVERAGE('Run 1'!J8,'Run 2'!J8,'Run 3'!J8,'Run 4'!J8,'Run 5'!J8)</f>
        <v>14904900.25</v>
      </c>
      <c r="K8" s="4">
        <f>AVERAGE('Run 1'!K8,'Run 2'!K8,'Run 3'!K8,'Run 4'!K8,'Run 5'!K8)</f>
        <v>7.3146331216711022</v>
      </c>
      <c r="L8" s="4">
        <f>AVERAGE('Run 1'!L8,'Run 2'!L8,'Run 3'!L8,'Run 4'!L8,'Run 5'!L8)</f>
        <v>62072</v>
      </c>
      <c r="M8" s="4">
        <f>AVERAGE('Run 1'!M8,'Run 2'!M8,'Run 3'!M8,'Run 4'!M8,'Run 5'!M8)</f>
        <v>852231.5</v>
      </c>
      <c r="N8" s="4">
        <f>AVERAGE('Run 1'!N8,'Run 2'!N8,'Run 3'!N8,'Run 4'!N8,'Run 5'!N8)</f>
        <v>13.858705261345694</v>
      </c>
      <c r="O8" s="4">
        <f>AVERAGE('Run 1'!O8,'Run 2'!O8,'Run 3'!O8,'Run 4'!O8,'Run 5'!O8)</f>
        <v>2132398</v>
      </c>
      <c r="P8" s="4">
        <f>AVERAGE('Run 1'!P8,'Run 2'!P8,'Run 3'!P8,'Run 4'!P8,'Run 5'!P8)</f>
        <v>527105</v>
      </c>
      <c r="Q8" s="4">
        <f>AVERAGE('Run 1'!Q8,'Run 2'!Q8,'Run 3'!Q8,'Run 4'!Q8,'Run 5'!Q8)</f>
        <v>62072</v>
      </c>
      <c r="R8" s="4">
        <f>AVERAGE('Run 1'!R8,'Run 2'!R8,'Run 3'!R8,'Run 4'!R8,'Run 5'!R8)</f>
        <v>783467.5</v>
      </c>
      <c r="S8" s="4">
        <f>AVERAGE('Run 1'!S8,'Run 2'!S8,'Run 3'!S8,'Run 4'!S8,'Run 5'!S8)</f>
        <v>7275885</v>
      </c>
      <c r="T8" s="4">
        <f>AVERAGE('Run 1'!T8,'Run 2'!T8,'Run 3'!T8,'Run 4'!T8,'Run 5'!T8)</f>
        <v>7566943.25</v>
      </c>
      <c r="U8" s="8">
        <f>AVERAGE('Run 1'!U8,'Run 2'!U8,'Run 3'!U8,'Run 4'!U8,'Run 5'!U8)</f>
        <v>0.97697175033316297</v>
      </c>
      <c r="V8" s="3">
        <f>AVERAGE('Run 1'!V8,'Run 2'!V8,'Run 3'!V8,'Run 4'!V8,'Run 5'!V8)</f>
        <v>0.37711300000000003</v>
      </c>
      <c r="W8" s="8" t="e">
        <f>AVERAGE('Run 1'!W8,'Run 2'!W8,'Run 3'!W8,'Run 4'!W8,'Run 5'!W8)</f>
        <v>#DIV/0!</v>
      </c>
      <c r="X8" s="8" t="e">
        <f>AVERAGE('Run 1'!X8,'Run 2'!X8,'Run 3'!X8,'Run 4'!X8,'Run 5'!X8)</f>
        <v>#VALUE!</v>
      </c>
    </row>
    <row r="9" spans="1:24">
      <c r="A9" s="8">
        <v>30</v>
      </c>
      <c r="B9" s="8">
        <v>50</v>
      </c>
      <c r="C9" s="8" t="s">
        <v>25</v>
      </c>
      <c r="D9" s="4">
        <f>AVERAGE('Run 1'!D9,'Run 2'!D9,'Run 3'!D9,'Run 4'!D9,'Run 5'!D9)</f>
        <v>1.0023144282515</v>
      </c>
      <c r="E9" s="4">
        <f>SQRT(('Run 1'!E9*'Run 1'!E9*'Run 1'!P9+'Run 2'!E9*'Run 2'!E9*'Run 2'!P9+'Run 3'!E9*'Run 3'!E9*'Run 3'!P9+'Run 4'!E9*'Run 4'!E9*'Run 4'!P9+'Run 5'!E9*'Run 5'!E9*'Run 5'!P9)/('Run 1'!P9+'Run 2'!P9+'Run 3'!P9+'Run 4'!P9+'Run 5'!P9))</f>
        <v>4.6635999817506715</v>
      </c>
      <c r="F9" s="8">
        <f>AVERAGE('Run 1'!F9,'Run 2'!F9,'Run 3'!F9,'Run 4'!F9,'Run 5'!F9)</f>
        <v>1250000</v>
      </c>
      <c r="G9" s="4">
        <f>AVERAGE('Run 1'!G9,'Run 2'!G9,'Run 3'!G9,'Run 4'!G9,'Run 5'!G9)</f>
        <v>556267.25</v>
      </c>
      <c r="H9" s="4">
        <f>AVERAGE('Run 1'!H9,'Run 2'!H9,'Run 3'!H9,'Run 4'!H9,'Run 5'!H9)</f>
        <v>483420.5</v>
      </c>
      <c r="I9" s="4">
        <f>AVERAGE('Run 1'!I9,'Run 2'!I9,'Run 3'!I9,'Run 4'!I9,'Run 5'!I9)</f>
        <v>2005541.25</v>
      </c>
      <c r="J9" s="4">
        <f>AVERAGE('Run 1'!J9,'Run 2'!J9,'Run 3'!J9,'Run 4'!J9,'Run 5'!J9)</f>
        <v>14785826.5</v>
      </c>
      <c r="K9" s="4">
        <f>AVERAGE('Run 1'!K9,'Run 2'!K9,'Run 3'!K9,'Run 4'!K9,'Run 5'!K9)</f>
        <v>7.3004877009092768</v>
      </c>
      <c r="L9" s="4">
        <f>AVERAGE('Run 1'!L9,'Run 2'!L9,'Run 3'!L9,'Run 4'!L9,'Run 5'!L9)</f>
        <v>78043.75</v>
      </c>
      <c r="M9" s="4">
        <f>AVERAGE('Run 1'!M9,'Run 2'!M9,'Run 3'!M9,'Run 4'!M9,'Run 5'!M9)</f>
        <v>1185526</v>
      </c>
      <c r="N9" s="4">
        <f>AVERAGE('Run 1'!N9,'Run 2'!N9,'Run 3'!N9,'Run 4'!N9,'Run 5'!N9)</f>
        <v>15.093017968741844</v>
      </c>
      <c r="O9" s="4">
        <f>AVERAGE('Run 1'!O9,'Run 2'!O9,'Run 3'!O9,'Run 4'!O9,'Run 5'!O9)</f>
        <v>2151075</v>
      </c>
      <c r="P9" s="4">
        <f>AVERAGE('Run 1'!P9,'Run 2'!P9,'Run 3'!P9,'Run 4'!P9,'Run 5'!P9)</f>
        <v>554037.75</v>
      </c>
      <c r="Q9" s="4">
        <f>AVERAGE('Run 1'!Q9,'Run 2'!Q9,'Run 3'!Q9,'Run 4'!Q9,'Run 5'!Q9)</f>
        <v>78043.75</v>
      </c>
      <c r="R9" s="4">
        <f>AVERAGE('Run 1'!R9,'Run 2'!R9,'Run 3'!R9,'Run 4'!R9,'Run 5'!R9)</f>
        <v>772518.75</v>
      </c>
      <c r="S9" s="4">
        <f>AVERAGE('Run 1'!S9,'Run 2'!S9,'Run 3'!S9,'Run 4'!S9,'Run 5'!S9)</f>
        <v>7240130.75</v>
      </c>
      <c r="T9" s="4">
        <f>AVERAGE('Run 1'!T9,'Run 2'!T9,'Run 3'!T9,'Run 4'!T9,'Run 5'!T9)</f>
        <v>7467652</v>
      </c>
      <c r="U9" s="8">
        <f>AVERAGE('Run 1'!U9,'Run 2'!U9,'Run 3'!U9,'Run 4'!U9,'Run 5'!U9)</f>
        <v>0.98219947983130984</v>
      </c>
      <c r="V9" s="3">
        <f>AVERAGE('Run 1'!V9,'Run 2'!V9,'Run 3'!V9,'Run 4'!V9,'Run 5'!V9)</f>
        <v>0.38673640000000004</v>
      </c>
      <c r="W9" s="8" t="e">
        <f>AVERAGE('Run 1'!W9,'Run 2'!W9,'Run 3'!W9,'Run 4'!W9,'Run 5'!W9)</f>
        <v>#DIV/0!</v>
      </c>
      <c r="X9" s="8" t="e">
        <f>AVERAGE('Run 1'!X9,'Run 2'!X9,'Run 3'!X9,'Run 4'!X9,'Run 5'!X9)</f>
        <v>#VALUE!</v>
      </c>
    </row>
    <row r="10" spans="1:24">
      <c r="A10" s="8">
        <v>100</v>
      </c>
      <c r="B10" s="8">
        <v>50</v>
      </c>
      <c r="C10" s="8" t="s">
        <v>25</v>
      </c>
      <c r="D10" s="4">
        <f>AVERAGE('Run 1'!D10,'Run 2'!D10,'Run 3'!D10,'Run 4'!D10,'Run 5'!D10)</f>
        <v>6.9772666129480001</v>
      </c>
      <c r="E10" s="4">
        <f>SQRT(('Run 1'!E10*'Run 1'!E10*'Run 1'!P10+'Run 2'!E10*'Run 2'!E10*'Run 2'!P10+'Run 3'!E10*'Run 3'!E10*'Run 3'!P10+'Run 4'!E10*'Run 4'!E10*'Run 4'!P10+'Run 5'!E10*'Run 5'!E10*'Run 5'!P10)/('Run 1'!P10+'Run 2'!P10+'Run 3'!P10+'Run 4'!P10+'Run 5'!P10))</f>
        <v>22.157326477197415</v>
      </c>
      <c r="F10" s="8">
        <f>AVERAGE('Run 1'!F10,'Run 2'!F10,'Run 3'!F10,'Run 4'!F10,'Run 5'!F10)</f>
        <v>1250000</v>
      </c>
      <c r="G10" s="4">
        <f>AVERAGE('Run 1'!G10,'Run 2'!G10,'Run 3'!G10,'Run 4'!G10,'Run 5'!G10)</f>
        <v>699311.8</v>
      </c>
      <c r="H10" s="4">
        <f>AVERAGE('Run 1'!H10,'Run 2'!H10,'Run 3'!H10,'Run 4'!H10,'Run 5'!H10)</f>
        <v>534361.80000000005</v>
      </c>
      <c r="I10" s="4">
        <f>AVERAGE('Run 1'!I10,'Run 2'!I10,'Run 3'!I10,'Run 4'!I10,'Run 5'!I10)</f>
        <v>1977924.4</v>
      </c>
      <c r="J10" s="4">
        <f>AVERAGE('Run 1'!J10,'Run 2'!J10,'Run 3'!J10,'Run 4'!J10,'Run 5'!J10)</f>
        <v>14189797.800000001</v>
      </c>
      <c r="K10" s="4">
        <f>AVERAGE('Run 1'!K10,'Run 2'!K10,'Run 3'!K10,'Run 4'!K10,'Run 5'!K10)</f>
        <v>7.1232523609085119</v>
      </c>
      <c r="L10" s="4">
        <f>AVERAGE('Run 1'!L10,'Run 2'!L10,'Run 3'!L10,'Run 4'!L10,'Run 5'!L10)</f>
        <v>171597.6</v>
      </c>
      <c r="M10" s="4">
        <f>AVERAGE('Run 1'!M10,'Run 2'!M10,'Run 3'!M10,'Run 4'!M10,'Run 5'!M10)</f>
        <v>2772432</v>
      </c>
      <c r="N10" s="4">
        <f>AVERAGE('Run 1'!N10,'Run 2'!N10,'Run 3'!N10,'Run 4'!N10,'Run 5'!N10)</f>
        <v>15.031670083084489</v>
      </c>
      <c r="O10" s="4">
        <f>AVERAGE('Run 1'!O10,'Run 2'!O10,'Run 3'!O10,'Run 4'!O10,'Run 5'!O10)</f>
        <v>2252711.7999999998</v>
      </c>
      <c r="P10" s="4">
        <f>AVERAGE('Run 1'!P10,'Run 2'!P10,'Run 3'!P10,'Run 4'!P10,'Run 5'!P10)</f>
        <v>694560</v>
      </c>
      <c r="Q10" s="4">
        <f>AVERAGE('Run 1'!Q10,'Run 2'!Q10,'Run 3'!Q10,'Run 4'!Q10,'Run 5'!Q10)</f>
        <v>171597.6</v>
      </c>
      <c r="R10" s="4">
        <f>AVERAGE('Run 1'!R10,'Run 2'!R10,'Run 3'!R10,'Run 4'!R10,'Run 5'!R10)</f>
        <v>727036.6</v>
      </c>
      <c r="S10" s="4">
        <f>AVERAGE('Run 1'!S10,'Run 2'!S10,'Run 3'!S10,'Run 4'!S10,'Run 5'!S10)</f>
        <v>6932193.2000000002</v>
      </c>
      <c r="T10" s="4">
        <f>AVERAGE('Run 1'!T10,'Run 2'!T10,'Run 3'!T10,'Run 4'!T10,'Run 5'!T10)</f>
        <v>7086007</v>
      </c>
      <c r="U10" s="8">
        <f>AVERAGE('Run 1'!U10,'Run 2'!U10,'Run 3'!U10,'Run 4'!U10,'Run 5'!U10)</f>
        <v>0.98644737766750124</v>
      </c>
      <c r="V10" s="3">
        <f>AVERAGE('Run 1'!V10,'Run 2'!V10,'Run 3'!V10,'Run 4'!V10,'Run 5'!V10)</f>
        <v>0.42748944000000011</v>
      </c>
      <c r="W10" s="8" t="e">
        <f>AVERAGE('Run 1'!W10,'Run 2'!W10,'Run 3'!W10,'Run 4'!W10,'Run 5'!W10)</f>
        <v>#DIV/0!</v>
      </c>
      <c r="X10" s="8" t="e">
        <f>AVERAGE('Run 1'!X10,'Run 2'!X10,'Run 3'!X10,'Run 4'!X10,'Run 5'!X10)</f>
        <v>#VALUE!</v>
      </c>
    </row>
    <row r="11" spans="1:24">
      <c r="A11" s="8">
        <v>1000</v>
      </c>
      <c r="B11" s="8">
        <v>50</v>
      </c>
      <c r="C11" s="8" t="s">
        <v>25</v>
      </c>
      <c r="D11" s="4">
        <f>AVERAGE('Run 1'!D11,'Run 2'!D11,'Run 3'!D11,'Run 4'!D11,'Run 5'!D11)</f>
        <v>184.07139486200001</v>
      </c>
      <c r="E11" s="4">
        <f>SQRT(('Run 1'!E11*'Run 1'!E11*'Run 1'!P11+'Run 2'!E11*'Run 2'!E11*'Run 2'!P11+'Run 3'!E11*'Run 3'!E11*'Run 3'!P11+'Run 4'!E11*'Run 4'!E11*'Run 4'!P11+'Run 5'!E11*'Run 5'!E11*'Run 5'!P11)/('Run 1'!P11+'Run 2'!P11+'Run 3'!P11+'Run 4'!P11+'Run 5'!P11))</f>
        <v>311.17980294483419</v>
      </c>
      <c r="F11" s="8">
        <f>AVERAGE('Run 1'!F11,'Run 2'!F11,'Run 3'!F11,'Run 4'!F11,'Run 5'!F11)</f>
        <v>1250000</v>
      </c>
      <c r="G11" s="4">
        <f>AVERAGE('Run 1'!G11,'Run 2'!G11,'Run 3'!G11,'Run 4'!G11,'Run 5'!G11)</f>
        <v>1229911.6000000001</v>
      </c>
      <c r="H11" s="4">
        <f>AVERAGE('Run 1'!H11,'Run 2'!H11,'Run 3'!H11,'Run 4'!H11,'Run 5'!H11)</f>
        <v>735702.8</v>
      </c>
      <c r="I11" s="4">
        <f>AVERAGE('Run 1'!I11,'Run 2'!I11,'Run 3'!I11,'Run 4'!I11,'Run 5'!I11)</f>
        <v>1829164.6</v>
      </c>
      <c r="J11" s="4">
        <f>AVERAGE('Run 1'!J11,'Run 2'!J11,'Run 3'!J11,'Run 4'!J11,'Run 5'!J11)</f>
        <v>14964524.6</v>
      </c>
      <c r="K11" s="4">
        <f>AVERAGE('Run 1'!K11,'Run 2'!K11,'Run 3'!K11,'Run 4'!K11,'Run 5'!K11)</f>
        <v>8.145897406477598</v>
      </c>
      <c r="L11" s="4">
        <f>AVERAGE('Run 1'!L11,'Run 2'!L11,'Run 3'!L11,'Run 4'!L11,'Run 5'!L11)</f>
        <v>585701.80000000005</v>
      </c>
      <c r="M11" s="4">
        <f>AVERAGE('Run 1'!M11,'Run 2'!M11,'Run 3'!M11,'Run 4'!M11,'Run 5'!M11)</f>
        <v>6734422.5999999996</v>
      </c>
      <c r="N11" s="4">
        <f>AVERAGE('Run 1'!N11,'Run 2'!N11,'Run 3'!N11,'Run 4'!N11,'Run 5'!N11)</f>
        <v>11.127944648261314</v>
      </c>
      <c r="O11" s="4">
        <f>AVERAGE('Run 1'!O11,'Run 2'!O11,'Run 3'!O11,'Run 4'!O11,'Run 5'!O11)</f>
        <v>2799269.8</v>
      </c>
      <c r="P11" s="4">
        <f>AVERAGE('Run 1'!P11,'Run 2'!P11,'Run 3'!P11,'Run 4'!P11,'Run 5'!P11)</f>
        <v>1221471.6000000001</v>
      </c>
      <c r="Q11" s="4">
        <f>AVERAGE('Run 1'!Q11,'Run 2'!Q11,'Run 3'!Q11,'Run 4'!Q11,'Run 5'!Q11)</f>
        <v>585701.80000000005</v>
      </c>
      <c r="R11" s="4">
        <f>AVERAGE('Run 1'!R11,'Run 2'!R11,'Run 3'!R11,'Run 4'!R11,'Run 5'!R11)</f>
        <v>534583.80000000005</v>
      </c>
      <c r="S11" s="4">
        <f>AVERAGE('Run 1'!S11,'Run 2'!S11,'Run 3'!S11,'Run 4'!S11,'Run 5'!S11)</f>
        <v>7216526.7999999998</v>
      </c>
      <c r="T11" s="4">
        <f>AVERAGE('Run 1'!T11,'Run 2'!T11,'Run 3'!T11,'Run 4'!T11,'Run 5'!T11)</f>
        <v>7162296</v>
      </c>
      <c r="U11" s="8">
        <f>AVERAGE('Run 1'!U11,'Run 2'!U11,'Run 3'!U11,'Run 4'!U11,'Run 5'!U11)</f>
        <v>1.0189518264410466</v>
      </c>
      <c r="V11" s="3">
        <f>AVERAGE('Run 1'!V11,'Run 2'!V11,'Run 3'!V11,'Run 4'!V11,'Run 5'!V11)</f>
        <v>0.5885622399999999</v>
      </c>
      <c r="W11" s="8" t="e">
        <f>AVERAGE('Run 1'!W11,'Run 2'!W11,'Run 3'!W11,'Run 4'!W11,'Run 5'!W11)</f>
        <v>#DIV/0!</v>
      </c>
      <c r="X11" s="8" t="e">
        <f>AVERAGE('Run 1'!X11,'Run 2'!X11,'Run 3'!X11,'Run 4'!X11,'Run 5'!X11)</f>
        <v>#VALUE!</v>
      </c>
    </row>
    <row r="12" spans="1:24">
      <c r="A12" s="8">
        <v>2000</v>
      </c>
      <c r="B12" s="8">
        <v>50</v>
      </c>
      <c r="C12" s="8" t="s">
        <v>25</v>
      </c>
      <c r="D12" s="4">
        <f>AVERAGE('Run 1'!D12,'Run 2'!D12,'Run 3'!D12,'Run 4'!D12,'Run 5'!D12)</f>
        <v>373.48361832000001</v>
      </c>
      <c r="E12" s="4">
        <f>SQRT(('Run 1'!E12*'Run 1'!E12*'Run 1'!P12+'Run 2'!E12*'Run 2'!E12*'Run 2'!P12+'Run 3'!E12*'Run 3'!E12*'Run 3'!P12+'Run 4'!E12*'Run 4'!E12*'Run 4'!P12+'Run 5'!E12*'Run 5'!E12*'Run 5'!P12)/('Run 1'!P12+'Run 2'!P12+'Run 3'!P12+'Run 4'!P12+'Run 5'!P12))</f>
        <v>598.66813267905229</v>
      </c>
      <c r="F12" s="8">
        <f>AVERAGE('Run 1'!F12,'Run 2'!F12,'Run 3'!F12,'Run 4'!F12,'Run 5'!F12)</f>
        <v>1250000</v>
      </c>
      <c r="G12" s="4">
        <f>AVERAGE('Run 1'!G12,'Run 2'!G12,'Run 3'!G12,'Run 4'!G12,'Run 5'!G12)</f>
        <v>1455408.4</v>
      </c>
      <c r="H12" s="4">
        <f>AVERAGE('Run 1'!H12,'Run 2'!H12,'Run 3'!H12,'Run 4'!H12,'Run 5'!H12)</f>
        <v>820038.8</v>
      </c>
      <c r="I12" s="4">
        <f>AVERAGE('Run 1'!I12,'Run 2'!I12,'Run 3'!I12,'Run 4'!I12,'Run 5'!I12)</f>
        <v>1636941.4</v>
      </c>
      <c r="J12" s="4">
        <f>AVERAGE('Run 1'!J12,'Run 2'!J12,'Run 3'!J12,'Run 4'!J12,'Run 5'!J12)</f>
        <v>15131801.800000001</v>
      </c>
      <c r="K12" s="4">
        <f>AVERAGE('Run 1'!K12,'Run 2'!K12,'Run 3'!K12,'Run 4'!K12,'Run 5'!K12)</f>
        <v>9.2264483958344368</v>
      </c>
      <c r="L12" s="4">
        <f>AVERAGE('Run 1'!L12,'Run 2'!L12,'Run 3'!L12,'Run 4'!L12,'Run 5'!L12)</f>
        <v>772479.2</v>
      </c>
      <c r="M12" s="4">
        <f>AVERAGE('Run 1'!M12,'Run 2'!M12,'Run 3'!M12,'Run 4'!M12,'Run 5'!M12)</f>
        <v>8118209.5999999996</v>
      </c>
      <c r="N12" s="4">
        <f>AVERAGE('Run 1'!N12,'Run 2'!N12,'Run 3'!N12,'Run 4'!N12,'Run 5'!N12)</f>
        <v>10.333304819865841</v>
      </c>
      <c r="O12" s="4">
        <f>AVERAGE('Run 1'!O12,'Run 2'!O12,'Run 3'!O12,'Run 4'!O12,'Run 5'!O12)</f>
        <v>3034892.6</v>
      </c>
      <c r="P12" s="4">
        <f>AVERAGE('Run 1'!P12,'Run 2'!P12,'Run 3'!P12,'Run 4'!P12,'Run 5'!P12)</f>
        <v>1443227</v>
      </c>
      <c r="Q12" s="4">
        <f>AVERAGE('Run 1'!Q12,'Run 2'!Q12,'Run 3'!Q12,'Run 4'!Q12,'Run 5'!Q12)</f>
        <v>772479.2</v>
      </c>
      <c r="R12" s="4">
        <f>AVERAGE('Run 1'!R12,'Run 2'!R12,'Run 3'!R12,'Run 4'!R12,'Run 5'!R12)</f>
        <v>423028</v>
      </c>
      <c r="S12" s="4">
        <f>AVERAGE('Run 1'!S12,'Run 2'!S12,'Run 3'!S12,'Run 4'!S12,'Run 5'!S12)</f>
        <v>7142555.4000000004</v>
      </c>
      <c r="T12" s="4">
        <f>AVERAGE('Run 1'!T12,'Run 2'!T12,'Run 3'!T12,'Run 4'!T12,'Run 5'!T12)</f>
        <v>7216767.2000000002</v>
      </c>
      <c r="U12" s="8">
        <f>AVERAGE('Run 1'!U12,'Run 2'!U12,'Run 3'!U12,'Run 4'!U12,'Run 5'!U12)</f>
        <v>0.99438842717392661</v>
      </c>
      <c r="V12" s="3">
        <f>AVERAGE('Run 1'!V12,'Run 2'!V12,'Run 3'!V12,'Run 4'!V12,'Run 5'!V12)</f>
        <v>0.65603104000000001</v>
      </c>
      <c r="W12" s="8" t="e">
        <f>AVERAGE('Run 1'!W12,'Run 2'!W12,'Run 3'!W12,'Run 4'!W12,'Run 5'!W12)</f>
        <v>#DIV/0!</v>
      </c>
      <c r="X12" s="8" t="e">
        <f>AVERAGE('Run 1'!X12,'Run 2'!X12,'Run 3'!X12,'Run 4'!X12,'Run 5'!X12)</f>
        <v>#VALUE!</v>
      </c>
    </row>
    <row r="13" spans="1:24" s="8" customFormat="1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3"/>
    </row>
    <row r="14" spans="1:24" s="13" customFormat="1" ht="30" customHeight="1">
      <c r="A14" s="13" t="s">
        <v>8</v>
      </c>
      <c r="B14" s="13" t="s">
        <v>0</v>
      </c>
      <c r="C14" s="13" t="s">
        <v>1</v>
      </c>
      <c r="D14" s="13" t="s">
        <v>2</v>
      </c>
      <c r="E14" s="13" t="s">
        <v>3</v>
      </c>
      <c r="F14" s="13" t="s">
        <v>5</v>
      </c>
      <c r="G14" s="13" t="s">
        <v>6</v>
      </c>
      <c r="H14" s="13" t="s">
        <v>4</v>
      </c>
      <c r="I14" s="13" t="s">
        <v>7</v>
      </c>
    </row>
    <row r="15" spans="1:24">
      <c r="A15" s="8">
        <v>10</v>
      </c>
      <c r="B15" s="8">
        <v>50</v>
      </c>
      <c r="C15" s="8">
        <v>0.48513628284133331</v>
      </c>
      <c r="D15" s="8">
        <v>1.7870121511183334</v>
      </c>
      <c r="E15" s="8">
        <v>1450000</v>
      </c>
      <c r="F15" s="4">
        <v>2726636.5</v>
      </c>
      <c r="G15" s="4">
        <v>207879.16666666666</v>
      </c>
      <c r="H15" s="4">
        <v>1049162.8333333333</v>
      </c>
      <c r="I15" s="3">
        <v>0.14336494252873599</v>
      </c>
    </row>
    <row r="16" spans="1:24">
      <c r="A16" s="8">
        <v>30</v>
      </c>
      <c r="B16" s="8">
        <v>50</v>
      </c>
      <c r="C16" s="8">
        <v>3.0758950525183333</v>
      </c>
      <c r="D16" s="8">
        <v>7.2229039904766665</v>
      </c>
      <c r="E16" s="8">
        <v>1450000</v>
      </c>
      <c r="F16" s="4">
        <v>2757366.6666666665</v>
      </c>
      <c r="G16" s="4">
        <v>238289.5</v>
      </c>
      <c r="H16" s="4">
        <v>1020537.1666666666</v>
      </c>
      <c r="I16" s="3">
        <v>0.16433758620689701</v>
      </c>
    </row>
    <row r="17" spans="1:9">
      <c r="A17" s="8">
        <v>100</v>
      </c>
      <c r="B17" s="8">
        <v>50</v>
      </c>
      <c r="C17" s="8">
        <v>16.723001150216668</v>
      </c>
      <c r="D17" s="8">
        <v>27.575305944783338</v>
      </c>
      <c r="E17" s="8">
        <v>1450000</v>
      </c>
      <c r="F17" s="4">
        <v>2826758</v>
      </c>
      <c r="G17" s="4">
        <v>307587.5</v>
      </c>
      <c r="H17" s="4">
        <v>955076.83333333337</v>
      </c>
      <c r="I17" s="3">
        <v>0.21212931034482799</v>
      </c>
    </row>
    <row r="18" spans="1:9">
      <c r="A18" s="8">
        <v>2000</v>
      </c>
      <c r="B18" s="8">
        <v>50</v>
      </c>
      <c r="C18" s="8">
        <v>419.83751846349998</v>
      </c>
      <c r="D18" s="8">
        <v>529.22803948716671</v>
      </c>
      <c r="E18" s="8">
        <v>1450000</v>
      </c>
      <c r="F18" s="4">
        <v>3220432.8333333335</v>
      </c>
      <c r="G18" s="4">
        <v>700218.16666666663</v>
      </c>
      <c r="H18" s="4">
        <v>537348.16666666663</v>
      </c>
      <c r="I18" s="3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1</vt:lpstr>
      <vt:lpstr>Run 2</vt:lpstr>
      <vt:lpstr>Run 3</vt:lpstr>
      <vt:lpstr>Run 4</vt:lpstr>
      <vt:lpstr>Run 5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2013-11-22T20:24:49Z</dcterms:created>
  <dcterms:modified xsi:type="dcterms:W3CDTF">2014-03-11T12:57:22Z</dcterms:modified>
</cp:coreProperties>
</file>