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7480" tabRatio="500" activeTab="5"/>
  </bookViews>
  <sheets>
    <sheet name="Run 1" sheetId="11" r:id="rId1"/>
    <sheet name="Run 2" sheetId="23" r:id="rId2"/>
    <sheet name="Run 3" sheetId="24" r:id="rId3"/>
    <sheet name="Run 4" sheetId="25" r:id="rId4"/>
    <sheet name="Run 5" sheetId="26" r:id="rId5"/>
    <sheet name="Average" sheetId="22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11" l="1"/>
  <c r="L2" i="23"/>
  <c r="L2" i="24"/>
  <c r="L2" i="25"/>
  <c r="L2" i="26"/>
  <c r="F2" i="22"/>
  <c r="G2" i="22"/>
  <c r="H2" i="22"/>
  <c r="I2" i="22"/>
  <c r="J2" i="22"/>
  <c r="K2" i="11"/>
  <c r="K2" i="23"/>
  <c r="K2" i="24"/>
  <c r="K2" i="25"/>
  <c r="K2" i="26"/>
  <c r="K2" i="22"/>
  <c r="L3" i="11"/>
  <c r="L3" i="23"/>
  <c r="L3" i="24"/>
  <c r="L3" i="25"/>
  <c r="L3" i="26"/>
  <c r="E3" i="22"/>
  <c r="F3" i="22"/>
  <c r="G3" i="22"/>
  <c r="H3" i="22"/>
  <c r="I3" i="22"/>
  <c r="J3" i="22"/>
  <c r="K3" i="11"/>
  <c r="K3" i="23"/>
  <c r="K3" i="25"/>
  <c r="K3" i="26"/>
  <c r="K3" i="22"/>
  <c r="L4" i="11"/>
  <c r="L4" i="23"/>
  <c r="L4" i="24"/>
  <c r="L4" i="25"/>
  <c r="L4" i="26"/>
  <c r="E4" i="22"/>
  <c r="F4" i="22"/>
  <c r="G4" i="22"/>
  <c r="H4" i="22"/>
  <c r="I4" i="22"/>
  <c r="J4" i="22"/>
  <c r="K4" i="11"/>
  <c r="K4" i="23"/>
  <c r="K4" i="24"/>
  <c r="K4" i="25"/>
  <c r="K4" i="26"/>
  <c r="K4" i="22"/>
  <c r="L5" i="11"/>
  <c r="L5" i="23"/>
  <c r="L5" i="24"/>
  <c r="L5" i="25"/>
  <c r="L5" i="26"/>
  <c r="E5" i="22"/>
  <c r="F5" i="22"/>
  <c r="G5" i="22"/>
  <c r="H5" i="22"/>
  <c r="I5" i="22"/>
  <c r="J5" i="22"/>
  <c r="K5" i="11"/>
  <c r="K5" i="23"/>
  <c r="K5" i="24"/>
  <c r="K5" i="26"/>
  <c r="K5" i="22"/>
  <c r="L6" i="11"/>
  <c r="L6" i="23"/>
  <c r="L6" i="24"/>
  <c r="L6" i="25"/>
  <c r="L6" i="26"/>
  <c r="E6" i="22"/>
  <c r="F6" i="22"/>
  <c r="G6" i="22"/>
  <c r="H6" i="22"/>
  <c r="I6" i="22"/>
  <c r="J6" i="22"/>
  <c r="K6" i="11"/>
  <c r="K6" i="23"/>
  <c r="K6" i="24"/>
  <c r="K6" i="26"/>
  <c r="K6" i="22"/>
  <c r="L7" i="11"/>
  <c r="L7" i="23"/>
  <c r="L7" i="24"/>
  <c r="L7" i="25"/>
  <c r="L7" i="26"/>
  <c r="E7" i="22"/>
  <c r="F7" i="22"/>
  <c r="G7" i="22"/>
  <c r="H7" i="22"/>
  <c r="I7" i="22"/>
  <c r="J7" i="22"/>
  <c r="K7" i="11"/>
  <c r="K7" i="25"/>
  <c r="K7" i="22"/>
  <c r="L8" i="11"/>
  <c r="L8" i="23"/>
  <c r="L8" i="24"/>
  <c r="L8" i="25"/>
  <c r="L8" i="26"/>
  <c r="E8" i="22"/>
  <c r="F8" i="22"/>
  <c r="G8" i="22"/>
  <c r="H8" i="22"/>
  <c r="I8" i="22"/>
  <c r="J8" i="22"/>
  <c r="K8" i="23"/>
  <c r="K8" i="25"/>
  <c r="K8" i="22"/>
  <c r="L9" i="11"/>
  <c r="L9" i="23"/>
  <c r="L9" i="24"/>
  <c r="L9" i="25"/>
  <c r="L9" i="26"/>
  <c r="E9" i="22"/>
  <c r="F9" i="22"/>
  <c r="G9" i="22"/>
  <c r="H9" i="22"/>
  <c r="I9" i="22"/>
  <c r="J9" i="22"/>
  <c r="K9" i="23"/>
  <c r="K9" i="22"/>
  <c r="L10" i="11"/>
  <c r="L10" i="23"/>
  <c r="L10" i="24"/>
  <c r="L10" i="25"/>
  <c r="L10" i="26"/>
  <c r="E10" i="22"/>
  <c r="F10" i="22"/>
  <c r="G10" i="22"/>
  <c r="H10" i="22"/>
  <c r="I10" i="22"/>
  <c r="J10" i="22"/>
  <c r="K10" i="11"/>
  <c r="K10" i="25"/>
  <c r="K10" i="26"/>
  <c r="K10" i="22"/>
  <c r="E2" i="22"/>
  <c r="L11" i="26"/>
  <c r="L11" i="25"/>
  <c r="L11" i="24"/>
  <c r="L11" i="23"/>
  <c r="K11" i="26"/>
  <c r="K9" i="26"/>
  <c r="K8" i="26"/>
  <c r="K7" i="26"/>
  <c r="K11" i="25"/>
  <c r="K9" i="25"/>
  <c r="K6" i="25"/>
  <c r="K5" i="25"/>
  <c r="K11" i="24"/>
  <c r="K10" i="24"/>
  <c r="K9" i="24"/>
  <c r="K8" i="24"/>
  <c r="K7" i="24"/>
  <c r="K3" i="24"/>
  <c r="K11" i="23"/>
  <c r="K10" i="23"/>
  <c r="K7" i="23"/>
  <c r="L11" i="11"/>
  <c r="K8" i="11"/>
  <c r="K9" i="11"/>
  <c r="K11" i="11"/>
</calcChain>
</file>

<file path=xl/sharedStrings.xml><?xml version="1.0" encoding="utf-8"?>
<sst xmlns="http://schemas.openxmlformats.org/spreadsheetml/2006/main" count="131" uniqueCount="15">
  <si>
    <t>Number of APs</t>
  </si>
  <si>
    <t>Mean Latency (s)</t>
  </si>
  <si>
    <t>Standard Deviation</t>
  </si>
  <si>
    <t>Packets Generated</t>
  </si>
  <si>
    <t>Packets Dropped</t>
  </si>
  <si>
    <t>Packets Sent</t>
  </si>
  <si>
    <t>Packets Received</t>
  </si>
  <si>
    <t>% Received</t>
  </si>
  <si>
    <t>Queue Size</t>
  </si>
  <si>
    <t>Power (mW)</t>
  </si>
  <si>
    <t>Model</t>
  </si>
  <si>
    <t>Rayleigh</t>
  </si>
  <si>
    <t>Log Normal Shadowing</t>
  </si>
  <si>
    <t>Simulation Time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</si>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</sst>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2" fontId="0" fillId="0" borderId="0" xfId="0" applyNumberFormat="1"/>
    <xf numFmtId="4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Latency &amp; Percentage vs Number of APs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226259093543828"/>
          <c:y val="0.0133563275772085"/>
          <c:w val="0.814041254045698"/>
          <c:h val="0.926327350291588"/>
        </c:manualLayout>
      </c:layout>
      <c:scatterChart>
        <c:scatterStyle val="lineMarker"/>
        <c:varyColors val="0"/>
        <c:ser>
          <c:idx val="0"/>
          <c:order val="0"/>
          <c:tx>
            <c:v>Mean Latency</c:v>
          </c:tx>
          <c:spPr>
            <a:ln w="47625">
              <a:noFill/>
            </a:ln>
          </c:spPr>
          <c:xVal>
            <c:numRef>
              <c:f>'Run 1'!$B$2:$B$6</c:f>
              <c:numCache>
                <c:formatCode>General</c:formatCode>
                <c:ptCount val="5"/>
                <c:pt idx="0">
                  <c:v>50.0</c:v>
                </c:pt>
                <c:pt idx="1">
                  <c:v>50.0</c:v>
                </c:pt>
                <c:pt idx="2">
                  <c:v>50.0</c:v>
                </c:pt>
                <c:pt idx="3">
                  <c:v>50.0</c:v>
                </c:pt>
                <c:pt idx="4">
                  <c:v>50.0</c:v>
                </c:pt>
              </c:numCache>
            </c:numRef>
          </c:xVal>
          <c:yVal>
            <c:numRef>
              <c:f>'Run 1'!$E$7:$E$11</c:f>
              <c:numCache>
                <c:formatCode>General</c:formatCode>
                <c:ptCount val="5"/>
                <c:pt idx="0">
                  <c:v>220.537328052</c:v>
                </c:pt>
                <c:pt idx="1">
                  <c:v>0.67816091954</c:v>
                </c:pt>
                <c:pt idx="2">
                  <c:v>1.00267379679</c:v>
                </c:pt>
                <c:pt idx="3">
                  <c:v>171.883769778</c:v>
                </c:pt>
                <c:pt idx="4">
                  <c:v>1.30501930502</c:v>
                </c:pt>
              </c:numCache>
            </c:numRef>
          </c:yVal>
          <c:smooth val="0"/>
        </c:ser>
        <c:ser>
          <c:idx val="1"/>
          <c:order val="1"/>
          <c:tx>
            <c:v>Standard Deviation</c:v>
          </c:tx>
          <c:spPr>
            <a:ln w="47625">
              <a:noFill/>
            </a:ln>
          </c:spPr>
          <c:xVal>
            <c:numRef>
              <c:f>'Run 1'!$B$7:$B$11</c:f>
              <c:numCache>
                <c:formatCode>General</c:formatCode>
                <c:ptCount val="5"/>
                <c:pt idx="0">
                  <c:v>50.0</c:v>
                </c:pt>
                <c:pt idx="1">
                  <c:v>50.0</c:v>
                </c:pt>
                <c:pt idx="2">
                  <c:v>50.0</c:v>
                </c:pt>
                <c:pt idx="3">
                  <c:v>50.0</c:v>
                </c:pt>
                <c:pt idx="4">
                  <c:v>50.0</c:v>
                </c:pt>
              </c:numCache>
            </c:numRef>
          </c:xVal>
          <c:yVal>
            <c:numRef>
              <c:f>'Run 1'!$F$7:$F$11</c:f>
              <c:numCache>
                <c:formatCode>General</c:formatCode>
                <c:ptCount val="5"/>
                <c:pt idx="0">
                  <c:v>439.326146089</c:v>
                </c:pt>
                <c:pt idx="1">
                  <c:v>0.467181642136</c:v>
                </c:pt>
                <c:pt idx="2">
                  <c:v>0.940754797372</c:v>
                </c:pt>
                <c:pt idx="3">
                  <c:v>361.902097791</c:v>
                </c:pt>
                <c:pt idx="4">
                  <c:v>1.48076922891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840808"/>
        <c:axId val="2040833864"/>
      </c:scatterChart>
      <c:scatterChart>
        <c:scatterStyle val="lineMarker"/>
        <c:varyColors val="0"/>
        <c:ser>
          <c:idx val="2"/>
          <c:order val="2"/>
          <c:tx>
            <c:v>Percent Received</c:v>
          </c:tx>
          <c:spPr>
            <a:ln w="47625">
              <a:noFill/>
            </a:ln>
          </c:spPr>
          <c:xVal>
            <c:numRef>
              <c:f>'Run 1'!$B$7:$B$11</c:f>
              <c:numCache>
                <c:formatCode>General</c:formatCode>
                <c:ptCount val="5"/>
                <c:pt idx="0">
                  <c:v>50.0</c:v>
                </c:pt>
                <c:pt idx="1">
                  <c:v>50.0</c:v>
                </c:pt>
                <c:pt idx="2">
                  <c:v>50.0</c:v>
                </c:pt>
                <c:pt idx="3">
                  <c:v>50.0</c:v>
                </c:pt>
                <c:pt idx="4">
                  <c:v>50.0</c:v>
                </c:pt>
              </c:numCache>
            </c:numRef>
          </c:xVal>
          <c:yVal>
            <c:numRef>
              <c:f>'Run 1'!$K$7:$K$11</c:f>
              <c:numCache>
                <c:formatCode>0.00</c:formatCode>
                <c:ptCount val="5"/>
                <c:pt idx="0">
                  <c:v>83.3817289227529</c:v>
                </c:pt>
                <c:pt idx="1">
                  <c:v>20.24793388429752</c:v>
                </c:pt>
                <c:pt idx="2">
                  <c:v>37.442218798151</c:v>
                </c:pt>
                <c:pt idx="3">
                  <c:v>80.30272607011244</c:v>
                </c:pt>
                <c:pt idx="4">
                  <c:v>36.14583333333334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822616"/>
        <c:axId val="2040828248"/>
      </c:scatterChart>
      <c:valAx>
        <c:axId val="2040840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 of Access</a:t>
                </a:r>
                <a:r>
                  <a:rPr lang="en-US" sz="1400" baseline="0"/>
                  <a:t> Points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0833864"/>
        <c:crosses val="autoZero"/>
        <c:crossBetween val="midCat"/>
      </c:valAx>
      <c:valAx>
        <c:axId val="2040833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0840808"/>
        <c:crosses val="autoZero"/>
        <c:crossBetween val="midCat"/>
      </c:valAx>
      <c:valAx>
        <c:axId val="204082824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Percentage</a:t>
                </a:r>
                <a:r>
                  <a:rPr lang="en-US" sz="1400" baseline="0"/>
                  <a:t> of Packets Delivered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040822616"/>
        <c:crosses val="max"/>
        <c:crossBetween val="midCat"/>
      </c:valAx>
      <c:valAx>
        <c:axId val="2040822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0828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Latency &amp; Percentage vs Number of APs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226259093543828"/>
          <c:y val="0.0133563275772085"/>
          <c:w val="0.814041254045698"/>
          <c:h val="0.926327350291588"/>
        </c:manualLayout>
      </c:layout>
      <c:scatterChart>
        <c:scatterStyle val="lineMarker"/>
        <c:varyColors val="0"/>
        <c:ser>
          <c:idx val="0"/>
          <c:order val="0"/>
          <c:tx>
            <c:v>Mean Latency</c:v>
          </c:tx>
          <c:spPr>
            <a:ln w="47625">
              <a:noFill/>
            </a:ln>
          </c:spPr>
          <c:xVal>
            <c:numRef>
              <c:f>'Run 2'!$B$2:$B$6</c:f>
              <c:numCache>
                <c:formatCode>General</c:formatCode>
                <c:ptCount val="5"/>
                <c:pt idx="0">
                  <c:v>50.0</c:v>
                </c:pt>
                <c:pt idx="1">
                  <c:v>50.0</c:v>
                </c:pt>
                <c:pt idx="2">
                  <c:v>50.0</c:v>
                </c:pt>
                <c:pt idx="3">
                  <c:v>50.0</c:v>
                </c:pt>
                <c:pt idx="4">
                  <c:v>50.0</c:v>
                </c:pt>
              </c:numCache>
            </c:numRef>
          </c:xVal>
          <c:yVal>
            <c:numRef>
              <c:f>'Run 2'!$E$7:$E$11</c:f>
              <c:numCache>
                <c:formatCode>General</c:formatCode>
                <c:ptCount val="5"/>
                <c:pt idx="0">
                  <c:v>0.695652173913</c:v>
                </c:pt>
                <c:pt idx="1">
                  <c:v>137.030229161</c:v>
                </c:pt>
                <c:pt idx="2">
                  <c:v>86.42970373839999</c:v>
                </c:pt>
                <c:pt idx="3">
                  <c:v>0.997198879552</c:v>
                </c:pt>
                <c:pt idx="4">
                  <c:v>1.86061946903</c:v>
                </c:pt>
              </c:numCache>
            </c:numRef>
          </c:yVal>
          <c:smooth val="0"/>
        </c:ser>
        <c:ser>
          <c:idx val="1"/>
          <c:order val="1"/>
          <c:tx>
            <c:v>Standard Deviation</c:v>
          </c:tx>
          <c:spPr>
            <a:ln w="47625">
              <a:noFill/>
            </a:ln>
          </c:spPr>
          <c:xVal>
            <c:numRef>
              <c:f>'Run 2'!$B$7:$B$11</c:f>
              <c:numCache>
                <c:formatCode>General</c:formatCode>
                <c:ptCount val="5"/>
                <c:pt idx="0">
                  <c:v>50.0</c:v>
                </c:pt>
                <c:pt idx="1">
                  <c:v>50.0</c:v>
                </c:pt>
                <c:pt idx="2">
                  <c:v>50.0</c:v>
                </c:pt>
                <c:pt idx="3">
                  <c:v>50.0</c:v>
                </c:pt>
                <c:pt idx="4">
                  <c:v>50.0</c:v>
                </c:pt>
              </c:numCache>
            </c:numRef>
          </c:xVal>
          <c:yVal>
            <c:numRef>
              <c:f>'Run 2'!$F$7:$F$11</c:f>
              <c:numCache>
                <c:formatCode>General</c:formatCode>
                <c:ptCount val="5"/>
                <c:pt idx="0">
                  <c:v>0.460130662794</c:v>
                </c:pt>
                <c:pt idx="1">
                  <c:v>298.838223189</c:v>
                </c:pt>
                <c:pt idx="2">
                  <c:v>203.137709358</c:v>
                </c:pt>
                <c:pt idx="3">
                  <c:v>0.991557074018</c:v>
                </c:pt>
                <c:pt idx="4">
                  <c:v>1.95537551932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078760"/>
        <c:axId val="2045073160"/>
      </c:scatterChart>
      <c:scatterChart>
        <c:scatterStyle val="lineMarker"/>
        <c:varyColors val="0"/>
        <c:ser>
          <c:idx val="2"/>
          <c:order val="2"/>
          <c:tx>
            <c:v>Percent Received</c:v>
          </c:tx>
          <c:spPr>
            <a:ln w="47625">
              <a:noFill/>
            </a:ln>
          </c:spPr>
          <c:xVal>
            <c:numRef>
              <c:f>'Run 2'!$B$7:$B$11</c:f>
              <c:numCache>
                <c:formatCode>General</c:formatCode>
                <c:ptCount val="5"/>
                <c:pt idx="0">
                  <c:v>50.0</c:v>
                </c:pt>
                <c:pt idx="1">
                  <c:v>50.0</c:v>
                </c:pt>
                <c:pt idx="2">
                  <c:v>50.0</c:v>
                </c:pt>
                <c:pt idx="3">
                  <c:v>50.0</c:v>
                </c:pt>
                <c:pt idx="4">
                  <c:v>50.0</c:v>
                </c:pt>
              </c:numCache>
            </c:numRef>
          </c:xVal>
          <c:yVal>
            <c:numRef>
              <c:f>'Run 2'!$K$7:$K$11</c:f>
              <c:numCache>
                <c:formatCode>0.00</c:formatCode>
                <c:ptCount val="5"/>
                <c:pt idx="0">
                  <c:v>15.85365853658537</c:v>
                </c:pt>
                <c:pt idx="1">
                  <c:v>76.44636553348039</c:v>
                </c:pt>
                <c:pt idx="2">
                  <c:v>75.27495817066369</c:v>
                </c:pt>
                <c:pt idx="3">
                  <c:v>35.43543543543544</c:v>
                </c:pt>
                <c:pt idx="4">
                  <c:v>51.53721682847896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061912"/>
        <c:axId val="2045067544"/>
      </c:scatterChart>
      <c:valAx>
        <c:axId val="2045078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 of Access</a:t>
                </a:r>
                <a:r>
                  <a:rPr lang="en-US" sz="1400" baseline="0"/>
                  <a:t> Points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5073160"/>
        <c:crosses val="autoZero"/>
        <c:crossBetween val="midCat"/>
      </c:valAx>
      <c:valAx>
        <c:axId val="2045073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5078760"/>
        <c:crosses val="autoZero"/>
        <c:crossBetween val="midCat"/>
      </c:valAx>
      <c:valAx>
        <c:axId val="204506754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Percentage</a:t>
                </a:r>
                <a:r>
                  <a:rPr lang="en-US" sz="1400" baseline="0"/>
                  <a:t> of Packets Delivered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045061912"/>
        <c:crosses val="max"/>
        <c:crossBetween val="midCat"/>
      </c:valAx>
      <c:valAx>
        <c:axId val="2045061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5067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Latency &amp; Percentage vs Number of APs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226259093543828"/>
          <c:y val="0.0133563275772085"/>
          <c:w val="0.814041254045698"/>
          <c:h val="0.926327350291588"/>
        </c:manualLayout>
      </c:layout>
      <c:scatterChart>
        <c:scatterStyle val="lineMarker"/>
        <c:varyColors val="0"/>
        <c:ser>
          <c:idx val="0"/>
          <c:order val="0"/>
          <c:tx>
            <c:v>Mean Latency</c:v>
          </c:tx>
          <c:spPr>
            <a:ln w="47625">
              <a:noFill/>
            </a:ln>
          </c:spPr>
          <c:xVal>
            <c:numRef>
              <c:f>'Run 3'!$B$2:$B$6</c:f>
              <c:numCache>
                <c:formatCode>General</c:formatCode>
                <c:ptCount val="5"/>
                <c:pt idx="0">
                  <c:v>50.0</c:v>
                </c:pt>
                <c:pt idx="1">
                  <c:v>50.0</c:v>
                </c:pt>
                <c:pt idx="2">
                  <c:v>50.0</c:v>
                </c:pt>
                <c:pt idx="3">
                  <c:v>50.0</c:v>
                </c:pt>
                <c:pt idx="4">
                  <c:v>50.0</c:v>
                </c:pt>
              </c:numCache>
            </c:numRef>
          </c:xVal>
          <c:yVal>
            <c:numRef>
              <c:f>'Run 3'!$E$7:$E$11</c:f>
              <c:numCache>
                <c:formatCode>General</c:formatCode>
                <c:ptCount val="5"/>
                <c:pt idx="0">
                  <c:v>0.731958762887</c:v>
                </c:pt>
                <c:pt idx="1">
                  <c:v>0.753623188406</c:v>
                </c:pt>
                <c:pt idx="2">
                  <c:v>0.875</c:v>
                </c:pt>
                <c:pt idx="3">
                  <c:v>0.692307692308</c:v>
                </c:pt>
                <c:pt idx="4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v>Standard Deviation</c:v>
          </c:tx>
          <c:spPr>
            <a:ln w="47625">
              <a:noFill/>
            </a:ln>
          </c:spPr>
          <c:xVal>
            <c:numRef>
              <c:f>'Run 3'!$B$7:$B$11</c:f>
              <c:numCache>
                <c:formatCode>General</c:formatCode>
                <c:ptCount val="5"/>
                <c:pt idx="0">
                  <c:v>50.0</c:v>
                </c:pt>
                <c:pt idx="1">
                  <c:v>50.0</c:v>
                </c:pt>
                <c:pt idx="2">
                  <c:v>50.0</c:v>
                </c:pt>
                <c:pt idx="3">
                  <c:v>50.0</c:v>
                </c:pt>
                <c:pt idx="4">
                  <c:v>50.0</c:v>
                </c:pt>
              </c:numCache>
            </c:numRef>
          </c:xVal>
          <c:yVal>
            <c:numRef>
              <c:f>'Run 3'!$F$7:$F$11</c:f>
              <c:numCache>
                <c:formatCode>General</c:formatCode>
                <c:ptCount val="5"/>
                <c:pt idx="0">
                  <c:v>0.773470741522</c:v>
                </c:pt>
                <c:pt idx="1">
                  <c:v>0.653621581668</c:v>
                </c:pt>
                <c:pt idx="2">
                  <c:v>0.845662007406</c:v>
                </c:pt>
                <c:pt idx="3">
                  <c:v>0.461538461538</c:v>
                </c:pt>
                <c:pt idx="4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013272"/>
        <c:axId val="2045007672"/>
      </c:scatterChart>
      <c:scatterChart>
        <c:scatterStyle val="lineMarker"/>
        <c:varyColors val="0"/>
        <c:ser>
          <c:idx val="2"/>
          <c:order val="2"/>
          <c:tx>
            <c:v>Percent Received</c:v>
          </c:tx>
          <c:spPr>
            <a:ln w="47625">
              <a:noFill/>
            </a:ln>
          </c:spPr>
          <c:xVal>
            <c:numRef>
              <c:f>'Run 3'!$B$7:$B$11</c:f>
              <c:numCache>
                <c:formatCode>General</c:formatCode>
                <c:ptCount val="5"/>
                <c:pt idx="0">
                  <c:v>50.0</c:v>
                </c:pt>
                <c:pt idx="1">
                  <c:v>50.0</c:v>
                </c:pt>
                <c:pt idx="2">
                  <c:v>50.0</c:v>
                </c:pt>
                <c:pt idx="3">
                  <c:v>50.0</c:v>
                </c:pt>
                <c:pt idx="4">
                  <c:v>50.0</c:v>
                </c:pt>
              </c:numCache>
            </c:numRef>
          </c:xVal>
          <c:yVal>
            <c:numRef>
              <c:f>'Run 3'!$K$7:$K$11</c:f>
              <c:numCache>
                <c:formatCode>0.00</c:formatCode>
                <c:ptCount val="5"/>
                <c:pt idx="0">
                  <c:v>22.44525547445255</c:v>
                </c:pt>
                <c:pt idx="1">
                  <c:v>31.18279569892473</c:v>
                </c:pt>
                <c:pt idx="2">
                  <c:v>23.7037037037037</c:v>
                </c:pt>
                <c:pt idx="3">
                  <c:v>20.33195020746888</c:v>
                </c:pt>
                <c:pt idx="4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996424"/>
        <c:axId val="2045002056"/>
      </c:scatterChart>
      <c:valAx>
        <c:axId val="2045013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 of Access</a:t>
                </a:r>
                <a:r>
                  <a:rPr lang="en-US" sz="1400" baseline="0"/>
                  <a:t> Points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5007672"/>
        <c:crosses val="autoZero"/>
        <c:crossBetween val="midCat"/>
      </c:valAx>
      <c:valAx>
        <c:axId val="2045007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5013272"/>
        <c:crosses val="autoZero"/>
        <c:crossBetween val="midCat"/>
      </c:valAx>
      <c:valAx>
        <c:axId val="204500205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Percentage</a:t>
                </a:r>
                <a:r>
                  <a:rPr lang="en-US" sz="1400" baseline="0"/>
                  <a:t> of Packets Delivered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044996424"/>
        <c:crosses val="max"/>
        <c:crossBetween val="midCat"/>
      </c:valAx>
      <c:valAx>
        <c:axId val="2044996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5002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Latency &amp; Percentage vs Number of APs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226259093543828"/>
          <c:y val="0.0133563275772085"/>
          <c:w val="0.814041254045698"/>
          <c:h val="0.926327350291588"/>
        </c:manualLayout>
      </c:layout>
      <c:scatterChart>
        <c:scatterStyle val="lineMarker"/>
        <c:varyColors val="0"/>
        <c:ser>
          <c:idx val="0"/>
          <c:order val="0"/>
          <c:tx>
            <c:v>Mean Latency</c:v>
          </c:tx>
          <c:spPr>
            <a:ln w="47625">
              <a:noFill/>
            </a:ln>
          </c:spPr>
          <c:xVal>
            <c:numRef>
              <c:f>'Run 4'!$B$2:$B$6</c:f>
              <c:numCache>
                <c:formatCode>General</c:formatCode>
                <c:ptCount val="5"/>
                <c:pt idx="0">
                  <c:v>50.0</c:v>
                </c:pt>
                <c:pt idx="1">
                  <c:v>50.0</c:v>
                </c:pt>
                <c:pt idx="2">
                  <c:v>50.0</c:v>
                </c:pt>
                <c:pt idx="3">
                  <c:v>50.0</c:v>
                </c:pt>
                <c:pt idx="4">
                  <c:v>50.0</c:v>
                </c:pt>
              </c:numCache>
            </c:numRef>
          </c:xVal>
          <c:yVal>
            <c:numRef>
              <c:f>'Run 4'!$E$7:$E$11</c:f>
              <c:numCache>
                <c:formatCode>General</c:formatCode>
                <c:ptCount val="5"/>
                <c:pt idx="0">
                  <c:v>80.9073149703</c:v>
                </c:pt>
                <c:pt idx="1">
                  <c:v>95.40759484349999</c:v>
                </c:pt>
                <c:pt idx="2">
                  <c:v>0.952727272727</c:v>
                </c:pt>
                <c:pt idx="3">
                  <c:v>97.1138230537</c:v>
                </c:pt>
                <c:pt idx="4">
                  <c:v>1.96408839779</c:v>
                </c:pt>
              </c:numCache>
            </c:numRef>
          </c:yVal>
          <c:smooth val="0"/>
        </c:ser>
        <c:ser>
          <c:idx val="1"/>
          <c:order val="1"/>
          <c:tx>
            <c:v>Standard Deviation</c:v>
          </c:tx>
          <c:spPr>
            <a:ln w="47625">
              <a:noFill/>
            </a:ln>
          </c:spPr>
          <c:xVal>
            <c:numRef>
              <c:f>'Run 4'!$B$7:$B$11</c:f>
              <c:numCache>
                <c:formatCode>General</c:formatCode>
                <c:ptCount val="5"/>
                <c:pt idx="0">
                  <c:v>50.0</c:v>
                </c:pt>
                <c:pt idx="1">
                  <c:v>50.0</c:v>
                </c:pt>
                <c:pt idx="2">
                  <c:v>50.0</c:v>
                </c:pt>
                <c:pt idx="3">
                  <c:v>50.0</c:v>
                </c:pt>
                <c:pt idx="4">
                  <c:v>50.0</c:v>
                </c:pt>
              </c:numCache>
            </c:numRef>
          </c:xVal>
          <c:yVal>
            <c:numRef>
              <c:f>'Run 4'!$F$7:$F$11</c:f>
              <c:numCache>
                <c:formatCode>General</c:formatCode>
                <c:ptCount val="5"/>
                <c:pt idx="0">
                  <c:v>193.035483436</c:v>
                </c:pt>
                <c:pt idx="1">
                  <c:v>212.183784759</c:v>
                </c:pt>
                <c:pt idx="2">
                  <c:v>0.942695274288</c:v>
                </c:pt>
                <c:pt idx="3">
                  <c:v>215.011170272</c:v>
                </c:pt>
                <c:pt idx="4">
                  <c:v>2.42143578085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948488"/>
        <c:axId val="2044942888"/>
      </c:scatterChart>
      <c:scatterChart>
        <c:scatterStyle val="lineMarker"/>
        <c:varyColors val="0"/>
        <c:ser>
          <c:idx val="2"/>
          <c:order val="2"/>
          <c:tx>
            <c:v>Percent Received</c:v>
          </c:tx>
          <c:spPr>
            <a:ln w="47625">
              <a:noFill/>
            </a:ln>
          </c:spPr>
          <c:xVal>
            <c:numRef>
              <c:f>'Run 4'!$B$7:$B$11</c:f>
              <c:numCache>
                <c:formatCode>General</c:formatCode>
                <c:ptCount val="5"/>
                <c:pt idx="0">
                  <c:v>50.0</c:v>
                </c:pt>
                <c:pt idx="1">
                  <c:v>50.0</c:v>
                </c:pt>
                <c:pt idx="2">
                  <c:v>50.0</c:v>
                </c:pt>
                <c:pt idx="3">
                  <c:v>50.0</c:v>
                </c:pt>
                <c:pt idx="4">
                  <c:v>50.0</c:v>
                </c:pt>
              </c:numCache>
            </c:numRef>
          </c:xVal>
          <c:yVal>
            <c:numRef>
              <c:f>'Run 4'!$K$7:$K$11</c:f>
              <c:numCache>
                <c:formatCode>0.00</c:formatCode>
                <c:ptCount val="5"/>
                <c:pt idx="0">
                  <c:v>78.6712341116019</c:v>
                </c:pt>
                <c:pt idx="1">
                  <c:v>77.12913239264016</c:v>
                </c:pt>
                <c:pt idx="2">
                  <c:v>32.44147157190636</c:v>
                </c:pt>
                <c:pt idx="3">
                  <c:v>78.37854300332981</c:v>
                </c:pt>
                <c:pt idx="4">
                  <c:v>55.02680965147453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931640"/>
        <c:axId val="2044937272"/>
      </c:scatterChart>
      <c:valAx>
        <c:axId val="2044948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 of Access</a:t>
                </a:r>
                <a:r>
                  <a:rPr lang="en-US" sz="1400" baseline="0"/>
                  <a:t> Points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4942888"/>
        <c:crosses val="autoZero"/>
        <c:crossBetween val="midCat"/>
      </c:valAx>
      <c:valAx>
        <c:axId val="2044942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4948488"/>
        <c:crosses val="autoZero"/>
        <c:crossBetween val="midCat"/>
      </c:valAx>
      <c:valAx>
        <c:axId val="20449372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Percentage</a:t>
                </a:r>
                <a:r>
                  <a:rPr lang="en-US" sz="1400" baseline="0"/>
                  <a:t> of Packets Delivered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044931640"/>
        <c:crosses val="max"/>
        <c:crossBetween val="midCat"/>
      </c:valAx>
      <c:valAx>
        <c:axId val="2044931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4937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Latency &amp; Percentage vs Number of APs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226259093543828"/>
          <c:y val="0.0133563275772085"/>
          <c:w val="0.814041254045698"/>
          <c:h val="0.926327350291588"/>
        </c:manualLayout>
      </c:layout>
      <c:scatterChart>
        <c:scatterStyle val="lineMarker"/>
        <c:varyColors val="0"/>
        <c:ser>
          <c:idx val="0"/>
          <c:order val="0"/>
          <c:tx>
            <c:v>Mean Latency</c:v>
          </c:tx>
          <c:spPr>
            <a:ln w="47625">
              <a:noFill/>
            </a:ln>
          </c:spPr>
          <c:xVal>
            <c:numRef>
              <c:f>'Run 5'!$B$2:$B$6</c:f>
              <c:numCache>
                <c:formatCode>General</c:formatCode>
                <c:ptCount val="5"/>
                <c:pt idx="0">
                  <c:v>50.0</c:v>
                </c:pt>
                <c:pt idx="1">
                  <c:v>50.0</c:v>
                </c:pt>
                <c:pt idx="2">
                  <c:v>50.0</c:v>
                </c:pt>
                <c:pt idx="3">
                  <c:v>50.0</c:v>
                </c:pt>
                <c:pt idx="4">
                  <c:v>50.0</c:v>
                </c:pt>
              </c:numCache>
            </c:numRef>
          </c:xVal>
          <c:yVal>
            <c:numRef>
              <c:f>'Run 5'!$E$7:$E$11</c:f>
              <c:numCache>
                <c:formatCode>General</c:formatCode>
                <c:ptCount val="5"/>
                <c:pt idx="0">
                  <c:v>1.48037146475</c:v>
                </c:pt>
                <c:pt idx="1">
                  <c:v>0.970297029703</c:v>
                </c:pt>
                <c:pt idx="2">
                  <c:v>0.789915966387</c:v>
                </c:pt>
                <c:pt idx="3">
                  <c:v>138.240335408</c:v>
                </c:pt>
                <c:pt idx="4">
                  <c:v>0.590909090909</c:v>
                </c:pt>
              </c:numCache>
            </c:numRef>
          </c:yVal>
          <c:smooth val="0"/>
        </c:ser>
        <c:ser>
          <c:idx val="1"/>
          <c:order val="1"/>
          <c:tx>
            <c:v>Standard Deviation</c:v>
          </c:tx>
          <c:spPr>
            <a:ln w="47625">
              <a:noFill/>
            </a:ln>
          </c:spPr>
          <c:xVal>
            <c:numRef>
              <c:f>'Run 5'!$B$7:$B$11</c:f>
              <c:numCache>
                <c:formatCode>General</c:formatCode>
                <c:ptCount val="5"/>
                <c:pt idx="0">
                  <c:v>50.0</c:v>
                </c:pt>
                <c:pt idx="1">
                  <c:v>50.0</c:v>
                </c:pt>
                <c:pt idx="2">
                  <c:v>50.0</c:v>
                </c:pt>
                <c:pt idx="3">
                  <c:v>50.0</c:v>
                </c:pt>
                <c:pt idx="4">
                  <c:v>50.0</c:v>
                </c:pt>
              </c:numCache>
            </c:numRef>
          </c:xVal>
          <c:yVal>
            <c:numRef>
              <c:f>'Run 5'!$F$7:$F$11</c:f>
              <c:numCache>
                <c:formatCode>General</c:formatCode>
                <c:ptCount val="5"/>
                <c:pt idx="0">
                  <c:v>9.85564309586</c:v>
                </c:pt>
                <c:pt idx="1">
                  <c:v>0.849641107047</c:v>
                </c:pt>
                <c:pt idx="2">
                  <c:v>0.633437329245</c:v>
                </c:pt>
                <c:pt idx="3">
                  <c:v>306.205123012</c:v>
                </c:pt>
                <c:pt idx="4">
                  <c:v>0.491666083018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599048"/>
        <c:axId val="2058593448"/>
      </c:scatterChart>
      <c:scatterChart>
        <c:scatterStyle val="lineMarker"/>
        <c:varyColors val="0"/>
        <c:ser>
          <c:idx val="2"/>
          <c:order val="2"/>
          <c:tx>
            <c:v>Percent Received</c:v>
          </c:tx>
          <c:spPr>
            <a:ln w="47625">
              <a:noFill/>
            </a:ln>
          </c:spPr>
          <c:xVal>
            <c:numRef>
              <c:f>'Run 5'!$B$7:$B$11</c:f>
              <c:numCache>
                <c:formatCode>General</c:formatCode>
                <c:ptCount val="5"/>
                <c:pt idx="0">
                  <c:v>50.0</c:v>
                </c:pt>
                <c:pt idx="1">
                  <c:v>50.0</c:v>
                </c:pt>
                <c:pt idx="2">
                  <c:v>50.0</c:v>
                </c:pt>
                <c:pt idx="3">
                  <c:v>50.0</c:v>
                </c:pt>
                <c:pt idx="4">
                  <c:v>50.0</c:v>
                </c:pt>
              </c:numCache>
            </c:numRef>
          </c:xVal>
          <c:yVal>
            <c:numRef>
              <c:f>'Run 5'!$K$7:$K$11</c:f>
              <c:numCache>
                <c:formatCode>0.00</c:formatCode>
                <c:ptCount val="5"/>
                <c:pt idx="0">
                  <c:v>64.23991155334438</c:v>
                </c:pt>
                <c:pt idx="1">
                  <c:v>34.52380952380953</c:v>
                </c:pt>
                <c:pt idx="2">
                  <c:v>21.38364779874214</c:v>
                </c:pt>
                <c:pt idx="3">
                  <c:v>82.92936325561764</c:v>
                </c:pt>
                <c:pt idx="4">
                  <c:v>7.650273224043715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582200"/>
        <c:axId val="2058587832"/>
      </c:scatterChart>
      <c:valAx>
        <c:axId val="2058599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 of Access</a:t>
                </a:r>
                <a:r>
                  <a:rPr lang="en-US" sz="1400" baseline="0"/>
                  <a:t> Points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8593448"/>
        <c:crosses val="autoZero"/>
        <c:crossBetween val="midCat"/>
      </c:valAx>
      <c:valAx>
        <c:axId val="2058593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8599048"/>
        <c:crosses val="autoZero"/>
        <c:crossBetween val="midCat"/>
      </c:valAx>
      <c:valAx>
        <c:axId val="205858783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Percentage</a:t>
                </a:r>
                <a:r>
                  <a:rPr lang="en-US" sz="1400" baseline="0"/>
                  <a:t> of Packets Delivered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058582200"/>
        <c:crosses val="max"/>
        <c:crossBetween val="midCat"/>
      </c:valAx>
      <c:valAx>
        <c:axId val="2058582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8587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Latency &amp; Percentage vs Radio Power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477768614647703"/>
          <c:y val="0.0133563275772085"/>
          <c:w val="0.790265915469318"/>
          <c:h val="0.926327350291588"/>
        </c:manualLayout>
      </c:layout>
      <c:scatterChart>
        <c:scatterStyle val="lineMarker"/>
        <c:varyColors val="0"/>
        <c:ser>
          <c:idx val="0"/>
          <c:order val="0"/>
          <c:tx>
            <c:v>Rayleigh Mean</c:v>
          </c:tx>
          <c:spPr>
            <a:ln w="47625">
              <a:noFill/>
            </a:ln>
          </c:spPr>
          <c:xVal>
            <c:numRef>
              <c:f>(Average!$C$2,Average!$C$4,Average!$C$6,Average!$C$8,Average!$C$10)</c:f>
              <c:numCache>
                <c:formatCode>General</c:formatCode>
                <c:ptCount val="5"/>
                <c:pt idx="0">
                  <c:v>18.0</c:v>
                </c:pt>
                <c:pt idx="1">
                  <c:v>19.0</c:v>
                </c:pt>
                <c:pt idx="2">
                  <c:v>20.0</c:v>
                </c:pt>
                <c:pt idx="3">
                  <c:v>21.0</c:v>
                </c:pt>
                <c:pt idx="4">
                  <c:v>22.0</c:v>
                </c:pt>
              </c:numCache>
            </c:numRef>
          </c:xVal>
          <c:yVal>
            <c:numRef>
              <c:f>(Average!$E$2,Average!$E$4,Average!$E$6,Average!$E$8,Average!$E$10)</c:f>
              <c:numCache>
                <c:formatCode>#,##0.00</c:formatCode>
                <c:ptCount val="5"/>
                <c:pt idx="0">
                  <c:v>154.1197000492</c:v>
                </c:pt>
                <c:pt idx="1">
                  <c:v>128.9404552204</c:v>
                </c:pt>
                <c:pt idx="2">
                  <c:v>150.13071841875</c:v>
                </c:pt>
                <c:pt idx="3">
                  <c:v>116.21891200225</c:v>
                </c:pt>
                <c:pt idx="4">
                  <c:v>135.7459760799</c:v>
                </c:pt>
              </c:numCache>
            </c:numRef>
          </c:yVal>
          <c:smooth val="0"/>
        </c:ser>
        <c:ser>
          <c:idx val="1"/>
          <c:order val="1"/>
          <c:tx>
            <c:v>Rayleigh Standard Deviation</c:v>
          </c:tx>
          <c:spPr>
            <a:ln w="47625">
              <a:noFill/>
            </a:ln>
          </c:spPr>
          <c:xVal>
            <c:numRef>
              <c:f>(Average!$C$2,Average!$C$4,Average!$C$6,Average!$C$8,Average!$C$10)</c:f>
              <c:numCache>
                <c:formatCode>General</c:formatCode>
                <c:ptCount val="5"/>
                <c:pt idx="0">
                  <c:v>18.0</c:v>
                </c:pt>
                <c:pt idx="1">
                  <c:v>19.0</c:v>
                </c:pt>
                <c:pt idx="2">
                  <c:v>20.0</c:v>
                </c:pt>
                <c:pt idx="3">
                  <c:v>21.0</c:v>
                </c:pt>
                <c:pt idx="4">
                  <c:v>22.0</c:v>
                </c:pt>
              </c:numCache>
            </c:numRef>
          </c:xVal>
          <c:yVal>
            <c:numRef>
              <c:f>(Average!$F$2,Average!$F$4,Average!$F$6,Average!$F$8,Average!$F$10)</c:f>
              <c:numCache>
                <c:formatCode>#,##0.00</c:formatCode>
                <c:ptCount val="5"/>
                <c:pt idx="0">
                  <c:v>323.8176445504</c:v>
                </c:pt>
                <c:pt idx="1">
                  <c:v>281.3696687218</c:v>
                </c:pt>
                <c:pt idx="2">
                  <c:v>322.72283899725</c:v>
                </c:pt>
                <c:pt idx="3">
                  <c:v>255.511003974</c:v>
                </c:pt>
                <c:pt idx="4">
                  <c:v>294.372797025</c:v>
                </c:pt>
              </c:numCache>
            </c:numRef>
          </c:yVal>
          <c:smooth val="0"/>
        </c:ser>
        <c:ser>
          <c:idx val="3"/>
          <c:order val="3"/>
          <c:tx>
            <c:v>LogNormal Mean</c:v>
          </c:tx>
          <c:spPr>
            <a:ln w="47625">
              <a:noFill/>
            </a:ln>
          </c:spPr>
          <c:xVal>
            <c:numRef>
              <c:f>(Average!$C$3,Average!$C$5,Average!$C$7,Average!$C$9)</c:f>
              <c:numCache>
                <c:formatCode>General</c:formatCode>
                <c:ptCount val="4"/>
                <c:pt idx="0">
                  <c:v>18.0</c:v>
                </c:pt>
                <c:pt idx="1">
                  <c:v>19.0</c:v>
                </c:pt>
                <c:pt idx="2">
                  <c:v>20.0</c:v>
                </c:pt>
                <c:pt idx="3">
                  <c:v>21.0</c:v>
                </c:pt>
              </c:numCache>
            </c:numRef>
          </c:xVal>
          <c:yVal>
            <c:numRef>
              <c:f>(Average!$E$3,Average!$E$5,Average!$E$7,Average!$E$9)</c:f>
              <c:numCache>
                <c:formatCode>#,##0.00</c:formatCode>
                <c:ptCount val="4"/>
                <c:pt idx="0">
                  <c:v>122.617571873125</c:v>
                </c:pt>
                <c:pt idx="1">
                  <c:v>169.786400255</c:v>
                </c:pt>
                <c:pt idx="2">
                  <c:v>150.72232151115</c:v>
                </c:pt>
                <c:pt idx="3">
                  <c:v>86.42970373839999</c:v>
                </c:pt>
              </c:numCache>
            </c:numRef>
          </c:yVal>
          <c:smooth val="0"/>
        </c:ser>
        <c:ser>
          <c:idx val="4"/>
          <c:order val="4"/>
          <c:tx>
            <c:v>LogNormal Standard Deviation</c:v>
          </c:tx>
          <c:spPr>
            <a:ln w="47625">
              <a:noFill/>
            </a:ln>
          </c:spPr>
          <c:xVal>
            <c:numRef>
              <c:f>(Average!$C$3,Average!$C$5,Average!$C$7,Average!$C$9,Average!$C$11)</c:f>
              <c:numCache>
                <c:formatCode>General</c:formatCode>
                <c:ptCount val="5"/>
                <c:pt idx="0">
                  <c:v>18.0</c:v>
                </c:pt>
                <c:pt idx="1">
                  <c:v>19.0</c:v>
                </c:pt>
                <c:pt idx="2">
                  <c:v>20.0</c:v>
                </c:pt>
                <c:pt idx="3">
                  <c:v>21.0</c:v>
                </c:pt>
                <c:pt idx="4">
                  <c:v>22.0</c:v>
                </c:pt>
              </c:numCache>
            </c:numRef>
          </c:xVal>
          <c:yVal>
            <c:numRef>
              <c:f>(Average!$F$3,Average!$F$5,Average!$F$7,Average!$F$9)</c:f>
              <c:numCache>
                <c:formatCode>#,##0.00</c:formatCode>
                <c:ptCount val="4"/>
                <c:pt idx="0">
                  <c:v>278.35243231025</c:v>
                </c:pt>
                <c:pt idx="1">
                  <c:v>363.87491636825</c:v>
                </c:pt>
                <c:pt idx="2">
                  <c:v>316.1808147625</c:v>
                </c:pt>
                <c:pt idx="3">
                  <c:v>203.137709358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841480"/>
        <c:axId val="2044835832"/>
      </c:scatterChart>
      <c:scatterChart>
        <c:scatterStyle val="lineMarker"/>
        <c:varyColors val="0"/>
        <c:ser>
          <c:idx val="2"/>
          <c:order val="2"/>
          <c:tx>
            <c:v>Rayleigh Percent Received</c:v>
          </c:tx>
          <c:spPr>
            <a:ln w="47625">
              <a:noFill/>
            </a:ln>
          </c:spPr>
          <c:xVal>
            <c:numRef>
              <c:f>(Average!$C$2,Average!$C$4,Average!$C$6,Average!$C$8,Average!$C$10)</c:f>
              <c:numCache>
                <c:formatCode>General</c:formatCode>
                <c:ptCount val="5"/>
                <c:pt idx="0">
                  <c:v>18.0</c:v>
                </c:pt>
                <c:pt idx="1">
                  <c:v>19.0</c:v>
                </c:pt>
                <c:pt idx="2">
                  <c:v>20.0</c:v>
                </c:pt>
                <c:pt idx="3">
                  <c:v>21.0</c:v>
                </c:pt>
                <c:pt idx="4">
                  <c:v>22.0</c:v>
                </c:pt>
              </c:numCache>
            </c:numRef>
          </c:xVal>
          <c:yVal>
            <c:numRef>
              <c:f>(Average!$K$2,Average!$K$4,Average!$K$6,Average!$K$8,Average!$K$10)</c:f>
              <c:numCache>
                <c:formatCode>0.00</c:formatCode>
                <c:ptCount val="5"/>
                <c:pt idx="0">
                  <c:v>80.7445720732742</c:v>
                </c:pt>
                <c:pt idx="1">
                  <c:v>78.71595776051667</c:v>
                </c:pt>
                <c:pt idx="2">
                  <c:v>80.25927700655714</c:v>
                </c:pt>
                <c:pt idx="3">
                  <c:v>76.78774896306027</c:v>
                </c:pt>
                <c:pt idx="4">
                  <c:v>80.53687744301997</c:v>
                </c:pt>
              </c:numCache>
            </c:numRef>
          </c:yVal>
          <c:smooth val="0"/>
        </c:ser>
        <c:ser>
          <c:idx val="5"/>
          <c:order val="5"/>
          <c:tx>
            <c:v>LogNormal Percent Received</c:v>
          </c:tx>
          <c:spPr>
            <a:ln w="47625">
              <a:noFill/>
            </a:ln>
          </c:spPr>
          <c:xVal>
            <c:numRef>
              <c:f>(Average!$C$3,Average!$C$5,Average!$C$7,Average!$C$9)</c:f>
              <c:numCache>
                <c:formatCode>General</c:formatCode>
                <c:ptCount val="4"/>
                <c:pt idx="0">
                  <c:v>18.0</c:v>
                </c:pt>
                <c:pt idx="1">
                  <c:v>19.0</c:v>
                </c:pt>
                <c:pt idx="2">
                  <c:v>20.0</c:v>
                </c:pt>
                <c:pt idx="3">
                  <c:v>21.0</c:v>
                </c:pt>
              </c:numCache>
            </c:numRef>
          </c:xVal>
          <c:yVal>
            <c:numRef>
              <c:f>(Average!$K$3,Average!$K$5,Average!$K$7,Average!$K$9)</c:f>
              <c:numCache>
                <c:formatCode>0.00</c:formatCode>
                <c:ptCount val="4"/>
                <c:pt idx="0">
                  <c:v>79.7219565947324</c:v>
                </c:pt>
                <c:pt idx="1">
                  <c:v>83.1471450856401</c:v>
                </c:pt>
                <c:pt idx="2">
                  <c:v>81.0264815171774</c:v>
                </c:pt>
                <c:pt idx="3">
                  <c:v>75.27495817066369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824776"/>
        <c:axId val="2044830424"/>
      </c:scatterChart>
      <c:valAx>
        <c:axId val="2044841480"/>
        <c:scaling>
          <c:orientation val="minMax"/>
          <c:min val="17.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Power Level</a:t>
                </a:r>
                <a:r>
                  <a:rPr lang="en-US" sz="1400" baseline="0"/>
                  <a:t> of Radios (mW)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4835832"/>
        <c:crosses val="autoZero"/>
        <c:crossBetween val="midCat"/>
      </c:valAx>
      <c:valAx>
        <c:axId val="2044835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Seconds</a:t>
                </a:r>
              </a:p>
            </c:rich>
          </c:tx>
          <c:layout/>
          <c:overlay val="0"/>
        </c:title>
        <c:numFmt formatCode="#,##0.00" sourceLinked="1"/>
        <c:majorTickMark val="out"/>
        <c:minorTickMark val="none"/>
        <c:tickLblPos val="nextTo"/>
        <c:crossAx val="2044841480"/>
        <c:crosses val="autoZero"/>
        <c:crossBetween val="midCat"/>
      </c:valAx>
      <c:valAx>
        <c:axId val="204483042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Percentage</a:t>
                </a:r>
                <a:r>
                  <a:rPr lang="en-US" sz="1400" baseline="0"/>
                  <a:t> of Packets Delivered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044824776"/>
        <c:crosses val="max"/>
        <c:crossBetween val="midCat"/>
      </c:valAx>
      <c:valAx>
        <c:axId val="2044824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48304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87371201985691"/>
          <c:y val="0.473440135545016"/>
          <c:w val="0.112628798014308"/>
          <c:h val="0.23150332433229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117475</xdr:colOff>
      <xdr:row>13</xdr:row>
      <xdr:rowOff>53975</xdr:rowOff>
    </xdr:from>
    <xdr:to>
      <xdr:col>16</xdr:col>
      <xdr:colOff>409575</xdr:colOff>
      <xdr:row>47</xdr:row>
      <xdr:rowOff>187325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117475</xdr:colOff>
      <xdr:row>13</xdr:row>
      <xdr:rowOff>53975</xdr:rowOff>
    </xdr:from>
    <xdr:to>
      <xdr:col>16</xdr:col>
      <xdr:colOff>409575</xdr:colOff>
      <xdr:row>47</xdr:row>
      <xdr:rowOff>187325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117475</xdr:colOff>
      <xdr:row>13</xdr:row>
      <xdr:rowOff>53975</xdr:rowOff>
    </xdr:from>
    <xdr:to>
      <xdr:col>16</xdr:col>
      <xdr:colOff>409575</xdr:colOff>
      <xdr:row>47</xdr:row>
      <xdr:rowOff>187325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117475</xdr:colOff>
      <xdr:row>13</xdr:row>
      <xdr:rowOff>53975</xdr:rowOff>
    </xdr:from>
    <xdr:to>
      <xdr:col>16</xdr:col>
      <xdr:colOff>409575</xdr:colOff>
      <xdr:row>47</xdr:row>
      <xdr:rowOff>187325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117475</xdr:colOff>
      <xdr:row>13</xdr:row>
      <xdr:rowOff>53975</xdr:rowOff>
    </xdr:from>
    <xdr:to>
      <xdr:col>16</xdr:col>
      <xdr:colOff>409575</xdr:colOff>
      <xdr:row>47</xdr:row>
      <xdr:rowOff>187325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92075</xdr:colOff>
      <xdr:row>11</xdr:row>
      <xdr:rowOff>117474</xdr:rowOff>
    </xdr:from>
    <xdr:to>
      <xdr:col>15</xdr:col>
      <xdr:colOff>520700</xdr:colOff>
      <xdr:row>52</xdr:row>
      <xdr:rowOff>165099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L2" sqref="L2:L11"/>
    </sheetView>
  </sheetViews>
  <sheetFormatPr baseColWidth="10" defaultColWidth="11" defaultRowHeight="15" x14ac:dyDescent="0"/>
  <cols>
    <col min="2" max="2" width="13.5" bestFit="1" customWidth="1"/>
    <col min="3" max="4" width="13.5" customWidth="1"/>
    <col min="5" max="5" width="15.1640625" bestFit="1" customWidth="1"/>
    <col min="6" max="6" width="16.83203125" bestFit="1" customWidth="1"/>
    <col min="7" max="7" width="16.83203125" customWidth="1"/>
    <col min="8" max="8" width="11.83203125" bestFit="1" customWidth="1"/>
    <col min="9" max="9" width="15.33203125" bestFit="1" customWidth="1"/>
    <col min="10" max="10" width="15.1640625" bestFit="1" customWidth="1"/>
  </cols>
  <sheetData>
    <row r="1" spans="1:12">
      <c r="A1" t="s">
        <v>8</v>
      </c>
      <c r="B1" t="s">
        <v>0</v>
      </c>
      <c r="C1" t="s">
        <v>9</v>
      </c>
      <c r="D1" t="s">
        <v>10</v>
      </c>
      <c r="E1" t="s">
        <v>1</v>
      </c>
      <c r="F1" t="s">
        <v>2</v>
      </c>
      <c r="G1" t="s">
        <v>3</v>
      </c>
      <c r="H1" t="s">
        <v>5</v>
      </c>
      <c r="I1" t="s">
        <v>6</v>
      </c>
      <c r="J1" t="s">
        <v>4</v>
      </c>
      <c r="K1" t="s">
        <v>7</v>
      </c>
      <c r="L1" t="s">
        <v>13</v>
      </c>
    </row>
    <row r="2" spans="1:12">
      <c r="A2">
        <v>2000</v>
      </c>
      <c r="B2">
        <v>50</v>
      </c>
      <c r="C2">
        <v>18</v>
      </c>
      <c r="D2" t="s">
        <v>11</v>
      </c>
      <c r="E2">
        <v>190.13668574499999</v>
      </c>
      <c r="F2">
        <v>388.65762870899999</v>
      </c>
      <c r="G2" s="1">
        <v>377370</v>
      </c>
      <c r="H2" s="1">
        <v>677549</v>
      </c>
      <c r="I2" s="1">
        <v>305090</v>
      </c>
      <c r="J2" s="1">
        <v>5546</v>
      </c>
      <c r="K2" s="2">
        <f t="shared" ref="K2:K7" si="0">100*I2/G2</f>
        <v>80.846384185282346</v>
      </c>
      <c r="L2">
        <f>G2/145</f>
        <v>2602.5517241379312</v>
      </c>
    </row>
    <row r="3" spans="1:12">
      <c r="A3">
        <v>2000</v>
      </c>
      <c r="B3">
        <v>50</v>
      </c>
      <c r="C3">
        <v>18</v>
      </c>
      <c r="D3" t="s">
        <v>12</v>
      </c>
      <c r="E3">
        <v>198.205664154</v>
      </c>
      <c r="F3">
        <v>404.48713151700002</v>
      </c>
      <c r="G3" s="1">
        <v>437829</v>
      </c>
      <c r="H3" s="1">
        <v>734908</v>
      </c>
      <c r="I3" s="1">
        <v>366221</v>
      </c>
      <c r="J3" s="1">
        <v>9075</v>
      </c>
      <c r="K3" s="2">
        <f t="shared" si="0"/>
        <v>83.644756286129976</v>
      </c>
      <c r="L3">
        <f t="shared" ref="L3:L11" si="1">G3/145</f>
        <v>3019.5103448275863</v>
      </c>
    </row>
    <row r="4" spans="1:12">
      <c r="A4">
        <v>2000</v>
      </c>
      <c r="B4">
        <v>50</v>
      </c>
      <c r="C4">
        <v>19</v>
      </c>
      <c r="D4" t="s">
        <v>11</v>
      </c>
      <c r="E4">
        <v>188.217047267</v>
      </c>
      <c r="F4">
        <v>384.27083744100003</v>
      </c>
      <c r="G4" s="1">
        <v>364659</v>
      </c>
      <c r="H4" s="1">
        <v>659315</v>
      </c>
      <c r="I4" s="1">
        <v>294530</v>
      </c>
      <c r="J4" s="1">
        <v>4666</v>
      </c>
      <c r="K4" s="2">
        <f t="shared" si="0"/>
        <v>80.76860848079987</v>
      </c>
      <c r="L4">
        <f t="shared" si="1"/>
        <v>2514.8896551724138</v>
      </c>
    </row>
    <row r="5" spans="1:12">
      <c r="A5">
        <v>2000</v>
      </c>
      <c r="B5">
        <v>50</v>
      </c>
      <c r="C5">
        <v>19</v>
      </c>
      <c r="D5" t="s">
        <v>12</v>
      </c>
      <c r="E5">
        <v>210.14690759999999</v>
      </c>
      <c r="F5">
        <v>435.654957776</v>
      </c>
      <c r="G5" s="1">
        <v>1116580</v>
      </c>
      <c r="H5" s="1">
        <v>1851937</v>
      </c>
      <c r="I5" s="1">
        <v>893432</v>
      </c>
      <c r="J5" s="1">
        <v>127456</v>
      </c>
      <c r="K5" s="2">
        <f t="shared" si="0"/>
        <v>80.015045943864294</v>
      </c>
      <c r="L5">
        <f t="shared" si="1"/>
        <v>7700.5517241379312</v>
      </c>
    </row>
    <row r="6" spans="1:12">
      <c r="A6">
        <v>2000</v>
      </c>
      <c r="B6">
        <v>50</v>
      </c>
      <c r="C6">
        <v>20</v>
      </c>
      <c r="D6" t="s">
        <v>11</v>
      </c>
      <c r="E6">
        <v>190.87363744300001</v>
      </c>
      <c r="F6">
        <v>390.85338789899998</v>
      </c>
      <c r="G6" s="1">
        <v>380273</v>
      </c>
      <c r="H6" s="1">
        <v>683061</v>
      </c>
      <c r="I6" s="1">
        <v>307145</v>
      </c>
      <c r="J6" s="1">
        <v>5782</v>
      </c>
      <c r="K6" s="2">
        <f t="shared" si="0"/>
        <v>80.769604994306718</v>
      </c>
      <c r="L6">
        <f t="shared" si="1"/>
        <v>2622.5724137931034</v>
      </c>
    </row>
    <row r="7" spans="1:12">
      <c r="A7">
        <v>2000</v>
      </c>
      <c r="B7">
        <v>50</v>
      </c>
      <c r="C7">
        <v>20</v>
      </c>
      <c r="D7" t="s">
        <v>12</v>
      </c>
      <c r="E7">
        <v>220.53732805199999</v>
      </c>
      <c r="F7">
        <v>439.32614608900002</v>
      </c>
      <c r="G7" s="1">
        <v>774864</v>
      </c>
      <c r="H7" s="1">
        <v>1301559</v>
      </c>
      <c r="I7" s="1">
        <v>646095</v>
      </c>
      <c r="J7" s="1">
        <v>40982</v>
      </c>
      <c r="K7" s="2">
        <f t="shared" si="0"/>
        <v>83.381728922752899</v>
      </c>
      <c r="L7">
        <f t="shared" si="1"/>
        <v>5343.8896551724138</v>
      </c>
    </row>
    <row r="8" spans="1:12">
      <c r="A8">
        <v>2000</v>
      </c>
      <c r="B8">
        <v>50</v>
      </c>
      <c r="C8">
        <v>21</v>
      </c>
      <c r="D8" t="s">
        <v>11</v>
      </c>
      <c r="E8">
        <v>0.67816091954000002</v>
      </c>
      <c r="F8">
        <v>0.467181642136</v>
      </c>
      <c r="G8" s="1">
        <v>242</v>
      </c>
      <c r="H8" s="1">
        <v>416</v>
      </c>
      <c r="I8" s="1">
        <v>49</v>
      </c>
      <c r="J8" s="1">
        <v>0</v>
      </c>
      <c r="K8" s="2">
        <f>100*I8/G8</f>
        <v>20.24793388429752</v>
      </c>
      <c r="L8">
        <f t="shared" si="1"/>
        <v>1.6689655172413793</v>
      </c>
    </row>
    <row r="9" spans="1:12">
      <c r="A9">
        <v>2000</v>
      </c>
      <c r="B9">
        <v>50</v>
      </c>
      <c r="C9">
        <v>21</v>
      </c>
      <c r="D9" t="s">
        <v>12</v>
      </c>
      <c r="E9">
        <v>1.0026737967899999</v>
      </c>
      <c r="F9">
        <v>0.94075479737199996</v>
      </c>
      <c r="G9" s="1">
        <v>649</v>
      </c>
      <c r="H9" s="1">
        <v>1225</v>
      </c>
      <c r="I9" s="1">
        <v>243</v>
      </c>
      <c r="J9" s="1">
        <v>0</v>
      </c>
      <c r="K9" s="2">
        <f>100*I9/G9</f>
        <v>37.442218798151004</v>
      </c>
      <c r="L9">
        <f t="shared" si="1"/>
        <v>4.4758620689655171</v>
      </c>
    </row>
    <row r="10" spans="1:12">
      <c r="A10">
        <v>2000</v>
      </c>
      <c r="B10">
        <v>50</v>
      </c>
      <c r="C10">
        <v>22</v>
      </c>
      <c r="D10" t="s">
        <v>11</v>
      </c>
      <c r="E10">
        <v>171.88376977799999</v>
      </c>
      <c r="F10">
        <v>361.90209779100002</v>
      </c>
      <c r="G10" s="1">
        <v>338656</v>
      </c>
      <c r="H10" s="1">
        <v>598966</v>
      </c>
      <c r="I10" s="1">
        <v>271950</v>
      </c>
      <c r="J10" s="1">
        <v>2932</v>
      </c>
      <c r="K10" s="2">
        <f>100*I10/G10</f>
        <v>80.302726070112442</v>
      </c>
      <c r="L10">
        <f t="shared" si="1"/>
        <v>2335.5586206896551</v>
      </c>
    </row>
    <row r="11" spans="1:12">
      <c r="A11">
        <v>2000</v>
      </c>
      <c r="B11">
        <v>50</v>
      </c>
      <c r="C11">
        <v>22</v>
      </c>
      <c r="D11" t="s">
        <v>12</v>
      </c>
      <c r="E11">
        <v>1.3050193050200001</v>
      </c>
      <c r="F11">
        <v>1.4807692289100001</v>
      </c>
      <c r="G11" s="1">
        <v>960</v>
      </c>
      <c r="H11" s="1">
        <v>1771</v>
      </c>
      <c r="I11" s="1">
        <v>347</v>
      </c>
      <c r="J11" s="1">
        <v>0</v>
      </c>
      <c r="K11" s="2">
        <f>100*I11/G11</f>
        <v>36.145833333333336</v>
      </c>
      <c r="L11">
        <f t="shared" si="1"/>
        <v>6.6206896551724137</v>
      </c>
    </row>
  </sheetData>
  <conditionalFormatting sqref="L2:L11">
    <cfRule type="cellIs" dxfId="4" priority="1" operator="lessThan">
      <formula>500</formula>
    </cfRule>
  </conditionalFormatting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L2" sqref="L2:L11"/>
    </sheetView>
  </sheetViews>
  <sheetFormatPr baseColWidth="10" defaultColWidth="11" defaultRowHeight="15" x14ac:dyDescent="0"/>
  <cols>
    <col min="2" max="2" width="13.5" bestFit="1" customWidth="1"/>
    <col min="3" max="4" width="13.5" customWidth="1"/>
    <col min="5" max="5" width="15.1640625" bestFit="1" customWidth="1"/>
    <col min="6" max="6" width="16.83203125" bestFit="1" customWidth="1"/>
    <col min="7" max="7" width="16.83203125" customWidth="1"/>
    <col min="8" max="8" width="11.83203125" bestFit="1" customWidth="1"/>
    <col min="9" max="9" width="15.33203125" bestFit="1" customWidth="1"/>
    <col min="10" max="10" width="15.1640625" bestFit="1" customWidth="1"/>
  </cols>
  <sheetData>
    <row r="1" spans="1:12">
      <c r="A1" t="s">
        <v>8</v>
      </c>
      <c r="B1" t="s">
        <v>0</v>
      </c>
      <c r="C1" t="s">
        <v>9</v>
      </c>
      <c r="D1" t="s">
        <v>10</v>
      </c>
      <c r="E1" t="s">
        <v>1</v>
      </c>
      <c r="F1" t="s">
        <v>2</v>
      </c>
      <c r="G1" t="s">
        <v>3</v>
      </c>
      <c r="H1" t="s">
        <v>5</v>
      </c>
      <c r="I1" t="s">
        <v>6</v>
      </c>
      <c r="J1" t="s">
        <v>4</v>
      </c>
      <c r="K1" t="s">
        <v>7</v>
      </c>
      <c r="L1" t="s">
        <v>13</v>
      </c>
    </row>
    <row r="2" spans="1:12">
      <c r="A2">
        <v>2000</v>
      </c>
      <c r="B2">
        <v>50</v>
      </c>
      <c r="C2">
        <v>18</v>
      </c>
      <c r="D2" t="s">
        <v>11</v>
      </c>
      <c r="E2">
        <v>189.629445352</v>
      </c>
      <c r="F2">
        <v>386.59275023499998</v>
      </c>
      <c r="G2" s="1">
        <v>357600</v>
      </c>
      <c r="H2" s="1">
        <v>646214</v>
      </c>
      <c r="I2" s="1">
        <v>285471</v>
      </c>
      <c r="J2" s="1">
        <v>4386</v>
      </c>
      <c r="K2" s="2">
        <f t="shared" ref="K2:K11" si="0">100*I2/G2</f>
        <v>79.829697986577187</v>
      </c>
      <c r="L2">
        <f>G2/145</f>
        <v>2466.2068965517242</v>
      </c>
    </row>
    <row r="3" spans="1:12">
      <c r="A3">
        <v>2000</v>
      </c>
      <c r="B3">
        <v>50</v>
      </c>
      <c r="C3">
        <v>18</v>
      </c>
      <c r="D3" t="s">
        <v>12</v>
      </c>
      <c r="E3">
        <v>74.985438688499997</v>
      </c>
      <c r="F3">
        <v>183.19456150400001</v>
      </c>
      <c r="G3" s="1">
        <v>158467</v>
      </c>
      <c r="H3" s="1">
        <v>253793</v>
      </c>
      <c r="I3" s="1">
        <v>115176</v>
      </c>
      <c r="J3" s="1">
        <v>0</v>
      </c>
      <c r="K3" s="2">
        <f t="shared" si="0"/>
        <v>72.681378457344437</v>
      </c>
      <c r="L3">
        <f t="shared" ref="L3:L11" si="1">G3/145</f>
        <v>1092.8758620689655</v>
      </c>
    </row>
    <row r="4" spans="1:12">
      <c r="A4">
        <v>2000</v>
      </c>
      <c r="B4">
        <v>50</v>
      </c>
      <c r="C4">
        <v>19</v>
      </c>
      <c r="D4" t="s">
        <v>11</v>
      </c>
      <c r="E4">
        <v>137.65044917700001</v>
      </c>
      <c r="F4">
        <v>301.76388326699998</v>
      </c>
      <c r="G4" s="1">
        <v>268978</v>
      </c>
      <c r="H4" s="1">
        <v>474158</v>
      </c>
      <c r="I4" s="1">
        <v>204752</v>
      </c>
      <c r="J4" s="1">
        <v>0</v>
      </c>
      <c r="K4" s="2">
        <f t="shared" si="0"/>
        <v>76.122210738424698</v>
      </c>
      <c r="L4">
        <f t="shared" si="1"/>
        <v>1855.0206896551724</v>
      </c>
    </row>
    <row r="5" spans="1:12">
      <c r="A5">
        <v>2000</v>
      </c>
      <c r="B5">
        <v>50</v>
      </c>
      <c r="C5">
        <v>19</v>
      </c>
      <c r="D5" t="s">
        <v>12</v>
      </c>
      <c r="E5">
        <v>199.805643637</v>
      </c>
      <c r="F5">
        <v>406.73101508899998</v>
      </c>
      <c r="G5" s="1">
        <v>431745</v>
      </c>
      <c r="H5" s="1">
        <v>724999</v>
      </c>
      <c r="I5" s="1">
        <v>359040</v>
      </c>
      <c r="J5" s="1">
        <v>9662</v>
      </c>
      <c r="K5" s="2">
        <f t="shared" si="0"/>
        <v>83.160198728416077</v>
      </c>
      <c r="L5">
        <f t="shared" si="1"/>
        <v>2977.5517241379312</v>
      </c>
    </row>
    <row r="6" spans="1:12">
      <c r="A6">
        <v>2000</v>
      </c>
      <c r="B6">
        <v>50</v>
      </c>
      <c r="C6">
        <v>20</v>
      </c>
      <c r="D6" t="s">
        <v>11</v>
      </c>
      <c r="E6">
        <v>130.17758954999999</v>
      </c>
      <c r="F6">
        <v>288.23008946499999</v>
      </c>
      <c r="G6" s="1">
        <v>264596</v>
      </c>
      <c r="H6" s="1">
        <v>464092</v>
      </c>
      <c r="I6" s="1">
        <v>199506</v>
      </c>
      <c r="J6" s="1">
        <v>0</v>
      </c>
      <c r="K6" s="2">
        <f t="shared" si="0"/>
        <v>75.40023280775219</v>
      </c>
      <c r="L6">
        <f t="shared" si="1"/>
        <v>1824.8</v>
      </c>
    </row>
    <row r="7" spans="1:12">
      <c r="A7">
        <v>2000</v>
      </c>
      <c r="B7">
        <v>50</v>
      </c>
      <c r="C7">
        <v>20</v>
      </c>
      <c r="D7" t="s">
        <v>12</v>
      </c>
      <c r="E7">
        <v>0.69565217391300005</v>
      </c>
      <c r="F7">
        <v>0.460130662794</v>
      </c>
      <c r="G7" s="1">
        <v>246</v>
      </c>
      <c r="H7" s="1">
        <v>429</v>
      </c>
      <c r="I7" s="1">
        <v>39</v>
      </c>
      <c r="J7" s="1">
        <v>0</v>
      </c>
      <c r="K7" s="2">
        <f t="shared" si="0"/>
        <v>15.853658536585366</v>
      </c>
      <c r="L7">
        <f t="shared" si="1"/>
        <v>1.6965517241379311</v>
      </c>
    </row>
    <row r="8" spans="1:12">
      <c r="A8">
        <v>2000</v>
      </c>
      <c r="B8">
        <v>50</v>
      </c>
      <c r="C8">
        <v>21</v>
      </c>
      <c r="D8" t="s">
        <v>11</v>
      </c>
      <c r="E8">
        <v>137.03022916099999</v>
      </c>
      <c r="F8">
        <v>298.83822318900002</v>
      </c>
      <c r="G8" s="1">
        <v>268829</v>
      </c>
      <c r="H8" s="1">
        <v>470776</v>
      </c>
      <c r="I8" s="1">
        <v>205510</v>
      </c>
      <c r="J8" s="1">
        <v>0</v>
      </c>
      <c r="K8" s="2">
        <f t="shared" si="0"/>
        <v>76.446365533480389</v>
      </c>
      <c r="L8">
        <f t="shared" si="1"/>
        <v>1853.9931034482759</v>
      </c>
    </row>
    <row r="9" spans="1:12">
      <c r="A9">
        <v>2000</v>
      </c>
      <c r="B9">
        <v>50</v>
      </c>
      <c r="C9">
        <v>21</v>
      </c>
      <c r="D9" t="s">
        <v>12</v>
      </c>
      <c r="E9">
        <v>86.429703738399994</v>
      </c>
      <c r="F9">
        <v>203.137709358</v>
      </c>
      <c r="G9" s="1">
        <v>179300</v>
      </c>
      <c r="H9" s="1">
        <v>290371</v>
      </c>
      <c r="I9" s="1">
        <v>134968</v>
      </c>
      <c r="J9" s="1">
        <v>0</v>
      </c>
      <c r="K9" s="2">
        <f t="shared" si="0"/>
        <v>75.274958170663695</v>
      </c>
      <c r="L9">
        <f t="shared" si="1"/>
        <v>1236.5517241379309</v>
      </c>
    </row>
    <row r="10" spans="1:12">
      <c r="A10">
        <v>2000</v>
      </c>
      <c r="B10">
        <v>50</v>
      </c>
      <c r="C10">
        <v>22</v>
      </c>
      <c r="D10" t="s">
        <v>11</v>
      </c>
      <c r="E10">
        <v>0.99719887955200004</v>
      </c>
      <c r="F10">
        <v>0.99155707401799997</v>
      </c>
      <c r="G10" s="1">
        <v>666</v>
      </c>
      <c r="H10" s="1">
        <v>1225</v>
      </c>
      <c r="I10" s="1">
        <v>236</v>
      </c>
      <c r="J10" s="1">
        <v>0</v>
      </c>
      <c r="K10" s="2">
        <f t="shared" si="0"/>
        <v>35.435435435435437</v>
      </c>
      <c r="L10">
        <f t="shared" si="1"/>
        <v>4.5931034482758619</v>
      </c>
    </row>
    <row r="11" spans="1:12">
      <c r="A11">
        <v>2000</v>
      </c>
      <c r="B11">
        <v>50</v>
      </c>
      <c r="C11">
        <v>22</v>
      </c>
      <c r="D11" t="s">
        <v>12</v>
      </c>
      <c r="E11">
        <v>1.86061946903</v>
      </c>
      <c r="F11">
        <v>1.95537551932</v>
      </c>
      <c r="G11" s="1">
        <v>1236</v>
      </c>
      <c r="H11" s="1">
        <v>2358</v>
      </c>
      <c r="I11" s="1">
        <v>637</v>
      </c>
      <c r="J11" s="1">
        <v>0</v>
      </c>
      <c r="K11" s="2">
        <f t="shared" si="0"/>
        <v>51.537216828478961</v>
      </c>
      <c r="L11">
        <f t="shared" si="1"/>
        <v>8.5241379310344829</v>
      </c>
    </row>
  </sheetData>
  <conditionalFormatting sqref="L2:L11">
    <cfRule type="cellIs" dxfId="3" priority="1" operator="lessThan">
      <formula>500</formula>
    </cfRule>
  </conditionalFormatting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L2" sqref="L2:L11"/>
    </sheetView>
  </sheetViews>
  <sheetFormatPr baseColWidth="10" defaultColWidth="11" defaultRowHeight="15" x14ac:dyDescent="0"/>
  <cols>
    <col min="2" max="2" width="13.5" bestFit="1" customWidth="1"/>
    <col min="3" max="4" width="13.5" customWidth="1"/>
    <col min="5" max="5" width="15.1640625" bestFit="1" customWidth="1"/>
    <col min="6" max="6" width="16.83203125" bestFit="1" customWidth="1"/>
    <col min="7" max="7" width="16.83203125" customWidth="1"/>
    <col min="8" max="8" width="11.83203125" bestFit="1" customWidth="1"/>
    <col min="9" max="9" width="15.33203125" bestFit="1" customWidth="1"/>
    <col min="10" max="10" width="15.1640625" bestFit="1" customWidth="1"/>
  </cols>
  <sheetData>
    <row r="1" spans="1:12">
      <c r="A1" t="s">
        <v>8</v>
      </c>
      <c r="B1" t="s">
        <v>0</v>
      </c>
      <c r="C1" t="s">
        <v>9</v>
      </c>
      <c r="D1" t="s">
        <v>10</v>
      </c>
      <c r="E1" t="s">
        <v>1</v>
      </c>
      <c r="F1" t="s">
        <v>2</v>
      </c>
      <c r="G1" t="s">
        <v>3</v>
      </c>
      <c r="H1" t="s">
        <v>5</v>
      </c>
      <c r="I1" t="s">
        <v>6</v>
      </c>
      <c r="J1" t="s">
        <v>4</v>
      </c>
      <c r="K1" t="s">
        <v>7</v>
      </c>
      <c r="L1" t="s">
        <v>13</v>
      </c>
    </row>
    <row r="2" spans="1:12">
      <c r="A2">
        <v>2000</v>
      </c>
      <c r="B2">
        <v>50</v>
      </c>
      <c r="C2">
        <v>18</v>
      </c>
      <c r="D2" t="s">
        <v>11</v>
      </c>
      <c r="E2">
        <v>146.112605602</v>
      </c>
      <c r="F2">
        <v>314.28189831100002</v>
      </c>
      <c r="G2" s="1">
        <v>280034</v>
      </c>
      <c r="H2" s="1">
        <v>493075</v>
      </c>
      <c r="I2" s="1">
        <v>230035</v>
      </c>
      <c r="J2" s="1">
        <v>0</v>
      </c>
      <c r="K2" s="2">
        <f t="shared" ref="K2:K11" si="0">100*I2/G2</f>
        <v>82.145382346429358</v>
      </c>
      <c r="L2">
        <f>G2/145</f>
        <v>1931.2689655172414</v>
      </c>
    </row>
    <row r="3" spans="1:12">
      <c r="A3">
        <v>2000</v>
      </c>
      <c r="B3">
        <v>50</v>
      </c>
      <c r="C3">
        <v>18</v>
      </c>
      <c r="D3" t="s">
        <v>12</v>
      </c>
      <c r="E3">
        <v>1.3333333333299999</v>
      </c>
      <c r="F3">
        <v>1.50902858726</v>
      </c>
      <c r="G3" s="1">
        <v>843</v>
      </c>
      <c r="H3" s="1">
        <v>1613</v>
      </c>
      <c r="I3" s="1">
        <v>362</v>
      </c>
      <c r="J3" s="1">
        <v>0</v>
      </c>
      <c r="K3" s="2">
        <f t="shared" si="0"/>
        <v>42.941874258600237</v>
      </c>
      <c r="L3">
        <f t="shared" ref="L3:L11" si="1">G3/145</f>
        <v>5.8137931034482762</v>
      </c>
    </row>
    <row r="4" spans="1:12">
      <c r="A4">
        <v>2000</v>
      </c>
      <c r="B4">
        <v>50</v>
      </c>
      <c r="C4">
        <v>19</v>
      </c>
      <c r="D4" t="s">
        <v>11</v>
      </c>
      <c r="E4">
        <v>115.866631975</v>
      </c>
      <c r="F4">
        <v>262.46133826599998</v>
      </c>
      <c r="G4" s="1">
        <v>262048</v>
      </c>
      <c r="H4" s="1">
        <v>450489</v>
      </c>
      <c r="I4" s="1">
        <v>207960</v>
      </c>
      <c r="J4" s="1">
        <v>0</v>
      </c>
      <c r="K4" s="2">
        <f t="shared" si="0"/>
        <v>79.359506655269257</v>
      </c>
      <c r="L4">
        <f t="shared" si="1"/>
        <v>1807.2275862068966</v>
      </c>
    </row>
    <row r="5" spans="1:12">
      <c r="A5">
        <v>2000</v>
      </c>
      <c r="B5">
        <v>50</v>
      </c>
      <c r="C5">
        <v>19</v>
      </c>
      <c r="D5" t="s">
        <v>12</v>
      </c>
      <c r="E5">
        <v>134.23626764599999</v>
      </c>
      <c r="F5">
        <v>307.06804194300003</v>
      </c>
      <c r="G5" s="1">
        <v>279151</v>
      </c>
      <c r="H5" s="1">
        <v>446751</v>
      </c>
      <c r="I5" s="1">
        <v>235207</v>
      </c>
      <c r="J5" s="1">
        <v>0</v>
      </c>
      <c r="K5" s="2">
        <f t="shared" si="0"/>
        <v>84.257982239003269</v>
      </c>
      <c r="L5">
        <f t="shared" si="1"/>
        <v>1925.1793103448276</v>
      </c>
    </row>
    <row r="6" spans="1:12">
      <c r="A6">
        <v>2000</v>
      </c>
      <c r="B6">
        <v>50</v>
      </c>
      <c r="C6">
        <v>20</v>
      </c>
      <c r="D6" t="s">
        <v>11</v>
      </c>
      <c r="E6">
        <v>141.90280112900001</v>
      </c>
      <c r="F6">
        <v>309.90848546000001</v>
      </c>
      <c r="G6" s="1">
        <v>276641</v>
      </c>
      <c r="H6" s="1">
        <v>480679</v>
      </c>
      <c r="I6" s="1">
        <v>227658</v>
      </c>
      <c r="J6" s="1">
        <v>0</v>
      </c>
      <c r="K6" s="2">
        <f t="shared" si="0"/>
        <v>82.293658568325014</v>
      </c>
      <c r="L6">
        <f t="shared" si="1"/>
        <v>1907.8689655172413</v>
      </c>
    </row>
    <row r="7" spans="1:12">
      <c r="A7">
        <v>2000</v>
      </c>
      <c r="B7">
        <v>50</v>
      </c>
      <c r="C7">
        <v>20</v>
      </c>
      <c r="D7" t="s">
        <v>12</v>
      </c>
      <c r="E7">
        <v>0.73195876288700001</v>
      </c>
      <c r="F7">
        <v>0.77347074152200002</v>
      </c>
      <c r="G7" s="1">
        <v>548</v>
      </c>
      <c r="H7" s="1">
        <v>999</v>
      </c>
      <c r="I7" s="1">
        <v>123</v>
      </c>
      <c r="J7" s="1">
        <v>0</v>
      </c>
      <c r="K7" s="2">
        <f t="shared" si="0"/>
        <v>22.445255474452555</v>
      </c>
      <c r="L7">
        <f t="shared" si="1"/>
        <v>3.7793103448275862</v>
      </c>
    </row>
    <row r="8" spans="1:12">
      <c r="A8">
        <v>2000</v>
      </c>
      <c r="B8">
        <v>50</v>
      </c>
      <c r="C8">
        <v>21</v>
      </c>
      <c r="D8" t="s">
        <v>11</v>
      </c>
      <c r="E8">
        <v>0.75362318840599996</v>
      </c>
      <c r="F8">
        <v>0.653621581668</v>
      </c>
      <c r="G8" s="1">
        <v>372</v>
      </c>
      <c r="H8" s="1">
        <v>668</v>
      </c>
      <c r="I8" s="1">
        <v>116</v>
      </c>
      <c r="J8" s="1">
        <v>0</v>
      </c>
      <c r="K8" s="2">
        <f t="shared" si="0"/>
        <v>31.182795698924732</v>
      </c>
      <c r="L8">
        <f t="shared" si="1"/>
        <v>2.5655172413793101</v>
      </c>
    </row>
    <row r="9" spans="1:12">
      <c r="A9">
        <v>2000</v>
      </c>
      <c r="B9">
        <v>50</v>
      </c>
      <c r="C9">
        <v>21</v>
      </c>
      <c r="D9" t="s">
        <v>12</v>
      </c>
      <c r="E9">
        <v>0.875</v>
      </c>
      <c r="F9">
        <v>0.84566200740599995</v>
      </c>
      <c r="G9" s="1">
        <v>540</v>
      </c>
      <c r="H9" s="1">
        <v>991</v>
      </c>
      <c r="I9" s="1">
        <v>128</v>
      </c>
      <c r="J9" s="1">
        <v>0</v>
      </c>
      <c r="K9" s="2">
        <f t="shared" si="0"/>
        <v>23.703703703703702</v>
      </c>
      <c r="L9">
        <f t="shared" si="1"/>
        <v>3.7241379310344827</v>
      </c>
    </row>
    <row r="10" spans="1:12">
      <c r="A10">
        <v>2000</v>
      </c>
      <c r="B10">
        <v>50</v>
      </c>
      <c r="C10">
        <v>22</v>
      </c>
      <c r="D10" t="s">
        <v>11</v>
      </c>
      <c r="E10">
        <v>0.69230769230800004</v>
      </c>
      <c r="F10">
        <v>0.46153846153799999</v>
      </c>
      <c r="G10" s="1">
        <v>241</v>
      </c>
      <c r="H10" s="1">
        <v>414</v>
      </c>
      <c r="I10" s="1">
        <v>49</v>
      </c>
      <c r="J10" s="1">
        <v>0</v>
      </c>
      <c r="K10" s="2">
        <f t="shared" si="0"/>
        <v>20.331950207468878</v>
      </c>
      <c r="L10">
        <f t="shared" si="1"/>
        <v>1.6620689655172414</v>
      </c>
    </row>
    <row r="11" spans="1:12">
      <c r="A11">
        <v>2000</v>
      </c>
      <c r="B11">
        <v>50</v>
      </c>
      <c r="C11">
        <v>22</v>
      </c>
      <c r="D11" t="s">
        <v>12</v>
      </c>
      <c r="E11">
        <v>0</v>
      </c>
      <c r="F11">
        <v>0</v>
      </c>
      <c r="G11" s="1">
        <v>108</v>
      </c>
      <c r="H11" s="1">
        <v>146</v>
      </c>
      <c r="I11" s="1">
        <v>0</v>
      </c>
      <c r="J11" s="1">
        <v>0</v>
      </c>
      <c r="K11" s="2">
        <f t="shared" si="0"/>
        <v>0</v>
      </c>
      <c r="L11">
        <f t="shared" si="1"/>
        <v>0.7448275862068966</v>
      </c>
    </row>
  </sheetData>
  <conditionalFormatting sqref="L2:L11">
    <cfRule type="cellIs" dxfId="2" priority="1" operator="lessThan">
      <formula>500</formula>
    </cfRule>
  </conditionalFormatting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L10" sqref="L10"/>
    </sheetView>
  </sheetViews>
  <sheetFormatPr baseColWidth="10" defaultColWidth="11" defaultRowHeight="15" x14ac:dyDescent="0"/>
  <cols>
    <col min="2" max="2" width="13.5" bestFit="1" customWidth="1"/>
    <col min="3" max="4" width="13.5" customWidth="1"/>
    <col min="5" max="5" width="15.1640625" bestFit="1" customWidth="1"/>
    <col min="6" max="6" width="16.83203125" bestFit="1" customWidth="1"/>
    <col min="7" max="7" width="16.83203125" customWidth="1"/>
    <col min="8" max="8" width="11.83203125" bestFit="1" customWidth="1"/>
    <col min="9" max="9" width="15.33203125" bestFit="1" customWidth="1"/>
    <col min="10" max="10" width="15.1640625" bestFit="1" customWidth="1"/>
    <col min="12" max="12" width="14.33203125" bestFit="1" customWidth="1"/>
  </cols>
  <sheetData>
    <row r="1" spans="1:12">
      <c r="A1" t="s">
        <v>8</v>
      </c>
      <c r="B1" t="s">
        <v>0</v>
      </c>
      <c r="C1" t="s">
        <v>9</v>
      </c>
      <c r="D1" t="s">
        <v>10</v>
      </c>
      <c r="E1" t="s">
        <v>1</v>
      </c>
      <c r="F1" t="s">
        <v>2</v>
      </c>
      <c r="G1" t="s">
        <v>3</v>
      </c>
      <c r="H1" t="s">
        <v>5</v>
      </c>
      <c r="I1" t="s">
        <v>6</v>
      </c>
      <c r="J1" t="s">
        <v>4</v>
      </c>
      <c r="K1" t="s">
        <v>7</v>
      </c>
      <c r="L1" t="s">
        <v>13</v>
      </c>
    </row>
    <row r="2" spans="1:12">
      <c r="A2">
        <v>2000</v>
      </c>
      <c r="B2">
        <v>50</v>
      </c>
      <c r="C2">
        <v>18</v>
      </c>
      <c r="D2" t="s">
        <v>11</v>
      </c>
      <c r="E2">
        <v>101.036889716</v>
      </c>
      <c r="F2">
        <v>216.02048318499999</v>
      </c>
      <c r="G2" s="1">
        <v>176774</v>
      </c>
      <c r="H2" s="1">
        <v>307029</v>
      </c>
      <c r="I2" s="1">
        <v>137776</v>
      </c>
      <c r="J2" s="1">
        <v>0</v>
      </c>
      <c r="K2" s="2">
        <f t="shared" ref="K2:K11" si="0">100*I2/G2</f>
        <v>77.939063436930766</v>
      </c>
      <c r="L2">
        <f>G2/145</f>
        <v>1219.1310344827587</v>
      </c>
    </row>
    <row r="3" spans="1:12">
      <c r="A3">
        <v>2000</v>
      </c>
      <c r="B3">
        <v>50</v>
      </c>
      <c r="C3">
        <v>18</v>
      </c>
      <c r="D3" t="s">
        <v>12</v>
      </c>
      <c r="E3">
        <v>102.072666513</v>
      </c>
      <c r="F3">
        <v>248.14172057299999</v>
      </c>
      <c r="G3" s="1">
        <v>256731</v>
      </c>
      <c r="H3" s="1">
        <v>404960</v>
      </c>
      <c r="I3" s="1">
        <v>207140</v>
      </c>
      <c r="J3" s="1">
        <v>0</v>
      </c>
      <c r="K3" s="2">
        <f t="shared" si="0"/>
        <v>80.683672793702357</v>
      </c>
      <c r="L3">
        <f t="shared" ref="L3:L11" si="1">G3/145</f>
        <v>1770.5586206896551</v>
      </c>
    </row>
    <row r="4" spans="1:12">
      <c r="A4">
        <v>2000</v>
      </c>
      <c r="B4">
        <v>50</v>
      </c>
      <c r="C4">
        <v>19</v>
      </c>
      <c r="D4" t="s">
        <v>11</v>
      </c>
      <c r="E4">
        <v>101.888316581</v>
      </c>
      <c r="F4">
        <v>224.45005293299999</v>
      </c>
      <c r="G4" s="1">
        <v>205682</v>
      </c>
      <c r="H4" s="1">
        <v>357684</v>
      </c>
      <c r="I4" s="1">
        <v>161148</v>
      </c>
      <c r="J4" s="1">
        <v>0</v>
      </c>
      <c r="K4" s="2">
        <f t="shared" si="0"/>
        <v>78.348129637012477</v>
      </c>
      <c r="L4">
        <f t="shared" si="1"/>
        <v>1418.496551724138</v>
      </c>
    </row>
    <row r="5" spans="1:12">
      <c r="A5">
        <v>2000</v>
      </c>
      <c r="B5">
        <v>50</v>
      </c>
      <c r="C5">
        <v>19</v>
      </c>
      <c r="D5" t="s">
        <v>12</v>
      </c>
      <c r="E5">
        <v>0.73076923076900002</v>
      </c>
      <c r="F5">
        <v>0.69195147530800005</v>
      </c>
      <c r="G5" s="1">
        <v>390</v>
      </c>
      <c r="H5" s="1">
        <v>701</v>
      </c>
      <c r="I5" s="1">
        <v>96</v>
      </c>
      <c r="J5" s="1">
        <v>0</v>
      </c>
      <c r="K5" s="2">
        <f t="shared" si="0"/>
        <v>24.615384615384617</v>
      </c>
      <c r="L5">
        <f t="shared" si="1"/>
        <v>2.6896551724137931</v>
      </c>
    </row>
    <row r="6" spans="1:12">
      <c r="A6">
        <v>2000</v>
      </c>
      <c r="B6">
        <v>50</v>
      </c>
      <c r="C6">
        <v>20</v>
      </c>
      <c r="D6" t="s">
        <v>11</v>
      </c>
      <c r="E6">
        <v>0.74193548387099995</v>
      </c>
      <c r="F6">
        <v>1.0255156144099999</v>
      </c>
      <c r="G6" s="1">
        <v>920</v>
      </c>
      <c r="H6" s="1">
        <v>1617</v>
      </c>
      <c r="I6" s="1">
        <v>339</v>
      </c>
      <c r="J6" s="1">
        <v>0</v>
      </c>
      <c r="K6" s="2">
        <f t="shared" si="0"/>
        <v>36.847826086956523</v>
      </c>
      <c r="L6">
        <f t="shared" si="1"/>
        <v>6.3448275862068968</v>
      </c>
    </row>
    <row r="7" spans="1:12">
      <c r="A7">
        <v>2000</v>
      </c>
      <c r="B7">
        <v>50</v>
      </c>
      <c r="C7">
        <v>20</v>
      </c>
      <c r="D7" t="s">
        <v>12</v>
      </c>
      <c r="E7">
        <v>80.907314970300007</v>
      </c>
      <c r="F7">
        <v>193.03548343599999</v>
      </c>
      <c r="G7" s="1">
        <v>166395</v>
      </c>
      <c r="H7" s="1">
        <v>262880</v>
      </c>
      <c r="I7" s="1">
        <v>130905</v>
      </c>
      <c r="J7" s="1">
        <v>0</v>
      </c>
      <c r="K7" s="2">
        <f t="shared" si="0"/>
        <v>78.671234111601905</v>
      </c>
      <c r="L7">
        <f t="shared" si="1"/>
        <v>1147.5517241379309</v>
      </c>
    </row>
    <row r="8" spans="1:12">
      <c r="A8">
        <v>2000</v>
      </c>
      <c r="B8">
        <v>50</v>
      </c>
      <c r="C8">
        <v>21</v>
      </c>
      <c r="D8" t="s">
        <v>11</v>
      </c>
      <c r="E8">
        <v>95.407594843499993</v>
      </c>
      <c r="F8">
        <v>212.18378475899999</v>
      </c>
      <c r="G8" s="1">
        <v>172993</v>
      </c>
      <c r="H8" s="1">
        <v>296093</v>
      </c>
      <c r="I8" s="1">
        <v>133428</v>
      </c>
      <c r="J8" s="1">
        <v>0</v>
      </c>
      <c r="K8" s="2">
        <f t="shared" si="0"/>
        <v>77.129132392640159</v>
      </c>
      <c r="L8">
        <f t="shared" si="1"/>
        <v>1193.0551724137931</v>
      </c>
    </row>
    <row r="9" spans="1:12">
      <c r="A9">
        <v>2000</v>
      </c>
      <c r="B9">
        <v>50</v>
      </c>
      <c r="C9">
        <v>21</v>
      </c>
      <c r="D9" t="s">
        <v>12</v>
      </c>
      <c r="E9">
        <v>0.95272727272699997</v>
      </c>
      <c r="F9">
        <v>0.94269527428800004</v>
      </c>
      <c r="G9" s="1">
        <v>598</v>
      </c>
      <c r="H9" s="1">
        <v>1128</v>
      </c>
      <c r="I9" s="1">
        <v>194</v>
      </c>
      <c r="J9" s="1">
        <v>0</v>
      </c>
      <c r="K9" s="2">
        <f t="shared" si="0"/>
        <v>32.441471571906355</v>
      </c>
      <c r="L9">
        <f t="shared" si="1"/>
        <v>4.1241379310344826</v>
      </c>
    </row>
    <row r="10" spans="1:12">
      <c r="A10">
        <v>2000</v>
      </c>
      <c r="B10">
        <v>50</v>
      </c>
      <c r="C10">
        <v>22</v>
      </c>
      <c r="D10" t="s">
        <v>11</v>
      </c>
      <c r="E10">
        <v>97.113823053700003</v>
      </c>
      <c r="F10">
        <v>215.01117027199999</v>
      </c>
      <c r="G10" s="1">
        <v>197008</v>
      </c>
      <c r="H10" s="1">
        <v>338339</v>
      </c>
      <c r="I10" s="1">
        <v>154412</v>
      </c>
      <c r="J10" s="1">
        <v>0</v>
      </c>
      <c r="K10" s="2">
        <f t="shared" si="0"/>
        <v>78.37854300332981</v>
      </c>
      <c r="L10">
        <f t="shared" si="1"/>
        <v>1358.6758620689654</v>
      </c>
    </row>
    <row r="11" spans="1:12">
      <c r="A11">
        <v>2000</v>
      </c>
      <c r="B11">
        <v>50</v>
      </c>
      <c r="C11">
        <v>22</v>
      </c>
      <c r="D11" t="s">
        <v>12</v>
      </c>
      <c r="E11">
        <v>1.9640883977900001</v>
      </c>
      <c r="F11">
        <v>2.42143578085</v>
      </c>
      <c r="G11" s="1">
        <v>1492</v>
      </c>
      <c r="H11" s="1">
        <v>2919</v>
      </c>
      <c r="I11" s="1">
        <v>821</v>
      </c>
      <c r="J11" s="1">
        <v>0</v>
      </c>
      <c r="K11" s="2">
        <f t="shared" si="0"/>
        <v>55.02680965147453</v>
      </c>
      <c r="L11">
        <f t="shared" si="1"/>
        <v>10.289655172413793</v>
      </c>
    </row>
  </sheetData>
  <conditionalFormatting sqref="L2:L11">
    <cfRule type="cellIs" dxfId="1" priority="1" operator="lessThan">
      <formula>500</formula>
    </cfRule>
  </conditionalFormatting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G4" sqref="G4"/>
    </sheetView>
  </sheetViews>
  <sheetFormatPr baseColWidth="10" defaultColWidth="11" defaultRowHeight="15" x14ac:dyDescent="0"/>
  <cols>
    <col min="2" max="2" width="13.5" bestFit="1" customWidth="1"/>
    <col min="3" max="4" width="13.5" customWidth="1"/>
    <col min="5" max="5" width="15.1640625" bestFit="1" customWidth="1"/>
    <col min="6" max="6" width="16.83203125" bestFit="1" customWidth="1"/>
    <col min="7" max="7" width="16.83203125" customWidth="1"/>
    <col min="8" max="8" width="11.83203125" bestFit="1" customWidth="1"/>
    <col min="9" max="9" width="15.33203125" bestFit="1" customWidth="1"/>
    <col min="10" max="10" width="15.1640625" bestFit="1" customWidth="1"/>
    <col min="12" max="12" width="14.33203125" bestFit="1" customWidth="1"/>
  </cols>
  <sheetData>
    <row r="1" spans="1:12">
      <c r="A1" t="s">
        <v>8</v>
      </c>
      <c r="B1" t="s">
        <v>0</v>
      </c>
      <c r="C1" t="s">
        <v>9</v>
      </c>
      <c r="D1" t="s">
        <v>10</v>
      </c>
      <c r="E1" t="s">
        <v>1</v>
      </c>
      <c r="F1" t="s">
        <v>2</v>
      </c>
      <c r="G1" t="s">
        <v>3</v>
      </c>
      <c r="H1" t="s">
        <v>5</v>
      </c>
      <c r="I1" t="s">
        <v>6</v>
      </c>
      <c r="J1" t="s">
        <v>4</v>
      </c>
      <c r="K1" t="s">
        <v>7</v>
      </c>
      <c r="L1" t="s">
        <v>13</v>
      </c>
    </row>
    <row r="2" spans="1:12">
      <c r="A2">
        <v>2000</v>
      </c>
      <c r="B2">
        <v>50</v>
      </c>
      <c r="C2">
        <v>18</v>
      </c>
      <c r="D2" t="s">
        <v>11</v>
      </c>
      <c r="E2">
        <v>143.68287383099999</v>
      </c>
      <c r="F2">
        <v>313.53546231199999</v>
      </c>
      <c r="G2" s="1">
        <v>281940</v>
      </c>
      <c r="H2" s="1">
        <v>486597</v>
      </c>
      <c r="I2" s="1">
        <v>233904</v>
      </c>
      <c r="J2" s="1">
        <v>0</v>
      </c>
      <c r="K2" s="2">
        <f t="shared" ref="K2:K11" si="0">100*I2/G2</f>
        <v>82.962332411151309</v>
      </c>
      <c r="L2">
        <f>G2/145</f>
        <v>1944.4137931034484</v>
      </c>
    </row>
    <row r="3" spans="1:12">
      <c r="A3">
        <v>2000</v>
      </c>
      <c r="B3">
        <v>50</v>
      </c>
      <c r="C3">
        <v>18</v>
      </c>
      <c r="D3" t="s">
        <v>12</v>
      </c>
      <c r="E3">
        <v>115.206518137</v>
      </c>
      <c r="F3">
        <v>277.58631564699999</v>
      </c>
      <c r="G3" s="1">
        <v>263139</v>
      </c>
      <c r="H3" s="1">
        <v>416743</v>
      </c>
      <c r="I3" s="1">
        <v>215453</v>
      </c>
      <c r="J3" s="1">
        <v>0</v>
      </c>
      <c r="K3" s="2">
        <f t="shared" si="0"/>
        <v>81.878018841752834</v>
      </c>
      <c r="L3">
        <f t="shared" ref="L3:L11" si="1">G3/145</f>
        <v>1814.751724137931</v>
      </c>
    </row>
    <row r="4" spans="1:12">
      <c r="A4">
        <v>2000</v>
      </c>
      <c r="B4">
        <v>50</v>
      </c>
      <c r="C4">
        <v>19</v>
      </c>
      <c r="D4" t="s">
        <v>11</v>
      </c>
      <c r="E4">
        <v>101.079831102</v>
      </c>
      <c r="F4">
        <v>233.90223170199999</v>
      </c>
      <c r="G4" s="1">
        <v>252428</v>
      </c>
      <c r="H4" s="1">
        <v>426430</v>
      </c>
      <c r="I4" s="1">
        <v>199371</v>
      </c>
      <c r="J4" s="1">
        <v>0</v>
      </c>
      <c r="K4" s="2">
        <f t="shared" si="0"/>
        <v>78.981333291077064</v>
      </c>
      <c r="L4">
        <f t="shared" si="1"/>
        <v>1740.8827586206896</v>
      </c>
    </row>
    <row r="5" spans="1:12">
      <c r="A5">
        <v>2000</v>
      </c>
      <c r="B5">
        <v>50</v>
      </c>
      <c r="C5">
        <v>19</v>
      </c>
      <c r="D5" t="s">
        <v>12</v>
      </c>
      <c r="E5">
        <v>134.956782137</v>
      </c>
      <c r="F5">
        <v>306.04565066499998</v>
      </c>
      <c r="G5" s="1">
        <v>281455</v>
      </c>
      <c r="H5" s="1">
        <v>450580</v>
      </c>
      <c r="I5" s="1">
        <v>239674</v>
      </c>
      <c r="J5" s="1">
        <v>0</v>
      </c>
      <c r="K5" s="2">
        <f t="shared" si="0"/>
        <v>85.155353431276765</v>
      </c>
      <c r="L5">
        <f t="shared" si="1"/>
        <v>1941.0689655172414</v>
      </c>
    </row>
    <row r="6" spans="1:12">
      <c r="A6">
        <v>2000</v>
      </c>
      <c r="B6">
        <v>50</v>
      </c>
      <c r="C6">
        <v>20</v>
      </c>
      <c r="D6" t="s">
        <v>11</v>
      </c>
      <c r="E6">
        <v>137.56884555299999</v>
      </c>
      <c r="F6">
        <v>301.89939316499999</v>
      </c>
      <c r="G6" s="1">
        <v>275364</v>
      </c>
      <c r="H6" s="1">
        <v>474893</v>
      </c>
      <c r="I6" s="1">
        <v>227378</v>
      </c>
      <c r="J6" s="1">
        <v>0</v>
      </c>
      <c r="K6" s="2">
        <f t="shared" si="0"/>
        <v>82.57361165584463</v>
      </c>
      <c r="L6">
        <f t="shared" si="1"/>
        <v>1899.0620689655173</v>
      </c>
    </row>
    <row r="7" spans="1:12">
      <c r="A7">
        <v>2000</v>
      </c>
      <c r="B7">
        <v>50</v>
      </c>
      <c r="C7">
        <v>20</v>
      </c>
      <c r="D7" t="s">
        <v>12</v>
      </c>
      <c r="E7">
        <v>1.4803714647499999</v>
      </c>
      <c r="F7">
        <v>9.8556430958599996</v>
      </c>
      <c r="G7" s="1">
        <v>18090</v>
      </c>
      <c r="H7" s="1">
        <v>25855</v>
      </c>
      <c r="I7" s="1">
        <v>11621</v>
      </c>
      <c r="J7" s="1">
        <v>0</v>
      </c>
      <c r="K7" s="2">
        <f t="shared" si="0"/>
        <v>64.239911553344385</v>
      </c>
      <c r="L7">
        <f t="shared" si="1"/>
        <v>124.75862068965517</v>
      </c>
    </row>
    <row r="8" spans="1:12">
      <c r="A8">
        <v>2000</v>
      </c>
      <c r="B8">
        <v>50</v>
      </c>
      <c r="C8">
        <v>21</v>
      </c>
      <c r="D8" t="s">
        <v>11</v>
      </c>
      <c r="E8">
        <v>0.97029702970300002</v>
      </c>
      <c r="F8">
        <v>0.84964110704700002</v>
      </c>
      <c r="G8" s="1">
        <v>504</v>
      </c>
      <c r="H8" s="1">
        <v>933</v>
      </c>
      <c r="I8" s="1">
        <v>174</v>
      </c>
      <c r="J8" s="1">
        <v>0</v>
      </c>
      <c r="K8" s="2">
        <f t="shared" si="0"/>
        <v>34.523809523809526</v>
      </c>
      <c r="L8">
        <f t="shared" si="1"/>
        <v>3.4758620689655171</v>
      </c>
    </row>
    <row r="9" spans="1:12">
      <c r="A9">
        <v>2000</v>
      </c>
      <c r="B9">
        <v>50</v>
      </c>
      <c r="C9">
        <v>21</v>
      </c>
      <c r="D9" t="s">
        <v>12</v>
      </c>
      <c r="E9">
        <v>0.78991596638700001</v>
      </c>
      <c r="F9">
        <v>0.63343732924499996</v>
      </c>
      <c r="G9" s="1">
        <v>318</v>
      </c>
      <c r="H9" s="1">
        <v>563</v>
      </c>
      <c r="I9" s="1">
        <v>68</v>
      </c>
      <c r="J9" s="1">
        <v>0</v>
      </c>
      <c r="K9" s="2">
        <f t="shared" si="0"/>
        <v>21.383647798742139</v>
      </c>
      <c r="L9">
        <f t="shared" si="1"/>
        <v>2.193103448275862</v>
      </c>
    </row>
    <row r="10" spans="1:12">
      <c r="A10">
        <v>2000</v>
      </c>
      <c r="B10">
        <v>50</v>
      </c>
      <c r="C10">
        <v>22</v>
      </c>
      <c r="D10" t="s">
        <v>11</v>
      </c>
      <c r="E10">
        <v>138.24033540799999</v>
      </c>
      <c r="F10">
        <v>306.205123012</v>
      </c>
      <c r="G10" s="1">
        <v>277207</v>
      </c>
      <c r="H10" s="1">
        <v>477272</v>
      </c>
      <c r="I10" s="1">
        <v>229886</v>
      </c>
      <c r="J10" s="1">
        <v>0</v>
      </c>
      <c r="K10" s="2">
        <f t="shared" si="0"/>
        <v>82.929363255617645</v>
      </c>
      <c r="L10">
        <f t="shared" si="1"/>
        <v>1911.7724137931034</v>
      </c>
    </row>
    <row r="11" spans="1:12">
      <c r="A11">
        <v>2000</v>
      </c>
      <c r="B11">
        <v>50</v>
      </c>
      <c r="C11">
        <v>22</v>
      </c>
      <c r="D11" t="s">
        <v>12</v>
      </c>
      <c r="E11">
        <v>0.59090909090900001</v>
      </c>
      <c r="F11">
        <v>0.49166608301800002</v>
      </c>
      <c r="G11" s="1">
        <v>183</v>
      </c>
      <c r="H11" s="1">
        <v>294</v>
      </c>
      <c r="I11" s="1">
        <v>14</v>
      </c>
      <c r="J11" s="1">
        <v>0</v>
      </c>
      <c r="K11" s="2">
        <f t="shared" si="0"/>
        <v>7.6502732240437155</v>
      </c>
      <c r="L11">
        <f t="shared" si="1"/>
        <v>1.2620689655172415</v>
      </c>
    </row>
  </sheetData>
  <conditionalFormatting sqref="L2:L11">
    <cfRule type="cellIs" dxfId="0" priority="1" operator="lessThan">
      <formula>500</formula>
    </cfRule>
  </conditionalFormatting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sqref="A1:K11"/>
    </sheetView>
  </sheetViews>
  <sheetFormatPr baseColWidth="10" defaultColWidth="11" defaultRowHeight="15" x14ac:dyDescent="0"/>
  <cols>
    <col min="2" max="2" width="13.5" bestFit="1" customWidth="1"/>
    <col min="3" max="4" width="13.5" customWidth="1"/>
    <col min="5" max="5" width="15.1640625" bestFit="1" customWidth="1"/>
    <col min="6" max="6" width="16.83203125" bestFit="1" customWidth="1"/>
    <col min="7" max="7" width="16.83203125" customWidth="1"/>
    <col min="8" max="8" width="11.83203125" bestFit="1" customWidth="1"/>
    <col min="9" max="9" width="15.33203125" bestFit="1" customWidth="1"/>
    <col min="10" max="10" width="15.1640625" bestFit="1" customWidth="1"/>
  </cols>
  <sheetData>
    <row r="1" spans="1:11">
      <c r="A1" t="s">
        <v>8</v>
      </c>
      <c r="B1" t="s">
        <v>0</v>
      </c>
      <c r="C1" t="s">
        <v>14</v>
      </c>
      <c r="D1" t="s">
        <v>10</v>
      </c>
      <c r="E1" t="s">
        <v>1</v>
      </c>
      <c r="F1" t="s">
        <v>2</v>
      </c>
      <c r="G1" t="s">
        <v>3</v>
      </c>
      <c r="H1" t="s">
        <v>5</v>
      </c>
      <c r="I1" t="s">
        <v>6</v>
      </c>
      <c r="J1" t="s">
        <v>4</v>
      </c>
      <c r="K1" t="s">
        <v>7</v>
      </c>
    </row>
    <row r="2" spans="1:11">
      <c r="A2">
        <v>2000</v>
      </c>
      <c r="B2">
        <v>50</v>
      </c>
      <c r="C2">
        <v>18</v>
      </c>
      <c r="D2" t="s">
        <v>11</v>
      </c>
      <c r="E2" s="3">
        <f>SUM(IF('Run 1'!$L2 &gt; 500,'Run 1'!E2,0),IF('Run 2'!$L2 &gt; 500,'Run 2'!E2,0),IF('Run 3'!$L2 &gt; 500,'Run 3'!E2,0),IF('Run 4'!$L2 &gt; 500,'Run 4'!E2,0),IF('Run 5'!$L2 &gt; 500,'Run 5'!E2,0))/SUM(IF('Run 1'!$L2 &gt; 500,1,0),IF('Run 2'!$L2 &gt; 500,1,0),IF('Run 3'!$L2 &gt; 500,1,0),IF('Run 4'!$L2 &gt; 500,1,0),IF('Run 5'!$L2 &gt; 500,1,0))</f>
        <v>154.11970004919999</v>
      </c>
      <c r="F2" s="3">
        <f>SUM(IF('Run 1'!$L2 &gt; 500,'Run 1'!F2,0),IF('Run 2'!$L2 &gt; 500,'Run 2'!F2,0),IF('Run 3'!$L2 &gt; 500,'Run 3'!F2,0),IF('Run 4'!$L2 &gt; 500,'Run 4'!F2,0),IF('Run 5'!$L2 &gt; 500,'Run 5'!F2,0))/SUM(IF('Run 1'!$L2 &gt; 500,1,0),IF('Run 2'!$L2 &gt; 500,1,0),IF('Run 3'!$L2 &gt; 500,1,0),IF('Run 4'!$L2 &gt; 500,1,0),IF('Run 5'!$L2 &gt; 500,1,0))</f>
        <v>323.81764455039996</v>
      </c>
      <c r="G2" s="3">
        <f>SUM(IF('Run 1'!$L2 &gt; 500,'Run 1'!G2,0),IF('Run 2'!$L2 &gt; 500,'Run 2'!G2,0),IF('Run 3'!$L2 &gt; 500,'Run 3'!G2,0),IF('Run 4'!$L2 &gt; 500,'Run 4'!G2,0),IF('Run 5'!$L2 &gt; 500,'Run 5'!G2,0))/SUM(IF('Run 1'!$L2 &gt; 500,1,0),IF('Run 2'!$L2 &gt; 500,1,0),IF('Run 3'!$L2 &gt; 500,1,0),IF('Run 4'!$L2 &gt; 500,1,0),IF('Run 5'!$L2 &gt; 500,1,0))</f>
        <v>294743.59999999998</v>
      </c>
      <c r="H2" s="3">
        <f>SUM(IF('Run 1'!$L2 &gt; 500,'Run 1'!H2,0),IF('Run 2'!$L2 &gt; 500,'Run 2'!H2,0),IF('Run 3'!$L2 &gt; 500,'Run 3'!H2,0),IF('Run 4'!$L2 &gt; 500,'Run 4'!H2,0),IF('Run 5'!$L2 &gt; 500,'Run 5'!H2,0))/SUM(IF('Run 1'!$L2 &gt; 500,1,0),IF('Run 2'!$L2 &gt; 500,1,0),IF('Run 3'!$L2 &gt; 500,1,0),IF('Run 4'!$L2 &gt; 500,1,0),IF('Run 5'!$L2 &gt; 500,1,0))</f>
        <v>522092.79999999999</v>
      </c>
      <c r="I2" s="3">
        <f>SUM(IF('Run 1'!$L2 &gt; 500,'Run 1'!I2,0),IF('Run 2'!$L2 &gt; 500,'Run 2'!I2,0),IF('Run 3'!$L2 &gt; 500,'Run 3'!I2,0),IF('Run 4'!$L2 &gt; 500,'Run 4'!I2,0),IF('Run 5'!$L2 &gt; 500,'Run 5'!I2,0))/SUM(IF('Run 1'!$L2 &gt; 500,1,0),IF('Run 2'!$L2 &gt; 500,1,0),IF('Run 3'!$L2 &gt; 500,1,0),IF('Run 4'!$L2 &gt; 500,1,0),IF('Run 5'!$L2 &gt; 500,1,0))</f>
        <v>238455.2</v>
      </c>
      <c r="J2" s="3">
        <f>SUM(IF('Run 1'!$L2 &gt; 500,'Run 1'!J2,0),IF('Run 2'!$L2 &gt; 500,'Run 2'!J2,0),IF('Run 3'!$L2 &gt; 500,'Run 3'!J2,0),IF('Run 4'!$L2 &gt; 500,'Run 4'!J2,0),IF('Run 5'!$L2 &gt; 500,'Run 5'!J2,0))/SUM(IF('Run 1'!$L2 &gt; 500,1,0),IF('Run 2'!$L2 &gt; 500,1,0),IF('Run 3'!$L2 &gt; 500,1,0),IF('Run 4'!$L2 &gt; 500,1,0),IF('Run 5'!$L2 &gt; 500,1,0))</f>
        <v>1986.4</v>
      </c>
      <c r="K2" s="2">
        <f>SUM(IF('Run 1'!$L2 &gt; 500,'Run 1'!K2,0),IF('Run 2'!$L2 &gt; 500,'Run 2'!K2,0),IF('Run 3'!$L2 &gt; 500,'Run 3'!K2,0),IF('Run 4'!$L2 &gt; 500,'Run 4'!K2,0),IF('Run 5'!$L2 &gt; 500,'Run 5'!K2,0))/SUM(IF('Run 1'!$L2 &gt; 500,1,0),IF('Run 2'!$L2 &gt; 500,1,0),IF('Run 3'!$L2 &gt; 500,1,0),IF('Run 4'!$L2 &gt; 500,1,0),IF('Run 5'!$L2 &gt; 500,1,0))</f>
        <v>80.744572073274199</v>
      </c>
    </row>
    <row r="3" spans="1:11">
      <c r="A3">
        <v>2000</v>
      </c>
      <c r="B3">
        <v>50</v>
      </c>
      <c r="C3">
        <v>18</v>
      </c>
      <c r="D3" t="s">
        <v>12</v>
      </c>
      <c r="E3" s="3">
        <f>SUM(IF('Run 1'!$L3 &gt; 500,'Run 1'!E3,0),IF('Run 2'!$L3 &gt; 500,'Run 2'!E3,0),IF('Run 3'!$L3 &gt; 500,'Run 3'!E3,0),IF('Run 4'!$L3 &gt; 500,'Run 4'!E3,0),IF('Run 5'!$L3 &gt; 500,'Run 5'!E3,0))/SUM(IF('Run 1'!$L3 &gt; 500,1,0),IF('Run 2'!$L3 &gt; 500,1,0),IF('Run 3'!$L3 &gt; 500,1,0),IF('Run 4'!$L3 &gt; 500,1,0),IF('Run 5'!$L3 &gt; 500,1,0))</f>
        <v>122.617571873125</v>
      </c>
      <c r="F3" s="3">
        <f>SUM(IF('Run 1'!$L3 &gt; 500,'Run 1'!F3,0),IF('Run 2'!$L3 &gt; 500,'Run 2'!F3,0),IF('Run 3'!$L3 &gt; 500,'Run 3'!F3,0),IF('Run 4'!$L3 &gt; 500,'Run 4'!F3,0),IF('Run 5'!$L3 &gt; 500,'Run 5'!F3,0))/SUM(IF('Run 1'!$L3 &gt; 500,1,0),IF('Run 2'!$L3 &gt; 500,1,0),IF('Run 3'!$L3 &gt; 500,1,0),IF('Run 4'!$L3 &gt; 500,1,0),IF('Run 5'!$L3 &gt; 500,1,0))</f>
        <v>278.35243231024998</v>
      </c>
      <c r="G3" s="3">
        <f>SUM(IF('Run 1'!$L3 &gt; 500,'Run 1'!G3,0),IF('Run 2'!$L3 &gt; 500,'Run 2'!G3,0),IF('Run 3'!$L3 &gt; 500,'Run 3'!G3,0),IF('Run 4'!$L3 &gt; 500,'Run 4'!G3,0),IF('Run 5'!$L3 &gt; 500,'Run 5'!G3,0))/SUM(IF('Run 1'!$L3 &gt; 500,1,0),IF('Run 2'!$L3 &gt; 500,1,0),IF('Run 3'!$L3 &gt; 500,1,0),IF('Run 4'!$L3 &gt; 500,1,0),IF('Run 5'!$L3 &gt; 500,1,0))</f>
        <v>279041.5</v>
      </c>
      <c r="H3" s="3">
        <f>SUM(IF('Run 1'!$L3 &gt; 500,'Run 1'!H3,0),IF('Run 2'!$L3 &gt; 500,'Run 2'!H3,0),IF('Run 3'!$L3 &gt; 500,'Run 3'!H3,0),IF('Run 4'!$L3 &gt; 500,'Run 4'!H3,0),IF('Run 5'!$L3 &gt; 500,'Run 5'!H3,0))/SUM(IF('Run 1'!$L3 &gt; 500,1,0),IF('Run 2'!$L3 &gt; 500,1,0),IF('Run 3'!$L3 &gt; 500,1,0),IF('Run 4'!$L3 &gt; 500,1,0),IF('Run 5'!$L3 &gt; 500,1,0))</f>
        <v>452601</v>
      </c>
      <c r="I3" s="3">
        <f>SUM(IF('Run 1'!$L3 &gt; 500,'Run 1'!I3,0),IF('Run 2'!$L3 &gt; 500,'Run 2'!I3,0),IF('Run 3'!$L3 &gt; 500,'Run 3'!I3,0),IF('Run 4'!$L3 &gt; 500,'Run 4'!I3,0),IF('Run 5'!$L3 &gt; 500,'Run 5'!I3,0))/SUM(IF('Run 1'!$L3 &gt; 500,1,0),IF('Run 2'!$L3 &gt; 500,1,0),IF('Run 3'!$L3 &gt; 500,1,0),IF('Run 4'!$L3 &gt; 500,1,0),IF('Run 5'!$L3 &gt; 500,1,0))</f>
        <v>225997.5</v>
      </c>
      <c r="J3" s="3">
        <f>SUM(IF('Run 1'!$L3 &gt; 500,'Run 1'!J3,0),IF('Run 2'!$L3 &gt; 500,'Run 2'!J3,0),IF('Run 3'!$L3 &gt; 500,'Run 3'!J3,0),IF('Run 4'!$L3 &gt; 500,'Run 4'!J3,0),IF('Run 5'!$L3 &gt; 500,'Run 5'!J3,0))/SUM(IF('Run 1'!$L3 &gt; 500,1,0),IF('Run 2'!$L3 &gt; 500,1,0),IF('Run 3'!$L3 &gt; 500,1,0),IF('Run 4'!$L3 &gt; 500,1,0),IF('Run 5'!$L3 &gt; 500,1,0))</f>
        <v>2268.75</v>
      </c>
      <c r="K3" s="2">
        <f>SUM(IF('Run 1'!$L3 &gt; 500,'Run 1'!K3,0),IF('Run 2'!$L3 &gt; 500,'Run 2'!K3,0),IF('Run 3'!$L3 &gt; 500,'Run 3'!K3,0),IF('Run 4'!$L3 &gt; 500,'Run 4'!K3,0),IF('Run 5'!$L3 &gt; 500,'Run 5'!K3,0))/SUM(IF('Run 1'!$L3 &gt; 500,1,0),IF('Run 2'!$L3 &gt; 500,1,0),IF('Run 3'!$L3 &gt; 500,1,0),IF('Run 4'!$L3 &gt; 500,1,0),IF('Run 5'!$L3 &gt; 500,1,0))</f>
        <v>79.721956594732404</v>
      </c>
    </row>
    <row r="4" spans="1:11">
      <c r="A4">
        <v>2000</v>
      </c>
      <c r="B4">
        <v>50</v>
      </c>
      <c r="C4">
        <v>19</v>
      </c>
      <c r="D4" t="s">
        <v>11</v>
      </c>
      <c r="E4" s="3">
        <f>SUM(IF('Run 1'!$L4 &gt; 500,'Run 1'!E4,0),IF('Run 2'!$L4 &gt; 500,'Run 2'!E4,0),IF('Run 3'!$L4 &gt; 500,'Run 3'!E4,0),IF('Run 4'!$L4 &gt; 500,'Run 4'!E4,0),IF('Run 5'!$L4 &gt; 500,'Run 5'!E4,0))/SUM(IF('Run 1'!$L4 &gt; 500,1,0),IF('Run 2'!$L4 &gt; 500,1,0),IF('Run 3'!$L4 &gt; 500,1,0),IF('Run 4'!$L4 &gt; 500,1,0),IF('Run 5'!$L4 &gt; 500,1,0))</f>
        <v>128.9404552204</v>
      </c>
      <c r="F4" s="3">
        <f>SUM(IF('Run 1'!$L4 &gt; 500,'Run 1'!F4,0),IF('Run 2'!$L4 &gt; 500,'Run 2'!F4,0),IF('Run 3'!$L4 &gt; 500,'Run 3'!F4,0),IF('Run 4'!$L4 &gt; 500,'Run 4'!F4,0),IF('Run 5'!$L4 &gt; 500,'Run 5'!F4,0))/SUM(IF('Run 1'!$L4 &gt; 500,1,0),IF('Run 2'!$L4 &gt; 500,1,0),IF('Run 3'!$L4 &gt; 500,1,0),IF('Run 4'!$L4 &gt; 500,1,0),IF('Run 5'!$L4 &gt; 500,1,0))</f>
        <v>281.3696687218</v>
      </c>
      <c r="G4" s="3">
        <f>SUM(IF('Run 1'!$L4 &gt; 500,'Run 1'!G4,0),IF('Run 2'!$L4 &gt; 500,'Run 2'!G4,0),IF('Run 3'!$L4 &gt; 500,'Run 3'!G4,0),IF('Run 4'!$L4 &gt; 500,'Run 4'!G4,0),IF('Run 5'!$L4 &gt; 500,'Run 5'!G4,0))/SUM(IF('Run 1'!$L4 &gt; 500,1,0),IF('Run 2'!$L4 &gt; 500,1,0),IF('Run 3'!$L4 &gt; 500,1,0),IF('Run 4'!$L4 &gt; 500,1,0),IF('Run 5'!$L4 &gt; 500,1,0))</f>
        <v>270759</v>
      </c>
      <c r="H4" s="3">
        <f>SUM(IF('Run 1'!$L4 &gt; 500,'Run 1'!H4,0),IF('Run 2'!$L4 &gt; 500,'Run 2'!H4,0),IF('Run 3'!$L4 &gt; 500,'Run 3'!H4,0),IF('Run 4'!$L4 &gt; 500,'Run 4'!H4,0),IF('Run 5'!$L4 &gt; 500,'Run 5'!H4,0))/SUM(IF('Run 1'!$L4 &gt; 500,1,0),IF('Run 2'!$L4 &gt; 500,1,0),IF('Run 3'!$L4 &gt; 500,1,0),IF('Run 4'!$L4 &gt; 500,1,0),IF('Run 5'!$L4 &gt; 500,1,0))</f>
        <v>473615.2</v>
      </c>
      <c r="I4" s="3">
        <f>SUM(IF('Run 1'!$L4 &gt; 500,'Run 1'!I4,0),IF('Run 2'!$L4 &gt; 500,'Run 2'!I4,0),IF('Run 3'!$L4 &gt; 500,'Run 3'!I4,0),IF('Run 4'!$L4 &gt; 500,'Run 4'!I4,0),IF('Run 5'!$L4 &gt; 500,'Run 5'!I4,0))/SUM(IF('Run 1'!$L4 &gt; 500,1,0),IF('Run 2'!$L4 &gt; 500,1,0),IF('Run 3'!$L4 &gt; 500,1,0),IF('Run 4'!$L4 &gt; 500,1,0),IF('Run 5'!$L4 &gt; 500,1,0))</f>
        <v>213552.2</v>
      </c>
      <c r="J4" s="3">
        <f>SUM(IF('Run 1'!$L4 &gt; 500,'Run 1'!J4,0),IF('Run 2'!$L4 &gt; 500,'Run 2'!J4,0),IF('Run 3'!$L4 &gt; 500,'Run 3'!J4,0),IF('Run 4'!$L4 &gt; 500,'Run 4'!J4,0),IF('Run 5'!$L4 &gt; 500,'Run 5'!J4,0))/SUM(IF('Run 1'!$L4 &gt; 500,1,0),IF('Run 2'!$L4 &gt; 500,1,0),IF('Run 3'!$L4 &gt; 500,1,0),IF('Run 4'!$L4 &gt; 500,1,0),IF('Run 5'!$L4 &gt; 500,1,0))</f>
        <v>933.2</v>
      </c>
      <c r="K4" s="2">
        <f>SUM(IF('Run 1'!$L4 &gt; 500,'Run 1'!K4,0),IF('Run 2'!$L4 &gt; 500,'Run 2'!K4,0),IF('Run 3'!$L4 &gt; 500,'Run 3'!K4,0),IF('Run 4'!$L4 &gt; 500,'Run 4'!K4,0),IF('Run 5'!$L4 &gt; 500,'Run 5'!K4,0))/SUM(IF('Run 1'!$L4 &gt; 500,1,0),IF('Run 2'!$L4 &gt; 500,1,0),IF('Run 3'!$L4 &gt; 500,1,0),IF('Run 4'!$L4 &gt; 500,1,0),IF('Run 5'!$L4 &gt; 500,1,0))</f>
        <v>78.715957760516673</v>
      </c>
    </row>
    <row r="5" spans="1:11">
      <c r="A5">
        <v>2000</v>
      </c>
      <c r="B5">
        <v>50</v>
      </c>
      <c r="C5">
        <v>19</v>
      </c>
      <c r="D5" t="s">
        <v>12</v>
      </c>
      <c r="E5" s="3">
        <f>SUM(IF('Run 1'!$L5 &gt; 500,'Run 1'!E5,0),IF('Run 2'!$L5 &gt; 500,'Run 2'!E5,0),IF('Run 3'!$L5 &gt; 500,'Run 3'!E5,0),IF('Run 4'!$L5 &gt; 500,'Run 4'!E5,0),IF('Run 5'!$L5 &gt; 500,'Run 5'!E5,0))/SUM(IF('Run 1'!$L5 &gt; 500,1,0),IF('Run 2'!$L5 &gt; 500,1,0),IF('Run 3'!$L5 &gt; 500,1,0),IF('Run 4'!$L5 &gt; 500,1,0),IF('Run 5'!$L5 &gt; 500,1,0))</f>
        <v>169.78640025499999</v>
      </c>
      <c r="F5" s="3">
        <f>SUM(IF('Run 1'!$L5 &gt; 500,'Run 1'!F5,0),IF('Run 2'!$L5 &gt; 500,'Run 2'!F5,0),IF('Run 3'!$L5 &gt; 500,'Run 3'!F5,0),IF('Run 4'!$L5 &gt; 500,'Run 4'!F5,0),IF('Run 5'!$L5 &gt; 500,'Run 5'!F5,0))/SUM(IF('Run 1'!$L5 &gt; 500,1,0),IF('Run 2'!$L5 &gt; 500,1,0),IF('Run 3'!$L5 &gt; 500,1,0),IF('Run 4'!$L5 &gt; 500,1,0),IF('Run 5'!$L5 &gt; 500,1,0))</f>
        <v>363.87491636825001</v>
      </c>
      <c r="G5" s="3">
        <f>SUM(IF('Run 1'!$L5 &gt; 500,'Run 1'!G5,0),IF('Run 2'!$L5 &gt; 500,'Run 2'!G5,0),IF('Run 3'!$L5 &gt; 500,'Run 3'!G5,0),IF('Run 4'!$L5 &gt; 500,'Run 4'!G5,0),IF('Run 5'!$L5 &gt; 500,'Run 5'!G5,0))/SUM(IF('Run 1'!$L5 &gt; 500,1,0),IF('Run 2'!$L5 &gt; 500,1,0),IF('Run 3'!$L5 &gt; 500,1,0),IF('Run 4'!$L5 &gt; 500,1,0),IF('Run 5'!$L5 &gt; 500,1,0))</f>
        <v>527232.75</v>
      </c>
      <c r="H5" s="3">
        <f>SUM(IF('Run 1'!$L5 &gt; 500,'Run 1'!H5,0),IF('Run 2'!$L5 &gt; 500,'Run 2'!H5,0),IF('Run 3'!$L5 &gt; 500,'Run 3'!H5,0),IF('Run 4'!$L5 &gt; 500,'Run 4'!H5,0),IF('Run 5'!$L5 &gt; 500,'Run 5'!H5,0))/SUM(IF('Run 1'!$L5 &gt; 500,1,0),IF('Run 2'!$L5 &gt; 500,1,0),IF('Run 3'!$L5 &gt; 500,1,0),IF('Run 4'!$L5 &gt; 500,1,0),IF('Run 5'!$L5 &gt; 500,1,0))</f>
        <v>868566.75</v>
      </c>
      <c r="I5" s="3">
        <f>SUM(IF('Run 1'!$L5 &gt; 500,'Run 1'!I5,0),IF('Run 2'!$L5 &gt; 500,'Run 2'!I5,0),IF('Run 3'!$L5 &gt; 500,'Run 3'!I5,0),IF('Run 4'!$L5 &gt; 500,'Run 4'!I5,0),IF('Run 5'!$L5 &gt; 500,'Run 5'!I5,0))/SUM(IF('Run 1'!$L5 &gt; 500,1,0),IF('Run 2'!$L5 &gt; 500,1,0),IF('Run 3'!$L5 &gt; 500,1,0),IF('Run 4'!$L5 &gt; 500,1,0),IF('Run 5'!$L5 &gt; 500,1,0))</f>
        <v>431838.25</v>
      </c>
      <c r="J5" s="3">
        <f>SUM(IF('Run 1'!$L5 &gt; 500,'Run 1'!J5,0),IF('Run 2'!$L5 &gt; 500,'Run 2'!J5,0),IF('Run 3'!$L5 &gt; 500,'Run 3'!J5,0),IF('Run 4'!$L5 &gt; 500,'Run 4'!J5,0),IF('Run 5'!$L5 &gt; 500,'Run 5'!J5,0))/SUM(IF('Run 1'!$L5 &gt; 500,1,0),IF('Run 2'!$L5 &gt; 500,1,0),IF('Run 3'!$L5 &gt; 500,1,0),IF('Run 4'!$L5 &gt; 500,1,0),IF('Run 5'!$L5 &gt; 500,1,0))</f>
        <v>34279.5</v>
      </c>
      <c r="K5" s="2">
        <f>SUM(IF('Run 1'!$L5 &gt; 500,'Run 1'!K5,0),IF('Run 2'!$L5 &gt; 500,'Run 2'!K5,0),IF('Run 3'!$L5 &gt; 500,'Run 3'!K5,0),IF('Run 4'!$L5 &gt; 500,'Run 4'!K5,0),IF('Run 5'!$L5 &gt; 500,'Run 5'!K5,0))/SUM(IF('Run 1'!$L5 &gt; 500,1,0),IF('Run 2'!$L5 &gt; 500,1,0),IF('Run 3'!$L5 &gt; 500,1,0),IF('Run 4'!$L5 &gt; 500,1,0),IF('Run 5'!$L5 &gt; 500,1,0))</f>
        <v>83.147145085640105</v>
      </c>
    </row>
    <row r="6" spans="1:11">
      <c r="A6">
        <v>2000</v>
      </c>
      <c r="B6">
        <v>50</v>
      </c>
      <c r="C6">
        <v>20</v>
      </c>
      <c r="D6" t="s">
        <v>11</v>
      </c>
      <c r="E6" s="3">
        <f>SUM(IF('Run 1'!$L6 &gt; 500,'Run 1'!E6,0),IF('Run 2'!$L6 &gt; 500,'Run 2'!E6,0),IF('Run 3'!$L6 &gt; 500,'Run 3'!E6,0),IF('Run 4'!$L6 &gt; 500,'Run 4'!E6,0),IF('Run 5'!$L6 &gt; 500,'Run 5'!E6,0))/SUM(IF('Run 1'!$L6 &gt; 500,1,0),IF('Run 2'!$L6 &gt; 500,1,0),IF('Run 3'!$L6 &gt; 500,1,0),IF('Run 4'!$L6 &gt; 500,1,0),IF('Run 5'!$L6 &gt; 500,1,0))</f>
        <v>150.13071841875001</v>
      </c>
      <c r="F6" s="3">
        <f>SUM(IF('Run 1'!$L6 &gt; 500,'Run 1'!F6,0),IF('Run 2'!$L6 &gt; 500,'Run 2'!F6,0),IF('Run 3'!$L6 &gt; 500,'Run 3'!F6,0),IF('Run 4'!$L6 &gt; 500,'Run 4'!F6,0),IF('Run 5'!$L6 &gt; 500,'Run 5'!F6,0))/SUM(IF('Run 1'!$L6 &gt; 500,1,0),IF('Run 2'!$L6 &gt; 500,1,0),IF('Run 3'!$L6 &gt; 500,1,0),IF('Run 4'!$L6 &gt; 500,1,0),IF('Run 5'!$L6 &gt; 500,1,0))</f>
        <v>322.72283899724999</v>
      </c>
      <c r="G6" s="3">
        <f>SUM(IF('Run 1'!$L6 &gt; 500,'Run 1'!G6,0),IF('Run 2'!$L6 &gt; 500,'Run 2'!G6,0),IF('Run 3'!$L6 &gt; 500,'Run 3'!G6,0),IF('Run 4'!$L6 &gt; 500,'Run 4'!G6,0),IF('Run 5'!$L6 &gt; 500,'Run 5'!G6,0))/SUM(IF('Run 1'!$L6 &gt; 500,1,0),IF('Run 2'!$L6 &gt; 500,1,0),IF('Run 3'!$L6 &gt; 500,1,0),IF('Run 4'!$L6 &gt; 500,1,0),IF('Run 5'!$L6 &gt; 500,1,0))</f>
        <v>299218.5</v>
      </c>
      <c r="H6" s="3">
        <f>SUM(IF('Run 1'!$L6 &gt; 500,'Run 1'!H6,0),IF('Run 2'!$L6 &gt; 500,'Run 2'!H6,0),IF('Run 3'!$L6 &gt; 500,'Run 3'!H6,0),IF('Run 4'!$L6 &gt; 500,'Run 4'!H6,0),IF('Run 5'!$L6 &gt; 500,'Run 5'!H6,0))/SUM(IF('Run 1'!$L6 &gt; 500,1,0),IF('Run 2'!$L6 &gt; 500,1,0),IF('Run 3'!$L6 &gt; 500,1,0),IF('Run 4'!$L6 &gt; 500,1,0),IF('Run 5'!$L6 &gt; 500,1,0))</f>
        <v>525681.25</v>
      </c>
      <c r="I6" s="3">
        <f>SUM(IF('Run 1'!$L6 &gt; 500,'Run 1'!I6,0),IF('Run 2'!$L6 &gt; 500,'Run 2'!I6,0),IF('Run 3'!$L6 &gt; 500,'Run 3'!I6,0),IF('Run 4'!$L6 &gt; 500,'Run 4'!I6,0),IF('Run 5'!$L6 &gt; 500,'Run 5'!I6,0))/SUM(IF('Run 1'!$L6 &gt; 500,1,0),IF('Run 2'!$L6 &gt; 500,1,0),IF('Run 3'!$L6 &gt; 500,1,0),IF('Run 4'!$L6 &gt; 500,1,0),IF('Run 5'!$L6 &gt; 500,1,0))</f>
        <v>240421.75</v>
      </c>
      <c r="J6" s="3">
        <f>SUM(IF('Run 1'!$L6 &gt; 500,'Run 1'!J6,0),IF('Run 2'!$L6 &gt; 500,'Run 2'!J6,0),IF('Run 3'!$L6 &gt; 500,'Run 3'!J6,0),IF('Run 4'!$L6 &gt; 500,'Run 4'!J6,0),IF('Run 5'!$L6 &gt; 500,'Run 5'!J6,0))/SUM(IF('Run 1'!$L6 &gt; 500,1,0),IF('Run 2'!$L6 &gt; 500,1,0),IF('Run 3'!$L6 &gt; 500,1,0),IF('Run 4'!$L6 &gt; 500,1,0),IF('Run 5'!$L6 &gt; 500,1,0))</f>
        <v>1445.5</v>
      </c>
      <c r="K6" s="2">
        <f>SUM(IF('Run 1'!$L6 &gt; 500,'Run 1'!K6,0),IF('Run 2'!$L6 &gt; 500,'Run 2'!K6,0),IF('Run 3'!$L6 &gt; 500,'Run 3'!K6,0),IF('Run 4'!$L6 &gt; 500,'Run 4'!K6,0),IF('Run 5'!$L6 &gt; 500,'Run 5'!K6,0))/SUM(IF('Run 1'!$L6 &gt; 500,1,0),IF('Run 2'!$L6 &gt; 500,1,0),IF('Run 3'!$L6 &gt; 500,1,0),IF('Run 4'!$L6 &gt; 500,1,0),IF('Run 5'!$L6 &gt; 500,1,0))</f>
        <v>80.259277006557141</v>
      </c>
    </row>
    <row r="7" spans="1:11">
      <c r="A7">
        <v>2000</v>
      </c>
      <c r="B7">
        <v>50</v>
      </c>
      <c r="C7">
        <v>20</v>
      </c>
      <c r="D7" t="s">
        <v>12</v>
      </c>
      <c r="E7" s="3">
        <f>SUM(IF('Run 1'!$L7 &gt; 500,'Run 1'!E7,0),IF('Run 2'!$L7 &gt; 500,'Run 2'!E7,0),IF('Run 3'!$L7 &gt; 500,'Run 3'!E7,0),IF('Run 4'!$L7 &gt; 500,'Run 4'!E7,0),IF('Run 5'!$L7 &gt; 500,'Run 5'!E7,0))/SUM(IF('Run 1'!$L7 &gt; 500,1,0),IF('Run 2'!$L7 &gt; 500,1,0),IF('Run 3'!$L7 &gt; 500,1,0),IF('Run 4'!$L7 &gt; 500,1,0),IF('Run 5'!$L7 &gt; 500,1,0))</f>
        <v>150.72232151115</v>
      </c>
      <c r="F7" s="3">
        <f>SUM(IF('Run 1'!$L7 &gt; 500,'Run 1'!F7,0),IF('Run 2'!$L7 &gt; 500,'Run 2'!F7,0),IF('Run 3'!$L7 &gt; 500,'Run 3'!F7,0),IF('Run 4'!$L7 &gt; 500,'Run 4'!F7,0),IF('Run 5'!$L7 &gt; 500,'Run 5'!F7,0))/SUM(IF('Run 1'!$L7 &gt; 500,1,0),IF('Run 2'!$L7 &gt; 500,1,0),IF('Run 3'!$L7 &gt; 500,1,0),IF('Run 4'!$L7 &gt; 500,1,0),IF('Run 5'!$L7 &gt; 500,1,0))</f>
        <v>316.18081476250001</v>
      </c>
      <c r="G7" s="3">
        <f>SUM(IF('Run 1'!$L7 &gt; 500,'Run 1'!G7,0),IF('Run 2'!$L7 &gt; 500,'Run 2'!G7,0),IF('Run 3'!$L7 &gt; 500,'Run 3'!G7,0),IF('Run 4'!$L7 &gt; 500,'Run 4'!G7,0),IF('Run 5'!$L7 &gt; 500,'Run 5'!G7,0))/SUM(IF('Run 1'!$L7 &gt; 500,1,0),IF('Run 2'!$L7 &gt; 500,1,0),IF('Run 3'!$L7 &gt; 500,1,0),IF('Run 4'!$L7 &gt; 500,1,0),IF('Run 5'!$L7 &gt; 500,1,0))</f>
        <v>470629.5</v>
      </c>
      <c r="H7" s="3">
        <f>SUM(IF('Run 1'!$L7 &gt; 500,'Run 1'!H7,0),IF('Run 2'!$L7 &gt; 500,'Run 2'!H7,0),IF('Run 3'!$L7 &gt; 500,'Run 3'!H7,0),IF('Run 4'!$L7 &gt; 500,'Run 4'!H7,0),IF('Run 5'!$L7 &gt; 500,'Run 5'!H7,0))/SUM(IF('Run 1'!$L7 &gt; 500,1,0),IF('Run 2'!$L7 &gt; 500,1,0),IF('Run 3'!$L7 &gt; 500,1,0),IF('Run 4'!$L7 &gt; 500,1,0),IF('Run 5'!$L7 &gt; 500,1,0))</f>
        <v>782219.5</v>
      </c>
      <c r="I7" s="3">
        <f>SUM(IF('Run 1'!$L7 &gt; 500,'Run 1'!I7,0),IF('Run 2'!$L7 &gt; 500,'Run 2'!I7,0),IF('Run 3'!$L7 &gt; 500,'Run 3'!I7,0),IF('Run 4'!$L7 &gt; 500,'Run 4'!I7,0),IF('Run 5'!$L7 &gt; 500,'Run 5'!I7,0))/SUM(IF('Run 1'!$L7 &gt; 500,1,0),IF('Run 2'!$L7 &gt; 500,1,0),IF('Run 3'!$L7 &gt; 500,1,0),IF('Run 4'!$L7 &gt; 500,1,0),IF('Run 5'!$L7 &gt; 500,1,0))</f>
        <v>388500</v>
      </c>
      <c r="J7" s="3">
        <f>SUM(IF('Run 1'!$L7 &gt; 500,'Run 1'!J7,0),IF('Run 2'!$L7 &gt; 500,'Run 2'!J7,0),IF('Run 3'!$L7 &gt; 500,'Run 3'!J7,0),IF('Run 4'!$L7 &gt; 500,'Run 4'!J7,0),IF('Run 5'!$L7 &gt; 500,'Run 5'!J7,0))/SUM(IF('Run 1'!$L7 &gt; 500,1,0),IF('Run 2'!$L7 &gt; 500,1,0),IF('Run 3'!$L7 &gt; 500,1,0),IF('Run 4'!$L7 &gt; 500,1,0),IF('Run 5'!$L7 &gt; 500,1,0))</f>
        <v>20491</v>
      </c>
      <c r="K7" s="2">
        <f>SUM(IF('Run 1'!$L7 &gt; 500,'Run 1'!K7,0),IF('Run 2'!$L7 &gt; 500,'Run 2'!K7,0),IF('Run 3'!$L7 &gt; 500,'Run 3'!K7,0),IF('Run 4'!$L7 &gt; 500,'Run 4'!K7,0),IF('Run 5'!$L7 &gt; 500,'Run 5'!K7,0))/SUM(IF('Run 1'!$L7 &gt; 500,1,0),IF('Run 2'!$L7 &gt; 500,1,0),IF('Run 3'!$L7 &gt; 500,1,0),IF('Run 4'!$L7 &gt; 500,1,0),IF('Run 5'!$L7 &gt; 500,1,0))</f>
        <v>81.026481517177402</v>
      </c>
    </row>
    <row r="8" spans="1:11">
      <c r="A8">
        <v>2000</v>
      </c>
      <c r="B8">
        <v>50</v>
      </c>
      <c r="C8">
        <v>21</v>
      </c>
      <c r="D8" t="s">
        <v>11</v>
      </c>
      <c r="E8" s="3">
        <f>SUM(IF('Run 1'!$L8 &gt; 500,'Run 1'!E8,0),IF('Run 2'!$L8 &gt; 500,'Run 2'!E8,0),IF('Run 3'!$L8 &gt; 500,'Run 3'!E8,0),IF('Run 4'!$L8 &gt; 500,'Run 4'!E8,0),IF('Run 5'!$L8 &gt; 500,'Run 5'!E8,0))/SUM(IF('Run 1'!$L8 &gt; 500,1,0),IF('Run 2'!$L8 &gt; 500,1,0),IF('Run 3'!$L8 &gt; 500,1,0),IF('Run 4'!$L8 &gt; 500,1,0),IF('Run 5'!$L8 &gt; 500,1,0))</f>
        <v>116.21891200224999</v>
      </c>
      <c r="F8" s="3">
        <f>SUM(IF('Run 1'!$L8 &gt; 500,'Run 1'!F8,0),IF('Run 2'!$L8 &gt; 500,'Run 2'!F8,0),IF('Run 3'!$L8 &gt; 500,'Run 3'!F8,0),IF('Run 4'!$L8 &gt; 500,'Run 4'!F8,0),IF('Run 5'!$L8 &gt; 500,'Run 5'!F8,0))/SUM(IF('Run 1'!$L8 &gt; 500,1,0),IF('Run 2'!$L8 &gt; 500,1,0),IF('Run 3'!$L8 &gt; 500,1,0),IF('Run 4'!$L8 &gt; 500,1,0),IF('Run 5'!$L8 &gt; 500,1,0))</f>
        <v>255.511003974</v>
      </c>
      <c r="G8" s="3">
        <f>SUM(IF('Run 1'!$L8 &gt; 500,'Run 1'!G8,0),IF('Run 2'!$L8 &gt; 500,'Run 2'!G8,0),IF('Run 3'!$L8 &gt; 500,'Run 3'!G8,0),IF('Run 4'!$L8 &gt; 500,'Run 4'!G8,0),IF('Run 5'!$L8 &gt; 500,'Run 5'!G8,0))/SUM(IF('Run 1'!$L8 &gt; 500,1,0),IF('Run 2'!$L8 &gt; 500,1,0),IF('Run 3'!$L8 &gt; 500,1,0),IF('Run 4'!$L8 &gt; 500,1,0),IF('Run 5'!$L8 &gt; 500,1,0))</f>
        <v>220911</v>
      </c>
      <c r="H8" s="3">
        <f>SUM(IF('Run 1'!$L8 &gt; 500,'Run 1'!H8,0),IF('Run 2'!$L8 &gt; 500,'Run 2'!H8,0),IF('Run 3'!$L8 &gt; 500,'Run 3'!H8,0),IF('Run 4'!$L8 &gt; 500,'Run 4'!H8,0),IF('Run 5'!$L8 &gt; 500,'Run 5'!H8,0))/SUM(IF('Run 1'!$L8 &gt; 500,1,0),IF('Run 2'!$L8 &gt; 500,1,0),IF('Run 3'!$L8 &gt; 500,1,0),IF('Run 4'!$L8 &gt; 500,1,0),IF('Run 5'!$L8 &gt; 500,1,0))</f>
        <v>383434.5</v>
      </c>
      <c r="I8" s="3">
        <f>SUM(IF('Run 1'!$L8 &gt; 500,'Run 1'!I8,0),IF('Run 2'!$L8 &gt; 500,'Run 2'!I8,0),IF('Run 3'!$L8 &gt; 500,'Run 3'!I8,0),IF('Run 4'!$L8 &gt; 500,'Run 4'!I8,0),IF('Run 5'!$L8 &gt; 500,'Run 5'!I8,0))/SUM(IF('Run 1'!$L8 &gt; 500,1,0),IF('Run 2'!$L8 &gt; 500,1,0),IF('Run 3'!$L8 &gt; 500,1,0),IF('Run 4'!$L8 &gt; 500,1,0),IF('Run 5'!$L8 &gt; 500,1,0))</f>
        <v>169469</v>
      </c>
      <c r="J8" s="3">
        <f>SUM(IF('Run 1'!$L8 &gt; 500,'Run 1'!J8,0),IF('Run 2'!$L8 &gt; 500,'Run 2'!J8,0),IF('Run 3'!$L8 &gt; 500,'Run 3'!J8,0),IF('Run 4'!$L8 &gt; 500,'Run 4'!J8,0),IF('Run 5'!$L8 &gt; 500,'Run 5'!J8,0))/SUM(IF('Run 1'!$L8 &gt; 500,1,0),IF('Run 2'!$L8 &gt; 500,1,0),IF('Run 3'!$L8 &gt; 500,1,0),IF('Run 4'!$L8 &gt; 500,1,0),IF('Run 5'!$L8 &gt; 500,1,0))</f>
        <v>0</v>
      </c>
      <c r="K8" s="2">
        <f>SUM(IF('Run 1'!$L8 &gt; 500,'Run 1'!K8,0),IF('Run 2'!$L8 &gt; 500,'Run 2'!K8,0),IF('Run 3'!$L8 &gt; 500,'Run 3'!K8,0),IF('Run 4'!$L8 &gt; 500,'Run 4'!K8,0),IF('Run 5'!$L8 &gt; 500,'Run 5'!K8,0))/SUM(IF('Run 1'!$L8 &gt; 500,1,0),IF('Run 2'!$L8 &gt; 500,1,0),IF('Run 3'!$L8 &gt; 500,1,0),IF('Run 4'!$L8 &gt; 500,1,0),IF('Run 5'!$L8 &gt; 500,1,0))</f>
        <v>76.787748963060267</v>
      </c>
    </row>
    <row r="9" spans="1:11">
      <c r="A9">
        <v>2000</v>
      </c>
      <c r="B9">
        <v>50</v>
      </c>
      <c r="C9">
        <v>21</v>
      </c>
      <c r="D9" t="s">
        <v>12</v>
      </c>
      <c r="E9" s="3">
        <f>SUM(IF('Run 1'!$L9 &gt; 500,'Run 1'!E9,0),IF('Run 2'!$L9 &gt; 500,'Run 2'!E9,0),IF('Run 3'!$L9 &gt; 500,'Run 3'!E9,0),IF('Run 4'!$L9 &gt; 500,'Run 4'!E9,0),IF('Run 5'!$L9 &gt; 500,'Run 5'!E9,0))/SUM(IF('Run 1'!$L9 &gt; 500,1,0),IF('Run 2'!$L9 &gt; 500,1,0),IF('Run 3'!$L9 &gt; 500,1,0),IF('Run 4'!$L9 &gt; 500,1,0),IF('Run 5'!$L9 &gt; 500,1,0))</f>
        <v>86.429703738399994</v>
      </c>
      <c r="F9" s="3">
        <f>SUM(IF('Run 1'!$L9 &gt; 500,'Run 1'!F9,0),IF('Run 2'!$L9 &gt; 500,'Run 2'!F9,0),IF('Run 3'!$L9 &gt; 500,'Run 3'!F9,0),IF('Run 4'!$L9 &gt; 500,'Run 4'!F9,0),IF('Run 5'!$L9 &gt; 500,'Run 5'!F9,0))/SUM(IF('Run 1'!$L9 &gt; 500,1,0),IF('Run 2'!$L9 &gt; 500,1,0),IF('Run 3'!$L9 &gt; 500,1,0),IF('Run 4'!$L9 &gt; 500,1,0),IF('Run 5'!$L9 &gt; 500,1,0))</f>
        <v>203.137709358</v>
      </c>
      <c r="G9" s="3">
        <f>SUM(IF('Run 1'!$L9 &gt; 500,'Run 1'!G9,0),IF('Run 2'!$L9 &gt; 500,'Run 2'!G9,0),IF('Run 3'!$L9 &gt; 500,'Run 3'!G9,0),IF('Run 4'!$L9 &gt; 500,'Run 4'!G9,0),IF('Run 5'!$L9 &gt; 500,'Run 5'!G9,0))/SUM(IF('Run 1'!$L9 &gt; 500,1,0),IF('Run 2'!$L9 &gt; 500,1,0),IF('Run 3'!$L9 &gt; 500,1,0),IF('Run 4'!$L9 &gt; 500,1,0),IF('Run 5'!$L9 &gt; 500,1,0))</f>
        <v>179300</v>
      </c>
      <c r="H9" s="3">
        <f>SUM(IF('Run 1'!$L9 &gt; 500,'Run 1'!H9,0),IF('Run 2'!$L9 &gt; 500,'Run 2'!H9,0),IF('Run 3'!$L9 &gt; 500,'Run 3'!H9,0),IF('Run 4'!$L9 &gt; 500,'Run 4'!H9,0),IF('Run 5'!$L9 &gt; 500,'Run 5'!H9,0))/SUM(IF('Run 1'!$L9 &gt; 500,1,0),IF('Run 2'!$L9 &gt; 500,1,0),IF('Run 3'!$L9 &gt; 500,1,0),IF('Run 4'!$L9 &gt; 500,1,0),IF('Run 5'!$L9 &gt; 500,1,0))</f>
        <v>290371</v>
      </c>
      <c r="I9" s="3">
        <f>SUM(IF('Run 1'!$L9 &gt; 500,'Run 1'!I9,0),IF('Run 2'!$L9 &gt; 500,'Run 2'!I9,0),IF('Run 3'!$L9 &gt; 500,'Run 3'!I9,0),IF('Run 4'!$L9 &gt; 500,'Run 4'!I9,0),IF('Run 5'!$L9 &gt; 500,'Run 5'!I9,0))/SUM(IF('Run 1'!$L9 &gt; 500,1,0),IF('Run 2'!$L9 &gt; 500,1,0),IF('Run 3'!$L9 &gt; 500,1,0),IF('Run 4'!$L9 &gt; 500,1,0),IF('Run 5'!$L9 &gt; 500,1,0))</f>
        <v>134968</v>
      </c>
      <c r="J9" s="3">
        <f>SUM(IF('Run 1'!$L9 &gt; 500,'Run 1'!J9,0),IF('Run 2'!$L9 &gt; 500,'Run 2'!J9,0),IF('Run 3'!$L9 &gt; 500,'Run 3'!J9,0),IF('Run 4'!$L9 &gt; 500,'Run 4'!J9,0),IF('Run 5'!$L9 &gt; 500,'Run 5'!J9,0))/SUM(IF('Run 1'!$L9 &gt; 500,1,0),IF('Run 2'!$L9 &gt; 500,1,0),IF('Run 3'!$L9 &gt; 500,1,0),IF('Run 4'!$L9 &gt; 500,1,0),IF('Run 5'!$L9 &gt; 500,1,0))</f>
        <v>0</v>
      </c>
      <c r="K9" s="2">
        <f>SUM(IF('Run 1'!$L9 &gt; 500,'Run 1'!K9,0),IF('Run 2'!$L9 &gt; 500,'Run 2'!K9,0),IF('Run 3'!$L9 &gt; 500,'Run 3'!K9,0),IF('Run 4'!$L9 &gt; 500,'Run 4'!K9,0),IF('Run 5'!$L9 &gt; 500,'Run 5'!K9,0))/SUM(IF('Run 1'!$L9 &gt; 500,1,0),IF('Run 2'!$L9 &gt; 500,1,0),IF('Run 3'!$L9 &gt; 500,1,0),IF('Run 4'!$L9 &gt; 500,1,0),IF('Run 5'!$L9 &gt; 500,1,0))</f>
        <v>75.274958170663695</v>
      </c>
    </row>
    <row r="10" spans="1:11">
      <c r="A10">
        <v>2000</v>
      </c>
      <c r="B10">
        <v>50</v>
      </c>
      <c r="C10">
        <v>22</v>
      </c>
      <c r="D10" t="s">
        <v>11</v>
      </c>
      <c r="E10" s="3">
        <f>SUM(IF('Run 1'!$L10 &gt; 500,'Run 1'!E10,0),IF('Run 2'!$L10 &gt; 500,'Run 2'!E10,0),IF('Run 3'!$L10 &gt; 500,'Run 3'!E10,0),IF('Run 4'!$L10 &gt; 500,'Run 4'!E10,0),IF('Run 5'!$L10 &gt; 500,'Run 5'!E10,0))/SUM(IF('Run 1'!$L10 &gt; 500,1,0),IF('Run 2'!$L10 &gt; 500,1,0),IF('Run 3'!$L10 &gt; 500,1,0),IF('Run 4'!$L10 &gt; 500,1,0),IF('Run 5'!$L10 &gt; 500,1,0))</f>
        <v>135.74597607989998</v>
      </c>
      <c r="F10" s="3">
        <f>SUM(IF('Run 1'!$L10 &gt; 500,'Run 1'!F10,0),IF('Run 2'!$L10 &gt; 500,'Run 2'!F10,0),IF('Run 3'!$L10 &gt; 500,'Run 3'!F10,0),IF('Run 4'!$L10 &gt; 500,'Run 4'!F10,0),IF('Run 5'!$L10 &gt; 500,'Run 5'!F10,0))/SUM(IF('Run 1'!$L10 &gt; 500,1,0),IF('Run 2'!$L10 &gt; 500,1,0),IF('Run 3'!$L10 &gt; 500,1,0),IF('Run 4'!$L10 &gt; 500,1,0),IF('Run 5'!$L10 &gt; 500,1,0))</f>
        <v>294.37279702500001</v>
      </c>
      <c r="G10" s="3">
        <f>SUM(IF('Run 1'!$L10 &gt; 500,'Run 1'!G10,0),IF('Run 2'!$L10 &gt; 500,'Run 2'!G10,0),IF('Run 3'!$L10 &gt; 500,'Run 3'!G10,0),IF('Run 4'!$L10 &gt; 500,'Run 4'!G10,0),IF('Run 5'!$L10 &gt; 500,'Run 5'!G10,0))/SUM(IF('Run 1'!$L10 &gt; 500,1,0),IF('Run 2'!$L10 &gt; 500,1,0),IF('Run 3'!$L10 &gt; 500,1,0),IF('Run 4'!$L10 &gt; 500,1,0),IF('Run 5'!$L10 &gt; 500,1,0))</f>
        <v>270957</v>
      </c>
      <c r="H10" s="3">
        <f>SUM(IF('Run 1'!$L10 &gt; 500,'Run 1'!H10,0),IF('Run 2'!$L10 &gt; 500,'Run 2'!H10,0),IF('Run 3'!$L10 &gt; 500,'Run 3'!H10,0),IF('Run 4'!$L10 &gt; 500,'Run 4'!H10,0),IF('Run 5'!$L10 &gt; 500,'Run 5'!H10,0))/SUM(IF('Run 1'!$L10 &gt; 500,1,0),IF('Run 2'!$L10 &gt; 500,1,0),IF('Run 3'!$L10 &gt; 500,1,0),IF('Run 4'!$L10 &gt; 500,1,0),IF('Run 5'!$L10 &gt; 500,1,0))</f>
        <v>471525.66666666669</v>
      </c>
      <c r="I10" s="3">
        <f>SUM(IF('Run 1'!$L10 &gt; 500,'Run 1'!I10,0),IF('Run 2'!$L10 &gt; 500,'Run 2'!I10,0),IF('Run 3'!$L10 &gt; 500,'Run 3'!I10,0),IF('Run 4'!$L10 &gt; 500,'Run 4'!I10,0),IF('Run 5'!$L10 &gt; 500,'Run 5'!I10,0))/SUM(IF('Run 1'!$L10 &gt; 500,1,0),IF('Run 2'!$L10 &gt; 500,1,0),IF('Run 3'!$L10 &gt; 500,1,0),IF('Run 4'!$L10 &gt; 500,1,0),IF('Run 5'!$L10 &gt; 500,1,0))</f>
        <v>218749.33333333334</v>
      </c>
      <c r="J10" s="3">
        <f>SUM(IF('Run 1'!$L10 &gt; 500,'Run 1'!J10,0),IF('Run 2'!$L10 &gt; 500,'Run 2'!J10,0),IF('Run 3'!$L10 &gt; 500,'Run 3'!J10,0),IF('Run 4'!$L10 &gt; 500,'Run 4'!J10,0),IF('Run 5'!$L10 &gt; 500,'Run 5'!J10,0))/SUM(IF('Run 1'!$L10 &gt; 500,1,0),IF('Run 2'!$L10 &gt; 500,1,0),IF('Run 3'!$L10 &gt; 500,1,0),IF('Run 4'!$L10 &gt; 500,1,0),IF('Run 5'!$L10 &gt; 500,1,0))</f>
        <v>977.33333333333337</v>
      </c>
      <c r="K10" s="2">
        <f>SUM(IF('Run 1'!$L10 &gt; 500,'Run 1'!K10,0),IF('Run 2'!$L10 &gt; 500,'Run 2'!K10,0),IF('Run 3'!$L10 &gt; 500,'Run 3'!K10,0),IF('Run 4'!$L10 &gt; 500,'Run 4'!K10,0),IF('Run 5'!$L10 &gt; 500,'Run 5'!K10,0))/SUM(IF('Run 1'!$L10 &gt; 500,1,0),IF('Run 2'!$L10 &gt; 500,1,0),IF('Run 3'!$L10 &gt; 500,1,0),IF('Run 4'!$L10 &gt; 500,1,0),IF('Run 5'!$L10 &gt; 500,1,0))</f>
        <v>80.536877443019975</v>
      </c>
    </row>
    <row r="11" spans="1:11">
      <c r="A11">
        <v>2000</v>
      </c>
      <c r="B11">
        <v>50</v>
      </c>
      <c r="C11">
        <v>22</v>
      </c>
      <c r="D11" t="s">
        <v>12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Run 1</vt:lpstr>
      <vt:lpstr>Run 2</vt:lpstr>
      <vt:lpstr>Run 3</vt:lpstr>
      <vt:lpstr>Run 4</vt:lpstr>
      <vt:lpstr>Run 5</vt:lpstr>
      <vt:lpstr>Average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</dc:creator>
  <cp:lastModifiedBy>Dale</cp:lastModifiedBy>
  <dcterms:created xsi:type="dcterms:W3CDTF">2013-11-22T20:24:49Z</dcterms:created>
  <dcterms:modified xsi:type="dcterms:W3CDTF">2014-03-11T11:29:47Z</dcterms:modified>
</cp:coreProperties>
</file>