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filterPrivacy="1" hidePivotFieldList="1" defaultThemeVersion="124226"/>
  <xr:revisionPtr revIDLastSave="102" documentId="11_8A4C14D830CBF77997DCF2DA6037B3504A987D0F" xr6:coauthVersionLast="47" xr6:coauthVersionMax="47" xr10:uidLastSave="{E5E9BBC8-C3AE-4C26-A73E-54273D39992C}"/>
  <bookViews>
    <workbookView xWindow="-110" yWindow="-110" windowWidth="19420" windowHeight="10300" activeTab="1" xr2:uid="{00000000-000D-0000-FFFF-FFFF00000000}"/>
  </bookViews>
  <sheets>
    <sheet name="Лист1" sheetId="1" r:id="rId1"/>
    <sheet name="Лист2" sheetId="2" r:id="rId2"/>
  </sheet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7" i="2" l="1"/>
  <c r="H66" i="2"/>
  <c r="J66" i="2"/>
  <c r="J55" i="2"/>
  <c r="J56" i="2"/>
  <c r="J57" i="2"/>
  <c r="J58" i="2"/>
  <c r="J59" i="2"/>
  <c r="J60" i="2"/>
  <c r="J61" i="2"/>
  <c r="J62" i="2"/>
  <c r="J63" i="2"/>
  <c r="J64" i="2"/>
  <c r="J54" i="2"/>
  <c r="H55" i="2"/>
  <c r="H56" i="2"/>
  <c r="H57" i="2"/>
  <c r="H58" i="2"/>
  <c r="H59" i="2"/>
  <c r="H60" i="2"/>
  <c r="H61" i="2"/>
  <c r="H62" i="2"/>
  <c r="H63" i="2"/>
  <c r="H64" i="2"/>
  <c r="H54" i="2"/>
  <c r="G55" i="2"/>
  <c r="G56" i="2"/>
  <c r="G57" i="2"/>
  <c r="G58" i="2"/>
  <c r="G59" i="2"/>
  <c r="G60" i="2"/>
  <c r="G61" i="2"/>
  <c r="G62" i="2"/>
  <c r="G63" i="2"/>
  <c r="G64" i="2"/>
  <c r="G54" i="2"/>
  <c r="C55" i="2"/>
  <c r="C56" i="2"/>
  <c r="C57" i="2"/>
  <c r="C58" i="2"/>
  <c r="C59" i="2"/>
  <c r="C60" i="2"/>
  <c r="C61" i="2"/>
  <c r="C62" i="2"/>
  <c r="C63" i="2"/>
  <c r="C64" i="2"/>
  <c r="C54" i="2"/>
  <c r="E45" i="2"/>
  <c r="C3" i="2"/>
  <c r="C4" i="2" s="1"/>
  <c r="C5" i="2" s="1"/>
  <c r="C6" i="2" s="1"/>
  <c r="C66" i="2" l="1"/>
  <c r="E66" i="2" s="1"/>
</calcChain>
</file>

<file path=xl/sharedStrings.xml><?xml version="1.0" encoding="utf-8"?>
<sst xmlns="http://schemas.openxmlformats.org/spreadsheetml/2006/main" count="284" uniqueCount="110">
  <si>
    <t>Type</t>
  </si>
  <si>
    <t>% more likeley to be in accident</t>
  </si>
  <si>
    <t>Chance of an accident</t>
  </si>
  <si>
    <t>times more likely</t>
  </si>
  <si>
    <t>Grade</t>
  </si>
  <si>
    <t>Weighted Avg</t>
  </si>
  <si>
    <t>Speed</t>
  </si>
  <si>
    <t>What did he violate and how much</t>
  </si>
  <si>
    <t>1 in 58,255</t>
  </si>
  <si>
    <t>1 in 55,51</t>
  </si>
  <si>
    <t>1 in 50,02</t>
  </si>
  <si>
    <t>1 in 39,04</t>
  </si>
  <si>
    <t>1 in 17,08</t>
  </si>
  <si>
    <t>A</t>
  </si>
  <si>
    <t>B</t>
  </si>
  <si>
    <t>C</t>
  </si>
  <si>
    <t>D</t>
  </si>
  <si>
    <t>F</t>
  </si>
  <si>
    <t>Reckless driving</t>
  </si>
  <si>
    <t>1 in 40,87</t>
  </si>
  <si>
    <t>1 in 30,5</t>
  </si>
  <si>
    <t>TEXTING</t>
  </si>
  <si>
    <t xml:space="preserve">Seatbelts </t>
  </si>
  <si>
    <t>times more likely of fatality</t>
  </si>
  <si>
    <t>-</t>
  </si>
  <si>
    <t>Seatbelts are on</t>
  </si>
  <si>
    <t>Seatbelts are off</t>
  </si>
  <si>
    <t>The driver writes</t>
  </si>
  <si>
    <t>The driver does not write</t>
  </si>
  <si>
    <t>Reckless driving/Tailgating</t>
  </si>
  <si>
    <t>Alcohol Related</t>
  </si>
  <si>
    <t>Alcohol</t>
  </si>
  <si>
    <t>Non Аlcohol Related</t>
  </si>
  <si>
    <t xml:space="preserve">Weather </t>
  </si>
  <si>
    <t>1 in 48</t>
  </si>
  <si>
    <t>No Grade</t>
  </si>
  <si>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</si>
  <si>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</si>
  <si>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</si>
  <si>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</si>
  <si>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</si>
  <si>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</si>
  <si>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</si>
  <si>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</si>
  <si>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</si>
  <si>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</si>
  <si>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</si>
  <si>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</si>
  <si>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</si>
  <si>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1 in 73</t>
  </si>
  <si>
    <t>1 in 64</t>
  </si>
  <si>
    <t>1 in 56</t>
  </si>
  <si>
    <t>1 in 51</t>
  </si>
  <si>
    <t>Day of week</t>
  </si>
  <si>
    <t>Sunday</t>
  </si>
  <si>
    <t>Monday</t>
  </si>
  <si>
    <t>Tuesday</t>
  </si>
  <si>
    <t>Wednesday</t>
  </si>
  <si>
    <t>Thursday</t>
  </si>
  <si>
    <t>Friday</t>
  </si>
  <si>
    <t>Saturday</t>
  </si>
  <si>
    <t>1 in 67</t>
  </si>
  <si>
    <t>1 in 79</t>
  </si>
  <si>
    <t>1 in 58</t>
  </si>
  <si>
    <t>1 in 46</t>
  </si>
  <si>
    <t>Time of day</t>
  </si>
  <si>
    <t>Midnight - 3 a.m.</t>
  </si>
  <si>
    <t>3 a.m. - 6 a.m.</t>
  </si>
  <si>
    <t>6 a.m. - 9 a.m.</t>
  </si>
  <si>
    <t>9 a.m. - noon</t>
  </si>
  <si>
    <t>Noon - 3 p.m.</t>
  </si>
  <si>
    <t>3 p.m. - 6 p.m.</t>
  </si>
  <si>
    <t>6 p.m. - 9 p.m.</t>
  </si>
  <si>
    <t>9 p.m. - midnight</t>
  </si>
  <si>
    <t>1 in 59</t>
  </si>
  <si>
    <t>1 in 95</t>
  </si>
  <si>
    <t>1 in 69</t>
  </si>
  <si>
    <t>1 in 42</t>
  </si>
  <si>
    <t>Gender</t>
  </si>
  <si>
    <t xml:space="preserve">Men </t>
  </si>
  <si>
    <t>Women</t>
  </si>
  <si>
    <t>Age</t>
  </si>
  <si>
    <t>Оver 20 years old</t>
  </si>
  <si>
    <t>Teens ages 15 - 19</t>
  </si>
  <si>
    <t xml:space="preserve">Passengers </t>
  </si>
  <si>
    <t>1 Passenger</t>
  </si>
  <si>
    <t>2 Passenger</t>
  </si>
  <si>
    <t>3 Passenger</t>
  </si>
  <si>
    <t>4+ Passenger</t>
  </si>
  <si>
    <t>0 Passenger</t>
  </si>
  <si>
    <t>Aggressive driving</t>
  </si>
  <si>
    <t>Bad weather</t>
  </si>
  <si>
    <t>1 in 61</t>
  </si>
  <si>
    <t>1 in 2,65</t>
  </si>
  <si>
    <t>1 in 13,55</t>
  </si>
  <si>
    <t>1 in 122</t>
  </si>
  <si>
    <t>1 in 183</t>
  </si>
  <si>
    <t>1 in 12,2</t>
  </si>
  <si>
    <t>times more likely(max)</t>
  </si>
  <si>
    <t>% more likeley to be in accident(max)</t>
  </si>
  <si>
    <t>times more likely of fatality(max)</t>
  </si>
  <si>
    <t>Weighted Avg()max</t>
  </si>
  <si>
    <t>Row Labels</t>
  </si>
  <si>
    <t>Grand Total</t>
  </si>
  <si>
    <t>вероятность</t>
  </si>
  <si>
    <t xml:space="preserve">+10  </t>
  </si>
  <si>
    <t xml:space="preserve">+20 </t>
  </si>
  <si>
    <t xml:space="preserve">+30 </t>
  </si>
  <si>
    <t>+40</t>
  </si>
  <si>
    <t xml:space="preserve">+50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</si>
</sst>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-* #,##0.00\ _₽_-;\-* #,##0.00\ _₽_-;_-* &quot;-&quot;??\ _₽_-;_-@_-"/>
    <numFmt numFmtId="165" formatCode="0.0%"/>
    <numFmt numFmtId="166" formatCode="_(* #,##0.00_);_(* \(#,##0.00\);_(* &quot;-&quot;??_);_(@_)"/>
    <numFmt numFmtId="167" formatCode="0.000000"/>
    <numFmt numFmtId="168" formatCode="0.000"/>
    <numFmt numFmtId="169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63636"/>
      <name val="Calibri"/>
      <family val="2"/>
      <charset val="204"/>
      <scheme val="minor"/>
    </font>
    <font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25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BDBDB"/>
      </bottom>
      <diagonal/>
    </border>
    <border>
      <left style="medium">
        <color indexed="64"/>
      </left>
      <right/>
      <top style="medium">
        <color rgb="FFDBDBDB"/>
      </top>
      <bottom style="medium">
        <color rgb="FFDBDBDB"/>
      </bottom>
      <diagonal/>
    </border>
    <border>
      <left style="medium">
        <color indexed="64"/>
      </left>
      <right/>
      <top style="medium">
        <color rgb="FFDBDBDB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rgb="FFDBDBDB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</cellStyleXfs>
  <cellXfs count="102">
    <xf numFmtId="0" fontId="0" fillId="0" borderId="0" xfId="0"/>
    <xf numFmtId="0" fontId="0" fillId="0" borderId="1" xfId="0" applyBorder="1"/>
    <xf numFmtId="0" fontId="5" fillId="0" borderId="1" xfId="0" applyFont="1" applyBorder="1" applyAlignment="1">
      <alignment horizontal="right"/>
    </xf>
    <xf numFmtId="0" fontId="0" fillId="0" borderId="2" xfId="0" applyBorder="1"/>
    <xf numFmtId="165" fontId="0" fillId="0" borderId="0" xfId="2" applyNumberFormat="1" applyFont="1" applyBorder="1"/>
    <xf numFmtId="167" fontId="0" fillId="0" borderId="0" xfId="0" applyNumberFormat="1"/>
    <xf numFmtId="0" fontId="0" fillId="0" borderId="0" xfId="0" pivotButton="1"/>
    <xf numFmtId="0" fontId="8" fillId="0" borderId="0" xfId="0" applyFont="1" applyAlignment="1">
      <alignment horizontal="left" wrapText="1"/>
    </xf>
    <xf numFmtId="0" fontId="5" fillId="0" borderId="0" xfId="0" applyFont="1" applyAlignment="1">
      <alignment horizontal="center"/>
    </xf>
    <xf numFmtId="168" fontId="6" fillId="0" borderId="0" xfId="0" applyNumberFormat="1" applyFont="1"/>
    <xf numFmtId="0" fontId="6" fillId="0" borderId="0" xfId="0" applyFont="1"/>
    <xf numFmtId="0" fontId="7" fillId="0" borderId="14" xfId="0" applyFont="1" applyBorder="1" applyAlignment="1">
      <alignment horizontal="center"/>
    </xf>
    <xf numFmtId="0" fontId="7" fillId="0" borderId="15" xfId="0" applyFont="1" applyBorder="1" applyAlignment="1">
      <alignment horizontal="center"/>
    </xf>
    <xf numFmtId="0" fontId="7" fillId="0" borderId="16" xfId="0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164" fontId="6" fillId="0" borderId="14" xfId="1" applyFont="1" applyBorder="1"/>
    <xf numFmtId="164" fontId="6" fillId="0" borderId="15" xfId="1" applyFont="1" applyBorder="1"/>
    <xf numFmtId="39" fontId="6" fillId="0" borderId="16" xfId="1" applyNumberFormat="1" applyFont="1" applyBorder="1"/>
    <xf numFmtId="0" fontId="6" fillId="0" borderId="14" xfId="0" applyFont="1" applyBorder="1"/>
    <xf numFmtId="0" fontId="6" fillId="0" borderId="15" xfId="0" applyFont="1" applyBorder="1"/>
    <xf numFmtId="0" fontId="6" fillId="0" borderId="16" xfId="0" applyFont="1" applyBorder="1"/>
    <xf numFmtId="1" fontId="7" fillId="0" borderId="14" xfId="0" applyNumberFormat="1" applyFont="1" applyBorder="1" applyAlignment="1">
      <alignment horizontal="left"/>
    </xf>
    <xf numFmtId="1" fontId="7" fillId="0" borderId="15" xfId="0" applyNumberFormat="1" applyFont="1" applyBorder="1" applyAlignment="1">
      <alignment horizontal="left"/>
    </xf>
    <xf numFmtId="1" fontId="7" fillId="0" borderId="16" xfId="0" applyNumberFormat="1" applyFont="1" applyBorder="1" applyAlignment="1">
      <alignment horizontal="left"/>
    </xf>
    <xf numFmtId="2" fontId="6" fillId="0" borderId="15" xfId="0" applyNumberFormat="1" applyFont="1" applyBorder="1"/>
    <xf numFmtId="2" fontId="6" fillId="0" borderId="16" xfId="0" applyNumberFormat="1" applyFont="1" applyBorder="1"/>
    <xf numFmtId="0" fontId="5" fillId="2" borderId="10" xfId="0" applyFont="1" applyFill="1" applyBorder="1" applyAlignment="1">
      <alignment vertical="center"/>
    </xf>
    <xf numFmtId="165" fontId="5" fillId="0" borderId="0" xfId="2" applyNumberFormat="1" applyFont="1" applyBorder="1"/>
    <xf numFmtId="165" fontId="5" fillId="0" borderId="1" xfId="2" applyNumberFormat="1" applyFont="1" applyBorder="1"/>
    <xf numFmtId="168" fontId="6" fillId="0" borderId="1" xfId="0" applyNumberFormat="1" applyFont="1" applyBorder="1"/>
    <xf numFmtId="0" fontId="5" fillId="2" borderId="11" xfId="0" applyFont="1" applyFill="1" applyBorder="1" applyAlignment="1">
      <alignment vertical="center"/>
    </xf>
    <xf numFmtId="165" fontId="5" fillId="0" borderId="5" xfId="2" applyNumberFormat="1" applyFont="1" applyBorder="1"/>
    <xf numFmtId="0" fontId="5" fillId="0" borderId="1" xfId="0" applyFont="1" applyBorder="1"/>
    <xf numFmtId="0" fontId="5" fillId="0" borderId="5" xfId="0" applyFont="1" applyBorder="1"/>
    <xf numFmtId="0" fontId="6" fillId="0" borderId="5" xfId="0" applyFont="1" applyBorder="1"/>
    <xf numFmtId="0" fontId="5" fillId="0" borderId="17" xfId="0" applyFont="1" applyBorder="1"/>
    <xf numFmtId="165" fontId="5" fillId="0" borderId="17" xfId="2" applyNumberFormat="1" applyFont="1" applyBorder="1"/>
    <xf numFmtId="0" fontId="6" fillId="0" borderId="13" xfId="0" applyFont="1" applyBorder="1"/>
    <xf numFmtId="1" fontId="7" fillId="0" borderId="13" xfId="0" applyNumberFormat="1" applyFont="1" applyBorder="1" applyAlignment="1">
      <alignment horizontal="left"/>
    </xf>
    <xf numFmtId="0" fontId="8" fillId="0" borderId="1" xfId="0" applyFont="1" applyBorder="1" applyAlignment="1">
      <alignment horizontal="left" wrapText="1"/>
    </xf>
    <xf numFmtId="0" fontId="6" fillId="0" borderId="1" xfId="0" applyFont="1" applyBorder="1"/>
    <xf numFmtId="2" fontId="6" fillId="0" borderId="14" xfId="0" applyNumberFormat="1" applyFont="1" applyBorder="1"/>
    <xf numFmtId="0" fontId="8" fillId="0" borderId="5" xfId="0" applyFont="1" applyBorder="1" applyAlignment="1">
      <alignment horizontal="left" wrapText="1"/>
    </xf>
    <xf numFmtId="0" fontId="5" fillId="0" borderId="1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2" borderId="4" xfId="0" applyFont="1" applyFill="1" applyBorder="1"/>
    <xf numFmtId="0" fontId="5" fillId="5" borderId="11" xfId="0" applyFont="1" applyFill="1" applyBorder="1" applyAlignment="1">
      <alignment vertical="center"/>
    </xf>
    <xf numFmtId="0" fontId="8" fillId="5" borderId="18" xfId="0" applyFont="1" applyFill="1" applyBorder="1" applyAlignment="1">
      <alignment horizontal="left" vertical="center" wrapText="1"/>
    </xf>
    <xf numFmtId="0" fontId="8" fillId="5" borderId="19" xfId="0" applyFont="1" applyFill="1" applyBorder="1" applyAlignment="1">
      <alignment horizontal="left" vertical="center" wrapText="1"/>
    </xf>
    <xf numFmtId="0" fontId="8" fillId="5" borderId="20" xfId="0" applyFont="1" applyFill="1" applyBorder="1" applyAlignment="1">
      <alignment horizontal="left" vertical="center" wrapText="1"/>
    </xf>
    <xf numFmtId="0" fontId="5" fillId="5" borderId="9" xfId="0" applyFont="1" applyFill="1" applyBorder="1"/>
    <xf numFmtId="0" fontId="5" fillId="5" borderId="4" xfId="0" applyFont="1" applyFill="1" applyBorder="1"/>
    <xf numFmtId="0" fontId="5" fillId="5" borderId="10" xfId="0" applyFont="1" applyFill="1" applyBorder="1" applyAlignment="1">
      <alignment vertical="center"/>
    </xf>
    <xf numFmtId="0" fontId="5" fillId="5" borderId="21" xfId="0" applyFont="1" applyFill="1" applyBorder="1" applyAlignment="1">
      <alignment vertical="center"/>
    </xf>
    <xf numFmtId="168" fontId="5" fillId="0" borderId="5" xfId="0" applyNumberFormat="1" applyFont="1" applyBorder="1"/>
    <xf numFmtId="0" fontId="0" fillId="0" borderId="5" xfId="0" applyBorder="1"/>
    <xf numFmtId="166" fontId="5" fillId="0" borderId="2" xfId="1" applyNumberFormat="1" applyFont="1" applyFill="1" applyBorder="1"/>
    <xf numFmtId="166" fontId="5" fillId="0" borderId="7" xfId="1" applyNumberFormat="1" applyFont="1" applyFill="1" applyBorder="1"/>
    <xf numFmtId="0" fontId="5" fillId="0" borderId="7" xfId="0" applyFont="1" applyBorder="1"/>
    <xf numFmtId="0" fontId="8" fillId="5" borderId="22" xfId="0" applyFont="1" applyFill="1" applyBorder="1" applyAlignment="1">
      <alignment horizontal="left" vertical="center" wrapText="1"/>
    </xf>
    <xf numFmtId="0" fontId="0" fillId="0" borderId="17" xfId="0" applyBorder="1"/>
    <xf numFmtId="166" fontId="5" fillId="0" borderId="23" xfId="1" applyNumberFormat="1" applyFont="1" applyFill="1" applyBorder="1"/>
    <xf numFmtId="0" fontId="5" fillId="0" borderId="2" xfId="0" applyFont="1" applyBorder="1"/>
    <xf numFmtId="0" fontId="5" fillId="0" borderId="6" xfId="0" applyFont="1" applyBorder="1"/>
    <xf numFmtId="0" fontId="6" fillId="0" borderId="6" xfId="0" applyFont="1" applyBorder="1"/>
    <xf numFmtId="0" fontId="6" fillId="0" borderId="7" xfId="0" applyFont="1" applyBorder="1"/>
    <xf numFmtId="0" fontId="6" fillId="0" borderId="2" xfId="0" applyFont="1" applyBorder="1"/>
    <xf numFmtId="0" fontId="0" fillId="5" borderId="0" xfId="0" applyFill="1"/>
    <xf numFmtId="0" fontId="0" fillId="4" borderId="0" xfId="0" applyFill="1"/>
    <xf numFmtId="0" fontId="0" fillId="3" borderId="0" xfId="0" applyFill="1"/>
    <xf numFmtId="169" fontId="5" fillId="0" borderId="0" xfId="0" applyNumberFormat="1" applyFont="1" applyAlignment="1">
      <alignment horizontal="left"/>
    </xf>
    <xf numFmtId="169" fontId="5" fillId="0" borderId="0" xfId="1" applyNumberFormat="1" applyFont="1" applyFill="1" applyBorder="1"/>
    <xf numFmtId="169" fontId="5" fillId="0" borderId="0" xfId="0" applyNumberFormat="1" applyFont="1"/>
    <xf numFmtId="169" fontId="6" fillId="0" borderId="0" xfId="0" applyNumberFormat="1" applyFont="1"/>
    <xf numFmtId="165" fontId="5" fillId="0" borderId="0" xfId="2" applyNumberFormat="1" applyFont="1" applyBorder="1" applyAlignment="1">
      <alignment horizontal="left"/>
    </xf>
    <xf numFmtId="9" fontId="5" fillId="0" borderId="1" xfId="2" applyFont="1" applyBorder="1"/>
    <xf numFmtId="9" fontId="5" fillId="0" borderId="0" xfId="2" applyFont="1" applyBorder="1"/>
    <xf numFmtId="9" fontId="5" fillId="0" borderId="5" xfId="2" applyFont="1" applyBorder="1"/>
    <xf numFmtId="2" fontId="6" fillId="0" borderId="1" xfId="0" applyNumberFormat="1" applyFont="1" applyBorder="1"/>
    <xf numFmtId="9" fontId="5" fillId="0" borderId="5" xfId="2" applyFont="1" applyFill="1" applyBorder="1" applyAlignment="1">
      <alignment horizontal="right"/>
    </xf>
    <xf numFmtId="0" fontId="7" fillId="0" borderId="3" xfId="0" applyFont="1" applyBorder="1"/>
    <xf numFmtId="0" fontId="9" fillId="0" borderId="0" xfId="0" applyFont="1" applyAlignment="1">
      <alignment horizontal="left"/>
    </xf>
    <xf numFmtId="2" fontId="0" fillId="3" borderId="24" xfId="0" applyNumberFormat="1" applyFill="1" applyBorder="1"/>
    <xf numFmtId="169" fontId="0" fillId="4" borderId="8" xfId="0" applyNumberFormat="1" applyFill="1" applyBorder="1"/>
    <xf numFmtId="2" fontId="0" fillId="0" borderId="24" xfId="0" applyNumberFormat="1" applyBorder="1"/>
    <xf numFmtId="0" fontId="0" fillId="6" borderId="0" xfId="0" applyFill="1" applyAlignment="1">
      <alignment horizontal="left"/>
    </xf>
    <xf numFmtId="0" fontId="0" fillId="7" borderId="0" xfId="0" applyFill="1" applyAlignment="1">
      <alignment horizontal="left"/>
    </xf>
    <xf numFmtId="0" fontId="0" fillId="8" borderId="0" xfId="0" applyFill="1" applyAlignment="1">
      <alignment horizontal="left"/>
    </xf>
    <xf numFmtId="0" fontId="4" fillId="2" borderId="9" xfId="0" applyFont="1" applyFill="1" applyBorder="1"/>
    <xf numFmtId="0" fontId="4" fillId="2" borderId="11" xfId="0" applyFont="1" applyFill="1" applyBorder="1"/>
    <xf numFmtId="0" fontId="3" fillId="2" borderId="10" xfId="0" applyFont="1" applyFill="1" applyBorder="1" applyAlignment="1">
      <alignment vertical="center"/>
    </xf>
    <xf numFmtId="0" fontId="3" fillId="2" borderId="9" xfId="0" applyFont="1" applyFill="1" applyBorder="1"/>
    <xf numFmtId="0" fontId="2" fillId="2" borderId="9" xfId="0" applyFont="1" applyFill="1" applyBorder="1"/>
    <xf numFmtId="0" fontId="2" fillId="0" borderId="1" xfId="0" applyFont="1" applyBorder="1"/>
    <xf numFmtId="0" fontId="2" fillId="0" borderId="5" xfId="0" applyFont="1" applyBorder="1"/>
    <xf numFmtId="0" fontId="0" fillId="0" borderId="24" xfId="0" applyNumberFormat="1" applyBorder="1"/>
    <xf numFmtId="0" fontId="0" fillId="3" borderId="24" xfId="0" applyNumberFormat="1" applyFill="1" applyBorder="1"/>
    <xf numFmtId="0" fontId="0" fillId="5" borderId="12" xfId="0" applyNumberFormat="1" applyFill="1" applyBorder="1"/>
    <xf numFmtId="0" fontId="9" fillId="0" borderId="0" xfId="0" applyNumberFormat="1" applyFont="1"/>
    <xf numFmtId="0" fontId="1" fillId="0" borderId="1" xfId="0" quotePrefix="1" applyFont="1" applyBorder="1"/>
    <xf numFmtId="0" fontId="1" fillId="0" borderId="0" xfId="0" quotePrefix="1" applyFont="1"/>
    <xf numFmtId="0" fontId="1" fillId="0" borderId="5" xfId="0" quotePrefix="1" applyFont="1" applyBorder="1"/>
  </cellXfs>
  <cellStyles count="3">
    <cellStyle name="Comma" xfId="1" builtinId="3"/>
    <cellStyle name="Normal" xfId="0" builtinId="0"/>
    <cellStyle name="Percent" xfId="2" builtinId="5"/>
  </cellStyles>
  <dxfs count="904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fill>
        <patternFill patternType="solid">
          <bgColor theme="6" tint="0.59999389629810485"/>
        </patternFill>
      </fill>
    </dxf>
    <dxf>
      <fill>
        <patternFill patternType="solid">
          <bgColor theme="6" tint="0.59999389629810485"/>
        </patternFill>
      </fill>
    </dxf>
    <dxf>
      <fill>
        <patternFill patternType="solid">
          <bgColor theme="6" tint="0.59999389629810485"/>
        </patternFill>
      </fill>
    </dxf>
    <dxf>
      <fill>
        <patternFill patternType="solid">
          <bgColor theme="6" tint="0.59999389629810485"/>
        </patternFill>
      </fill>
    </dxf>
    <dxf>
      <fill>
        <patternFill patternType="solid">
          <bgColor theme="6" tint="0.59999389629810485"/>
        </patternFill>
      </fill>
    </dxf>
    <dxf>
      <fill>
        <patternFill patternType="solid">
          <bgColor theme="6" tint="0.59999389629810485"/>
        </patternFill>
      </fill>
    </dxf>
    <dxf>
      <fill>
        <patternFill patternType="solid">
          <bgColor theme="6" tint="0.59999389629810485"/>
        </patternFill>
      </fill>
    </dxf>
    <dxf>
      <fill>
        <patternFill patternType="solid">
          <bgColor theme="6" tint="0.59999389629810485"/>
        </patternFill>
      </fill>
    </dxf>
    <dxf>
      <fill>
        <patternFill patternType="solid">
          <bgColor theme="6" tint="0.59999389629810485"/>
        </patternFill>
      </fill>
    </dxf>
    <dxf>
      <fill>
        <patternFill patternType="solid">
          <bgColor theme="6" tint="0.59999389629810485"/>
        </patternFill>
      </fill>
    </dxf>
    <dxf>
      <fill>
        <patternFill patternType="solid">
          <bgColor theme="6" tint="0.59999389629810485"/>
        </patternFill>
      </fill>
    </dxf>
    <dxf>
      <fill>
        <patternFill patternType="solid">
          <bgColor theme="6" tint="0.59999389629810485"/>
        </patternFill>
      </fill>
    </dxf>
    <dxf>
      <fill>
        <patternFill patternType="solid">
          <bgColor theme="6" tint="0.59999389629810485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ont>
        <color theme="0"/>
      </font>
    </dxf>
    <dxf>
      <font>
        <color theme="0"/>
      </font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9" formatCode="0.0"/>
    </dxf>
    <dxf>
      <numFmt numFmtId="169" formatCode="0.0"/>
    </dxf>
    <dxf>
      <numFmt numFmtId="169" formatCode="0.0"/>
    </dxf>
    <dxf>
      <numFmt numFmtId="169" formatCode="0.0"/>
    </dxf>
    <dxf>
      <numFmt numFmtId="169" formatCode="0.0"/>
    </dxf>
    <dxf>
      <numFmt numFmtId="169" formatCode="0.0"/>
    </dxf>
    <dxf>
      <numFmt numFmtId="169" formatCode="0.0"/>
    </dxf>
    <dxf>
      <numFmt numFmtId="169" formatCode="0.0"/>
    </dxf>
    <dxf>
      <numFmt numFmtId="169" formatCode="0.0"/>
    </dxf>
    <dxf>
      <numFmt numFmtId="169" formatCode="0.0"/>
    </dxf>
    <dxf>
      <numFmt numFmtId="169" formatCode="0.0"/>
    </dxf>
    <dxf>
      <numFmt numFmtId="169" formatCode="0.0"/>
    </dxf>
    <dxf>
      <numFmt numFmtId="2" formatCode="0.00"/>
    </dxf>
    <dxf>
      <numFmt numFmtId="2" formatCode="0.00"/>
    </dxf>
    <dxf>
      <numFmt numFmtId="2" formatCode="0.00"/>
    </dxf>
    <dxf>
      <fill>
        <patternFill patternType="solid">
          <bgColor theme="6" tint="0.39997558519241921"/>
        </patternFill>
      </fill>
    </dxf>
    <dxf>
      <fill>
        <patternFill patternType="solid">
          <bgColor theme="6" tint="0.39997558519241921"/>
        </patternFill>
      </fill>
    </dxf>
    <dxf>
      <fill>
        <patternFill patternType="solid">
          <bgColor theme="6" tint="0.39997558519241921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fill>
        <patternFill patternType="solid">
          <bgColor theme="6" tint="0.59999389629810485"/>
        </patternFill>
      </fill>
    </dxf>
    <dxf>
      <fill>
        <patternFill patternType="solid">
          <bgColor theme="6" tint="0.59999389629810485"/>
        </patternFill>
      </fill>
    </dxf>
    <dxf>
      <fill>
        <patternFill patternType="solid">
          <bgColor theme="6" tint="0.59999389629810485"/>
        </patternFill>
      </fill>
    </dxf>
    <dxf>
      <fill>
        <patternFill patternType="solid">
          <bgColor theme="6" tint="0.59999389629810485"/>
        </patternFill>
      </fill>
    </dxf>
    <dxf>
      <fill>
        <patternFill patternType="solid">
          <bgColor theme="6" tint="0.59999389629810485"/>
        </patternFill>
      </fill>
    </dxf>
    <dxf>
      <fill>
        <patternFill patternType="solid">
          <bgColor theme="6" tint="0.59999389629810485"/>
        </patternFill>
      </fill>
    </dxf>
    <dxf>
      <fill>
        <patternFill patternType="solid">
          <bgColor theme="6" tint="0.59999389629810485"/>
        </patternFill>
      </fill>
    </dxf>
    <dxf>
      <fill>
        <patternFill patternType="solid">
          <bgColor theme="6" tint="0.59999389629810485"/>
        </patternFill>
      </fill>
    </dxf>
    <dxf>
      <fill>
        <patternFill patternType="solid">
          <bgColor theme="6" tint="0.59999389629810485"/>
        </patternFill>
      </fill>
    </dxf>
    <dxf>
      <fill>
        <patternFill patternType="solid">
          <bgColor theme="6" tint="0.59999389629810485"/>
        </patternFill>
      </fill>
    </dxf>
    <dxf>
      <fill>
        <patternFill patternType="solid">
          <bgColor theme="6" tint="0.59999389629810485"/>
        </patternFill>
      </fill>
    </dxf>
    <dxf>
      <fill>
        <patternFill patternType="solid">
          <bgColor theme="6" tint="0.59999389629810485"/>
        </patternFill>
      </fill>
    </dxf>
    <dxf>
      <fill>
        <patternFill patternType="solid">
          <bgColor theme="6" tint="0.59999389629810485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ont>
        <color theme="0"/>
      </font>
    </dxf>
    <dxf>
      <font>
        <color theme="0"/>
      </font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9" formatCode="0.0"/>
    </dxf>
    <dxf>
      <numFmt numFmtId="169" formatCode="0.0"/>
    </dxf>
    <dxf>
      <numFmt numFmtId="169" formatCode="0.0"/>
    </dxf>
    <dxf>
      <numFmt numFmtId="169" formatCode="0.0"/>
    </dxf>
    <dxf>
      <numFmt numFmtId="169" formatCode="0.0"/>
    </dxf>
    <dxf>
      <numFmt numFmtId="169" formatCode="0.0"/>
    </dxf>
    <dxf>
      <numFmt numFmtId="169" formatCode="0.0"/>
    </dxf>
    <dxf>
      <numFmt numFmtId="169" formatCode="0.0"/>
    </dxf>
    <dxf>
      <numFmt numFmtId="169" formatCode="0.0"/>
    </dxf>
    <dxf>
      <numFmt numFmtId="169" formatCode="0.0"/>
    </dxf>
    <dxf>
      <numFmt numFmtId="169" formatCode="0.0"/>
    </dxf>
    <dxf>
      <numFmt numFmtId="169" formatCode="0.0"/>
    </dxf>
    <dxf>
      <numFmt numFmtId="2" formatCode="0.00"/>
    </dxf>
    <dxf>
      <numFmt numFmtId="2" formatCode="0.00"/>
    </dxf>
    <dxf>
      <numFmt numFmtId="2" formatCode="0.00"/>
    </dxf>
    <dxf>
      <fill>
        <patternFill patternType="solid">
          <bgColor theme="6" tint="0.39997558519241921"/>
        </patternFill>
      </fill>
    </dxf>
    <dxf>
      <fill>
        <patternFill patternType="solid">
          <bgColor theme="6" tint="0.39997558519241921"/>
        </patternFill>
      </fill>
    </dxf>
    <dxf>
      <fill>
        <patternFill patternType="solid">
          <bgColor theme="6" tint="0.39997558519241921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fill>
        <patternFill patternType="solid">
          <bgColor theme="6" tint="0.59999389629810485"/>
        </patternFill>
      </fill>
    </dxf>
    <dxf>
      <fill>
        <patternFill patternType="solid">
          <bgColor theme="6" tint="0.59999389629810485"/>
        </patternFill>
      </fill>
    </dxf>
    <dxf>
      <fill>
        <patternFill patternType="solid">
          <bgColor theme="6" tint="0.59999389629810485"/>
        </patternFill>
      </fill>
    </dxf>
    <dxf>
      <fill>
        <patternFill patternType="solid">
          <bgColor theme="6" tint="0.59999389629810485"/>
        </patternFill>
      </fill>
    </dxf>
    <dxf>
      <fill>
        <patternFill patternType="solid">
          <bgColor theme="6" tint="0.59999389629810485"/>
        </patternFill>
      </fill>
    </dxf>
    <dxf>
      <fill>
        <patternFill patternType="solid">
          <bgColor theme="6" tint="0.59999389629810485"/>
        </patternFill>
      </fill>
    </dxf>
    <dxf>
      <fill>
        <patternFill patternType="solid">
          <bgColor theme="6" tint="0.59999389629810485"/>
        </patternFill>
      </fill>
    </dxf>
    <dxf>
      <fill>
        <patternFill patternType="solid">
          <bgColor theme="6" tint="0.59999389629810485"/>
        </patternFill>
      </fill>
    </dxf>
    <dxf>
      <fill>
        <patternFill patternType="solid">
          <bgColor theme="6" tint="0.59999389629810485"/>
        </patternFill>
      </fill>
    </dxf>
    <dxf>
      <fill>
        <patternFill patternType="solid">
          <bgColor theme="6" tint="0.59999389629810485"/>
        </patternFill>
      </fill>
    </dxf>
    <dxf>
      <fill>
        <patternFill patternType="solid">
          <bgColor theme="6" tint="0.59999389629810485"/>
        </patternFill>
      </fill>
    </dxf>
    <dxf>
      <fill>
        <patternFill patternType="solid">
          <bgColor theme="6" tint="0.59999389629810485"/>
        </patternFill>
      </fill>
    </dxf>
    <dxf>
      <fill>
        <patternFill patternType="solid">
          <bgColor theme="6" tint="0.59999389629810485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ont>
        <color theme="0"/>
      </font>
    </dxf>
    <dxf>
      <font>
        <color theme="0"/>
      </font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9" formatCode="0.0"/>
    </dxf>
    <dxf>
      <numFmt numFmtId="169" formatCode="0.0"/>
    </dxf>
    <dxf>
      <numFmt numFmtId="169" formatCode="0.0"/>
    </dxf>
    <dxf>
      <numFmt numFmtId="169" formatCode="0.0"/>
    </dxf>
    <dxf>
      <numFmt numFmtId="169" formatCode="0.0"/>
    </dxf>
    <dxf>
      <numFmt numFmtId="169" formatCode="0.0"/>
    </dxf>
    <dxf>
      <numFmt numFmtId="169" formatCode="0.0"/>
    </dxf>
    <dxf>
      <numFmt numFmtId="169" formatCode="0.0"/>
    </dxf>
    <dxf>
      <numFmt numFmtId="169" formatCode="0.0"/>
    </dxf>
    <dxf>
      <numFmt numFmtId="169" formatCode="0.0"/>
    </dxf>
    <dxf>
      <numFmt numFmtId="169" formatCode="0.0"/>
    </dxf>
    <dxf>
      <numFmt numFmtId="169" formatCode="0.0"/>
    </dxf>
    <dxf>
      <numFmt numFmtId="2" formatCode="0.00"/>
    </dxf>
    <dxf>
      <numFmt numFmtId="2" formatCode="0.00"/>
    </dxf>
    <dxf>
      <numFmt numFmtId="2" formatCode="0.00"/>
    </dxf>
    <dxf>
      <fill>
        <patternFill patternType="solid">
          <bgColor theme="6" tint="0.39997558519241921"/>
        </patternFill>
      </fill>
    </dxf>
    <dxf>
      <fill>
        <patternFill patternType="solid">
          <bgColor theme="6" tint="0.39997558519241921"/>
        </patternFill>
      </fill>
    </dxf>
    <dxf>
      <fill>
        <patternFill patternType="solid">
          <bgColor theme="6" tint="0.39997558519241921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fill>
        <patternFill patternType="solid">
          <bgColor theme="6" tint="0.59999389629810485"/>
        </patternFill>
      </fill>
    </dxf>
    <dxf>
      <fill>
        <patternFill patternType="solid">
          <bgColor theme="6" tint="0.59999389629810485"/>
        </patternFill>
      </fill>
    </dxf>
    <dxf>
      <fill>
        <patternFill patternType="solid">
          <bgColor theme="6" tint="0.59999389629810485"/>
        </patternFill>
      </fill>
    </dxf>
    <dxf>
      <fill>
        <patternFill patternType="solid">
          <bgColor theme="6" tint="0.59999389629810485"/>
        </patternFill>
      </fill>
    </dxf>
    <dxf>
      <fill>
        <patternFill patternType="solid">
          <bgColor theme="6" tint="0.59999389629810485"/>
        </patternFill>
      </fill>
    </dxf>
    <dxf>
      <fill>
        <patternFill patternType="solid">
          <bgColor theme="6" tint="0.59999389629810485"/>
        </patternFill>
      </fill>
    </dxf>
    <dxf>
      <fill>
        <patternFill patternType="solid">
          <bgColor theme="6" tint="0.59999389629810485"/>
        </patternFill>
      </fill>
    </dxf>
    <dxf>
      <fill>
        <patternFill patternType="solid">
          <bgColor theme="6" tint="0.59999389629810485"/>
        </patternFill>
      </fill>
    </dxf>
    <dxf>
      <fill>
        <patternFill patternType="solid">
          <bgColor theme="6" tint="0.59999389629810485"/>
        </patternFill>
      </fill>
    </dxf>
    <dxf>
      <fill>
        <patternFill patternType="solid">
          <bgColor theme="6" tint="0.59999389629810485"/>
        </patternFill>
      </fill>
    </dxf>
    <dxf>
      <fill>
        <patternFill patternType="solid">
          <bgColor theme="6" tint="0.59999389629810485"/>
        </patternFill>
      </fill>
    </dxf>
    <dxf>
      <fill>
        <patternFill patternType="solid">
          <bgColor theme="6" tint="0.59999389629810485"/>
        </patternFill>
      </fill>
    </dxf>
    <dxf>
      <fill>
        <patternFill patternType="solid">
          <bgColor theme="6" tint="0.59999389629810485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ont>
        <color theme="0"/>
      </font>
    </dxf>
    <dxf>
      <font>
        <color theme="0"/>
      </font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9" formatCode="0.0"/>
    </dxf>
    <dxf>
      <numFmt numFmtId="169" formatCode="0.0"/>
    </dxf>
    <dxf>
      <numFmt numFmtId="169" formatCode="0.0"/>
    </dxf>
    <dxf>
      <numFmt numFmtId="169" formatCode="0.0"/>
    </dxf>
    <dxf>
      <numFmt numFmtId="169" formatCode="0.0"/>
    </dxf>
    <dxf>
      <numFmt numFmtId="169" formatCode="0.0"/>
    </dxf>
    <dxf>
      <numFmt numFmtId="169" formatCode="0.0"/>
    </dxf>
    <dxf>
      <numFmt numFmtId="169" formatCode="0.0"/>
    </dxf>
    <dxf>
      <numFmt numFmtId="169" formatCode="0.0"/>
    </dxf>
    <dxf>
      <numFmt numFmtId="169" formatCode="0.0"/>
    </dxf>
    <dxf>
      <numFmt numFmtId="169" formatCode="0.0"/>
    </dxf>
    <dxf>
      <numFmt numFmtId="169" formatCode="0.0"/>
    </dxf>
    <dxf>
      <numFmt numFmtId="2" formatCode="0.00"/>
    </dxf>
    <dxf>
      <numFmt numFmtId="2" formatCode="0.00"/>
    </dxf>
    <dxf>
      <numFmt numFmtId="2" formatCode="0.00"/>
    </dxf>
    <dxf>
      <fill>
        <patternFill patternType="solid">
          <bgColor theme="6" tint="0.39997558519241921"/>
        </patternFill>
      </fill>
    </dxf>
    <dxf>
      <fill>
        <patternFill patternType="solid">
          <bgColor theme="6" tint="0.39997558519241921"/>
        </patternFill>
      </fill>
    </dxf>
    <dxf>
      <fill>
        <patternFill patternType="solid">
          <bgColor theme="6" tint="0.39997558519241921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fill>
        <patternFill patternType="solid">
          <bgColor theme="6" tint="0.59999389629810485"/>
        </patternFill>
      </fill>
    </dxf>
    <dxf>
      <fill>
        <patternFill patternType="solid">
          <bgColor theme="6" tint="0.59999389629810485"/>
        </patternFill>
      </fill>
    </dxf>
    <dxf>
      <fill>
        <patternFill patternType="solid">
          <bgColor theme="6" tint="0.59999389629810485"/>
        </patternFill>
      </fill>
    </dxf>
    <dxf>
      <fill>
        <patternFill patternType="solid">
          <bgColor theme="6" tint="0.59999389629810485"/>
        </patternFill>
      </fill>
    </dxf>
    <dxf>
      <fill>
        <patternFill patternType="solid">
          <bgColor theme="6" tint="0.59999389629810485"/>
        </patternFill>
      </fill>
    </dxf>
    <dxf>
      <fill>
        <patternFill patternType="solid">
          <bgColor theme="6" tint="0.59999389629810485"/>
        </patternFill>
      </fill>
    </dxf>
    <dxf>
      <fill>
        <patternFill patternType="solid">
          <bgColor theme="6" tint="0.59999389629810485"/>
        </patternFill>
      </fill>
    </dxf>
    <dxf>
      <fill>
        <patternFill patternType="solid">
          <bgColor theme="6" tint="0.59999389629810485"/>
        </patternFill>
      </fill>
    </dxf>
    <dxf>
      <fill>
        <patternFill patternType="solid">
          <bgColor theme="6" tint="0.59999389629810485"/>
        </patternFill>
      </fill>
    </dxf>
    <dxf>
      <fill>
        <patternFill patternType="solid">
          <bgColor theme="6" tint="0.59999389629810485"/>
        </patternFill>
      </fill>
    </dxf>
    <dxf>
      <fill>
        <patternFill patternType="solid">
          <bgColor theme="6" tint="0.59999389629810485"/>
        </patternFill>
      </fill>
    </dxf>
    <dxf>
      <fill>
        <patternFill patternType="solid">
          <bgColor theme="6" tint="0.59999389629810485"/>
        </patternFill>
      </fill>
    </dxf>
    <dxf>
      <fill>
        <patternFill patternType="solid">
          <bgColor theme="6" tint="0.59999389629810485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ont>
        <color theme="0"/>
      </font>
    </dxf>
    <dxf>
      <font>
        <color theme="0"/>
      </font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9" formatCode="0.0"/>
    </dxf>
    <dxf>
      <numFmt numFmtId="169" formatCode="0.0"/>
    </dxf>
    <dxf>
      <numFmt numFmtId="169" formatCode="0.0"/>
    </dxf>
    <dxf>
      <numFmt numFmtId="169" formatCode="0.0"/>
    </dxf>
    <dxf>
      <numFmt numFmtId="169" formatCode="0.0"/>
    </dxf>
    <dxf>
      <numFmt numFmtId="169" formatCode="0.0"/>
    </dxf>
    <dxf>
      <numFmt numFmtId="169" formatCode="0.0"/>
    </dxf>
    <dxf>
      <numFmt numFmtId="169" formatCode="0.0"/>
    </dxf>
    <dxf>
      <numFmt numFmtId="169" formatCode="0.0"/>
    </dxf>
    <dxf>
      <numFmt numFmtId="169" formatCode="0.0"/>
    </dxf>
    <dxf>
      <numFmt numFmtId="169" formatCode="0.0"/>
    </dxf>
    <dxf>
      <numFmt numFmtId="169" formatCode="0.0"/>
    </dxf>
    <dxf>
      <numFmt numFmtId="2" formatCode="0.00"/>
    </dxf>
    <dxf>
      <numFmt numFmtId="2" formatCode="0.00"/>
    </dxf>
    <dxf>
      <numFmt numFmtId="2" formatCode="0.00"/>
    </dxf>
    <dxf>
      <fill>
        <patternFill patternType="solid">
          <bgColor theme="6" tint="0.39997558519241921"/>
        </patternFill>
      </fill>
    </dxf>
    <dxf>
      <fill>
        <patternFill patternType="solid">
          <bgColor theme="6" tint="0.39997558519241921"/>
        </patternFill>
      </fill>
    </dxf>
    <dxf>
      <fill>
        <patternFill patternType="solid">
          <bgColor theme="6" tint="0.39997558519241921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fill>
        <patternFill patternType="solid">
          <bgColor theme="6" tint="0.59999389629810485"/>
        </patternFill>
      </fill>
    </dxf>
    <dxf>
      <fill>
        <patternFill patternType="solid">
          <bgColor theme="6" tint="0.59999389629810485"/>
        </patternFill>
      </fill>
    </dxf>
    <dxf>
      <fill>
        <patternFill patternType="solid">
          <bgColor theme="6" tint="0.59999389629810485"/>
        </patternFill>
      </fill>
    </dxf>
    <dxf>
      <fill>
        <patternFill patternType="solid">
          <bgColor theme="6" tint="0.59999389629810485"/>
        </patternFill>
      </fill>
    </dxf>
    <dxf>
      <fill>
        <patternFill patternType="solid">
          <bgColor theme="6" tint="0.59999389629810485"/>
        </patternFill>
      </fill>
    </dxf>
    <dxf>
      <fill>
        <patternFill patternType="solid">
          <bgColor theme="6" tint="0.59999389629810485"/>
        </patternFill>
      </fill>
    </dxf>
    <dxf>
      <fill>
        <patternFill patternType="solid">
          <bgColor theme="6" tint="0.59999389629810485"/>
        </patternFill>
      </fill>
    </dxf>
    <dxf>
      <fill>
        <patternFill patternType="solid">
          <bgColor theme="6" tint="0.59999389629810485"/>
        </patternFill>
      </fill>
    </dxf>
    <dxf>
      <fill>
        <patternFill patternType="solid">
          <bgColor theme="6" tint="0.59999389629810485"/>
        </patternFill>
      </fill>
    </dxf>
    <dxf>
      <fill>
        <patternFill patternType="solid">
          <bgColor theme="6" tint="0.59999389629810485"/>
        </patternFill>
      </fill>
    </dxf>
    <dxf>
      <fill>
        <patternFill patternType="solid">
          <bgColor theme="6" tint="0.59999389629810485"/>
        </patternFill>
      </fill>
    </dxf>
    <dxf>
      <fill>
        <patternFill patternType="solid">
          <bgColor theme="6" tint="0.59999389629810485"/>
        </patternFill>
      </fill>
    </dxf>
    <dxf>
      <fill>
        <patternFill patternType="solid">
          <bgColor theme="6" tint="0.59999389629810485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ont>
        <color theme="0"/>
      </font>
    </dxf>
    <dxf>
      <font>
        <color theme="0"/>
      </font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9" formatCode="0.0"/>
    </dxf>
    <dxf>
      <numFmt numFmtId="169" formatCode="0.0"/>
    </dxf>
    <dxf>
      <numFmt numFmtId="169" formatCode="0.0"/>
    </dxf>
    <dxf>
      <numFmt numFmtId="169" formatCode="0.0"/>
    </dxf>
    <dxf>
      <numFmt numFmtId="169" formatCode="0.0"/>
    </dxf>
    <dxf>
      <numFmt numFmtId="169" formatCode="0.0"/>
    </dxf>
    <dxf>
      <numFmt numFmtId="169" formatCode="0.0"/>
    </dxf>
    <dxf>
      <numFmt numFmtId="169" formatCode="0.0"/>
    </dxf>
    <dxf>
      <numFmt numFmtId="169" formatCode="0.0"/>
    </dxf>
    <dxf>
      <numFmt numFmtId="169" formatCode="0.0"/>
    </dxf>
    <dxf>
      <numFmt numFmtId="169" formatCode="0.0"/>
    </dxf>
    <dxf>
      <numFmt numFmtId="169" formatCode="0.0"/>
    </dxf>
    <dxf>
      <numFmt numFmtId="2" formatCode="0.00"/>
    </dxf>
    <dxf>
      <numFmt numFmtId="2" formatCode="0.00"/>
    </dxf>
    <dxf>
      <numFmt numFmtId="2" formatCode="0.00"/>
    </dxf>
    <dxf>
      <fill>
        <patternFill patternType="solid">
          <bgColor theme="6" tint="0.39997558519241921"/>
        </patternFill>
      </fill>
    </dxf>
    <dxf>
      <fill>
        <patternFill patternType="solid">
          <bgColor theme="6" tint="0.39997558519241921"/>
        </patternFill>
      </fill>
    </dxf>
    <dxf>
      <fill>
        <patternFill patternType="solid">
          <bgColor theme="6" tint="0.39997558519241921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fill>
        <patternFill patternType="solid">
          <bgColor theme="6" tint="0.59999389629810485"/>
        </patternFill>
      </fill>
    </dxf>
    <dxf>
      <fill>
        <patternFill patternType="solid">
          <bgColor theme="6" tint="0.59999389629810485"/>
        </patternFill>
      </fill>
    </dxf>
    <dxf>
      <fill>
        <patternFill patternType="solid">
          <bgColor theme="6" tint="0.59999389629810485"/>
        </patternFill>
      </fill>
    </dxf>
    <dxf>
      <fill>
        <patternFill patternType="solid">
          <bgColor theme="6" tint="0.59999389629810485"/>
        </patternFill>
      </fill>
    </dxf>
    <dxf>
      <fill>
        <patternFill patternType="solid">
          <bgColor theme="6" tint="0.59999389629810485"/>
        </patternFill>
      </fill>
    </dxf>
    <dxf>
      <fill>
        <patternFill patternType="solid">
          <bgColor theme="6" tint="0.59999389629810485"/>
        </patternFill>
      </fill>
    </dxf>
    <dxf>
      <fill>
        <patternFill patternType="solid">
          <bgColor theme="6" tint="0.59999389629810485"/>
        </patternFill>
      </fill>
    </dxf>
    <dxf>
      <fill>
        <patternFill patternType="solid">
          <bgColor theme="6" tint="0.59999389629810485"/>
        </patternFill>
      </fill>
    </dxf>
    <dxf>
      <fill>
        <patternFill patternType="solid">
          <bgColor theme="6" tint="0.59999389629810485"/>
        </patternFill>
      </fill>
    </dxf>
    <dxf>
      <fill>
        <patternFill patternType="solid">
          <bgColor theme="6" tint="0.59999389629810485"/>
        </patternFill>
      </fill>
    </dxf>
    <dxf>
      <fill>
        <patternFill patternType="solid">
          <bgColor theme="6" tint="0.59999389629810485"/>
        </patternFill>
      </fill>
    </dxf>
    <dxf>
      <fill>
        <patternFill patternType="solid">
          <bgColor theme="6" tint="0.59999389629810485"/>
        </patternFill>
      </fill>
    </dxf>
    <dxf>
      <fill>
        <patternFill patternType="solid">
          <bgColor theme="6" tint="0.59999389629810485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ont>
        <color theme="0"/>
      </font>
    </dxf>
    <dxf>
      <font>
        <color theme="0"/>
      </font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9" formatCode="0.0"/>
    </dxf>
    <dxf>
      <numFmt numFmtId="169" formatCode="0.0"/>
    </dxf>
    <dxf>
      <numFmt numFmtId="169" formatCode="0.0"/>
    </dxf>
    <dxf>
      <numFmt numFmtId="169" formatCode="0.0"/>
    </dxf>
    <dxf>
      <numFmt numFmtId="169" formatCode="0.0"/>
    </dxf>
    <dxf>
      <numFmt numFmtId="169" formatCode="0.0"/>
    </dxf>
    <dxf>
      <numFmt numFmtId="169" formatCode="0.0"/>
    </dxf>
    <dxf>
      <numFmt numFmtId="169" formatCode="0.0"/>
    </dxf>
    <dxf>
      <numFmt numFmtId="169" formatCode="0.0"/>
    </dxf>
    <dxf>
      <numFmt numFmtId="169" formatCode="0.0"/>
    </dxf>
    <dxf>
      <numFmt numFmtId="169" formatCode="0.0"/>
    </dxf>
    <dxf>
      <numFmt numFmtId="169" formatCode="0.0"/>
    </dxf>
    <dxf>
      <numFmt numFmtId="2" formatCode="0.00"/>
    </dxf>
    <dxf>
      <numFmt numFmtId="2" formatCode="0.00"/>
    </dxf>
    <dxf>
      <numFmt numFmtId="2" formatCode="0.00"/>
    </dxf>
    <dxf>
      <fill>
        <patternFill patternType="solid">
          <bgColor theme="6" tint="0.39997558519241921"/>
        </patternFill>
      </fill>
    </dxf>
    <dxf>
      <fill>
        <patternFill patternType="solid">
          <bgColor theme="6" tint="0.39997558519241921"/>
        </patternFill>
      </fill>
    </dxf>
    <dxf>
      <fill>
        <patternFill patternType="solid">
          <bgColor theme="6" tint="0.39997558519241921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6" tint="0.39997558519241921"/>
        </patternFill>
      </fill>
    </dxf>
    <dxf>
      <fill>
        <patternFill patternType="solid">
          <bgColor theme="6" tint="0.39997558519241921"/>
        </patternFill>
      </fill>
    </dxf>
    <dxf>
      <fill>
        <patternFill patternType="solid">
          <bgColor theme="6" tint="0.39997558519241921"/>
        </patternFill>
      </fill>
    </dxf>
    <dxf>
      <numFmt numFmtId="2" formatCode="0.00"/>
    </dxf>
    <dxf>
      <numFmt numFmtId="2" formatCode="0.00"/>
    </dxf>
    <dxf>
      <numFmt numFmtId="2" formatCode="0.00"/>
    </dxf>
    <dxf>
      <numFmt numFmtId="169" formatCode="0.0"/>
    </dxf>
    <dxf>
      <numFmt numFmtId="169" formatCode="0.0"/>
    </dxf>
    <dxf>
      <numFmt numFmtId="169" formatCode="0.0"/>
    </dxf>
    <dxf>
      <numFmt numFmtId="169" formatCode="0.0"/>
    </dxf>
    <dxf>
      <numFmt numFmtId="169" formatCode="0.0"/>
    </dxf>
    <dxf>
      <numFmt numFmtId="169" formatCode="0.0"/>
    </dxf>
    <dxf>
      <numFmt numFmtId="169" formatCode="0.0"/>
    </dxf>
    <dxf>
      <numFmt numFmtId="169" formatCode="0.0"/>
    </dxf>
    <dxf>
      <numFmt numFmtId="169" formatCode="0.0"/>
    </dxf>
    <dxf>
      <numFmt numFmtId="169" formatCode="0.0"/>
    </dxf>
    <dxf>
      <numFmt numFmtId="169" formatCode="0.0"/>
    </dxf>
    <dxf>
      <numFmt numFmtId="169" formatCode="0.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ont>
        <color theme="0"/>
      </font>
    </dxf>
    <dxf>
      <font>
        <color theme="0"/>
      </font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6" tint="0.59999389629810485"/>
        </patternFill>
      </fill>
    </dxf>
    <dxf>
      <fill>
        <patternFill patternType="solid">
          <bgColor theme="6" tint="0.59999389629810485"/>
        </patternFill>
      </fill>
    </dxf>
    <dxf>
      <fill>
        <patternFill patternType="solid">
          <bgColor theme="6" tint="0.59999389629810485"/>
        </patternFill>
      </fill>
    </dxf>
    <dxf>
      <fill>
        <patternFill patternType="solid">
          <bgColor theme="6" tint="0.59999389629810485"/>
        </patternFill>
      </fill>
    </dxf>
    <dxf>
      <fill>
        <patternFill patternType="solid">
          <bgColor theme="6" tint="0.59999389629810485"/>
        </patternFill>
      </fill>
    </dxf>
    <dxf>
      <fill>
        <patternFill patternType="solid">
          <bgColor theme="6" tint="0.59999389629810485"/>
        </patternFill>
      </fill>
    </dxf>
    <dxf>
      <fill>
        <patternFill patternType="solid">
          <bgColor theme="6" tint="0.59999389629810485"/>
        </patternFill>
      </fill>
    </dxf>
    <dxf>
      <fill>
        <patternFill patternType="solid">
          <bgColor theme="6" tint="0.59999389629810485"/>
        </patternFill>
      </fill>
    </dxf>
    <dxf>
      <fill>
        <patternFill patternType="solid">
          <bgColor theme="6" tint="0.59999389629810485"/>
        </patternFill>
      </fill>
    </dxf>
    <dxf>
      <fill>
        <patternFill patternType="solid">
          <bgColor theme="6" tint="0.59999389629810485"/>
        </patternFill>
      </fill>
    </dxf>
    <dxf>
      <fill>
        <patternFill patternType="solid">
          <bgColor theme="6" tint="0.59999389629810485"/>
        </patternFill>
      </fill>
    </dxf>
    <dxf>
      <fill>
        <patternFill patternType="solid">
          <bgColor theme="6" tint="0.59999389629810485"/>
        </patternFill>
      </fill>
    </dxf>
    <dxf>
      <fill>
        <patternFill patternType="solid">
          <bgColor theme="6" tint="0.59999389629810485"/>
        </patternFill>
      </fill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er\Desktop\&#1055;&#1100;&#1103;&#1099;&#1081;%20&#1096;&#1077;&#1088;&#1096;&#1077;&#1085;&#1100;\data1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4478.746296412035" createdVersion="5" refreshedVersion="5" minRefreshableVersion="3" recordCount="50" xr:uid="{00000000-000A-0000-FFFF-FFFF00000000}">
  <cacheSource type="worksheet">
    <worksheetSource ref="A1:H51" sheet="Лист2" r:id="rId2"/>
  </cacheSource>
  <cacheFields count="8">
    <cacheField name="Type" numFmtId="0">
      <sharedItems count="12">
        <s v="Speed"/>
        <s v="Reckless driving"/>
        <s v="TEXTING"/>
        <s v="Seatbelts "/>
        <s v="Alcohol"/>
        <s v="Weather "/>
        <s v="Month"/>
        <s v="Day of week"/>
        <s v="Time of day"/>
        <s v="Gender"/>
        <s v="Age"/>
        <s v="Passengers "/>
      </sharedItems>
    </cacheField>
    <cacheField name="What did he violate and how much" numFmtId="0">
      <sharedItems count="50">
        <s v="+10  MPH"/>
        <s v="+20 MPH"/>
        <s v="+30  MPH"/>
        <s v="+40 MPH"/>
        <s v="+50  MPH"/>
        <s v="Reckless driving/Tailgating"/>
        <s v="Aggressive driving"/>
        <s v="The driver does not write"/>
        <s v="The driver writes"/>
        <s v="Seatbelts are on"/>
        <s v="Seatbelts are off"/>
        <s v="Non Аlcohol Related"/>
        <s v="Alcohol Related"/>
        <s v="Bad weather"/>
        <s v="January"/>
        <s v="February"/>
        <s v="March"/>
        <s v="April"/>
        <s v="May"/>
        <s v="June"/>
        <s v="July"/>
        <s v="August"/>
        <s v="September"/>
        <s v="October"/>
        <s v="November"/>
        <s v="December"/>
        <s v="Sunday"/>
        <s v="Monday"/>
        <s v="Tuesday"/>
        <s v="Wednesday"/>
        <s v="Thursday"/>
        <s v="Friday"/>
        <s v="Saturday"/>
        <s v="Midnight - 3 a.m."/>
        <s v="3 a.m. - 6 a.m."/>
        <s v="6 a.m. - 9 a.m."/>
        <s v="9 a.m. - noon"/>
        <s v="Noon - 3 p.m."/>
        <s v="3 p.m. - 6 p.m."/>
        <s v="6 p.m. - 9 p.m."/>
        <s v="9 p.m. - midnight"/>
        <s v="Men "/>
        <s v="Women"/>
        <s v="Оver 20 years old"/>
        <s v="Teens ages 15 - 19"/>
        <s v="0 Passenger"/>
        <s v="1 Passenger"/>
        <s v="2 Passenger"/>
        <s v="3 Passenger"/>
        <s v="4+ Passenger"/>
      </sharedItems>
    </cacheField>
    <cacheField name="% more likeley to be in accident" numFmtId="0">
      <sharedItems containsMixedTypes="1" containsNumber="1" minValue="-2.0000000000000004" maxValue="0.95655737704918031"/>
    </cacheField>
    <cacheField name="Chance of an accident" numFmtId="0">
      <sharedItems/>
    </cacheField>
    <cacheField name="times more likely" numFmtId="0">
      <sharedItems containsMixedTypes="1" containsNumber="1" minValue="0.33333333333333331" maxValue="23"/>
    </cacheField>
    <cacheField name="Grade" numFmtId="0">
      <sharedItems/>
    </cacheField>
    <cacheField name="Weighted Avg" numFmtId="0">
      <sharedItems containsMixedTypes="1" containsNumber="1" containsInteger="1" minValue="0" maxValue="4"/>
    </cacheField>
    <cacheField name="times more likely of fatality" numFmtId="0">
      <sharedItems containsMixedTypes="1" containsNumber="1" minValue="-4.5" maxValue="5.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x v="0"/>
    <x v="0"/>
    <n v="4.4999999999999998E-2"/>
    <s v="1 in 58,255"/>
    <n v="1.0471204188481675"/>
    <s v="A"/>
    <n v="4"/>
    <s v="-"/>
  </r>
  <r>
    <x v="0"/>
    <x v="1"/>
    <n v="0.09"/>
    <s v="1 in 55,51"/>
    <n v="1.0989010989010988"/>
    <s v="B"/>
    <n v="3"/>
    <s v="-"/>
  </r>
  <r>
    <x v="0"/>
    <x v="2"/>
    <n v="0.18"/>
    <s v="1 in 50,02"/>
    <n v="1.2195121951219512"/>
    <s v="C"/>
    <n v="2"/>
    <s v="-"/>
  </r>
  <r>
    <x v="0"/>
    <x v="3"/>
    <n v="0.36"/>
    <s v="1 in 39,04"/>
    <n v="1.5625"/>
    <s v="D"/>
    <n v="1"/>
    <s v="-"/>
  </r>
  <r>
    <x v="0"/>
    <x v="4"/>
    <n v="0.72"/>
    <s v="1 in 17,08"/>
    <n v="3.5714285714285712"/>
    <s v="F"/>
    <n v="0"/>
    <s v="-"/>
  </r>
  <r>
    <x v="1"/>
    <x v="5"/>
    <n v="0.33"/>
    <s v="1 in 40,87"/>
    <n v="1.4925373134328359"/>
    <s v="A"/>
    <n v="4"/>
    <s v="-"/>
  </r>
  <r>
    <x v="1"/>
    <x v="6"/>
    <n v="0.5"/>
    <s v="1 in 30,5"/>
    <n v="2"/>
    <s v="F"/>
    <n v="0"/>
    <s v="-"/>
  </r>
  <r>
    <x v="2"/>
    <x v="7"/>
    <n v="0"/>
    <s v="1 in 61"/>
    <n v="1"/>
    <s v="A"/>
    <n v="4"/>
    <s v="-"/>
  </r>
  <r>
    <x v="2"/>
    <x v="8"/>
    <n v="0.95655737704918031"/>
    <s v="1 in 2,65"/>
    <n v="23"/>
    <s v="F"/>
    <n v="0"/>
    <s v="-"/>
  </r>
  <r>
    <x v="3"/>
    <x v="9"/>
    <s v="-"/>
    <s v="-"/>
    <s v="-"/>
    <s v="A"/>
    <n v="4"/>
    <n v="0"/>
  </r>
  <r>
    <x v="3"/>
    <x v="10"/>
    <s v="-"/>
    <s v="-"/>
    <s v="-"/>
    <s v="F"/>
    <n v="0"/>
    <n v="2"/>
  </r>
  <r>
    <x v="4"/>
    <x v="11"/>
    <n v="0"/>
    <s v="1 in 61"/>
    <n v="1"/>
    <s v="A"/>
    <n v="4"/>
    <s v="-"/>
  </r>
  <r>
    <x v="4"/>
    <x v="12"/>
    <n v="0.77786885245901638"/>
    <s v="1 in 13,55"/>
    <n v="4.5"/>
    <s v="F"/>
    <n v="0"/>
    <s v="-"/>
  </r>
  <r>
    <x v="5"/>
    <x v="13"/>
    <n v="0.21311475409836056"/>
    <s v="1 in 48"/>
    <n v="1.2820512820512822"/>
    <s v="No Grade"/>
    <s v="-"/>
    <s v="-"/>
  </r>
  <r>
    <x v="6"/>
    <x v="14"/>
    <n v="-0.19672131147540997"/>
    <s v="1 in 73"/>
    <n v="0.84"/>
    <s v="No Grade"/>
    <s v="-"/>
    <n v="-1.3333333333333339"/>
  </r>
  <r>
    <x v="6"/>
    <x v="15"/>
    <n v="-0.19672131147540997"/>
    <s v="1 in 73"/>
    <n v="0.84"/>
    <s v="No Grade"/>
    <s v="-"/>
    <n v="-1.3333333333333339"/>
  </r>
  <r>
    <x v="6"/>
    <x v="16"/>
    <n v="-4.9180327868852514E-2"/>
    <s v="1 in 64"/>
    <n v="0.96"/>
    <s v="No Grade"/>
    <s v="-"/>
    <n v="-0.33333333333333393"/>
  </r>
  <r>
    <x v="6"/>
    <x v="17"/>
    <n v="-4.9180327868852514E-2"/>
    <s v="1 in 64"/>
    <n v="0.96"/>
    <s v="No Grade"/>
    <s v="-"/>
    <n v="-0.33333333333333393"/>
  </r>
  <r>
    <x v="6"/>
    <x v="18"/>
    <n v="8.1967213114753995E-2"/>
    <s v="1 in 56"/>
    <n v="1.0799999999999998"/>
    <s v="No Grade"/>
    <s v="-"/>
    <n v="0.66666666666666607"/>
  </r>
  <r>
    <x v="6"/>
    <x v="19"/>
    <n v="8.1967213114753995E-2"/>
    <s v="1 in 56"/>
    <n v="1.0799999999999998"/>
    <s v="No Grade"/>
    <s v="-"/>
    <n v="0.66666666666666607"/>
  </r>
  <r>
    <x v="6"/>
    <x v="20"/>
    <n v="0.16393442622950813"/>
    <s v="1 in 51"/>
    <n v="1.2"/>
    <s v="No Grade"/>
    <s v="-"/>
    <n v="1.6666666666666661"/>
  </r>
  <r>
    <x v="6"/>
    <x v="21"/>
    <n v="-4.9180327868852514E-2"/>
    <s v="1 in 64"/>
    <n v="0.96"/>
    <s v="No Grade"/>
    <s v="-"/>
    <n v="-0.33333333333333393"/>
  </r>
  <r>
    <x v="6"/>
    <x v="22"/>
    <n v="8.1967213114753995E-2"/>
    <s v="1 in 56"/>
    <n v="1.0799999999999998"/>
    <s v="No Grade"/>
    <s v="-"/>
    <n v="0.66666666666666607"/>
  </r>
  <r>
    <x v="6"/>
    <x v="23"/>
    <n v="8.1967213114753995E-2"/>
    <s v="1 in 56"/>
    <n v="1.0799999999999998"/>
    <s v="No Grade"/>
    <s v="-"/>
    <n v="0.66666666666666607"/>
  </r>
  <r>
    <x v="6"/>
    <x v="24"/>
    <n v="-4.9180327868852514E-2"/>
    <s v="1 in 64"/>
    <n v="0.96"/>
    <s v="No Grade"/>
    <s v="-"/>
    <n v="-0.33333333333333393"/>
  </r>
  <r>
    <x v="6"/>
    <x v="25"/>
    <n v="-0.19672131147540997"/>
    <s v="1 in 73"/>
    <n v="0.84"/>
    <s v="No Grade"/>
    <s v="-"/>
    <n v="-1.3333333333333339"/>
  </r>
  <r>
    <x v="7"/>
    <x v="26"/>
    <n v="0.21311475409836056"/>
    <s v="1 in 48"/>
    <n v="1.2599999999999998"/>
    <s v="No Grade"/>
    <s v="-"/>
    <n v="3.7142857142857135"/>
  </r>
  <r>
    <x v="7"/>
    <x v="27"/>
    <n v="-9.8360655737704999E-2"/>
    <s v="1 in 67"/>
    <n v="0.90999999999999992"/>
    <s v="No Grade"/>
    <s v="-"/>
    <n v="-1.2857142857142865"/>
  </r>
  <r>
    <x v="7"/>
    <x v="28"/>
    <n v="-0.29508196721311486"/>
    <s v="1 in 79"/>
    <n v="0.77"/>
    <s v="No Grade"/>
    <s v="-"/>
    <n v="-3.2857142857142865"/>
  </r>
  <r>
    <x v="7"/>
    <x v="29"/>
    <n v="-0.29508196721311486"/>
    <s v="1 in 79"/>
    <n v="0.77"/>
    <s v="No Grade"/>
    <s v="-"/>
    <n v="-3.2857142857142865"/>
  </r>
  <r>
    <x v="7"/>
    <x v="30"/>
    <n v="-9.8360655737704999E-2"/>
    <s v="1 in 67"/>
    <n v="0.90999999999999992"/>
    <s v="No Grade"/>
    <s v="-"/>
    <n v="-1.2857142857142865"/>
  </r>
  <r>
    <x v="7"/>
    <x v="31"/>
    <n v="4.9180327868852396E-2"/>
    <s v="1 in 58"/>
    <n v="1.0499999999999998"/>
    <s v="No Grade"/>
    <s v="-"/>
    <n v="0.71428571428571352"/>
  </r>
  <r>
    <x v="7"/>
    <x v="32"/>
    <n v="0.24590163934426224"/>
    <s v="1 in 46"/>
    <n v="1.33"/>
    <s v="No Grade"/>
    <s v="-"/>
    <n v="4.7142857142857135"/>
  </r>
  <r>
    <x v="8"/>
    <x v="33"/>
    <n v="3.2786885245901586E-2"/>
    <s v="1 in 59"/>
    <n v="1.04"/>
    <s v="No Grade"/>
    <s v="-"/>
    <n v="0.5"/>
  </r>
  <r>
    <x v="8"/>
    <x v="34"/>
    <n v="-0.55737704918032793"/>
    <s v="1 in 95"/>
    <n v="0.64"/>
    <s v="No Grade"/>
    <s v="-"/>
    <n v="-4.5"/>
  </r>
  <r>
    <x v="8"/>
    <x v="35"/>
    <n v="-0.13114754098360659"/>
    <s v="1 in 69"/>
    <n v="0.88000000000000012"/>
    <s v="No Grade"/>
    <s v="-"/>
    <n v="-1.5"/>
  </r>
  <r>
    <x v="8"/>
    <x v="36"/>
    <n v="-0.55737704918032793"/>
    <s v="1 in 95"/>
    <n v="0.64"/>
    <s v="No Grade"/>
    <s v="-"/>
    <n v="-4.5"/>
  </r>
  <r>
    <x v="8"/>
    <x v="37"/>
    <n v="-0.13114754098360659"/>
    <s v="1 in 69"/>
    <n v="0.88000000000000012"/>
    <s v="No Grade"/>
    <s v="-"/>
    <n v="-1.5"/>
  </r>
  <r>
    <x v="8"/>
    <x v="38"/>
    <n v="0.16393442622950813"/>
    <s v="1 in 51"/>
    <n v="1.2"/>
    <s v="No Grade"/>
    <s v="-"/>
    <n v="2.5"/>
  </r>
  <r>
    <x v="8"/>
    <x v="39"/>
    <n v="0.31147540983606548"/>
    <s v="1 in 42"/>
    <n v="1.4400000000000002"/>
    <s v="No Grade"/>
    <s v="-"/>
    <n v="5.5"/>
  </r>
  <r>
    <x v="8"/>
    <x v="40"/>
    <n v="0.21311475409836056"/>
    <s v="1 in 48"/>
    <n v="1.28"/>
    <s v="No Grade"/>
    <s v="-"/>
    <n v="3.5"/>
  </r>
  <r>
    <x v="9"/>
    <x v="41"/>
    <n v="0"/>
    <s v="1 in 61"/>
    <n v="1"/>
    <s v="No Grade"/>
    <s v="-"/>
    <s v="-"/>
  </r>
  <r>
    <x v="9"/>
    <x v="42"/>
    <n v="-1"/>
    <s v="1 in 122"/>
    <n v="0.5"/>
    <s v="No Grade"/>
    <s v="-"/>
    <s v="-"/>
  </r>
  <r>
    <x v="10"/>
    <x v="43"/>
    <n v="-2.0000000000000004"/>
    <s v="1 in 183"/>
    <n v="0.33333333333333331"/>
    <s v="No Grade"/>
    <s v="-"/>
    <s v="-"/>
  </r>
  <r>
    <x v="10"/>
    <x v="44"/>
    <n v="0"/>
    <s v="1 in 61"/>
    <n v="1"/>
    <s v="No Grade"/>
    <s v="-"/>
    <s v="-"/>
  </r>
  <r>
    <x v="11"/>
    <x v="45"/>
    <n v="0"/>
    <s v="1 in 61"/>
    <n v="1"/>
    <s v="A"/>
    <n v="4"/>
    <s v="-"/>
  </r>
  <r>
    <x v="11"/>
    <x v="46"/>
    <n v="0.50819672131147542"/>
    <s v="1 in 30,5"/>
    <n v="2"/>
    <s v="B"/>
    <n v="3"/>
    <s v="-"/>
  </r>
  <r>
    <x v="11"/>
    <x v="47"/>
    <n v="0.79508196721311475"/>
    <s v="1 in 12,2"/>
    <n v="5"/>
    <s v="C"/>
    <n v="2"/>
    <s v="-"/>
  </r>
  <r>
    <x v="11"/>
    <x v="48"/>
    <n v="0.79508196721311475"/>
    <s v="1 in 12,2"/>
    <n v="5"/>
    <s v="D"/>
    <n v="1"/>
    <s v="-"/>
  </r>
  <r>
    <x v="11"/>
    <x v="49"/>
    <n v="0.79508196721311475"/>
    <s v="1 in 12,2"/>
    <n v="5"/>
    <s v="F"/>
    <n v="0"/>
    <s v="-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СводнаяТаблица1" cacheId="0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5" indent="0" outline="1" outlineData="1" multipleFieldFilters="0">
  <location ref="A1:E14" firstHeaderRow="0" firstDataRow="1" firstDataCol="1"/>
  <pivotFields count="8">
    <pivotField axis="axisRow" showAll="0">
      <items count="13">
        <item sd="0" x="10"/>
        <item sd="0" x="4"/>
        <item sd="0" x="7"/>
        <item sd="0" x="9"/>
        <item sd="0" x="6"/>
        <item sd="0" x="11"/>
        <item sd="0" x="1"/>
        <item sd="0" x="3"/>
        <item sd="0" x="0"/>
        <item sd="0" x="2"/>
        <item sd="0" x="8"/>
        <item sd="0" x="5"/>
        <item t="default"/>
      </items>
    </pivotField>
    <pivotField axis="axisRow" showAll="0">
      <items count="51">
        <item x="0"/>
        <item x="1"/>
        <item x="2"/>
        <item x="3"/>
        <item x="4"/>
        <item x="45"/>
        <item x="46"/>
        <item x="47"/>
        <item x="34"/>
        <item x="38"/>
        <item x="48"/>
        <item x="49"/>
        <item x="35"/>
        <item x="39"/>
        <item x="36"/>
        <item x="40"/>
        <item x="6"/>
        <item x="12"/>
        <item x="17"/>
        <item x="21"/>
        <item x="13"/>
        <item x="25"/>
        <item x="15"/>
        <item x="31"/>
        <item x="14"/>
        <item x="20"/>
        <item x="19"/>
        <item x="16"/>
        <item x="18"/>
        <item x="41"/>
        <item x="33"/>
        <item x="27"/>
        <item x="11"/>
        <item x="37"/>
        <item x="24"/>
        <item x="23"/>
        <item x="5"/>
        <item x="32"/>
        <item x="10"/>
        <item x="9"/>
        <item x="22"/>
        <item x="26"/>
        <item x="44"/>
        <item x="7"/>
        <item x="8"/>
        <item x="30"/>
        <item x="28"/>
        <item x="29"/>
        <item x="42"/>
        <item x="43"/>
        <item t="default"/>
      </items>
    </pivotField>
    <pivotField dataField="1" showAll="0"/>
    <pivotField showAll="0"/>
    <pivotField dataField="1" showAll="0"/>
    <pivotField showAll="0"/>
    <pivotField dataField="1" showAll="0"/>
    <pivotField dataField="1" showAll="0"/>
  </pivotFields>
  <rowFields count="2">
    <field x="0"/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times more likely(max)" fld="4" subtotal="max" baseField="0" baseItem="0"/>
    <dataField name="% more likeley to be in accident(max)" fld="2" subtotal="max" baseField="0" baseItem="0"/>
    <dataField name="times more likely of fatality(max)" fld="7" subtotal="max" baseField="0" baseItem="0"/>
    <dataField name="Weighted Avg()max" fld="6" subtotal="max" baseField="0" baseItem="0"/>
  </dataFields>
  <formats count="113">
    <format dxfId="903">
      <pivotArea collapsedLevelsAreSubtotals="1" fieldPosition="0">
        <references count="2">
          <reference field="4294967294" count="1" selected="0">
            <x v="0"/>
          </reference>
          <reference field="0" count="1">
            <x v="0"/>
          </reference>
        </references>
      </pivotArea>
    </format>
    <format dxfId="902">
      <pivotArea collapsedLevelsAreSubtotals="1" fieldPosition="0">
        <references count="2">
          <reference field="4294967294" count="1" selected="0">
            <x v="0"/>
          </reference>
          <reference field="0" count="1">
            <x v="1"/>
          </reference>
        </references>
      </pivotArea>
    </format>
    <format dxfId="901">
      <pivotArea collapsedLevelsAreSubtotals="1" fieldPosition="0">
        <references count="2">
          <reference field="4294967294" count="1" selected="0">
            <x v="0"/>
          </reference>
          <reference field="0" count="1">
            <x v="2"/>
          </reference>
        </references>
      </pivotArea>
    </format>
    <format dxfId="900">
      <pivotArea collapsedLevelsAreSubtotals="1" fieldPosition="0">
        <references count="2">
          <reference field="4294967294" count="1" selected="0">
            <x v="0"/>
          </reference>
          <reference field="0" count="1">
            <x v="3"/>
          </reference>
        </references>
      </pivotArea>
    </format>
    <format dxfId="899">
      <pivotArea collapsedLevelsAreSubtotals="1" fieldPosition="0">
        <references count="2">
          <reference field="4294967294" count="1" selected="0">
            <x v="0"/>
          </reference>
          <reference field="0" count="1">
            <x v="4"/>
          </reference>
        </references>
      </pivotArea>
    </format>
    <format dxfId="898">
      <pivotArea collapsedLevelsAreSubtotals="1" fieldPosition="0">
        <references count="2">
          <reference field="4294967294" count="1" selected="0">
            <x v="0"/>
          </reference>
          <reference field="0" count="1">
            <x v="5"/>
          </reference>
        </references>
      </pivotArea>
    </format>
    <format dxfId="897">
      <pivotArea collapsedLevelsAreSubtotals="1" fieldPosition="0">
        <references count="2">
          <reference field="4294967294" count="1" selected="0">
            <x v="0"/>
          </reference>
          <reference field="0" count="1">
            <x v="6"/>
          </reference>
        </references>
      </pivotArea>
    </format>
    <format dxfId="896">
      <pivotArea collapsedLevelsAreSubtotals="1" fieldPosition="0">
        <references count="2">
          <reference field="4294967294" count="1" selected="0">
            <x v="0"/>
          </reference>
          <reference field="0" count="1">
            <x v="7"/>
          </reference>
        </references>
      </pivotArea>
    </format>
    <format dxfId="895">
      <pivotArea collapsedLevelsAreSubtotals="1" fieldPosition="0">
        <references count="2">
          <reference field="4294967294" count="1" selected="0">
            <x v="0"/>
          </reference>
          <reference field="0" count="1">
            <x v="8"/>
          </reference>
        </references>
      </pivotArea>
    </format>
    <format dxfId="894">
      <pivotArea collapsedLevelsAreSubtotals="1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1" count="5">
            <x v="0"/>
            <x v="1"/>
            <x v="2"/>
            <x v="3"/>
            <x v="4"/>
          </reference>
        </references>
      </pivotArea>
    </format>
    <format dxfId="893">
      <pivotArea collapsedLevelsAreSubtotals="1" fieldPosition="0">
        <references count="2">
          <reference field="4294967294" count="1" selected="0">
            <x v="0"/>
          </reference>
          <reference field="0" count="1">
            <x v="9"/>
          </reference>
        </references>
      </pivotArea>
    </format>
    <format dxfId="892">
      <pivotArea collapsedLevelsAreSubtotals="1" fieldPosition="0">
        <references count="2">
          <reference field="4294967294" count="1" selected="0">
            <x v="0"/>
          </reference>
          <reference field="0" count="1">
            <x v="10"/>
          </reference>
        </references>
      </pivotArea>
    </format>
    <format dxfId="891">
      <pivotArea collapsedLevelsAreSubtotals="1" fieldPosition="0">
        <references count="2">
          <reference field="4294967294" count="1" selected="0">
            <x v="0"/>
          </reference>
          <reference field="0" count="1">
            <x v="11"/>
          </reference>
        </references>
      </pivotArea>
    </format>
    <format dxfId="890">
      <pivotArea collapsedLevelsAreSubtotals="1" fieldPosition="0">
        <references count="1">
          <reference field="0" count="1">
            <x v="0"/>
          </reference>
        </references>
      </pivotArea>
    </format>
    <format dxfId="889">
      <pivotArea collapsedLevelsAreSubtotals="1" fieldPosition="0">
        <references count="1">
          <reference field="0" count="1">
            <x v="1"/>
          </reference>
        </references>
      </pivotArea>
    </format>
    <format dxfId="888">
      <pivotArea collapsedLevelsAreSubtotals="1" fieldPosition="0">
        <references count="1">
          <reference field="0" count="1">
            <x v="2"/>
          </reference>
        </references>
      </pivotArea>
    </format>
    <format dxfId="887">
      <pivotArea collapsedLevelsAreSubtotals="1" fieldPosition="0">
        <references count="1">
          <reference field="0" count="1">
            <x v="3"/>
          </reference>
        </references>
      </pivotArea>
    </format>
    <format dxfId="886">
      <pivotArea collapsedLevelsAreSubtotals="1" fieldPosition="0">
        <references count="1">
          <reference field="0" count="1">
            <x v="4"/>
          </reference>
        </references>
      </pivotArea>
    </format>
    <format dxfId="885">
      <pivotArea collapsedLevelsAreSubtotals="1" fieldPosition="0">
        <references count="1">
          <reference field="0" count="1">
            <x v="5"/>
          </reference>
        </references>
      </pivotArea>
    </format>
    <format dxfId="884">
      <pivotArea collapsedLevelsAreSubtotals="1" fieldPosition="0">
        <references count="1">
          <reference field="0" count="1">
            <x v="6"/>
          </reference>
        </references>
      </pivotArea>
    </format>
    <format dxfId="883">
      <pivotArea collapsedLevelsAreSubtotals="1" fieldPosition="0">
        <references count="1">
          <reference field="0" count="1">
            <x v="7"/>
          </reference>
        </references>
      </pivotArea>
    </format>
    <format dxfId="882">
      <pivotArea collapsedLevelsAreSubtotals="1" fieldPosition="0">
        <references count="1">
          <reference field="0" count="1">
            <x v="8"/>
          </reference>
        </references>
      </pivotArea>
    </format>
    <format dxfId="881">
      <pivotArea collapsedLevelsAreSubtotals="1" fieldPosition="0">
        <references count="2">
          <reference field="0" count="1" selected="0">
            <x v="8"/>
          </reference>
          <reference field="1" count="5">
            <x v="0"/>
            <x v="1"/>
            <x v="2"/>
            <x v="3"/>
            <x v="4"/>
          </reference>
        </references>
      </pivotArea>
    </format>
    <format dxfId="880">
      <pivotArea collapsedLevelsAreSubtotals="1" fieldPosition="0">
        <references count="1">
          <reference field="0" count="1">
            <x v="9"/>
          </reference>
        </references>
      </pivotArea>
    </format>
    <format dxfId="879">
      <pivotArea collapsedLevelsAreSubtotals="1" fieldPosition="0">
        <references count="1">
          <reference field="0" count="1">
            <x v="10"/>
          </reference>
        </references>
      </pivotArea>
    </format>
    <format dxfId="878">
      <pivotArea collapsedLevelsAreSubtotals="1" fieldPosition="0">
        <references count="1">
          <reference field="0" count="1">
            <x v="11"/>
          </reference>
        </references>
      </pivotArea>
    </format>
    <format dxfId="877">
      <pivotArea collapsedLevelsAreSubtotals="1" fieldPosition="0">
        <references count="2">
          <reference field="4294967294" count="1" selected="0">
            <x v="0"/>
          </reference>
          <reference field="0" count="1">
            <x v="0"/>
          </reference>
        </references>
      </pivotArea>
    </format>
    <format dxfId="876">
      <pivotArea collapsedLevelsAreSubtotals="1" fieldPosition="0">
        <references count="2">
          <reference field="4294967294" count="1" selected="0">
            <x v="0"/>
          </reference>
          <reference field="0" count="1">
            <x v="1"/>
          </reference>
        </references>
      </pivotArea>
    </format>
    <format dxfId="875">
      <pivotArea collapsedLevelsAreSubtotals="1" fieldPosition="0">
        <references count="2">
          <reference field="4294967294" count="1" selected="0">
            <x v="0"/>
          </reference>
          <reference field="0" count="1">
            <x v="2"/>
          </reference>
        </references>
      </pivotArea>
    </format>
    <format dxfId="874">
      <pivotArea collapsedLevelsAreSubtotals="1" fieldPosition="0">
        <references count="2">
          <reference field="4294967294" count="1" selected="0">
            <x v="0"/>
          </reference>
          <reference field="0" count="1">
            <x v="3"/>
          </reference>
        </references>
      </pivotArea>
    </format>
    <format dxfId="873">
      <pivotArea collapsedLevelsAreSubtotals="1" fieldPosition="0">
        <references count="2">
          <reference field="4294967294" count="1" selected="0">
            <x v="0"/>
          </reference>
          <reference field="0" count="1">
            <x v="4"/>
          </reference>
        </references>
      </pivotArea>
    </format>
    <format dxfId="872">
      <pivotArea collapsedLevelsAreSubtotals="1" fieldPosition="0">
        <references count="2">
          <reference field="4294967294" count="1" selected="0">
            <x v="0"/>
          </reference>
          <reference field="0" count="1">
            <x v="5"/>
          </reference>
        </references>
      </pivotArea>
    </format>
    <format dxfId="871">
      <pivotArea collapsedLevelsAreSubtotals="1" fieldPosition="0">
        <references count="2">
          <reference field="4294967294" count="1" selected="0">
            <x v="0"/>
          </reference>
          <reference field="0" count="1">
            <x v="6"/>
          </reference>
        </references>
      </pivotArea>
    </format>
    <format dxfId="870">
      <pivotArea collapsedLevelsAreSubtotals="1" fieldPosition="0">
        <references count="2">
          <reference field="4294967294" count="1" selected="0">
            <x v="0"/>
          </reference>
          <reference field="0" count="1">
            <x v="7"/>
          </reference>
        </references>
      </pivotArea>
    </format>
    <format dxfId="869">
      <pivotArea collapsedLevelsAreSubtotals="1" fieldPosition="0">
        <references count="2">
          <reference field="4294967294" count="1" selected="0">
            <x v="0"/>
          </reference>
          <reference field="0" count="1">
            <x v="8"/>
          </reference>
        </references>
      </pivotArea>
    </format>
    <format dxfId="868">
      <pivotArea collapsedLevelsAreSubtotals="1" fieldPosition="0">
        <references count="2">
          <reference field="4294967294" count="1" selected="0">
            <x v="0"/>
          </reference>
          <reference field="0" count="1">
            <x v="9"/>
          </reference>
        </references>
      </pivotArea>
    </format>
    <format dxfId="867">
      <pivotArea collapsedLevelsAreSubtotals="1" fieldPosition="0">
        <references count="2">
          <reference field="4294967294" count="1" selected="0">
            <x v="0"/>
          </reference>
          <reference field="0" count="1">
            <x v="10"/>
          </reference>
        </references>
      </pivotArea>
    </format>
    <format dxfId="866">
      <pivotArea collapsedLevelsAreSubtotals="1" fieldPosition="0">
        <references count="2">
          <reference field="4294967294" count="1" selected="0">
            <x v="0"/>
          </reference>
          <reference field="0" count="1">
            <x v="11"/>
          </reference>
        </references>
      </pivotArea>
    </format>
    <format dxfId="865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864">
      <pivotArea collapsedLevelsAreSubtotals="1" fieldPosition="0">
        <references count="2">
          <reference field="4294967294" count="1" selected="0">
            <x v="0"/>
          </reference>
          <reference field="0" count="1">
            <x v="0"/>
          </reference>
        </references>
      </pivotArea>
    </format>
    <format dxfId="863">
      <pivotArea collapsedLevelsAreSubtotals="1" fieldPosition="0">
        <references count="2">
          <reference field="4294967294" count="1" selected="0">
            <x v="0"/>
          </reference>
          <reference field="0" count="1">
            <x v="1"/>
          </reference>
        </references>
      </pivotArea>
    </format>
    <format dxfId="862">
      <pivotArea collapsedLevelsAreSubtotals="1" fieldPosition="0">
        <references count="2">
          <reference field="4294967294" count="1" selected="0">
            <x v="0"/>
          </reference>
          <reference field="0" count="1">
            <x v="2"/>
          </reference>
        </references>
      </pivotArea>
    </format>
    <format dxfId="861">
      <pivotArea collapsedLevelsAreSubtotals="1" fieldPosition="0">
        <references count="2">
          <reference field="4294967294" count="1" selected="0">
            <x v="0"/>
          </reference>
          <reference field="0" count="1">
            <x v="3"/>
          </reference>
        </references>
      </pivotArea>
    </format>
    <format dxfId="860">
      <pivotArea collapsedLevelsAreSubtotals="1" fieldPosition="0">
        <references count="2">
          <reference field="4294967294" count="1" selected="0">
            <x v="0"/>
          </reference>
          <reference field="0" count="1">
            <x v="4"/>
          </reference>
        </references>
      </pivotArea>
    </format>
    <format dxfId="859">
      <pivotArea collapsedLevelsAreSubtotals="1" fieldPosition="0">
        <references count="2">
          <reference field="4294967294" count="1" selected="0">
            <x v="0"/>
          </reference>
          <reference field="0" count="1">
            <x v="5"/>
          </reference>
        </references>
      </pivotArea>
    </format>
    <format dxfId="858">
      <pivotArea collapsedLevelsAreSubtotals="1" fieldPosition="0">
        <references count="2">
          <reference field="4294967294" count="1" selected="0">
            <x v="0"/>
          </reference>
          <reference field="0" count="1">
            <x v="6"/>
          </reference>
        </references>
      </pivotArea>
    </format>
    <format dxfId="857">
      <pivotArea collapsedLevelsAreSubtotals="1" fieldPosition="0">
        <references count="2">
          <reference field="4294967294" count="1" selected="0">
            <x v="0"/>
          </reference>
          <reference field="0" count="1">
            <x v="7"/>
          </reference>
        </references>
      </pivotArea>
    </format>
    <format dxfId="856">
      <pivotArea collapsedLevelsAreSubtotals="1" fieldPosition="0">
        <references count="2">
          <reference field="4294967294" count="1" selected="0">
            <x v="0"/>
          </reference>
          <reference field="0" count="1">
            <x v="8"/>
          </reference>
        </references>
      </pivotArea>
    </format>
    <format dxfId="855">
      <pivotArea collapsedLevelsAreSubtotals="1" fieldPosition="0">
        <references count="2">
          <reference field="4294967294" count="1" selected="0">
            <x v="0"/>
          </reference>
          <reference field="0" count="1">
            <x v="9"/>
          </reference>
        </references>
      </pivotArea>
    </format>
    <format dxfId="854">
      <pivotArea collapsedLevelsAreSubtotals="1" fieldPosition="0">
        <references count="2">
          <reference field="4294967294" count="1" selected="0">
            <x v="0"/>
          </reference>
          <reference field="0" count="1">
            <x v="10"/>
          </reference>
        </references>
      </pivotArea>
    </format>
    <format dxfId="853">
      <pivotArea collapsedLevelsAreSubtotals="1" fieldPosition="0">
        <references count="2">
          <reference field="4294967294" count="1" selected="0">
            <x v="0"/>
          </reference>
          <reference field="0" count="1">
            <x v="11"/>
          </reference>
        </references>
      </pivotArea>
    </format>
    <format dxfId="85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851">
      <pivotArea collapsedLevelsAreSubtotals="1" fieldPosition="0">
        <references count="2">
          <reference field="4294967294" count="1" selected="0">
            <x v="1"/>
          </reference>
          <reference field="0" count="1">
            <x v="0"/>
          </reference>
        </references>
      </pivotArea>
    </format>
    <format dxfId="850">
      <pivotArea collapsedLevelsAreSubtotals="1" fieldPosition="0">
        <references count="2">
          <reference field="4294967294" count="1" selected="0">
            <x v="1"/>
          </reference>
          <reference field="0" count="1">
            <x v="1"/>
          </reference>
        </references>
      </pivotArea>
    </format>
    <format dxfId="849">
      <pivotArea collapsedLevelsAreSubtotals="1" fieldPosition="0">
        <references count="2">
          <reference field="4294967294" count="1" selected="0">
            <x v="1"/>
          </reference>
          <reference field="0" count="1">
            <x v="2"/>
          </reference>
        </references>
      </pivotArea>
    </format>
    <format dxfId="848">
      <pivotArea collapsedLevelsAreSubtotals="1" fieldPosition="0">
        <references count="2">
          <reference field="4294967294" count="1" selected="0">
            <x v="1"/>
          </reference>
          <reference field="0" count="1">
            <x v="3"/>
          </reference>
        </references>
      </pivotArea>
    </format>
    <format dxfId="847">
      <pivotArea collapsedLevelsAreSubtotals="1" fieldPosition="0">
        <references count="2">
          <reference field="4294967294" count="1" selected="0">
            <x v="1"/>
          </reference>
          <reference field="0" count="1">
            <x v="4"/>
          </reference>
        </references>
      </pivotArea>
    </format>
    <format dxfId="846">
      <pivotArea collapsedLevelsAreSubtotals="1" fieldPosition="0">
        <references count="2">
          <reference field="4294967294" count="1" selected="0">
            <x v="1"/>
          </reference>
          <reference field="0" count="1">
            <x v="5"/>
          </reference>
        </references>
      </pivotArea>
    </format>
    <format dxfId="845">
      <pivotArea collapsedLevelsAreSubtotals="1" fieldPosition="0">
        <references count="2">
          <reference field="4294967294" count="1" selected="0">
            <x v="1"/>
          </reference>
          <reference field="0" count="1">
            <x v="6"/>
          </reference>
        </references>
      </pivotArea>
    </format>
    <format dxfId="844">
      <pivotArea collapsedLevelsAreSubtotals="1" fieldPosition="0">
        <references count="2">
          <reference field="4294967294" count="1" selected="0">
            <x v="1"/>
          </reference>
          <reference field="0" count="1">
            <x v="7"/>
          </reference>
        </references>
      </pivotArea>
    </format>
    <format dxfId="843">
      <pivotArea collapsedLevelsAreSubtotals="1" fieldPosition="0">
        <references count="2">
          <reference field="4294967294" count="1" selected="0">
            <x v="1"/>
          </reference>
          <reference field="0" count="1">
            <x v="8"/>
          </reference>
        </references>
      </pivotArea>
    </format>
    <format dxfId="842">
      <pivotArea collapsedLevelsAreSubtotals="1" fieldPosition="0">
        <references count="2">
          <reference field="4294967294" count="1" selected="0">
            <x v="1"/>
          </reference>
          <reference field="0" count="1">
            <x v="9"/>
          </reference>
        </references>
      </pivotArea>
    </format>
    <format dxfId="841">
      <pivotArea collapsedLevelsAreSubtotals="1" fieldPosition="0">
        <references count="2">
          <reference field="4294967294" count="1" selected="0">
            <x v="1"/>
          </reference>
          <reference field="0" count="1">
            <x v="10"/>
          </reference>
        </references>
      </pivotArea>
    </format>
    <format dxfId="840">
      <pivotArea collapsedLevelsAreSubtotals="1" fieldPosition="0">
        <references count="2">
          <reference field="4294967294" count="1" selected="0">
            <x v="1"/>
          </reference>
          <reference field="0" count="1">
            <x v="11"/>
          </reference>
        </references>
      </pivotArea>
    </format>
    <format dxfId="839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838">
      <pivotArea collapsedLevelsAreSubtotals="1" fieldPosition="0">
        <references count="2">
          <reference field="4294967294" count="1" selected="0">
            <x v="3"/>
          </reference>
          <reference field="0" count="1">
            <x v="0"/>
          </reference>
        </references>
      </pivotArea>
    </format>
    <format dxfId="837">
      <pivotArea collapsedLevelsAreSubtotals="1" fieldPosition="0">
        <references count="2">
          <reference field="4294967294" count="1" selected="0">
            <x v="3"/>
          </reference>
          <reference field="0" count="1">
            <x v="1"/>
          </reference>
        </references>
      </pivotArea>
    </format>
    <format dxfId="836">
      <pivotArea collapsedLevelsAreSubtotals="1" fieldPosition="0">
        <references count="2">
          <reference field="4294967294" count="1" selected="0">
            <x v="3"/>
          </reference>
          <reference field="0" count="1">
            <x v="2"/>
          </reference>
        </references>
      </pivotArea>
    </format>
    <format dxfId="835">
      <pivotArea collapsedLevelsAreSubtotals="1" fieldPosition="0">
        <references count="2">
          <reference field="4294967294" count="1" selected="0">
            <x v="3"/>
          </reference>
          <reference field="0" count="1">
            <x v="3"/>
          </reference>
        </references>
      </pivotArea>
    </format>
    <format dxfId="834">
      <pivotArea collapsedLevelsAreSubtotals="1" fieldPosition="0">
        <references count="2">
          <reference field="4294967294" count="1" selected="0">
            <x v="3"/>
          </reference>
          <reference field="0" count="1">
            <x v="4"/>
          </reference>
        </references>
      </pivotArea>
    </format>
    <format dxfId="833">
      <pivotArea collapsedLevelsAreSubtotals="1" fieldPosition="0">
        <references count="2">
          <reference field="4294967294" count="1" selected="0">
            <x v="3"/>
          </reference>
          <reference field="0" count="1">
            <x v="5"/>
          </reference>
        </references>
      </pivotArea>
    </format>
    <format dxfId="832">
      <pivotArea collapsedLevelsAreSubtotals="1" fieldPosition="0">
        <references count="2">
          <reference field="4294967294" count="1" selected="0">
            <x v="3"/>
          </reference>
          <reference field="0" count="1">
            <x v="6"/>
          </reference>
        </references>
      </pivotArea>
    </format>
    <format dxfId="831">
      <pivotArea collapsedLevelsAreSubtotals="1" fieldPosition="0">
        <references count="2">
          <reference field="4294967294" count="1" selected="0">
            <x v="3"/>
          </reference>
          <reference field="0" count="1">
            <x v="7"/>
          </reference>
        </references>
      </pivotArea>
    </format>
    <format dxfId="830">
      <pivotArea collapsedLevelsAreSubtotals="1" fieldPosition="0">
        <references count="2">
          <reference field="4294967294" count="1" selected="0">
            <x v="3"/>
          </reference>
          <reference field="0" count="1">
            <x v="8"/>
          </reference>
        </references>
      </pivotArea>
    </format>
    <format dxfId="829">
      <pivotArea collapsedLevelsAreSubtotals="1" fieldPosition="0">
        <references count="2">
          <reference field="4294967294" count="1" selected="0">
            <x v="3"/>
          </reference>
          <reference field="0" count="1">
            <x v="9"/>
          </reference>
        </references>
      </pivotArea>
    </format>
    <format dxfId="828">
      <pivotArea collapsedLevelsAreSubtotals="1" fieldPosition="0">
        <references count="2">
          <reference field="4294967294" count="1" selected="0">
            <x v="3"/>
          </reference>
          <reference field="0" count="1">
            <x v="10"/>
          </reference>
        </references>
      </pivotArea>
    </format>
    <format dxfId="827">
      <pivotArea collapsedLevelsAreSubtotals="1" fieldPosition="0">
        <references count="2">
          <reference field="4294967294" count="1" selected="0">
            <x v="3"/>
          </reference>
          <reference field="0" count="1">
            <x v="11"/>
          </reference>
        </references>
      </pivotArea>
    </format>
    <format dxfId="826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825">
      <pivotArea grandRow="1" outline="0" collapsedLevelsAreSubtotals="1" fieldPosition="0"/>
    </format>
    <format dxfId="824">
      <pivotArea dataOnly="0" labelOnly="1" grandRow="1" outline="0" fieldPosition="0"/>
    </format>
    <format dxfId="823">
      <pivotArea collapsedLevelsAreSubtotals="1" fieldPosition="0">
        <references count="2">
          <reference field="4294967294" count="1" selected="0">
            <x v="1"/>
          </reference>
          <reference field="0" count="1">
            <x v="1"/>
          </reference>
        </references>
      </pivotArea>
    </format>
    <format dxfId="822">
      <pivotArea collapsedLevelsAreSubtotals="1" fieldPosition="0">
        <references count="2">
          <reference field="4294967294" count="1" selected="0">
            <x v="1"/>
          </reference>
          <reference field="0" count="1">
            <x v="2"/>
          </reference>
        </references>
      </pivotArea>
    </format>
    <format dxfId="821">
      <pivotArea collapsedLevelsAreSubtotals="1" fieldPosition="0">
        <references count="2">
          <reference field="4294967294" count="1" selected="0">
            <x v="1"/>
          </reference>
          <reference field="0" count="1">
            <x v="3"/>
          </reference>
        </references>
      </pivotArea>
    </format>
    <format dxfId="820">
      <pivotArea collapsedLevelsAreSubtotals="1" fieldPosition="0">
        <references count="2">
          <reference field="4294967294" count="1" selected="0">
            <x v="1"/>
          </reference>
          <reference field="0" count="1">
            <x v="4"/>
          </reference>
        </references>
      </pivotArea>
    </format>
    <format dxfId="819">
      <pivotArea collapsedLevelsAreSubtotals="1" fieldPosition="0">
        <references count="2">
          <reference field="4294967294" count="1" selected="0">
            <x v="1"/>
          </reference>
          <reference field="0" count="1">
            <x v="5"/>
          </reference>
        </references>
      </pivotArea>
    </format>
    <format dxfId="818">
      <pivotArea collapsedLevelsAreSubtotals="1" fieldPosition="0">
        <references count="2">
          <reference field="4294967294" count="1" selected="0">
            <x v="1"/>
          </reference>
          <reference field="0" count="1">
            <x v="6"/>
          </reference>
        </references>
      </pivotArea>
    </format>
    <format dxfId="817">
      <pivotArea collapsedLevelsAreSubtotals="1" fieldPosition="0">
        <references count="2">
          <reference field="4294967294" count="1" selected="0">
            <x v="1"/>
          </reference>
          <reference field="0" count="1">
            <x v="7"/>
          </reference>
        </references>
      </pivotArea>
    </format>
    <format dxfId="816">
      <pivotArea collapsedLevelsAreSubtotals="1" fieldPosition="0">
        <references count="2">
          <reference field="4294967294" count="1" selected="0">
            <x v="1"/>
          </reference>
          <reference field="0" count="1">
            <x v="8"/>
          </reference>
        </references>
      </pivotArea>
    </format>
    <format dxfId="815">
      <pivotArea collapsedLevelsAreSubtotals="1" fieldPosition="0">
        <references count="2">
          <reference field="4294967294" count="1" selected="0">
            <x v="1"/>
          </reference>
          <reference field="0" count="1">
            <x v="9"/>
          </reference>
        </references>
      </pivotArea>
    </format>
    <format dxfId="814">
      <pivotArea collapsedLevelsAreSubtotals="1" fieldPosition="0">
        <references count="2">
          <reference field="4294967294" count="1" selected="0">
            <x v="1"/>
          </reference>
          <reference field="0" count="1">
            <x v="10"/>
          </reference>
        </references>
      </pivotArea>
    </format>
    <format dxfId="813">
      <pivotArea collapsedLevelsAreSubtotals="1" fieldPosition="0">
        <references count="2">
          <reference field="4294967294" count="1" selected="0">
            <x v="1"/>
          </reference>
          <reference field="0" count="1">
            <x v="11"/>
          </reference>
        </references>
      </pivotArea>
    </format>
    <format dxfId="812">
      <pivotArea collapsedLevelsAreSubtotals="1" fieldPosition="0">
        <references count="2">
          <reference field="4294967294" count="1" selected="0">
            <x v="0"/>
          </reference>
          <reference field="0" count="1">
            <x v="0"/>
          </reference>
        </references>
      </pivotArea>
    </format>
    <format dxfId="811">
      <pivotArea collapsedLevelsAreSubtotals="1" fieldPosition="0">
        <references count="2">
          <reference field="4294967294" count="1" selected="0">
            <x v="0"/>
          </reference>
          <reference field="0" count="1">
            <x v="1"/>
          </reference>
        </references>
      </pivotArea>
    </format>
    <format dxfId="810">
      <pivotArea collapsedLevelsAreSubtotals="1" fieldPosition="0">
        <references count="2">
          <reference field="4294967294" count="1" selected="0">
            <x v="0"/>
          </reference>
          <reference field="0" count="1">
            <x v="2"/>
          </reference>
        </references>
      </pivotArea>
    </format>
    <format dxfId="809">
      <pivotArea collapsedLevelsAreSubtotals="1" fieldPosition="0">
        <references count="2">
          <reference field="4294967294" count="1" selected="0">
            <x v="0"/>
          </reference>
          <reference field="0" count="1">
            <x v="3"/>
          </reference>
        </references>
      </pivotArea>
    </format>
    <format dxfId="808">
      <pivotArea collapsedLevelsAreSubtotals="1" fieldPosition="0">
        <references count="2">
          <reference field="4294967294" count="1" selected="0">
            <x v="0"/>
          </reference>
          <reference field="0" count="1">
            <x v="4"/>
          </reference>
        </references>
      </pivotArea>
    </format>
    <format dxfId="807">
      <pivotArea collapsedLevelsAreSubtotals="1" fieldPosition="0">
        <references count="2">
          <reference field="4294967294" count="1" selected="0">
            <x v="0"/>
          </reference>
          <reference field="0" count="1">
            <x v="5"/>
          </reference>
        </references>
      </pivotArea>
    </format>
    <format dxfId="806">
      <pivotArea collapsedLevelsAreSubtotals="1" fieldPosition="0">
        <references count="2">
          <reference field="4294967294" count="1" selected="0">
            <x v="0"/>
          </reference>
          <reference field="0" count="1">
            <x v="6"/>
          </reference>
        </references>
      </pivotArea>
    </format>
    <format dxfId="805">
      <pivotArea collapsedLevelsAreSubtotals="1" fieldPosition="0">
        <references count="2">
          <reference field="4294967294" count="1" selected="0">
            <x v="0"/>
          </reference>
          <reference field="0" count="1">
            <x v="7"/>
          </reference>
        </references>
      </pivotArea>
    </format>
    <format dxfId="804">
      <pivotArea collapsedLevelsAreSubtotals="1" fieldPosition="0">
        <references count="2">
          <reference field="4294967294" count="1" selected="0">
            <x v="0"/>
          </reference>
          <reference field="0" count="1">
            <x v="8"/>
          </reference>
        </references>
      </pivotArea>
    </format>
    <format dxfId="803">
      <pivotArea collapsedLevelsAreSubtotals="1" fieldPosition="0">
        <references count="2">
          <reference field="4294967294" count="1" selected="0">
            <x v="0"/>
          </reference>
          <reference field="0" count="1">
            <x v="9"/>
          </reference>
        </references>
      </pivotArea>
    </format>
    <format dxfId="802">
      <pivotArea collapsedLevelsAreSubtotals="1" fieldPosition="0">
        <references count="2">
          <reference field="4294967294" count="1" selected="0">
            <x v="0"/>
          </reference>
          <reference field="0" count="1">
            <x v="10"/>
          </reference>
        </references>
      </pivotArea>
    </format>
    <format dxfId="801">
      <pivotArea collapsedLevelsAreSubtotals="1" fieldPosition="0">
        <references count="2">
          <reference field="4294967294" count="1" selected="0">
            <x v="0"/>
          </reference>
          <reference field="0" count="1">
            <x v="11"/>
          </reference>
        </references>
      </pivotArea>
    </format>
    <format dxfId="800">
      <pivotArea collapsedLevelsAreSubtotals="1" fieldPosition="0">
        <references count="2">
          <reference field="4294967294" count="1" selected="0">
            <x v="2"/>
          </reference>
          <reference field="0" count="1">
            <x v="2"/>
          </reference>
        </references>
      </pivotArea>
    </format>
    <format dxfId="799">
      <pivotArea collapsedLevelsAreSubtotals="1" fieldPosition="0">
        <references count="2">
          <reference field="4294967294" count="1" selected="0">
            <x v="2"/>
          </reference>
          <reference field="0" count="1">
            <x v="3"/>
          </reference>
        </references>
      </pivotArea>
    </format>
    <format dxfId="798">
      <pivotArea collapsedLevelsAreSubtotals="1" fieldPosition="0">
        <references count="2">
          <reference field="4294967294" count="1" selected="0">
            <x v="2"/>
          </reference>
          <reference field="0" count="1">
            <x v="4"/>
          </reference>
        </references>
      </pivotArea>
    </format>
    <format dxfId="797">
      <pivotArea dataOnly="0" labelOnly="1" fieldPosition="0">
        <references count="1">
          <reference field="0" count="1">
            <x v="0"/>
          </reference>
        </references>
      </pivotArea>
    </format>
    <format dxfId="796">
      <pivotArea dataOnly="0" labelOnly="1" fieldPosition="0">
        <references count="1">
          <reference field="0" count="3">
            <x v="2"/>
            <x v="3"/>
            <x v="4"/>
          </reference>
        </references>
      </pivotArea>
    </format>
    <format dxfId="795">
      <pivotArea dataOnly="0" labelOnly="1" fieldPosition="0">
        <references count="1">
          <reference field="0" count="2">
            <x v="10"/>
            <x v="11"/>
          </reference>
        </references>
      </pivotArea>
    </format>
    <format dxfId="794">
      <pivotArea dataOnly="0" labelOnly="1" fieldPosition="0">
        <references count="1">
          <reference field="0" count="1">
            <x v="1"/>
          </reference>
        </references>
      </pivotArea>
    </format>
    <format dxfId="793">
      <pivotArea dataOnly="0" labelOnly="1" fieldPosition="0">
        <references count="1">
          <reference field="0" count="5">
            <x v="5"/>
            <x v="6"/>
            <x v="7"/>
            <x v="8"/>
            <x v="9"/>
          </reference>
        </references>
      </pivotArea>
    </format>
    <format dxfId="792">
      <pivotArea dataOnly="0" labelOnly="1" fieldPosition="0">
        <references count="1">
          <reference field="0" count="1">
            <x v="9"/>
          </reference>
        </references>
      </pivotArea>
    </format>
    <format dxfId="791">
      <pivotArea dataOnly="0" labelOnly="1" fieldPosition="0">
        <references count="1">
          <reference field="0" count="1">
            <x v="1"/>
          </reference>
        </references>
      </pivotArea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"/>
  <sheetViews>
    <sheetView workbookViewId="0">
      <selection activeCell="A12" sqref="A12"/>
    </sheetView>
  </sheetViews>
  <sheetFormatPr defaultRowHeight="14.5" x14ac:dyDescent="0.35"/>
  <cols>
    <col min="1" max="1" width="15.81640625" bestFit="1" customWidth="1"/>
    <col min="2" max="2" width="20.08984375" customWidth="1"/>
    <col min="3" max="3" width="32.453125" customWidth="1"/>
    <col min="4" max="4" width="28.81640625" customWidth="1"/>
    <col min="5" max="5" width="17.36328125" customWidth="1"/>
    <col min="6" max="7" width="11.81640625" bestFit="1" customWidth="1"/>
    <col min="8" max="8" width="28.1796875" bestFit="1" customWidth="1"/>
    <col min="9" max="12" width="4.81640625" customWidth="1"/>
    <col min="13" max="13" width="8.7265625" customWidth="1"/>
    <col min="14" max="14" width="24.54296875" customWidth="1"/>
    <col min="15" max="16" width="1.81640625" customWidth="1"/>
    <col min="17" max="17" width="2.1796875" customWidth="1"/>
    <col min="18" max="18" width="1.81640625" customWidth="1"/>
    <col min="19" max="19" width="8.7265625" customWidth="1"/>
    <col min="20" max="20" width="20.26953125" customWidth="1"/>
    <col min="21" max="21" width="32.54296875" customWidth="1"/>
    <col min="22" max="22" width="29" customWidth="1"/>
    <col min="23" max="23" width="11.1796875" bestFit="1" customWidth="1"/>
  </cols>
  <sheetData>
    <row r="1" spans="1:5" x14ac:dyDescent="0.35">
      <c r="A1" s="6" t="s">
        <v>102</v>
      </c>
      <c r="B1" s="68" t="s">
        <v>98</v>
      </c>
      <c r="C1" s="69" t="s">
        <v>99</v>
      </c>
      <c r="D1" t="s">
        <v>100</v>
      </c>
      <c r="E1" s="67" t="s">
        <v>101</v>
      </c>
    </row>
    <row r="2" spans="1:5" x14ac:dyDescent="0.35">
      <c r="A2" s="85" t="s">
        <v>81</v>
      </c>
      <c r="B2" s="83">
        <v>1</v>
      </c>
      <c r="C2" s="96">
        <v>0</v>
      </c>
      <c r="D2" s="95">
        <v>0</v>
      </c>
      <c r="E2" s="97">
        <v>0</v>
      </c>
    </row>
    <row r="3" spans="1:5" x14ac:dyDescent="0.35">
      <c r="A3" s="86" t="s">
        <v>31</v>
      </c>
      <c r="B3" s="83">
        <v>4.5</v>
      </c>
      <c r="C3" s="82">
        <v>0.77786885245901638</v>
      </c>
      <c r="D3" s="95">
        <v>0</v>
      </c>
      <c r="E3" s="97">
        <v>4</v>
      </c>
    </row>
    <row r="4" spans="1:5" x14ac:dyDescent="0.35">
      <c r="A4" s="85" t="s">
        <v>53</v>
      </c>
      <c r="B4" s="83">
        <v>1.33</v>
      </c>
      <c r="C4" s="82">
        <v>0.24590163934426224</v>
      </c>
      <c r="D4" s="84">
        <v>4.7142857142857135</v>
      </c>
      <c r="E4" s="97">
        <v>0</v>
      </c>
    </row>
    <row r="5" spans="1:5" x14ac:dyDescent="0.35">
      <c r="A5" s="85" t="s">
        <v>78</v>
      </c>
      <c r="B5" s="83">
        <v>1</v>
      </c>
      <c r="C5" s="82">
        <v>0</v>
      </c>
      <c r="D5" s="84">
        <v>0</v>
      </c>
      <c r="E5" s="97">
        <v>0</v>
      </c>
    </row>
    <row r="6" spans="1:5" x14ac:dyDescent="0.35">
      <c r="A6" s="85" t="s">
        <v>36</v>
      </c>
      <c r="B6" s="83">
        <v>1.2</v>
      </c>
      <c r="C6" s="82">
        <v>0.16393442622950813</v>
      </c>
      <c r="D6" s="84">
        <v>1.6666666666666661</v>
      </c>
      <c r="E6" s="97">
        <v>0</v>
      </c>
    </row>
    <row r="7" spans="1:5" x14ac:dyDescent="0.35">
      <c r="A7" s="87" t="s">
        <v>84</v>
      </c>
      <c r="B7" s="83">
        <v>5</v>
      </c>
      <c r="C7" s="82">
        <v>0.79508196721311475</v>
      </c>
      <c r="D7" s="95">
        <v>0</v>
      </c>
      <c r="E7" s="97">
        <v>4</v>
      </c>
    </row>
    <row r="8" spans="1:5" x14ac:dyDescent="0.35">
      <c r="A8" s="87" t="s">
        <v>18</v>
      </c>
      <c r="B8" s="83">
        <v>2</v>
      </c>
      <c r="C8" s="82">
        <v>0.5</v>
      </c>
      <c r="D8" s="95">
        <v>0</v>
      </c>
      <c r="E8" s="97">
        <v>4</v>
      </c>
    </row>
    <row r="9" spans="1:5" x14ac:dyDescent="0.35">
      <c r="A9" s="87" t="s">
        <v>22</v>
      </c>
      <c r="B9" s="83">
        <v>0</v>
      </c>
      <c r="C9" s="82">
        <v>0</v>
      </c>
      <c r="D9" s="95">
        <v>2</v>
      </c>
      <c r="E9" s="97">
        <v>4</v>
      </c>
    </row>
    <row r="10" spans="1:5" x14ac:dyDescent="0.35">
      <c r="A10" s="87" t="s">
        <v>6</v>
      </c>
      <c r="B10" s="83">
        <v>3.5714285714285712</v>
      </c>
      <c r="C10" s="82">
        <v>0.72</v>
      </c>
      <c r="D10" s="95">
        <v>0</v>
      </c>
      <c r="E10" s="97">
        <v>4</v>
      </c>
    </row>
    <row r="11" spans="1:5" x14ac:dyDescent="0.35">
      <c r="A11" s="86" t="s">
        <v>21</v>
      </c>
      <c r="B11" s="83">
        <v>23</v>
      </c>
      <c r="C11" s="82">
        <v>0.95655737704918031</v>
      </c>
      <c r="D11" s="95">
        <v>0</v>
      </c>
      <c r="E11" s="97">
        <v>4</v>
      </c>
    </row>
    <row r="12" spans="1:5" x14ac:dyDescent="0.35">
      <c r="A12" s="85" t="s">
        <v>65</v>
      </c>
      <c r="B12" s="83">
        <v>1.4400000000000002</v>
      </c>
      <c r="C12" s="82">
        <v>0.31147540983606548</v>
      </c>
      <c r="D12" s="95">
        <v>5.5</v>
      </c>
      <c r="E12" s="97">
        <v>0</v>
      </c>
    </row>
    <row r="13" spans="1:5" x14ac:dyDescent="0.35">
      <c r="A13" s="85" t="s">
        <v>33</v>
      </c>
      <c r="B13" s="83">
        <v>1.2820512820512822</v>
      </c>
      <c r="C13" s="82">
        <v>0.21311475409836056</v>
      </c>
      <c r="D13" s="95">
        <v>0</v>
      </c>
      <c r="E13" s="97">
        <v>0</v>
      </c>
    </row>
    <row r="14" spans="1:5" x14ac:dyDescent="0.35">
      <c r="A14" s="81" t="s">
        <v>103</v>
      </c>
      <c r="B14" s="98">
        <v>23</v>
      </c>
      <c r="C14" s="98">
        <v>0.95655737704918031</v>
      </c>
      <c r="D14" s="98">
        <v>5.5</v>
      </c>
      <c r="E14" s="98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7"/>
  <sheetViews>
    <sheetView tabSelected="1" workbookViewId="0">
      <selection activeCell="B3" sqref="B3:B6"/>
    </sheetView>
  </sheetViews>
  <sheetFormatPr defaultRowHeight="14.5" x14ac:dyDescent="0.35"/>
  <cols>
    <col min="1" max="1" width="15.26953125" bestFit="1" customWidth="1"/>
    <col min="2" max="2" width="32.26953125" bestFit="1" customWidth="1"/>
    <col min="3" max="3" width="29.81640625" bestFit="1" customWidth="1"/>
    <col min="4" max="4" width="20.453125" bestFit="1" customWidth="1"/>
    <col min="5" max="5" width="16.54296875" bestFit="1" customWidth="1"/>
    <col min="7" max="7" width="13.54296875" bestFit="1" customWidth="1"/>
    <col min="8" max="8" width="26" bestFit="1" customWidth="1"/>
    <col min="10" max="10" width="11.453125" bestFit="1" customWidth="1"/>
    <col min="12" max="12" width="29.26953125" customWidth="1"/>
  </cols>
  <sheetData>
    <row r="1" spans="1:12" ht="15" thickBot="1" x14ac:dyDescent="0.4">
      <c r="A1" t="s">
        <v>0</v>
      </c>
      <c r="B1" t="s">
        <v>7</v>
      </c>
      <c r="C1" s="1" t="s">
        <v>1</v>
      </c>
      <c r="D1" s="2" t="s">
        <v>2</v>
      </c>
      <c r="E1" s="1" t="s">
        <v>3</v>
      </c>
      <c r="F1" s="1" t="s">
        <v>4</v>
      </c>
      <c r="G1" s="3" t="s">
        <v>5</v>
      </c>
      <c r="H1" s="80" t="s">
        <v>23</v>
      </c>
    </row>
    <row r="2" spans="1:12" ht="15" thickBot="1" x14ac:dyDescent="0.4">
      <c r="A2" s="26" t="s">
        <v>6</v>
      </c>
      <c r="B2" s="99" t="s">
        <v>105</v>
      </c>
      <c r="C2" s="28">
        <v>4.4999999999999998E-2</v>
      </c>
      <c r="D2" s="1" t="s">
        <v>8</v>
      </c>
      <c r="E2" s="29">
        <v>1.0471204188481675</v>
      </c>
      <c r="F2" s="11" t="s">
        <v>13</v>
      </c>
      <c r="G2" s="15">
        <v>4</v>
      </c>
      <c r="H2" s="21" t="s">
        <v>24</v>
      </c>
      <c r="J2" s="5"/>
      <c r="K2" s="74"/>
      <c r="L2" s="4"/>
    </row>
    <row r="3" spans="1:12" ht="15" thickBot="1" x14ac:dyDescent="0.4">
      <c r="A3" s="26" t="s">
        <v>6</v>
      </c>
      <c r="B3" s="100" t="s">
        <v>106</v>
      </c>
      <c r="C3" s="27">
        <f>+C2*2</f>
        <v>0.09</v>
      </c>
      <c r="D3" t="s">
        <v>9</v>
      </c>
      <c r="E3" s="9">
        <v>1.0989010989010988</v>
      </c>
      <c r="F3" s="12" t="s">
        <v>14</v>
      </c>
      <c r="G3" s="16">
        <v>3</v>
      </c>
      <c r="H3" s="22" t="s">
        <v>24</v>
      </c>
      <c r="J3" s="5"/>
      <c r="K3" s="70"/>
      <c r="L3" s="4"/>
    </row>
    <row r="4" spans="1:12" ht="15" thickBot="1" x14ac:dyDescent="0.4">
      <c r="A4" s="90" t="s">
        <v>6</v>
      </c>
      <c r="B4" s="100" t="s">
        <v>107</v>
      </c>
      <c r="C4" s="27">
        <f t="shared" ref="C4" si="0">+C3*2</f>
        <v>0.18</v>
      </c>
      <c r="D4" t="s">
        <v>10</v>
      </c>
      <c r="E4" s="9">
        <v>1.2195121951219512</v>
      </c>
      <c r="F4" s="12" t="s">
        <v>15</v>
      </c>
      <c r="G4" s="16">
        <v>2</v>
      </c>
      <c r="H4" s="22" t="s">
        <v>24</v>
      </c>
      <c r="J4" s="5"/>
      <c r="K4" s="70"/>
      <c r="L4" s="4"/>
    </row>
    <row r="5" spans="1:12" ht="15" thickBot="1" x14ac:dyDescent="0.4">
      <c r="A5" s="26" t="s">
        <v>6</v>
      </c>
      <c r="B5" s="100" t="s">
        <v>108</v>
      </c>
      <c r="C5" s="27">
        <f>+C4*2</f>
        <v>0.36</v>
      </c>
      <c r="D5" t="s">
        <v>11</v>
      </c>
      <c r="E5" s="9">
        <v>1.5625</v>
      </c>
      <c r="F5" s="12" t="s">
        <v>16</v>
      </c>
      <c r="G5" s="16">
        <v>1</v>
      </c>
      <c r="H5" s="22" t="s">
        <v>24</v>
      </c>
      <c r="J5" s="5"/>
      <c r="K5" s="70"/>
      <c r="L5" s="4"/>
    </row>
    <row r="6" spans="1:12" ht="15" thickBot="1" x14ac:dyDescent="0.4">
      <c r="A6" s="30" t="s">
        <v>6</v>
      </c>
      <c r="B6" s="101" t="s">
        <v>109</v>
      </c>
      <c r="C6" s="31">
        <f>+C5*2</f>
        <v>0.72</v>
      </c>
      <c r="D6" s="55" t="s">
        <v>12</v>
      </c>
      <c r="E6" s="54">
        <v>3.5714285714285712</v>
      </c>
      <c r="F6" s="13" t="s">
        <v>17</v>
      </c>
      <c r="G6" s="17">
        <v>0</v>
      </c>
      <c r="H6" s="23" t="s">
        <v>24</v>
      </c>
      <c r="J6" s="5"/>
      <c r="K6" s="70"/>
      <c r="L6" s="4"/>
    </row>
    <row r="7" spans="1:12" x14ac:dyDescent="0.35">
      <c r="A7" s="92" t="s">
        <v>18</v>
      </c>
      <c r="B7" s="93" t="s">
        <v>29</v>
      </c>
      <c r="C7" s="28">
        <v>0.33</v>
      </c>
      <c r="D7" s="1" t="s">
        <v>19</v>
      </c>
      <c r="E7" s="56">
        <v>1.4925373134328359</v>
      </c>
      <c r="F7" s="12" t="s">
        <v>13</v>
      </c>
      <c r="G7" s="16">
        <v>4</v>
      </c>
      <c r="H7" s="21" t="s">
        <v>24</v>
      </c>
      <c r="J7" s="5"/>
      <c r="K7" s="70"/>
      <c r="L7" s="4"/>
    </row>
    <row r="8" spans="1:12" ht="15" thickBot="1" x14ac:dyDescent="0.4">
      <c r="A8" s="45" t="s">
        <v>18</v>
      </c>
      <c r="B8" s="94" t="s">
        <v>90</v>
      </c>
      <c r="C8" s="31">
        <v>0.5</v>
      </c>
      <c r="D8" s="55" t="s">
        <v>20</v>
      </c>
      <c r="E8" s="57">
        <v>2</v>
      </c>
      <c r="F8" s="13" t="s">
        <v>17</v>
      </c>
      <c r="G8" s="17">
        <v>0</v>
      </c>
      <c r="H8" s="23" t="s">
        <v>24</v>
      </c>
      <c r="J8" s="5"/>
      <c r="K8" s="70"/>
      <c r="L8" s="4"/>
    </row>
    <row r="9" spans="1:12" ht="15" thickBot="1" x14ac:dyDescent="0.4">
      <c r="A9" s="88" t="s">
        <v>21</v>
      </c>
      <c r="B9" s="32" t="s">
        <v>28</v>
      </c>
      <c r="C9" s="75">
        <v>0</v>
      </c>
      <c r="D9" s="1" t="s">
        <v>92</v>
      </c>
      <c r="E9" s="56">
        <v>1</v>
      </c>
      <c r="F9" s="11" t="s">
        <v>13</v>
      </c>
      <c r="G9" s="15">
        <v>4</v>
      </c>
      <c r="H9" s="21" t="s">
        <v>24</v>
      </c>
      <c r="I9" s="5"/>
      <c r="K9" s="71"/>
      <c r="L9" s="4"/>
    </row>
    <row r="10" spans="1:12" ht="15" thickBot="1" x14ac:dyDescent="0.4">
      <c r="A10" s="89" t="s">
        <v>21</v>
      </c>
      <c r="B10" s="33" t="s">
        <v>27</v>
      </c>
      <c r="C10" s="77">
        <v>0.95655737704918031</v>
      </c>
      <c r="D10" s="55" t="s">
        <v>93</v>
      </c>
      <c r="E10" s="58">
        <v>23</v>
      </c>
      <c r="F10" s="13" t="s">
        <v>17</v>
      </c>
      <c r="G10" s="17">
        <v>0</v>
      </c>
      <c r="H10" s="23" t="s">
        <v>24</v>
      </c>
      <c r="K10" s="71"/>
      <c r="L10" s="4"/>
    </row>
    <row r="11" spans="1:12" ht="15" thickBot="1" x14ac:dyDescent="0.4">
      <c r="A11" s="26" t="s">
        <v>22</v>
      </c>
      <c r="B11" s="32" t="s">
        <v>25</v>
      </c>
      <c r="C11" s="32" t="s">
        <v>24</v>
      </c>
      <c r="D11" s="1" t="s">
        <v>24</v>
      </c>
      <c r="E11" s="56" t="s">
        <v>24</v>
      </c>
      <c r="F11" s="11" t="s">
        <v>13</v>
      </c>
      <c r="G11" s="15">
        <v>4</v>
      </c>
      <c r="H11" s="18">
        <v>0</v>
      </c>
      <c r="K11" s="70"/>
      <c r="L11" s="4"/>
    </row>
    <row r="12" spans="1:12" ht="15" thickBot="1" x14ac:dyDescent="0.4">
      <c r="A12" s="30" t="s">
        <v>22</v>
      </c>
      <c r="B12" s="33" t="s">
        <v>26</v>
      </c>
      <c r="C12" s="33" t="s">
        <v>24</v>
      </c>
      <c r="D12" s="55" t="s">
        <v>24</v>
      </c>
      <c r="E12" s="58" t="s">
        <v>24</v>
      </c>
      <c r="F12" s="13" t="s">
        <v>17</v>
      </c>
      <c r="G12" s="17">
        <v>0</v>
      </c>
      <c r="H12" s="20">
        <v>2</v>
      </c>
      <c r="K12" s="70"/>
      <c r="L12" s="4"/>
    </row>
    <row r="13" spans="1:12" x14ac:dyDescent="0.35">
      <c r="A13" s="91" t="s">
        <v>31</v>
      </c>
      <c r="B13" s="32" t="s">
        <v>32</v>
      </c>
      <c r="C13" s="75">
        <v>0</v>
      </c>
      <c r="D13" s="1" t="s">
        <v>92</v>
      </c>
      <c r="E13" s="56">
        <v>1</v>
      </c>
      <c r="F13" s="11" t="s">
        <v>13</v>
      </c>
      <c r="G13" s="15">
        <v>4</v>
      </c>
      <c r="H13" s="21" t="s">
        <v>24</v>
      </c>
      <c r="K13" s="70"/>
      <c r="L13" s="4"/>
    </row>
    <row r="14" spans="1:12" ht="15" thickBot="1" x14ac:dyDescent="0.4">
      <c r="A14" s="45" t="s">
        <v>31</v>
      </c>
      <c r="B14" s="33" t="s">
        <v>30</v>
      </c>
      <c r="C14" s="79">
        <v>0.77786885245901638</v>
      </c>
      <c r="D14" s="55" t="s">
        <v>94</v>
      </c>
      <c r="E14" s="58">
        <v>4.5</v>
      </c>
      <c r="F14" s="13" t="s">
        <v>17</v>
      </c>
      <c r="G14" s="17">
        <v>0</v>
      </c>
      <c r="H14" s="23" t="s">
        <v>24</v>
      </c>
      <c r="K14" s="70"/>
      <c r="L14" s="4"/>
    </row>
    <row r="15" spans="1:12" ht="15" thickBot="1" x14ac:dyDescent="0.4">
      <c r="A15" s="46" t="s">
        <v>33</v>
      </c>
      <c r="B15" s="35" t="s">
        <v>91</v>
      </c>
      <c r="C15" s="36">
        <v>0.21311475409836056</v>
      </c>
      <c r="D15" s="60" t="s">
        <v>34</v>
      </c>
      <c r="E15" s="61">
        <v>1.2820512820512822</v>
      </c>
      <c r="F15" s="14" t="s">
        <v>35</v>
      </c>
      <c r="G15" s="37" t="s">
        <v>24</v>
      </c>
      <c r="H15" s="38" t="s">
        <v>24</v>
      </c>
      <c r="J15" s="5"/>
      <c r="K15" s="72"/>
      <c r="L15" s="4"/>
    </row>
    <row r="16" spans="1:12" ht="15" thickBot="1" x14ac:dyDescent="0.4">
      <c r="A16" s="47" t="s">
        <v>36</v>
      </c>
      <c r="B16" s="39" t="s">
        <v>37</v>
      </c>
      <c r="C16" s="28">
        <v>-0.19672131147540997</v>
      </c>
      <c r="D16" s="1" t="s">
        <v>49</v>
      </c>
      <c r="E16" s="62">
        <v>0.84</v>
      </c>
      <c r="F16" s="11" t="s">
        <v>35</v>
      </c>
      <c r="G16" s="18" t="s">
        <v>24</v>
      </c>
      <c r="H16" s="41">
        <v>-1.3333333333333339</v>
      </c>
      <c r="J16" s="5"/>
      <c r="K16" s="72"/>
      <c r="L16" s="4"/>
    </row>
    <row r="17" spans="1:12" ht="15" thickBot="1" x14ac:dyDescent="0.4">
      <c r="A17" s="48" t="s">
        <v>36</v>
      </c>
      <c r="B17" s="7" t="s">
        <v>38</v>
      </c>
      <c r="C17" s="27">
        <v>-0.19672131147540997</v>
      </c>
      <c r="D17" t="s">
        <v>49</v>
      </c>
      <c r="E17" s="63">
        <v>0.84</v>
      </c>
      <c r="F17" s="12" t="s">
        <v>35</v>
      </c>
      <c r="G17" s="19" t="s">
        <v>24</v>
      </c>
      <c r="H17" s="24">
        <v>-1.3333333333333339</v>
      </c>
      <c r="J17" s="5"/>
      <c r="K17" s="72"/>
      <c r="L17" s="4"/>
    </row>
    <row r="18" spans="1:12" ht="15" thickBot="1" x14ac:dyDescent="0.4">
      <c r="A18" s="48" t="s">
        <v>36</v>
      </c>
      <c r="B18" s="7" t="s">
        <v>39</v>
      </c>
      <c r="C18" s="27">
        <v>-4.9180327868852514E-2</v>
      </c>
      <c r="D18" t="s">
        <v>50</v>
      </c>
      <c r="E18" s="63">
        <v>0.96</v>
      </c>
      <c r="F18" s="12" t="s">
        <v>35</v>
      </c>
      <c r="G18" s="19" t="s">
        <v>24</v>
      </c>
      <c r="H18" s="24">
        <v>-0.33333333333333393</v>
      </c>
      <c r="J18" s="5"/>
      <c r="K18" s="72"/>
      <c r="L18" s="4"/>
    </row>
    <row r="19" spans="1:12" ht="15" thickBot="1" x14ac:dyDescent="0.4">
      <c r="A19" s="48" t="s">
        <v>36</v>
      </c>
      <c r="B19" s="7" t="s">
        <v>40</v>
      </c>
      <c r="C19" s="27">
        <v>-4.9180327868852514E-2</v>
      </c>
      <c r="D19" t="s">
        <v>50</v>
      </c>
      <c r="E19" s="64">
        <v>0.96</v>
      </c>
      <c r="F19" s="12" t="s">
        <v>35</v>
      </c>
      <c r="G19" s="19" t="s">
        <v>24</v>
      </c>
      <c r="H19" s="24">
        <v>-0.33333333333333393</v>
      </c>
      <c r="J19" s="5"/>
      <c r="K19" s="72"/>
      <c r="L19" s="4"/>
    </row>
    <row r="20" spans="1:12" ht="15" thickBot="1" x14ac:dyDescent="0.4">
      <c r="A20" s="48" t="s">
        <v>36</v>
      </c>
      <c r="B20" s="7" t="s">
        <v>41</v>
      </c>
      <c r="C20" s="27">
        <v>8.1967213114753995E-2</v>
      </c>
      <c r="D20" t="s">
        <v>51</v>
      </c>
      <c r="E20" s="64">
        <v>1.0799999999999998</v>
      </c>
      <c r="F20" s="12" t="s">
        <v>35</v>
      </c>
      <c r="G20" s="19" t="s">
        <v>24</v>
      </c>
      <c r="H20" s="24">
        <v>0.66666666666666607</v>
      </c>
      <c r="J20" s="5"/>
      <c r="K20" s="72"/>
      <c r="L20" s="4"/>
    </row>
    <row r="21" spans="1:12" ht="15" thickBot="1" x14ac:dyDescent="0.4">
      <c r="A21" s="48" t="s">
        <v>36</v>
      </c>
      <c r="B21" s="7" t="s">
        <v>42</v>
      </c>
      <c r="C21" s="27">
        <v>8.1967213114753995E-2</v>
      </c>
      <c r="D21" t="s">
        <v>51</v>
      </c>
      <c r="E21" s="64">
        <v>1.0799999999999998</v>
      </c>
      <c r="F21" s="12" t="s">
        <v>35</v>
      </c>
      <c r="G21" s="19" t="s">
        <v>24</v>
      </c>
      <c r="H21" s="24">
        <v>0.66666666666666607</v>
      </c>
      <c r="J21" s="5"/>
      <c r="K21" s="72"/>
      <c r="L21" s="4"/>
    </row>
    <row r="22" spans="1:12" ht="15" thickBot="1" x14ac:dyDescent="0.4">
      <c r="A22" s="48" t="s">
        <v>36</v>
      </c>
      <c r="B22" s="7" t="s">
        <v>43</v>
      </c>
      <c r="C22" s="27">
        <v>0.16393442622950813</v>
      </c>
      <c r="D22" t="s">
        <v>52</v>
      </c>
      <c r="E22" s="64">
        <v>1.2</v>
      </c>
      <c r="F22" s="12" t="s">
        <v>35</v>
      </c>
      <c r="G22" s="19" t="s">
        <v>24</v>
      </c>
      <c r="H22" s="24">
        <v>1.6666666666666661</v>
      </c>
      <c r="J22" s="5"/>
      <c r="K22" s="73"/>
      <c r="L22" s="4"/>
    </row>
    <row r="23" spans="1:12" ht="15" thickBot="1" x14ac:dyDescent="0.4">
      <c r="A23" s="48" t="s">
        <v>36</v>
      </c>
      <c r="B23" s="7" t="s">
        <v>44</v>
      </c>
      <c r="C23" s="27">
        <v>-4.9180327868852514E-2</v>
      </c>
      <c r="D23" t="s">
        <v>50</v>
      </c>
      <c r="E23" s="64">
        <v>0.96</v>
      </c>
      <c r="F23" s="12" t="s">
        <v>35</v>
      </c>
      <c r="G23" s="19" t="s">
        <v>24</v>
      </c>
      <c r="H23" s="24">
        <v>-0.33333333333333393</v>
      </c>
      <c r="J23" s="5"/>
      <c r="K23" s="73"/>
      <c r="L23" s="4"/>
    </row>
    <row r="24" spans="1:12" ht="15" thickBot="1" x14ac:dyDescent="0.4">
      <c r="A24" s="48" t="s">
        <v>36</v>
      </c>
      <c r="B24" s="7" t="s">
        <v>45</v>
      </c>
      <c r="C24" s="27">
        <v>8.1967213114753995E-2</v>
      </c>
      <c r="D24" t="s">
        <v>51</v>
      </c>
      <c r="E24" s="64">
        <v>1.0799999999999998</v>
      </c>
      <c r="F24" s="12" t="s">
        <v>35</v>
      </c>
      <c r="G24" s="19" t="s">
        <v>24</v>
      </c>
      <c r="H24" s="24">
        <v>0.66666666666666607</v>
      </c>
      <c r="J24" s="5"/>
      <c r="K24" s="73"/>
      <c r="L24" s="4"/>
    </row>
    <row r="25" spans="1:12" ht="15" thickBot="1" x14ac:dyDescent="0.4">
      <c r="A25" s="48" t="s">
        <v>36</v>
      </c>
      <c r="B25" s="7" t="s">
        <v>46</v>
      </c>
      <c r="C25" s="27">
        <v>8.1967213114753995E-2</v>
      </c>
      <c r="D25" t="s">
        <v>51</v>
      </c>
      <c r="E25" s="64">
        <v>1.0799999999999998</v>
      </c>
      <c r="F25" s="12" t="s">
        <v>35</v>
      </c>
      <c r="G25" s="19" t="s">
        <v>24</v>
      </c>
      <c r="H25" s="24">
        <v>0.66666666666666607</v>
      </c>
      <c r="J25" s="5"/>
      <c r="K25" s="73"/>
      <c r="L25" s="4"/>
    </row>
    <row r="26" spans="1:12" ht="15" thickBot="1" x14ac:dyDescent="0.4">
      <c r="A26" s="48" t="s">
        <v>36</v>
      </c>
      <c r="B26" s="7" t="s">
        <v>47</v>
      </c>
      <c r="C26" s="27">
        <v>-4.9180327868852514E-2</v>
      </c>
      <c r="D26" t="s">
        <v>50</v>
      </c>
      <c r="E26" s="64">
        <v>0.96</v>
      </c>
      <c r="F26" s="12" t="s">
        <v>35</v>
      </c>
      <c r="G26" s="19" t="s">
        <v>24</v>
      </c>
      <c r="H26" s="24">
        <v>-0.33333333333333393</v>
      </c>
      <c r="J26" s="5"/>
      <c r="K26" s="73"/>
      <c r="L26" s="4"/>
    </row>
    <row r="27" spans="1:12" ht="15" thickBot="1" x14ac:dyDescent="0.4">
      <c r="A27" s="49" t="s">
        <v>36</v>
      </c>
      <c r="B27" s="42" t="s">
        <v>48</v>
      </c>
      <c r="C27" s="31">
        <v>-0.19672131147540997</v>
      </c>
      <c r="D27" s="55" t="s">
        <v>49</v>
      </c>
      <c r="E27" s="65">
        <v>0.84</v>
      </c>
      <c r="F27" s="13" t="s">
        <v>35</v>
      </c>
      <c r="G27" s="20" t="s">
        <v>24</v>
      </c>
      <c r="H27" s="25">
        <v>-1.3333333333333339</v>
      </c>
      <c r="J27" s="5"/>
      <c r="K27" s="73"/>
      <c r="L27" s="4"/>
    </row>
    <row r="28" spans="1:12" ht="15" thickBot="1" x14ac:dyDescent="0.4">
      <c r="A28" s="47" t="s">
        <v>53</v>
      </c>
      <c r="B28" s="39" t="s">
        <v>54</v>
      </c>
      <c r="C28" s="28">
        <v>0.21311475409836056</v>
      </c>
      <c r="D28" s="1" t="s">
        <v>34</v>
      </c>
      <c r="E28" s="66">
        <v>1.2599999999999998</v>
      </c>
      <c r="F28" s="11" t="s">
        <v>35</v>
      </c>
      <c r="G28" s="18" t="s">
        <v>24</v>
      </c>
      <c r="H28" s="18">
        <v>3.7142857142857135</v>
      </c>
      <c r="J28" s="5"/>
      <c r="K28" s="73"/>
      <c r="L28" s="4"/>
    </row>
    <row r="29" spans="1:12" ht="15" thickBot="1" x14ac:dyDescent="0.4">
      <c r="A29" s="48" t="s">
        <v>53</v>
      </c>
      <c r="B29" s="7" t="s">
        <v>55</v>
      </c>
      <c r="C29" s="27">
        <v>-9.8360655737704999E-2</v>
      </c>
      <c r="D29" t="s">
        <v>61</v>
      </c>
      <c r="E29" s="64">
        <v>0.90999999999999992</v>
      </c>
      <c r="F29" s="12" t="s">
        <v>35</v>
      </c>
      <c r="G29" s="19" t="s">
        <v>24</v>
      </c>
      <c r="H29" s="19">
        <v>-1.2857142857142865</v>
      </c>
      <c r="J29" s="5"/>
      <c r="K29" s="73"/>
      <c r="L29" s="4"/>
    </row>
    <row r="30" spans="1:12" ht="15" thickBot="1" x14ac:dyDescent="0.4">
      <c r="A30" s="48" t="s">
        <v>53</v>
      </c>
      <c r="B30" s="7" t="s">
        <v>56</v>
      </c>
      <c r="C30" s="27">
        <v>-0.29508196721311486</v>
      </c>
      <c r="D30" t="s">
        <v>62</v>
      </c>
      <c r="E30" s="64">
        <v>0.77</v>
      </c>
      <c r="F30" s="12" t="s">
        <v>35</v>
      </c>
      <c r="G30" s="19" t="s">
        <v>24</v>
      </c>
      <c r="H30" s="19">
        <v>-3.2857142857142865</v>
      </c>
      <c r="J30" s="5"/>
      <c r="K30" s="73"/>
      <c r="L30" s="4"/>
    </row>
    <row r="31" spans="1:12" ht="15" thickBot="1" x14ac:dyDescent="0.4">
      <c r="A31" s="48" t="s">
        <v>53</v>
      </c>
      <c r="B31" s="7" t="s">
        <v>57</v>
      </c>
      <c r="C31" s="27">
        <v>-0.29508196721311486</v>
      </c>
      <c r="D31" t="s">
        <v>62</v>
      </c>
      <c r="E31" s="64">
        <v>0.77</v>
      </c>
      <c r="F31" s="12" t="s">
        <v>35</v>
      </c>
      <c r="G31" s="19" t="s">
        <v>24</v>
      </c>
      <c r="H31" s="19">
        <v>-3.2857142857142865</v>
      </c>
      <c r="J31" s="5"/>
      <c r="K31" s="73"/>
      <c r="L31" s="4"/>
    </row>
    <row r="32" spans="1:12" ht="15" thickBot="1" x14ac:dyDescent="0.4">
      <c r="A32" s="48" t="s">
        <v>53</v>
      </c>
      <c r="B32" s="7" t="s">
        <v>58</v>
      </c>
      <c r="C32" s="27">
        <v>-9.8360655737704999E-2</v>
      </c>
      <c r="D32" t="s">
        <v>61</v>
      </c>
      <c r="E32" s="64">
        <v>0.90999999999999992</v>
      </c>
      <c r="F32" s="12" t="s">
        <v>35</v>
      </c>
      <c r="G32" s="19" t="s">
        <v>24</v>
      </c>
      <c r="H32" s="19">
        <v>-1.2857142857142865</v>
      </c>
      <c r="J32" s="5"/>
      <c r="K32" s="73"/>
      <c r="L32" s="4"/>
    </row>
    <row r="33" spans="1:12" ht="15" thickBot="1" x14ac:dyDescent="0.4">
      <c r="A33" s="48" t="s">
        <v>53</v>
      </c>
      <c r="B33" s="7" t="s">
        <v>59</v>
      </c>
      <c r="C33" s="27">
        <v>4.9180327868852396E-2</v>
      </c>
      <c r="D33" t="s">
        <v>63</v>
      </c>
      <c r="E33" s="64">
        <v>1.0499999999999998</v>
      </c>
      <c r="F33" s="12" t="s">
        <v>35</v>
      </c>
      <c r="G33" s="19" t="s">
        <v>24</v>
      </c>
      <c r="H33" s="19">
        <v>0.71428571428571352</v>
      </c>
      <c r="J33" s="5"/>
      <c r="K33" s="73"/>
      <c r="L33" s="4"/>
    </row>
    <row r="34" spans="1:12" ht="15" thickBot="1" x14ac:dyDescent="0.4">
      <c r="A34" s="49" t="s">
        <v>53</v>
      </c>
      <c r="B34" s="42" t="s">
        <v>60</v>
      </c>
      <c r="C34" s="31">
        <v>0.24590163934426224</v>
      </c>
      <c r="D34" s="55" t="s">
        <v>64</v>
      </c>
      <c r="E34" s="65">
        <v>1.33</v>
      </c>
      <c r="F34" s="13" t="s">
        <v>35</v>
      </c>
      <c r="G34" s="20" t="s">
        <v>24</v>
      </c>
      <c r="H34" s="20">
        <v>4.7142857142857135</v>
      </c>
      <c r="J34" s="5"/>
      <c r="K34" s="73"/>
      <c r="L34" s="4"/>
    </row>
    <row r="35" spans="1:12" ht="15" thickBot="1" x14ac:dyDescent="0.4">
      <c r="A35" s="59" t="s">
        <v>65</v>
      </c>
      <c r="B35" s="7" t="s">
        <v>66</v>
      </c>
      <c r="C35" s="27">
        <v>3.2786885245901586E-2</v>
      </c>
      <c r="D35" t="s">
        <v>74</v>
      </c>
      <c r="E35" s="10">
        <v>1.04</v>
      </c>
      <c r="F35" s="11" t="s">
        <v>35</v>
      </c>
      <c r="G35" s="18" t="s">
        <v>24</v>
      </c>
      <c r="H35" s="18">
        <v>0.5</v>
      </c>
      <c r="J35" s="5"/>
      <c r="K35" s="73"/>
      <c r="L35" s="4"/>
    </row>
    <row r="36" spans="1:12" ht="15" thickBot="1" x14ac:dyDescent="0.4">
      <c r="A36" s="48" t="s">
        <v>65</v>
      </c>
      <c r="B36" s="7" t="s">
        <v>67</v>
      </c>
      <c r="C36" s="27">
        <v>-0.55737704918032793</v>
      </c>
      <c r="D36" t="s">
        <v>75</v>
      </c>
      <c r="E36" s="10">
        <v>0.64</v>
      </c>
      <c r="F36" s="12" t="s">
        <v>35</v>
      </c>
      <c r="G36" s="19" t="s">
        <v>24</v>
      </c>
      <c r="H36" s="19">
        <v>-4.5</v>
      </c>
      <c r="J36" s="5"/>
      <c r="K36" s="73"/>
      <c r="L36" s="4"/>
    </row>
    <row r="37" spans="1:12" ht="15" thickBot="1" x14ac:dyDescent="0.4">
      <c r="A37" s="48" t="s">
        <v>65</v>
      </c>
      <c r="B37" s="7" t="s">
        <v>68</v>
      </c>
      <c r="C37" s="27">
        <v>-0.13114754098360659</v>
      </c>
      <c r="D37" t="s">
        <v>76</v>
      </c>
      <c r="E37" s="10">
        <v>0.88000000000000012</v>
      </c>
      <c r="F37" s="12" t="s">
        <v>35</v>
      </c>
      <c r="G37" s="19" t="s">
        <v>24</v>
      </c>
      <c r="H37" s="19">
        <v>-1.5</v>
      </c>
      <c r="J37" s="5"/>
      <c r="K37" s="73"/>
      <c r="L37" s="4"/>
    </row>
    <row r="38" spans="1:12" ht="15" thickBot="1" x14ac:dyDescent="0.4">
      <c r="A38" s="48" t="s">
        <v>65</v>
      </c>
      <c r="B38" s="7" t="s">
        <v>69</v>
      </c>
      <c r="C38" s="27">
        <v>-0.55737704918032793</v>
      </c>
      <c r="D38" t="s">
        <v>75</v>
      </c>
      <c r="E38" s="10">
        <v>0.64</v>
      </c>
      <c r="F38" s="12" t="s">
        <v>35</v>
      </c>
      <c r="G38" s="19" t="s">
        <v>24</v>
      </c>
      <c r="H38" s="19">
        <v>-4.5</v>
      </c>
      <c r="J38" s="5"/>
      <c r="K38" s="73"/>
      <c r="L38" s="4"/>
    </row>
    <row r="39" spans="1:12" ht="15" thickBot="1" x14ac:dyDescent="0.4">
      <c r="A39" s="48" t="s">
        <v>65</v>
      </c>
      <c r="B39" s="7" t="s">
        <v>70</v>
      </c>
      <c r="C39" s="27">
        <v>-0.13114754098360659</v>
      </c>
      <c r="D39" t="s">
        <v>76</v>
      </c>
      <c r="E39" s="10">
        <v>0.88000000000000012</v>
      </c>
      <c r="F39" s="12" t="s">
        <v>35</v>
      </c>
      <c r="G39" s="19" t="s">
        <v>24</v>
      </c>
      <c r="H39" s="19">
        <v>-1.5</v>
      </c>
      <c r="J39" s="5"/>
      <c r="K39" s="73"/>
      <c r="L39" s="4"/>
    </row>
    <row r="40" spans="1:12" ht="15" thickBot="1" x14ac:dyDescent="0.4">
      <c r="A40" s="48" t="s">
        <v>65</v>
      </c>
      <c r="B40" s="7" t="s">
        <v>71</v>
      </c>
      <c r="C40" s="27">
        <v>0.16393442622950813</v>
      </c>
      <c r="D40" t="s">
        <v>52</v>
      </c>
      <c r="E40" s="10">
        <v>1.2</v>
      </c>
      <c r="F40" s="12" t="s">
        <v>35</v>
      </c>
      <c r="G40" s="19" t="s">
        <v>24</v>
      </c>
      <c r="H40" s="19">
        <v>2.5</v>
      </c>
      <c r="J40" s="5"/>
      <c r="K40" s="73"/>
      <c r="L40" s="4"/>
    </row>
    <row r="41" spans="1:12" ht="15" thickBot="1" x14ac:dyDescent="0.4">
      <c r="A41" s="48" t="s">
        <v>65</v>
      </c>
      <c r="B41" s="7" t="s">
        <v>72</v>
      </c>
      <c r="C41" s="27">
        <v>0.31147540983606548</v>
      </c>
      <c r="D41" t="s">
        <v>77</v>
      </c>
      <c r="E41" s="10">
        <v>1.4400000000000002</v>
      </c>
      <c r="F41" s="12" t="s">
        <v>35</v>
      </c>
      <c r="G41" s="19" t="s">
        <v>24</v>
      </c>
      <c r="H41" s="19">
        <v>5.5</v>
      </c>
      <c r="J41" s="5"/>
      <c r="K41" s="73"/>
      <c r="L41" s="4"/>
    </row>
    <row r="42" spans="1:12" ht="15" thickBot="1" x14ac:dyDescent="0.4">
      <c r="A42" s="49" t="s">
        <v>65</v>
      </c>
      <c r="B42" s="42" t="s">
        <v>73</v>
      </c>
      <c r="C42" s="31">
        <v>0.21311475409836056</v>
      </c>
      <c r="D42" t="s">
        <v>34</v>
      </c>
      <c r="E42" s="34">
        <v>1.28</v>
      </c>
      <c r="F42" s="13" t="s">
        <v>35</v>
      </c>
      <c r="G42" s="20" t="s">
        <v>24</v>
      </c>
      <c r="H42" s="20">
        <v>3.5</v>
      </c>
      <c r="J42" s="5"/>
      <c r="K42" s="73"/>
      <c r="L42" s="4"/>
    </row>
    <row r="43" spans="1:12" x14ac:dyDescent="0.35">
      <c r="A43" s="50" t="s">
        <v>78</v>
      </c>
      <c r="B43" s="32" t="s">
        <v>79</v>
      </c>
      <c r="C43" s="75">
        <v>0</v>
      </c>
      <c r="D43" s="1" t="s">
        <v>92</v>
      </c>
      <c r="E43" s="40">
        <v>1</v>
      </c>
      <c r="F43" s="11" t="s">
        <v>35</v>
      </c>
      <c r="G43" s="18" t="s">
        <v>24</v>
      </c>
      <c r="H43" s="21" t="s">
        <v>24</v>
      </c>
      <c r="J43" s="5"/>
      <c r="L43" s="4"/>
    </row>
    <row r="44" spans="1:12" ht="15" thickBot="1" x14ac:dyDescent="0.4">
      <c r="A44" s="51" t="s">
        <v>78</v>
      </c>
      <c r="B44" s="33" t="s">
        <v>80</v>
      </c>
      <c r="C44" s="77">
        <v>-1</v>
      </c>
      <c r="D44" s="55" t="s">
        <v>95</v>
      </c>
      <c r="E44" s="34">
        <v>0.5</v>
      </c>
      <c r="F44" s="13" t="s">
        <v>35</v>
      </c>
      <c r="G44" s="20" t="s">
        <v>24</v>
      </c>
      <c r="H44" s="23" t="s">
        <v>24</v>
      </c>
      <c r="J44" s="5"/>
      <c r="L44" s="4"/>
    </row>
    <row r="45" spans="1:12" x14ac:dyDescent="0.35">
      <c r="A45" s="52" t="s">
        <v>81</v>
      </c>
      <c r="B45" s="32" t="s">
        <v>82</v>
      </c>
      <c r="C45" s="75">
        <v>-2.0000000000000004</v>
      </c>
      <c r="D45" s="1" t="s">
        <v>96</v>
      </c>
      <c r="E45" s="78">
        <f>1/3</f>
        <v>0.33333333333333331</v>
      </c>
      <c r="F45" s="11" t="s">
        <v>35</v>
      </c>
      <c r="G45" s="18" t="s">
        <v>24</v>
      </c>
      <c r="H45" s="21" t="s">
        <v>24</v>
      </c>
      <c r="J45" s="5"/>
      <c r="L45" s="4"/>
    </row>
    <row r="46" spans="1:12" ht="15" thickBot="1" x14ac:dyDescent="0.4">
      <c r="A46" s="53" t="s">
        <v>81</v>
      </c>
      <c r="B46" s="33" t="s">
        <v>83</v>
      </c>
      <c r="C46" s="77">
        <v>0</v>
      </c>
      <c r="D46" s="55" t="s">
        <v>92</v>
      </c>
      <c r="E46" s="34">
        <v>1</v>
      </c>
      <c r="F46" s="13" t="s">
        <v>35</v>
      </c>
      <c r="G46" s="20" t="s">
        <v>24</v>
      </c>
      <c r="H46" s="23" t="s">
        <v>24</v>
      </c>
      <c r="J46" s="5"/>
      <c r="L46" s="4"/>
    </row>
    <row r="47" spans="1:12" ht="15" thickBot="1" x14ac:dyDescent="0.4">
      <c r="A47" s="30" t="s">
        <v>84</v>
      </c>
      <c r="B47" s="43" t="s">
        <v>89</v>
      </c>
      <c r="C47" s="75">
        <v>0</v>
      </c>
      <c r="D47" s="1" t="s">
        <v>92</v>
      </c>
      <c r="E47" s="40">
        <v>1</v>
      </c>
      <c r="F47" s="11" t="s">
        <v>13</v>
      </c>
      <c r="G47" s="15">
        <v>4</v>
      </c>
      <c r="H47" s="21" t="s">
        <v>24</v>
      </c>
      <c r="J47" s="5"/>
      <c r="L47" s="4"/>
    </row>
    <row r="48" spans="1:12" ht="15" thickBot="1" x14ac:dyDescent="0.4">
      <c r="A48" s="30" t="s">
        <v>84</v>
      </c>
      <c r="B48" s="8" t="s">
        <v>85</v>
      </c>
      <c r="C48" s="76">
        <v>0.50819672131147542</v>
      </c>
      <c r="D48" t="s">
        <v>20</v>
      </c>
      <c r="E48" s="10">
        <v>2</v>
      </c>
      <c r="F48" s="12" t="s">
        <v>14</v>
      </c>
      <c r="G48" s="16">
        <v>3</v>
      </c>
      <c r="H48" s="22" t="s">
        <v>24</v>
      </c>
      <c r="J48" s="5"/>
      <c r="L48" s="4"/>
    </row>
    <row r="49" spans="1:12" ht="15" thickBot="1" x14ac:dyDescent="0.4">
      <c r="A49" s="30" t="s">
        <v>84</v>
      </c>
      <c r="B49" s="8" t="s">
        <v>86</v>
      </c>
      <c r="C49" s="76">
        <v>0.79508196721311475</v>
      </c>
      <c r="D49" t="s">
        <v>97</v>
      </c>
      <c r="E49" s="10">
        <v>5</v>
      </c>
      <c r="F49" s="12" t="s">
        <v>15</v>
      </c>
      <c r="G49" s="16">
        <v>2</v>
      </c>
      <c r="H49" s="22" t="s">
        <v>24</v>
      </c>
      <c r="J49" s="5"/>
      <c r="L49" s="4"/>
    </row>
    <row r="50" spans="1:12" ht="15" thickBot="1" x14ac:dyDescent="0.4">
      <c r="A50" s="30" t="s">
        <v>84</v>
      </c>
      <c r="B50" s="8" t="s">
        <v>87</v>
      </c>
      <c r="C50" s="76">
        <v>0.79508196721311475</v>
      </c>
      <c r="D50" t="s">
        <v>97</v>
      </c>
      <c r="E50" s="10">
        <v>5</v>
      </c>
      <c r="F50" s="12" t="s">
        <v>16</v>
      </c>
      <c r="G50" s="16">
        <v>1</v>
      </c>
      <c r="H50" s="22" t="s">
        <v>24</v>
      </c>
      <c r="J50" s="5"/>
      <c r="L50" s="4"/>
    </row>
    <row r="51" spans="1:12" ht="15" thickBot="1" x14ac:dyDescent="0.4">
      <c r="A51" s="30" t="s">
        <v>84</v>
      </c>
      <c r="B51" s="44" t="s">
        <v>88</v>
      </c>
      <c r="C51" s="77">
        <v>0.79508196721311475</v>
      </c>
      <c r="D51" s="55" t="s">
        <v>97</v>
      </c>
      <c r="E51" s="34">
        <v>5</v>
      </c>
      <c r="F51" s="13" t="s">
        <v>17</v>
      </c>
      <c r="G51" s="17">
        <v>0</v>
      </c>
      <c r="H51" s="23" t="s">
        <v>24</v>
      </c>
      <c r="J51" s="5"/>
      <c r="L51" s="4"/>
    </row>
    <row r="53" spans="1:12" x14ac:dyDescent="0.35">
      <c r="J53" t="s">
        <v>104</v>
      </c>
    </row>
    <row r="54" spans="1:12" x14ac:dyDescent="0.35">
      <c r="C54">
        <f xml:space="preserve"> D54/E54</f>
        <v>319547280</v>
      </c>
      <c r="D54">
        <v>5432303760</v>
      </c>
      <c r="E54">
        <v>17</v>
      </c>
      <c r="G54">
        <f>1/11</f>
        <v>9.0909090909090912E-2</v>
      </c>
      <c r="H54">
        <f>1/E54</f>
        <v>5.8823529411764705E-2</v>
      </c>
      <c r="J54">
        <f>G54*H54</f>
        <v>5.3475935828877002E-3</v>
      </c>
    </row>
    <row r="55" spans="1:12" x14ac:dyDescent="0.35">
      <c r="C55">
        <f t="shared" ref="C55:C64" si="1" xml:space="preserve"> D55/E55</f>
        <v>181076792</v>
      </c>
      <c r="D55">
        <v>5432303760</v>
      </c>
      <c r="E55">
        <v>30</v>
      </c>
      <c r="G55">
        <f t="shared" ref="G55:G64" si="2">1/11</f>
        <v>9.0909090909090912E-2</v>
      </c>
      <c r="H55">
        <f t="shared" ref="H55:H64" si="3">1/E55</f>
        <v>3.3333333333333333E-2</v>
      </c>
      <c r="J55">
        <f t="shared" ref="J55:J64" si="4">G55*H55</f>
        <v>3.0303030303030303E-3</v>
      </c>
    </row>
    <row r="56" spans="1:12" x14ac:dyDescent="0.35">
      <c r="C56">
        <f t="shared" si="1"/>
        <v>1810767920</v>
      </c>
      <c r="D56">
        <v>5432303760</v>
      </c>
      <c r="E56">
        <v>3</v>
      </c>
      <c r="G56">
        <f t="shared" si="2"/>
        <v>9.0909090909090912E-2</v>
      </c>
      <c r="H56">
        <f t="shared" si="3"/>
        <v>0.33333333333333331</v>
      </c>
      <c r="J56">
        <f t="shared" si="4"/>
        <v>3.0303030303030304E-2</v>
      </c>
    </row>
    <row r="57" spans="1:12" x14ac:dyDescent="0.35">
      <c r="C57">
        <f t="shared" si="1"/>
        <v>417869520</v>
      </c>
      <c r="D57">
        <v>5432303760</v>
      </c>
      <c r="E57">
        <v>13</v>
      </c>
      <c r="G57">
        <f t="shared" si="2"/>
        <v>9.0909090909090912E-2</v>
      </c>
      <c r="H57">
        <f t="shared" si="3"/>
        <v>7.6923076923076927E-2</v>
      </c>
      <c r="J57">
        <f t="shared" si="4"/>
        <v>6.9930069930069939E-3</v>
      </c>
    </row>
    <row r="58" spans="1:12" x14ac:dyDescent="0.35">
      <c r="C58">
        <f t="shared" si="1"/>
        <v>113172995</v>
      </c>
      <c r="D58">
        <v>5432303760</v>
      </c>
      <c r="E58">
        <v>48</v>
      </c>
      <c r="G58">
        <f t="shared" si="2"/>
        <v>9.0909090909090912E-2</v>
      </c>
      <c r="H58">
        <f t="shared" si="3"/>
        <v>2.0833333333333332E-2</v>
      </c>
      <c r="J58">
        <f t="shared" si="4"/>
        <v>1.893939393939394E-3</v>
      </c>
    </row>
    <row r="59" spans="1:12" x14ac:dyDescent="0.35">
      <c r="C59">
        <f t="shared" si="1"/>
        <v>74415120</v>
      </c>
      <c r="D59">
        <v>5432303760</v>
      </c>
      <c r="E59">
        <v>73</v>
      </c>
      <c r="G59">
        <f t="shared" si="2"/>
        <v>9.0909090909090912E-2</v>
      </c>
      <c r="H59">
        <f t="shared" si="3"/>
        <v>1.3698630136986301E-2</v>
      </c>
      <c r="J59">
        <f t="shared" si="4"/>
        <v>1.2453300124533001E-3</v>
      </c>
    </row>
    <row r="60" spans="1:12" x14ac:dyDescent="0.35">
      <c r="C60">
        <f t="shared" si="1"/>
        <v>118093560</v>
      </c>
      <c r="D60">
        <v>5432303760</v>
      </c>
      <c r="E60">
        <v>46</v>
      </c>
      <c r="G60">
        <f t="shared" si="2"/>
        <v>9.0909090909090912E-2</v>
      </c>
      <c r="H60">
        <f t="shared" si="3"/>
        <v>2.1739130434782608E-2</v>
      </c>
      <c r="J60">
        <f t="shared" si="4"/>
        <v>1.976284584980237E-3</v>
      </c>
    </row>
    <row r="61" spans="1:12" x14ac:dyDescent="0.35">
      <c r="C61">
        <f t="shared" si="1"/>
        <v>113172995</v>
      </c>
      <c r="D61">
        <v>5432303760</v>
      </c>
      <c r="E61">
        <v>48</v>
      </c>
      <c r="G61">
        <f t="shared" si="2"/>
        <v>9.0909090909090912E-2</v>
      </c>
      <c r="H61">
        <f t="shared" si="3"/>
        <v>2.0833333333333332E-2</v>
      </c>
      <c r="J61">
        <f t="shared" si="4"/>
        <v>1.893939393939394E-3</v>
      </c>
    </row>
    <row r="62" spans="1:12" x14ac:dyDescent="0.35">
      <c r="C62">
        <f t="shared" si="1"/>
        <v>89054160</v>
      </c>
      <c r="D62">
        <v>5432303760</v>
      </c>
      <c r="E62">
        <v>61</v>
      </c>
      <c r="G62">
        <f t="shared" si="2"/>
        <v>9.0909090909090912E-2</v>
      </c>
      <c r="H62">
        <f t="shared" si="3"/>
        <v>1.6393442622950821E-2</v>
      </c>
      <c r="J62">
        <f t="shared" si="4"/>
        <v>1.490312965722802E-3</v>
      </c>
    </row>
    <row r="63" spans="1:12" x14ac:dyDescent="0.35">
      <c r="C63">
        <f t="shared" si="1"/>
        <v>89054160</v>
      </c>
      <c r="D63">
        <v>5432303760</v>
      </c>
      <c r="E63">
        <v>61</v>
      </c>
      <c r="G63">
        <f t="shared" si="2"/>
        <v>9.0909090909090912E-2</v>
      </c>
      <c r="H63">
        <f t="shared" si="3"/>
        <v>1.6393442622950821E-2</v>
      </c>
      <c r="J63">
        <f t="shared" si="4"/>
        <v>1.490312965722802E-3</v>
      </c>
    </row>
    <row r="64" spans="1:12" x14ac:dyDescent="0.35">
      <c r="C64">
        <f t="shared" si="1"/>
        <v>452691980</v>
      </c>
      <c r="D64">
        <v>5432303760</v>
      </c>
      <c r="E64">
        <v>12</v>
      </c>
      <c r="G64">
        <f t="shared" si="2"/>
        <v>9.0909090909090912E-2</v>
      </c>
      <c r="H64">
        <f t="shared" si="3"/>
        <v>8.3333333333333329E-2</v>
      </c>
      <c r="J64">
        <f t="shared" si="4"/>
        <v>7.575757575757576E-3</v>
      </c>
    </row>
    <row r="66" spans="3:10" x14ac:dyDescent="0.35">
      <c r="C66">
        <f>SUM(C54:C64)</f>
        <v>3778916482</v>
      </c>
      <c r="D66">
        <v>5432303760</v>
      </c>
      <c r="E66">
        <f>C66/D66</f>
        <v>0.6956379188191788</v>
      </c>
      <c r="H66">
        <f>SUM(H54:H64)</f>
        <v>0.69563791881917891</v>
      </c>
      <c r="J66">
        <f>SUM(J54:J64)</f>
        <v>6.3239810801743526E-2</v>
      </c>
    </row>
    <row r="67" spans="3:10" x14ac:dyDescent="0.35">
      <c r="H67">
        <f>H66*G54</f>
        <v>6.323981080174354E-2</v>
      </c>
    </row>
  </sheetData>
  <pageMargins left="0.7" right="0.7" top="0.75" bottom="0.75" header="0.3" footer="0.3"/>
  <pageSetup paperSize="9" orientation="portrait" r:id="rId1"/>
  <ignoredErrors>
    <ignoredError sqref="B2 B3:B6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2023-01-18T19:53:51Z</dcterms:modified>
</cp:coreProperties>
</file>