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_KGA_10\Desktop\용일꺼\"/>
    </mc:Choice>
  </mc:AlternateContent>
  <bookViews>
    <workbookView xWindow="0" yWindow="0" windowWidth="14235" windowHeight="8025" activeTab="4"/>
  </bookViews>
  <sheets>
    <sheet name="월드맵 TC" sheetId="1" r:id="rId1"/>
    <sheet name="조사 TC" sheetId="6" r:id="rId2"/>
    <sheet name="추리 TC" sheetId="8" r:id="rId3"/>
    <sheet name="상점 TC" sheetId="9" r:id="rId4"/>
    <sheet name="인벤토리 TC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0" l="1"/>
  <c r="S4" i="10"/>
  <c r="N4" i="10"/>
  <c r="I4" i="10"/>
  <c r="W3" i="10"/>
  <c r="S3" i="10"/>
  <c r="N3" i="10"/>
  <c r="W2" i="10"/>
  <c r="S2" i="10"/>
  <c r="N2" i="10"/>
  <c r="W1" i="10"/>
  <c r="S1" i="10"/>
  <c r="N1" i="10"/>
  <c r="W4" i="9"/>
  <c r="S4" i="9"/>
  <c r="N4" i="9"/>
  <c r="I4" i="9"/>
  <c r="W3" i="9"/>
  <c r="S3" i="9"/>
  <c r="N3" i="9"/>
  <c r="W2" i="9"/>
  <c r="S2" i="9"/>
  <c r="N2" i="9"/>
  <c r="W1" i="9"/>
  <c r="S1" i="9"/>
  <c r="N1" i="9"/>
  <c r="W4" i="8" l="1"/>
  <c r="S4" i="8"/>
  <c r="N4" i="8"/>
  <c r="I4" i="8"/>
  <c r="W3" i="8"/>
  <c r="S3" i="8"/>
  <c r="N3" i="8"/>
  <c r="W2" i="8"/>
  <c r="S2" i="8"/>
  <c r="N2" i="8"/>
  <c r="W1" i="8"/>
  <c r="S1" i="8"/>
  <c r="N1" i="8"/>
  <c r="W4" i="6"/>
  <c r="S4" i="6"/>
  <c r="N4" i="6"/>
  <c r="I4" i="6"/>
  <c r="W3" i="6"/>
  <c r="S3" i="6"/>
  <c r="N3" i="6"/>
  <c r="W2" i="6"/>
  <c r="S2" i="6"/>
  <c r="N2" i="6"/>
  <c r="W1" i="6"/>
  <c r="S1" i="6"/>
  <c r="N1" i="6"/>
  <c r="I6" i="1"/>
  <c r="W6" i="1" l="1"/>
  <c r="W5" i="1"/>
  <c r="W4" i="1"/>
  <c r="W3" i="1"/>
  <c r="S4" i="1"/>
  <c r="S5" i="1"/>
  <c r="S6" i="1"/>
  <c r="S3" i="1"/>
  <c r="N3" i="1"/>
  <c r="N6" i="1"/>
  <c r="N5" i="1"/>
  <c r="N4" i="1"/>
</calcChain>
</file>

<file path=xl/sharedStrings.xml><?xml version="1.0" encoding="utf-8"?>
<sst xmlns="http://schemas.openxmlformats.org/spreadsheetml/2006/main" count="322" uniqueCount="156">
  <si>
    <t>기타 의견</t>
    <phoneticPr fontId="2" type="noConversion"/>
  </si>
  <si>
    <t>대분류</t>
    <phoneticPr fontId="2" type="noConversion"/>
  </si>
  <si>
    <t>중분류</t>
    <phoneticPr fontId="2" type="noConversion"/>
  </si>
  <si>
    <t>소분류</t>
    <phoneticPr fontId="2" type="noConversion"/>
  </si>
  <si>
    <t>번호</t>
    <phoneticPr fontId="2" type="noConversion"/>
  </si>
  <si>
    <t>상세 내용</t>
    <phoneticPr fontId="2" type="noConversion"/>
  </si>
  <si>
    <t>중요도</t>
    <phoneticPr fontId="2" type="noConversion"/>
  </si>
  <si>
    <t>체크 여부</t>
    <phoneticPr fontId="2" type="noConversion"/>
  </si>
  <si>
    <t>기본 시스템</t>
    <phoneticPr fontId="2" type="noConversion"/>
  </si>
  <si>
    <t>오버히트 TC</t>
    <phoneticPr fontId="2" type="noConversion"/>
  </si>
  <si>
    <t>게임명</t>
    <phoneticPr fontId="2" type="noConversion"/>
  </si>
  <si>
    <t xml:space="preserve">구글스토어 / 앱스토어 </t>
    <phoneticPr fontId="2" type="noConversion"/>
  </si>
  <si>
    <t>Pass(개)</t>
    <phoneticPr fontId="2" type="noConversion"/>
  </si>
  <si>
    <t>Low(P4)</t>
    <phoneticPr fontId="2" type="noConversion"/>
  </si>
  <si>
    <t>Trivial(S4)</t>
    <phoneticPr fontId="2" type="noConversion"/>
  </si>
  <si>
    <t>테스트 실시일</t>
    <phoneticPr fontId="2" type="noConversion"/>
  </si>
  <si>
    <t>테스트 기기</t>
    <phoneticPr fontId="2" type="noConversion"/>
  </si>
  <si>
    <t>Fail(개)</t>
    <phoneticPr fontId="2" type="noConversion"/>
  </si>
  <si>
    <t>Nomal(P3)</t>
    <phoneticPr fontId="2" type="noConversion"/>
  </si>
  <si>
    <t>Minor(S3)</t>
    <phoneticPr fontId="2" type="noConversion"/>
  </si>
  <si>
    <t>작성자</t>
    <phoneticPr fontId="2" type="noConversion"/>
  </si>
  <si>
    <t>박용일</t>
    <phoneticPr fontId="2" type="noConversion"/>
  </si>
  <si>
    <t>테스트 운영 체제</t>
    <phoneticPr fontId="2" type="noConversion"/>
  </si>
  <si>
    <t>No Run(개)</t>
    <phoneticPr fontId="2" type="noConversion"/>
  </si>
  <si>
    <t>High(P2)</t>
    <phoneticPr fontId="2" type="noConversion"/>
  </si>
  <si>
    <t>Major(S2)</t>
    <phoneticPr fontId="2" type="noConversion"/>
  </si>
  <si>
    <t>테스트 수행자</t>
    <phoneticPr fontId="2" type="noConversion"/>
  </si>
  <si>
    <t>체크리스트(개)</t>
    <phoneticPr fontId="2" type="noConversion"/>
  </si>
  <si>
    <t>Block(개)</t>
    <phoneticPr fontId="2" type="noConversion"/>
  </si>
  <si>
    <t>Critical(S1)</t>
    <phoneticPr fontId="2" type="noConversion"/>
  </si>
  <si>
    <t>마켓</t>
    <phoneticPr fontId="2" type="noConversion"/>
  </si>
  <si>
    <t>PC/Android</t>
    <phoneticPr fontId="2" type="noConversion"/>
  </si>
  <si>
    <t>PC/삼송/아이폰</t>
    <phoneticPr fontId="2" type="noConversion"/>
  </si>
  <si>
    <t>우선순위</t>
    <phoneticPr fontId="2" type="noConversion"/>
  </si>
  <si>
    <t>Urgent(P1)</t>
    <phoneticPr fontId="2" type="noConversion"/>
  </si>
  <si>
    <t>2019.00.00</t>
    <phoneticPr fontId="2" type="noConversion"/>
  </si>
  <si>
    <t>RevoltDay</t>
    <phoneticPr fontId="2" type="noConversion"/>
  </si>
  <si>
    <t>제갈우진 PD 및 팀원</t>
    <phoneticPr fontId="2" type="noConversion"/>
  </si>
  <si>
    <t>UI</t>
    <phoneticPr fontId="2" type="noConversion"/>
  </si>
  <si>
    <t>메인 메뉴</t>
    <phoneticPr fontId="2" type="noConversion"/>
  </si>
  <si>
    <t>메인 메뉴 좌측에는 타이틀 이미지가 있다.</t>
    <phoneticPr fontId="2" type="noConversion"/>
  </si>
  <si>
    <t>계속하기 UI를 Input 시 저장 팝업이 출력된다.</t>
    <phoneticPr fontId="2" type="noConversion"/>
  </si>
  <si>
    <t>저장된 파일을 Input 시 "파일을 불러오시겠습니까?" 팝업이 출력된다.</t>
    <phoneticPr fontId="2" type="noConversion"/>
  </si>
  <si>
    <t xml:space="preserve"> '예' 를 누르면 저장된 파일을 불러온다.</t>
    <phoneticPr fontId="2" type="noConversion"/>
  </si>
  <si>
    <t xml:space="preserve"> '아니요' 를 누르면 저장 팝업으로 돌아간다.</t>
    <phoneticPr fontId="2" type="noConversion"/>
  </si>
  <si>
    <t>처음하기 UI를 Input 시 프롤로그가 출력된다.</t>
    <phoneticPr fontId="2" type="noConversion"/>
  </si>
  <si>
    <t>설정 UI를 Input 시 설정 팝업이 출력된다.</t>
    <phoneticPr fontId="2" type="noConversion"/>
  </si>
  <si>
    <t>타이틀 이미지 우측에는 계속하기, 처음하기, 설정 3개의 UI가 존재한다.</t>
    <phoneticPr fontId="2" type="noConversion"/>
  </si>
  <si>
    <t>설정 팝업은 효과음, 배경음, 저장하기, 불러오기, 타이틀로 5개의 UI가 존재한다.</t>
    <phoneticPr fontId="2" type="noConversion"/>
  </si>
  <si>
    <t>저장하기, 불러오기, 타이틀로 UI는 월드맵으로 이동해야 표시된다.</t>
    <phoneticPr fontId="2" type="noConversion"/>
  </si>
  <si>
    <t>설정 팝업에서 효과음과 배경은 슬라이드 형식으로 구성되어있다.</t>
    <phoneticPr fontId="2" type="noConversion"/>
  </si>
  <si>
    <t>효과음, 배경음 슬라이더 위에 있는 스피커 아이콘으로 On/Off 할 수 있다.</t>
    <phoneticPr fontId="2" type="noConversion"/>
  </si>
  <si>
    <t>월드맵</t>
    <phoneticPr fontId="2" type="noConversion"/>
  </si>
  <si>
    <t>UI</t>
    <phoneticPr fontId="2" type="noConversion"/>
  </si>
  <si>
    <t>저장하기 UI Input 시 저장 게임 팝업이 출력된다.</t>
    <phoneticPr fontId="2" type="noConversion"/>
  </si>
  <si>
    <t>저장 게임 팝업은 4 슬롯으로 구성되어있다.</t>
    <phoneticPr fontId="2" type="noConversion"/>
  </si>
  <si>
    <t>빈 슬롯을 Input 시 '이 공간에 현재 게임을 저장 하시겠습니까?' 팝업이 출력된다.</t>
    <phoneticPr fontId="2" type="noConversion"/>
  </si>
  <si>
    <t xml:space="preserve"> '예' 를 누르면 파일을 저장한다.</t>
    <phoneticPr fontId="2" type="noConversion"/>
  </si>
  <si>
    <t xml:space="preserve"> '아니요' 를 누르면 저장 팝업으로 돌아간다.</t>
    <phoneticPr fontId="2" type="noConversion"/>
  </si>
  <si>
    <t>불러오기 UI Input 시 저장 게임 팝업이 출력된다.</t>
    <phoneticPr fontId="2" type="noConversion"/>
  </si>
  <si>
    <t>저장된 게임 슬롯을 Input 시 '이 게임을 불러 오시겠습니까?' 팝업이 출력된다.</t>
    <phoneticPr fontId="2" type="noConversion"/>
  </si>
  <si>
    <t xml:space="preserve"> '예' 를 누르면 저장된 파일을 불러온다.</t>
    <phoneticPr fontId="2" type="noConversion"/>
  </si>
  <si>
    <t xml:space="preserve">빈 슬롯은 Input 시 상호작용이 일어나지 않는다. </t>
    <phoneticPr fontId="2" type="noConversion"/>
  </si>
  <si>
    <t>월드맵 좌측은 14개의 타일들로 구성되어있다.</t>
    <phoneticPr fontId="2" type="noConversion"/>
  </si>
  <si>
    <t>월드맵 우측은 조사, 치안도표, 대기, 상점, 설정 5개의 UI가 존재한다.</t>
    <phoneticPr fontId="2" type="noConversion"/>
  </si>
  <si>
    <t>설정 UI는 우측 상단에 톱니바퀴 아이콘으로 존재한다.</t>
    <phoneticPr fontId="2" type="noConversion"/>
  </si>
  <si>
    <t>톱니바퀴 UI Input 시 설정 팝업이 출력된다.</t>
    <phoneticPr fontId="2" type="noConversion"/>
  </si>
  <si>
    <t>조사 UI Input 시 이슈가 발생하고 조사 선택 팝업이 출력된다.</t>
    <phoneticPr fontId="2" type="noConversion"/>
  </si>
  <si>
    <t>조사 선택 팝업은 격투 난이도가 랜덤으로 세가지 나온다.</t>
    <phoneticPr fontId="2" type="noConversion"/>
  </si>
  <si>
    <t>랜덤으로 나온 세가지 격투 난이도 하나를 선택 시 해당 컨텐츠로 이슈를 진행하고 월드맵으로 돌아온다.</t>
    <phoneticPr fontId="2" type="noConversion"/>
  </si>
  <si>
    <t>치안도표 UI Input 시 좌측에 월드맵과 치안게이지를 제외한 모든 UI들은 사라진다.</t>
    <phoneticPr fontId="2" type="noConversion"/>
  </si>
  <si>
    <t>우측에는 모든 UI 버튼들이 없어지고 월드맵으로 라는 버튼만 출력된다.</t>
    <phoneticPr fontId="2" type="noConversion"/>
  </si>
  <si>
    <t>우측에 존재하는 월드맵으로 UI를 Input 시 기존에 보여지던 월드맵을 출력한다.</t>
    <phoneticPr fontId="2" type="noConversion"/>
  </si>
  <si>
    <r>
      <t xml:space="preserve">치안도표 UI Input 시 월드맵에 발생한 치안 게이지만 모두 표시한다. </t>
    </r>
    <r>
      <rPr>
        <b/>
        <sz val="10"/>
        <color rgb="FFFF0000"/>
        <rFont val="맑은 고딕"/>
        <family val="3"/>
        <charset val="129"/>
        <scheme val="minor"/>
      </rPr>
      <t>(월드맵과 치안 게이지만 표시)</t>
    </r>
    <phoneticPr fontId="2" type="noConversion"/>
  </si>
  <si>
    <t>대기 UI Input 시 플레이어에 턴이 종료된다.</t>
    <phoneticPr fontId="2" type="noConversion"/>
  </si>
  <si>
    <r>
      <t xml:space="preserve">상점 UI는 특정 타일에서만 출력된다. </t>
    </r>
    <r>
      <rPr>
        <b/>
        <sz val="10"/>
        <color rgb="FFFF0000"/>
        <rFont val="맑은 고딕"/>
        <family val="3"/>
        <charset val="129"/>
        <scheme val="minor"/>
      </rPr>
      <t>(대치동, 압구정동)</t>
    </r>
    <phoneticPr fontId="2" type="noConversion"/>
  </si>
  <si>
    <t>대치동 타일에서 상점 UI Input 시 상점으로 이동한다.</t>
    <phoneticPr fontId="2" type="noConversion"/>
  </si>
  <si>
    <r>
      <t xml:space="preserve">압구정동 타일에서 상점 UI는 특정 조건을 만족해야만 상점으로 이동할 수 있다. </t>
    </r>
    <r>
      <rPr>
        <b/>
        <sz val="10"/>
        <color rgb="FFFF0000"/>
        <rFont val="맑은 고딕"/>
        <family val="3"/>
        <charset val="129"/>
        <scheme val="minor"/>
      </rPr>
      <t>(매 4턴마다)</t>
    </r>
    <phoneticPr fontId="2" type="noConversion"/>
  </si>
  <si>
    <t>한줄 뉴스 UI는 어떠한 상호작용이 없이 출력된다.</t>
    <phoneticPr fontId="2" type="noConversion"/>
  </si>
  <si>
    <r>
      <t xml:space="preserve">한줄 뉴스는 글자 색으로 중요도를 구분된다. </t>
    </r>
    <r>
      <rPr>
        <b/>
        <sz val="10"/>
        <color rgb="FFFF0000"/>
        <rFont val="맑은 고딕"/>
        <family val="3"/>
        <charset val="129"/>
        <scheme val="minor"/>
      </rPr>
      <t>(초록 - 잡담, 노랑 - 긴급 뉴스, 빨강 - 속보)</t>
    </r>
    <phoneticPr fontId="2" type="noConversion"/>
  </si>
  <si>
    <t>긴급 이슈가 발생한 지역에는 느낌표 아이콘이 타일 상단 중앙에 출력된다.</t>
    <phoneticPr fontId="2" type="noConversion"/>
  </si>
  <si>
    <t>사건이 발생한 지역은 타일에 테두리에 흰색 점선이 회전한다.</t>
    <phoneticPr fontId="2" type="noConversion"/>
  </si>
  <si>
    <t>치안 게이지가 상승할 경우 지역 타일이 빨간색으로 변하고 플래시 효과가 나온다.</t>
    <phoneticPr fontId="2" type="noConversion"/>
  </si>
  <si>
    <t>봉쇄 당한 지역은 지역 타일이 명함 처리된다.</t>
    <phoneticPr fontId="2" type="noConversion"/>
  </si>
  <si>
    <t>이동</t>
    <phoneticPr fontId="2" type="noConversion"/>
  </si>
  <si>
    <t>플레이어가 이동할 타일을 더블 터치하면 해당 타일로 이동한다.</t>
    <phoneticPr fontId="2" type="noConversion"/>
  </si>
  <si>
    <t>행동력이 초과되는 타일들은 상화작용이 되지 않는다.</t>
    <phoneticPr fontId="2" type="noConversion"/>
  </si>
  <si>
    <t>플레이어가 이동한 만큼 행동력을 하락 시킨다.</t>
    <phoneticPr fontId="2" type="noConversion"/>
  </si>
  <si>
    <t>플레이어 캐릭터는 이동 시 손이 출력되어 이동한다.</t>
    <phoneticPr fontId="2" type="noConversion"/>
  </si>
  <si>
    <t>행동력은 플레이어 캐릭터 UI 우측 하단에 숫자로 표시된다.</t>
    <phoneticPr fontId="2" type="noConversion"/>
  </si>
  <si>
    <t>사용한 행동력 만큼 행동력 수치가 변화되어 보여진다.</t>
    <phoneticPr fontId="2" type="noConversion"/>
  </si>
  <si>
    <r>
      <t xml:space="preserve">행동력을 회복할 경우 회복 수치만큼 행동력이 증가한다. </t>
    </r>
    <r>
      <rPr>
        <b/>
        <sz val="10"/>
        <color rgb="FFFF0000"/>
        <rFont val="맑은 고딕"/>
        <family val="3"/>
        <charset val="129"/>
        <scheme val="minor"/>
      </rPr>
      <t>(Ex. 소모품 사용시 +n 회복)</t>
    </r>
    <phoneticPr fontId="2" type="noConversion"/>
  </si>
  <si>
    <t>플레이어 캐릭터가 행동력을 모두 소모할 경우 캐릭터 UI 명암이 어두워진다.</t>
    <phoneticPr fontId="2" type="noConversion"/>
  </si>
  <si>
    <t>조사</t>
    <phoneticPr fontId="2" type="noConversion"/>
  </si>
  <si>
    <t>조사 화면 좌측 상단에는 '지역 : 이슈 명칭'을 표시해준다.</t>
    <phoneticPr fontId="2" type="noConversion"/>
  </si>
  <si>
    <t xml:space="preserve"> '싸운다' 버튼을 Input 시 전투 기술(속성)을 선택하는 선택 팝업이 출력된다.</t>
    <phoneticPr fontId="2" type="noConversion"/>
  </si>
  <si>
    <t>장착 아이템이 적용되어 있을 시 해당 속성 테두리에 점선으로 표시한다.</t>
    <phoneticPr fontId="2" type="noConversion"/>
  </si>
  <si>
    <t>전투 방식은 인파이팅, 아웃복싱, 그래플링으로 구성되어있다.</t>
    <phoneticPr fontId="2" type="noConversion"/>
  </si>
  <si>
    <t>플레이어가 전투 방식을 Input 시 격투 화면으로 돌아간다.</t>
    <phoneticPr fontId="2" type="noConversion"/>
  </si>
  <si>
    <t>적이 선택할 확률이 높은 전투 방식은 전투 방식 버튼 좌측 상단에 느낌표로 표시된다,</t>
    <phoneticPr fontId="2" type="noConversion"/>
  </si>
  <si>
    <t>플레이어 이미지 오른쪽에는 자신이 선택한 전투 방식을 표시한다.</t>
    <phoneticPr fontId="2" type="noConversion"/>
  </si>
  <si>
    <t>적 이미지 왼쪽에는 적이 선택한 전투 방식을 표시한다.</t>
    <phoneticPr fontId="2" type="noConversion"/>
  </si>
  <si>
    <t>조사 화면 중앙 하단에는 전투 값 주사위가 존재한다.</t>
    <phoneticPr fontId="2" type="noConversion"/>
  </si>
  <si>
    <t>주사위를 굴린 후 상성 값을 비교하고 승리한 쪽만 전투 방식을 표시한다.</t>
    <phoneticPr fontId="2" type="noConversion"/>
  </si>
  <si>
    <t>플레이어와 적 데미지 값이 확정되면 격투 연출이 등장한다.</t>
    <phoneticPr fontId="2" type="noConversion"/>
  </si>
  <si>
    <t>격투 UI 기획서참조</t>
    <phoneticPr fontId="2" type="noConversion"/>
  </si>
  <si>
    <t>각 격투 연출은 슬라이드로 표현된다.</t>
    <phoneticPr fontId="2" type="noConversion"/>
  </si>
  <si>
    <t>슬라이드 등장 방식은 타격자가 타격하는 쪽으로 표현된다.</t>
    <phoneticPr fontId="2" type="noConversion"/>
  </si>
  <si>
    <t>슬라이드가 끝나는 부분에서 데미지 값을 표시해준다.</t>
    <phoneticPr fontId="2" type="noConversion"/>
  </si>
  <si>
    <t>피격 당한 상대는 스테이터스 창이 빨간색으로 흔들리며 체력 수치가 감소한다.</t>
    <phoneticPr fontId="2" type="noConversion"/>
  </si>
  <si>
    <t>격투에서 승리했을 시 '상대방이 쓰러졌습니다.' 팝업이 출력된다.</t>
    <phoneticPr fontId="2" type="noConversion"/>
  </si>
  <si>
    <t>보상 팝업이 출력된 상태에서 어디든 터치하면 보상을 얻고 진행중이였던 월드맵으로 이동한다.</t>
    <phoneticPr fontId="2" type="noConversion"/>
  </si>
  <si>
    <t>격투에서 패배했을 시 '당신은 패배했습니다…' 팝업이 출력된다.</t>
    <phoneticPr fontId="2" type="noConversion"/>
  </si>
  <si>
    <t xml:space="preserve"> '상대방이 쓰러졌습니다.' 팝업이 출력된 후 어디든 터치하면 보상 팝업이 출력된다.</t>
    <phoneticPr fontId="2" type="noConversion"/>
  </si>
  <si>
    <t xml:space="preserve"> '당신은 패배했습니다…' 팝업이 출력된 후 어디든 터치하면 게임 오버 화면이 출력된다.</t>
    <phoneticPr fontId="2" type="noConversion"/>
  </si>
  <si>
    <t>기본 시스템</t>
    <phoneticPr fontId="2" type="noConversion"/>
  </si>
  <si>
    <t>속성이 불리한 쪽은 서서히 전투 방식이 사라진다.</t>
    <phoneticPr fontId="2" type="noConversion"/>
  </si>
  <si>
    <t>상성에서 불리한 쪽은 전투 주사위를 차감 시킨다.</t>
    <phoneticPr fontId="2" type="noConversion"/>
  </si>
  <si>
    <t>게임 오버 화면 출력 후 불러오기 팝업이 출력된다.</t>
    <phoneticPr fontId="2" type="noConversion"/>
  </si>
  <si>
    <t>추리</t>
    <phoneticPr fontId="2" type="noConversion"/>
  </si>
  <si>
    <t>전투 화면 중앙 기준으로 좌측에는 플레이어 이미지와 현재 스테이터스를 표시한다.</t>
    <phoneticPr fontId="2" type="noConversion"/>
  </si>
  <si>
    <t>전투 화면 중앙에는 싸운다, 도망친다 버튼 두가지가 존재한다.</t>
    <phoneticPr fontId="2" type="noConversion"/>
  </si>
  <si>
    <t>전투 화면 중앙 기준으로 우측에는 적 이미지와 함께 지정된 스테이터를 표시한다.</t>
    <phoneticPr fontId="2" type="noConversion"/>
  </si>
  <si>
    <t>추리 화면에는 상화작용할 수 있는 포인트들이 존재한다.</t>
    <phoneticPr fontId="2" type="noConversion"/>
  </si>
  <si>
    <t>각 추리 이벤트마다 상호작용 가능한 리소스들이 존재한다.</t>
    <phoneticPr fontId="2" type="noConversion"/>
  </si>
  <si>
    <t>화면에 보여지는 오브젝트들을 Input 하면 채택 팝업이 출력되고 채택 팝업에는 상세 설명이 쓰여있다.</t>
    <phoneticPr fontId="2" type="noConversion"/>
  </si>
  <si>
    <t>중거 중 필수 선택 사항이 존재하면 추리에 성공 했다는 팝업을 출력한다.</t>
    <phoneticPr fontId="2" type="noConversion"/>
  </si>
  <si>
    <t>증거 중 필수 선택 사항이 존재 하지않으면 추리에 실패 했다는 팝업을 출력한다.</t>
    <phoneticPr fontId="2" type="noConversion"/>
  </si>
  <si>
    <t>추리는 메인 퀘스트(사건)에만 등장한다.</t>
    <phoneticPr fontId="2" type="noConversion"/>
  </si>
  <si>
    <t>추리에 성공할 경우 다음 이벤트를 진행할 수 있다.</t>
    <phoneticPr fontId="2" type="noConversion"/>
  </si>
  <si>
    <t>한번 선택하여 추리를 통해 검증된 증거는 V표 이미지가 생성된다.</t>
    <phoneticPr fontId="2" type="noConversion"/>
  </si>
  <si>
    <t>플레이어가 추리할 수 있는 선택지 개수(플레이어 추리력 + 장착 아이템)/2로 횟수가 정해진다.</t>
    <phoneticPr fontId="2" type="noConversion"/>
  </si>
  <si>
    <t>선택지 개수 초기값은 2로 고정한다.</t>
    <phoneticPr fontId="2" type="noConversion"/>
  </si>
  <si>
    <t>증거 채택 수 만큼 증거를 채택한 후 추리 화면 우측 하단에 존재하는 추리하기 UI를 Input 시 결과 값을 출력한다.</t>
    <phoneticPr fontId="2" type="noConversion"/>
  </si>
  <si>
    <t>우측에는 아이템 리스트가 존재한다.</t>
    <phoneticPr fontId="2" type="noConversion"/>
  </si>
  <si>
    <t>플레이어가 아이템을 Input 시 선택한 아이템에 이미지와 정보가 출력된다.</t>
    <phoneticPr fontId="2" type="noConversion"/>
  </si>
  <si>
    <t>플레이어가 소지한 금액이 판매 금액보다 적을경우 아이템들은 회색으로 표시된다.</t>
    <phoneticPr fontId="2" type="noConversion"/>
  </si>
  <si>
    <t xml:space="preserve">플레이어가 소지한 금액이 판매 금액보다 많을경우 아이템들은 기존 이미지로 표시된다. </t>
    <phoneticPr fontId="2" type="noConversion"/>
  </si>
  <si>
    <t>상점에서 구매한 아이템은 플레이어에 인벤토리로 이동된다.</t>
    <phoneticPr fontId="2" type="noConversion"/>
  </si>
  <si>
    <t>아이템 구매 전 '구매 하시겠습니까?' 팝업이 촐력된다.</t>
    <phoneticPr fontId="2" type="noConversion"/>
  </si>
  <si>
    <t>일반 상점</t>
    <phoneticPr fontId="2" type="noConversion"/>
  </si>
  <si>
    <t>일반 상점은 소모품만 판매한다.</t>
    <phoneticPr fontId="2" type="noConversion"/>
  </si>
  <si>
    <t>플레이어가 소유한 아이템을 상점에 판매할 수 있다.</t>
    <phoneticPr fontId="2" type="noConversion"/>
  </si>
  <si>
    <t>플레이어 인벤토리가 가득 차 있을 경우 아이템을 구매할 수 없다.</t>
    <phoneticPr fontId="2" type="noConversion"/>
  </si>
  <si>
    <t>비밀 상점</t>
    <phoneticPr fontId="2" type="noConversion"/>
  </si>
  <si>
    <t>UI</t>
    <phoneticPr fontId="2" type="noConversion"/>
  </si>
  <si>
    <t>비밀 상점은 압구정동에서 4턴마다 한번씩 열린다.</t>
    <phoneticPr fontId="2" type="noConversion"/>
  </si>
  <si>
    <t>플레이어가 월드맵에서 대치동으로 이동 후 상점 UI를 Input 하면 일반 상점 화면으로 넘어간다.</t>
    <phoneticPr fontId="2" type="noConversion"/>
  </si>
  <si>
    <t>플레이어가 압구정동으로 이동 후 상점 UI를 Input 하면 비밀 상점 화면으로 넘어간다</t>
    <phoneticPr fontId="2" type="noConversion"/>
  </si>
  <si>
    <t>비밀 상점은 장비 아이템만 판매한다.</t>
    <phoneticPr fontId="2" type="noConversion"/>
  </si>
  <si>
    <t>비밀 상점 아이템은 한번에 두 가지 물품만 구매할 수  있다.</t>
    <phoneticPr fontId="2" type="noConversion"/>
  </si>
  <si>
    <r>
      <t xml:space="preserve">각 물건당 판매 수량이 정해져 있다. </t>
    </r>
    <r>
      <rPr>
        <b/>
        <sz val="10"/>
        <color rgb="FFFF0000"/>
        <rFont val="맑은 고딕"/>
        <family val="3"/>
        <charset val="129"/>
        <scheme val="minor"/>
      </rPr>
      <t>(수량 초과 시 품절 표시)</t>
    </r>
    <phoneticPr fontId="2" type="noConversion"/>
  </si>
  <si>
    <t>두 가지 물품을 구매할 경우 비밀 상점에서 나가기를 제외한 어떠한 상호작용도 할 수 없다.</t>
    <phoneticPr fontId="2" type="noConversion"/>
  </si>
  <si>
    <t>지역 봉쇄랑 상관없이 매 4턴마다 오픈한다.</t>
    <phoneticPr fontId="2" type="noConversion"/>
  </si>
  <si>
    <t>인벤토리</t>
    <phoneticPr fontId="2" type="noConversion"/>
  </si>
  <si>
    <t>UI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</si>
</sst>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4" fillId="6" borderId="9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7" borderId="9" xfId="0" applyFont="1" applyFill="1" applyBorder="1" applyAlignment="1">
      <alignment horizontal="left" vertical="center"/>
    </xf>
    <xf numFmtId="0" fontId="4" fillId="7" borderId="10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0" borderId="3" xfId="0" quotePrefix="1" applyBorder="1" applyAlignment="1">
      <alignment horizontal="left" vertical="center"/>
    </xf>
    <xf numFmtId="0" fontId="0" fillId="0" borderId="4" xfId="0" quotePrefix="1" applyBorder="1" applyAlignment="1">
      <alignment horizontal="left" vertical="center"/>
    </xf>
    <xf numFmtId="0" fontId="0" fillId="0" borderId="5" xfId="0" quotePrefix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2:Y85"/>
  <sheetViews>
    <sheetView topLeftCell="A3" zoomScale="70" zoomScaleNormal="70" workbookViewId="0">
      <pane ySplit="6" topLeftCell="A9" activePane="bottomLeft" state="frozen"/>
      <selection activeCell="A3" sqref="A3"/>
      <selection pane="bottomLeft" activeCell="A8" sqref="A8"/>
    </sheetView>
  </sheetViews>
  <sheetFormatPr defaultRowHeight="16.5" x14ac:dyDescent="0.3"/>
  <cols>
    <col min="2" max="2" width="11.75" bestFit="1" customWidth="1"/>
  </cols>
  <sheetData>
    <row r="2" spans="2:25" x14ac:dyDescent="0.3">
      <c r="B2" s="17" t="s">
        <v>9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  <c r="X2" s="18"/>
    </row>
    <row r="3" spans="2:25" x14ac:dyDescent="0.3">
      <c r="B3" s="19" t="s">
        <v>10</v>
      </c>
      <c r="C3" s="20"/>
      <c r="D3" s="21" t="s">
        <v>36</v>
      </c>
      <c r="E3" s="22"/>
      <c r="F3" s="23"/>
      <c r="G3" s="19" t="s">
        <v>30</v>
      </c>
      <c r="H3" s="20"/>
      <c r="I3" s="24" t="s">
        <v>11</v>
      </c>
      <c r="J3" s="25"/>
      <c r="K3" s="26"/>
      <c r="L3" s="19" t="s">
        <v>12</v>
      </c>
      <c r="M3" s="20"/>
      <c r="N3" s="24">
        <f>COUNTIF(U7:U107,"Pass")</f>
        <v>0</v>
      </c>
      <c r="O3" s="25"/>
      <c r="P3" s="26"/>
      <c r="Q3" s="19" t="s">
        <v>13</v>
      </c>
      <c r="R3" s="20"/>
      <c r="S3" s="24">
        <f>COUNTIF(T7:T13,"Low")</f>
        <v>0</v>
      </c>
      <c r="T3" s="26"/>
      <c r="U3" s="19" t="s">
        <v>14</v>
      </c>
      <c r="V3" s="27"/>
      <c r="W3" s="37">
        <f>COUNTIF(S9:S13,"Trivial")</f>
        <v>0</v>
      </c>
      <c r="X3" s="37"/>
      <c r="Y3" s="37"/>
    </row>
    <row r="4" spans="2:25" x14ac:dyDescent="0.3">
      <c r="B4" s="28" t="s">
        <v>15</v>
      </c>
      <c r="C4" s="29"/>
      <c r="D4" s="21" t="s">
        <v>35</v>
      </c>
      <c r="E4" s="22"/>
      <c r="F4" s="23"/>
      <c r="G4" s="28" t="s">
        <v>16</v>
      </c>
      <c r="H4" s="29"/>
      <c r="I4" s="24" t="s">
        <v>32</v>
      </c>
      <c r="J4" s="25"/>
      <c r="K4" s="26"/>
      <c r="L4" s="28" t="s">
        <v>17</v>
      </c>
      <c r="M4" s="29"/>
      <c r="N4" s="24">
        <f>COUNTIF(U9:U109,"Fail")</f>
        <v>0</v>
      </c>
      <c r="O4" s="25"/>
      <c r="P4" s="26"/>
      <c r="Q4" s="28" t="s">
        <v>18</v>
      </c>
      <c r="R4" s="29"/>
      <c r="S4" s="24">
        <f>COUNTIF(T8:T91,"Nomal")</f>
        <v>0</v>
      </c>
      <c r="T4" s="26"/>
      <c r="U4" s="28" t="s">
        <v>19</v>
      </c>
      <c r="V4" s="30"/>
      <c r="W4" s="37">
        <f>COUNTIF(S9:S91,"Minor")</f>
        <v>0</v>
      </c>
      <c r="X4" s="37"/>
      <c r="Y4" s="37"/>
    </row>
    <row r="5" spans="2:25" x14ac:dyDescent="0.3">
      <c r="B5" s="31" t="s">
        <v>20</v>
      </c>
      <c r="C5" s="32"/>
      <c r="D5" s="21" t="s">
        <v>21</v>
      </c>
      <c r="E5" s="22"/>
      <c r="F5" s="23"/>
      <c r="G5" s="31" t="s">
        <v>22</v>
      </c>
      <c r="H5" s="32"/>
      <c r="I5" s="24" t="s">
        <v>31</v>
      </c>
      <c r="J5" s="25"/>
      <c r="K5" s="26"/>
      <c r="L5" s="31" t="s">
        <v>23</v>
      </c>
      <c r="M5" s="32"/>
      <c r="N5" s="24">
        <f>COUNTIF(U9:U109,"No Run")</f>
        <v>0</v>
      </c>
      <c r="O5" s="25"/>
      <c r="P5" s="26"/>
      <c r="Q5" s="31" t="s">
        <v>24</v>
      </c>
      <c r="R5" s="32"/>
      <c r="S5" s="24">
        <f>COUNTIF(T9:T92,"High")</f>
        <v>0</v>
      </c>
      <c r="T5" s="26"/>
      <c r="U5" s="31" t="s">
        <v>25</v>
      </c>
      <c r="V5" s="33"/>
      <c r="W5" s="37">
        <f>COUNTIF(S9:S92,"Major")</f>
        <v>0</v>
      </c>
      <c r="X5" s="37"/>
      <c r="Y5" s="37"/>
    </row>
    <row r="6" spans="2:25" x14ac:dyDescent="0.3">
      <c r="B6" s="34" t="s">
        <v>26</v>
      </c>
      <c r="C6" s="35"/>
      <c r="D6" s="21" t="s">
        <v>37</v>
      </c>
      <c r="E6" s="22"/>
      <c r="F6" s="23"/>
      <c r="G6" s="34" t="s">
        <v>27</v>
      </c>
      <c r="H6" s="35"/>
      <c r="I6" s="24">
        <f>COUNT(B9:X174)</f>
        <v>51</v>
      </c>
      <c r="J6" s="25"/>
      <c r="K6" s="26"/>
      <c r="L6" s="34" t="s">
        <v>28</v>
      </c>
      <c r="M6" s="35"/>
      <c r="N6" s="24">
        <f>COUNTIF(U9:U109,"Block")</f>
        <v>0</v>
      </c>
      <c r="O6" s="25"/>
      <c r="P6" s="26"/>
      <c r="Q6" s="34" t="s">
        <v>34</v>
      </c>
      <c r="R6" s="35"/>
      <c r="S6" s="24">
        <f>COUNTIF(T9:T93,"Urgent")</f>
        <v>0</v>
      </c>
      <c r="T6" s="26"/>
      <c r="U6" s="34" t="s">
        <v>29</v>
      </c>
      <c r="V6" s="38"/>
      <c r="W6" s="37">
        <f>COUNTIF(S9:S93,"Critical")</f>
        <v>0</v>
      </c>
      <c r="X6" s="37"/>
      <c r="Y6" s="37"/>
    </row>
    <row r="8" spans="2:25" x14ac:dyDescent="0.3">
      <c r="B8" s="1" t="s">
        <v>1</v>
      </c>
      <c r="C8" s="1" t="s">
        <v>2</v>
      </c>
      <c r="D8" s="1" t="s">
        <v>3</v>
      </c>
      <c r="E8" s="1" t="s">
        <v>4</v>
      </c>
      <c r="F8" s="10" t="s">
        <v>5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" t="s">
        <v>6</v>
      </c>
      <c r="T8" s="1" t="s">
        <v>33</v>
      </c>
      <c r="U8" s="1" t="s">
        <v>7</v>
      </c>
      <c r="V8" s="10" t="s">
        <v>0</v>
      </c>
      <c r="W8" s="10"/>
      <c r="X8" s="10"/>
      <c r="Y8" s="10"/>
    </row>
    <row r="9" spans="2:25" x14ac:dyDescent="0.3">
      <c r="B9" s="36" t="s">
        <v>8</v>
      </c>
      <c r="C9" s="39" t="s">
        <v>39</v>
      </c>
      <c r="D9" s="39" t="s">
        <v>38</v>
      </c>
      <c r="E9" s="3">
        <v>1</v>
      </c>
      <c r="F9" s="11" t="s">
        <v>40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2"/>
      <c r="T9" s="2"/>
      <c r="U9" s="2"/>
      <c r="V9" s="12"/>
      <c r="W9" s="13"/>
      <c r="X9" s="13"/>
      <c r="Y9" s="14"/>
    </row>
    <row r="10" spans="2:25" x14ac:dyDescent="0.3">
      <c r="B10" s="36"/>
      <c r="C10" s="40"/>
      <c r="D10" s="40"/>
      <c r="E10" s="3">
        <v>2</v>
      </c>
      <c r="F10" s="11" t="s">
        <v>47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2"/>
      <c r="T10" s="2"/>
      <c r="U10" s="2"/>
      <c r="V10" s="12"/>
      <c r="W10" s="13"/>
      <c r="X10" s="13"/>
      <c r="Y10" s="14"/>
    </row>
    <row r="11" spans="2:25" x14ac:dyDescent="0.3">
      <c r="B11" s="36"/>
      <c r="C11" s="40"/>
      <c r="D11" s="40"/>
      <c r="E11" s="3">
        <v>3</v>
      </c>
      <c r="F11" s="11" t="s">
        <v>41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2"/>
      <c r="T11" s="2"/>
      <c r="U11" s="2"/>
      <c r="V11" s="12"/>
      <c r="W11" s="13"/>
      <c r="X11" s="13"/>
      <c r="Y11" s="14"/>
    </row>
    <row r="12" spans="2:25" x14ac:dyDescent="0.3">
      <c r="B12" s="36"/>
      <c r="C12" s="40"/>
      <c r="D12" s="40"/>
      <c r="E12" s="3">
        <v>4</v>
      </c>
      <c r="F12" s="11" t="s">
        <v>42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2"/>
      <c r="T12" s="2"/>
      <c r="U12" s="2"/>
      <c r="V12" s="12"/>
      <c r="W12" s="13"/>
      <c r="X12" s="13"/>
      <c r="Y12" s="14"/>
    </row>
    <row r="13" spans="2:25" x14ac:dyDescent="0.3">
      <c r="B13" s="36"/>
      <c r="C13" s="40"/>
      <c r="D13" s="40"/>
      <c r="E13" s="7">
        <v>5</v>
      </c>
      <c r="F13" s="15" t="s">
        <v>43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"/>
      <c r="T13" s="2"/>
      <c r="U13" s="2"/>
      <c r="V13" s="12"/>
      <c r="W13" s="13"/>
      <c r="X13" s="13"/>
      <c r="Y13" s="14"/>
    </row>
    <row r="14" spans="2:25" x14ac:dyDescent="0.3">
      <c r="B14" s="36"/>
      <c r="C14" s="40"/>
      <c r="D14" s="40"/>
      <c r="E14" s="7">
        <v>6</v>
      </c>
      <c r="F14" s="16" t="s">
        <v>44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2"/>
      <c r="T14" s="2"/>
      <c r="U14" s="2"/>
      <c r="V14" s="12"/>
      <c r="W14" s="13"/>
      <c r="X14" s="13"/>
      <c r="Y14" s="14"/>
    </row>
    <row r="15" spans="2:25" x14ac:dyDescent="0.3">
      <c r="B15" s="36"/>
      <c r="C15" s="40"/>
      <c r="D15" s="40"/>
      <c r="E15" s="7">
        <v>7</v>
      </c>
      <c r="F15" s="16" t="s">
        <v>45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2"/>
      <c r="T15" s="2"/>
      <c r="U15" s="2"/>
      <c r="V15" s="12"/>
      <c r="W15" s="13"/>
      <c r="X15" s="13"/>
      <c r="Y15" s="14"/>
    </row>
    <row r="16" spans="2:25" x14ac:dyDescent="0.3">
      <c r="B16" s="36"/>
      <c r="C16" s="40"/>
      <c r="D16" s="40"/>
      <c r="E16" s="7">
        <v>8</v>
      </c>
      <c r="F16" s="16" t="s">
        <v>46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2"/>
      <c r="T16" s="2"/>
      <c r="U16" s="2"/>
      <c r="V16" s="12"/>
      <c r="W16" s="13"/>
      <c r="X16" s="13"/>
      <c r="Y16" s="14"/>
    </row>
    <row r="17" spans="2:25" x14ac:dyDescent="0.3">
      <c r="B17" s="36"/>
      <c r="C17" s="40"/>
      <c r="D17" s="40"/>
      <c r="E17" s="7">
        <v>9</v>
      </c>
      <c r="F17" s="16" t="s">
        <v>48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"/>
      <c r="T17" s="2"/>
      <c r="U17" s="2"/>
      <c r="V17" s="12"/>
      <c r="W17" s="13"/>
      <c r="X17" s="13"/>
      <c r="Y17" s="14"/>
    </row>
    <row r="18" spans="2:25" x14ac:dyDescent="0.3">
      <c r="B18" s="36"/>
      <c r="C18" s="40"/>
      <c r="D18" s="40"/>
      <c r="E18" s="7">
        <v>10</v>
      </c>
      <c r="F18" s="16" t="s">
        <v>49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2"/>
      <c r="T18" s="2"/>
      <c r="U18" s="2"/>
      <c r="V18" s="12"/>
      <c r="W18" s="13"/>
      <c r="X18" s="13"/>
      <c r="Y18" s="14"/>
    </row>
    <row r="19" spans="2:25" x14ac:dyDescent="0.3">
      <c r="B19" s="36"/>
      <c r="C19" s="40"/>
      <c r="D19" s="40"/>
      <c r="E19" s="7">
        <v>11</v>
      </c>
      <c r="F19" s="16" t="s">
        <v>50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2"/>
      <c r="T19" s="2"/>
      <c r="U19" s="2"/>
      <c r="V19" s="12"/>
      <c r="W19" s="13"/>
      <c r="X19" s="13"/>
      <c r="Y19" s="14"/>
    </row>
    <row r="20" spans="2:25" x14ac:dyDescent="0.3">
      <c r="B20" s="36"/>
      <c r="C20" s="41"/>
      <c r="D20" s="41"/>
      <c r="E20" s="7">
        <v>12</v>
      </c>
      <c r="F20" s="16" t="s">
        <v>51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2"/>
      <c r="T20" s="2"/>
      <c r="U20" s="2"/>
      <c r="V20" s="12"/>
      <c r="W20" s="13"/>
      <c r="X20" s="13"/>
      <c r="Y20" s="14"/>
    </row>
    <row r="21" spans="2:25" x14ac:dyDescent="0.3">
      <c r="B21" s="36"/>
      <c r="C21" s="39" t="s">
        <v>52</v>
      </c>
      <c r="D21" s="42" t="s">
        <v>53</v>
      </c>
      <c r="E21" s="7">
        <v>1</v>
      </c>
      <c r="F21" s="16" t="s">
        <v>54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2"/>
      <c r="T21" s="2"/>
      <c r="U21" s="2"/>
      <c r="V21" s="12"/>
      <c r="W21" s="13"/>
      <c r="X21" s="13"/>
      <c r="Y21" s="14"/>
    </row>
    <row r="22" spans="2:25" ht="16.5" customHeight="1" x14ac:dyDescent="0.3">
      <c r="B22" s="36"/>
      <c r="C22" s="40"/>
      <c r="D22" s="43"/>
      <c r="E22" s="7">
        <v>2</v>
      </c>
      <c r="F22" s="16" t="s">
        <v>55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2"/>
      <c r="T22" s="2"/>
      <c r="U22" s="2"/>
      <c r="V22" s="12"/>
      <c r="W22" s="13"/>
      <c r="X22" s="13"/>
      <c r="Y22" s="14"/>
    </row>
    <row r="23" spans="2:25" x14ac:dyDescent="0.3">
      <c r="B23" s="36"/>
      <c r="C23" s="40"/>
      <c r="D23" s="43"/>
      <c r="E23" s="7">
        <v>3</v>
      </c>
      <c r="F23" s="16" t="s">
        <v>56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2"/>
      <c r="T23" s="2"/>
      <c r="U23" s="2"/>
      <c r="V23" s="12"/>
      <c r="W23" s="13"/>
      <c r="X23" s="13"/>
      <c r="Y23" s="14"/>
    </row>
    <row r="24" spans="2:25" x14ac:dyDescent="0.3">
      <c r="B24" s="36"/>
      <c r="C24" s="40"/>
      <c r="D24" s="43"/>
      <c r="E24" s="7">
        <v>4</v>
      </c>
      <c r="F24" s="16" t="s">
        <v>57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2"/>
      <c r="T24" s="2"/>
      <c r="U24" s="2"/>
      <c r="V24" s="12"/>
      <c r="W24" s="13"/>
      <c r="X24" s="13"/>
      <c r="Y24" s="14"/>
    </row>
    <row r="25" spans="2:25" x14ac:dyDescent="0.3">
      <c r="B25" s="36"/>
      <c r="C25" s="40"/>
      <c r="D25" s="43"/>
      <c r="E25" s="7">
        <v>5</v>
      </c>
      <c r="F25" s="16" t="s">
        <v>58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2"/>
      <c r="T25" s="2"/>
      <c r="U25" s="2"/>
      <c r="V25" s="12"/>
      <c r="W25" s="13"/>
      <c r="X25" s="13"/>
      <c r="Y25" s="14"/>
    </row>
    <row r="26" spans="2:25" x14ac:dyDescent="0.3">
      <c r="B26" s="36"/>
      <c r="C26" s="40"/>
      <c r="D26" s="43"/>
      <c r="E26" s="7">
        <v>6</v>
      </c>
      <c r="F26" s="16" t="s">
        <v>59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2"/>
      <c r="T26" s="2"/>
      <c r="U26" s="2"/>
      <c r="V26" s="12"/>
      <c r="W26" s="13"/>
      <c r="X26" s="13"/>
      <c r="Y26" s="14"/>
    </row>
    <row r="27" spans="2:25" x14ac:dyDescent="0.3">
      <c r="B27" s="36"/>
      <c r="C27" s="40"/>
      <c r="D27" s="43"/>
      <c r="E27" s="7">
        <v>7</v>
      </c>
      <c r="F27" s="16" t="s">
        <v>60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2"/>
      <c r="T27" s="2"/>
      <c r="U27" s="2"/>
      <c r="V27" s="12"/>
      <c r="W27" s="13"/>
      <c r="X27" s="13"/>
      <c r="Y27" s="14"/>
    </row>
    <row r="28" spans="2:25" x14ac:dyDescent="0.3">
      <c r="B28" s="36"/>
      <c r="C28" s="40"/>
      <c r="D28" s="43"/>
      <c r="E28" s="7">
        <v>8</v>
      </c>
      <c r="F28" s="16" t="s">
        <v>61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2"/>
      <c r="T28" s="2"/>
      <c r="U28" s="2"/>
      <c r="V28" s="12"/>
      <c r="W28" s="13"/>
      <c r="X28" s="13"/>
      <c r="Y28" s="14"/>
    </row>
    <row r="29" spans="2:25" x14ac:dyDescent="0.3">
      <c r="B29" s="36"/>
      <c r="C29" s="40"/>
      <c r="D29" s="43"/>
      <c r="E29" s="7">
        <v>9</v>
      </c>
      <c r="F29" s="16" t="s">
        <v>58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2"/>
      <c r="T29" s="2"/>
      <c r="U29" s="2"/>
      <c r="V29" s="12"/>
      <c r="W29" s="13"/>
      <c r="X29" s="13"/>
      <c r="Y29" s="14"/>
    </row>
    <row r="30" spans="2:25" x14ac:dyDescent="0.3">
      <c r="B30" s="36"/>
      <c r="C30" s="40"/>
      <c r="D30" s="43"/>
      <c r="E30" s="7">
        <v>10</v>
      </c>
      <c r="F30" s="16" t="s">
        <v>62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2"/>
      <c r="T30" s="2"/>
      <c r="U30" s="2"/>
      <c r="V30" s="12"/>
      <c r="W30" s="13"/>
      <c r="X30" s="13"/>
      <c r="Y30" s="14"/>
    </row>
    <row r="31" spans="2:25" x14ac:dyDescent="0.3">
      <c r="B31" s="36"/>
      <c r="C31" s="40"/>
      <c r="D31" s="43"/>
      <c r="E31" s="7">
        <v>11</v>
      </c>
      <c r="F31" s="16" t="s">
        <v>63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2"/>
      <c r="T31" s="2"/>
      <c r="U31" s="2"/>
      <c r="V31" s="12"/>
      <c r="W31" s="13"/>
      <c r="X31" s="13"/>
      <c r="Y31" s="14"/>
    </row>
    <row r="32" spans="2:25" x14ac:dyDescent="0.3">
      <c r="B32" s="36"/>
      <c r="C32" s="40"/>
      <c r="D32" s="43"/>
      <c r="E32" s="7">
        <v>12</v>
      </c>
      <c r="F32" s="16" t="s">
        <v>64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2"/>
      <c r="T32" s="2"/>
      <c r="U32" s="2"/>
      <c r="V32" s="12"/>
      <c r="W32" s="13"/>
      <c r="X32" s="13"/>
      <c r="Y32" s="14"/>
    </row>
    <row r="33" spans="2:25" x14ac:dyDescent="0.3">
      <c r="B33" s="36"/>
      <c r="C33" s="40"/>
      <c r="D33" s="43"/>
      <c r="E33" s="7">
        <v>13</v>
      </c>
      <c r="F33" s="16" t="s">
        <v>65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2"/>
      <c r="T33" s="2"/>
      <c r="U33" s="2"/>
      <c r="V33" s="12"/>
      <c r="W33" s="13"/>
      <c r="X33" s="13"/>
      <c r="Y33" s="14"/>
    </row>
    <row r="34" spans="2:25" x14ac:dyDescent="0.3">
      <c r="B34" s="36"/>
      <c r="C34" s="40"/>
      <c r="D34" s="43"/>
      <c r="E34" s="7">
        <v>14</v>
      </c>
      <c r="F34" s="16" t="s">
        <v>66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2"/>
      <c r="T34" s="2"/>
      <c r="U34" s="2"/>
      <c r="V34" s="12"/>
      <c r="W34" s="13"/>
      <c r="X34" s="13"/>
      <c r="Y34" s="14"/>
    </row>
    <row r="35" spans="2:25" x14ac:dyDescent="0.3">
      <c r="B35" s="36"/>
      <c r="C35" s="40"/>
      <c r="D35" s="43"/>
      <c r="E35" s="7">
        <v>15</v>
      </c>
      <c r="F35" s="16" t="s">
        <v>67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2"/>
      <c r="T35" s="2"/>
      <c r="U35" s="2"/>
      <c r="V35" s="12"/>
      <c r="W35" s="13"/>
      <c r="X35" s="13"/>
      <c r="Y35" s="14"/>
    </row>
    <row r="36" spans="2:25" x14ac:dyDescent="0.3">
      <c r="B36" s="36"/>
      <c r="C36" s="40"/>
      <c r="D36" s="43"/>
      <c r="E36" s="7">
        <v>16</v>
      </c>
      <c r="F36" s="16" t="s">
        <v>68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2"/>
      <c r="T36" s="2"/>
      <c r="U36" s="2"/>
      <c r="V36" s="12"/>
      <c r="W36" s="13"/>
      <c r="X36" s="13"/>
      <c r="Y36" s="14"/>
    </row>
    <row r="37" spans="2:25" x14ac:dyDescent="0.3">
      <c r="B37" s="36"/>
      <c r="C37" s="40"/>
      <c r="D37" s="43"/>
      <c r="E37" s="7">
        <v>17</v>
      </c>
      <c r="F37" s="16" t="s">
        <v>69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2"/>
      <c r="T37" s="2"/>
      <c r="U37" s="2"/>
      <c r="V37" s="12"/>
      <c r="W37" s="13"/>
      <c r="X37" s="13"/>
      <c r="Y37" s="14"/>
    </row>
    <row r="38" spans="2:25" x14ac:dyDescent="0.3">
      <c r="B38" s="36"/>
      <c r="C38" s="40"/>
      <c r="D38" s="43"/>
      <c r="E38" s="7">
        <v>18</v>
      </c>
      <c r="F38" s="16" t="s">
        <v>70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2"/>
      <c r="T38" s="2"/>
      <c r="U38" s="2"/>
      <c r="V38" s="12"/>
      <c r="W38" s="13"/>
      <c r="X38" s="13"/>
      <c r="Y38" s="14"/>
    </row>
    <row r="39" spans="2:25" x14ac:dyDescent="0.3">
      <c r="B39" s="36"/>
      <c r="C39" s="40"/>
      <c r="D39" s="43"/>
      <c r="E39" s="7">
        <v>19</v>
      </c>
      <c r="F39" s="16" t="s">
        <v>71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2"/>
      <c r="T39" s="2"/>
      <c r="U39" s="2"/>
      <c r="V39" s="12"/>
      <c r="W39" s="13"/>
      <c r="X39" s="13"/>
      <c r="Y39" s="14"/>
    </row>
    <row r="40" spans="2:25" x14ac:dyDescent="0.3">
      <c r="B40" s="36"/>
      <c r="C40" s="40"/>
      <c r="D40" s="43"/>
      <c r="E40" s="7">
        <v>20</v>
      </c>
      <c r="F40" s="16" t="s">
        <v>72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2"/>
      <c r="T40" s="2"/>
      <c r="U40" s="2"/>
      <c r="V40" s="12"/>
      <c r="W40" s="13"/>
      <c r="X40" s="13"/>
      <c r="Y40" s="14"/>
    </row>
    <row r="41" spans="2:25" x14ac:dyDescent="0.3">
      <c r="B41" s="36"/>
      <c r="C41" s="40"/>
      <c r="D41" s="43"/>
      <c r="E41" s="7">
        <v>21</v>
      </c>
      <c r="F41" s="16" t="s">
        <v>73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"/>
      <c r="T41" s="2"/>
      <c r="U41" s="2"/>
      <c r="V41" s="12"/>
      <c r="W41" s="13"/>
      <c r="X41" s="13"/>
      <c r="Y41" s="14"/>
    </row>
    <row r="42" spans="2:25" x14ac:dyDescent="0.3">
      <c r="B42" s="36"/>
      <c r="C42" s="40"/>
      <c r="D42" s="43"/>
      <c r="E42" s="7">
        <v>22</v>
      </c>
      <c r="F42" s="16" t="s">
        <v>74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2"/>
      <c r="T42" s="2"/>
      <c r="U42" s="2"/>
      <c r="V42" s="12"/>
      <c r="W42" s="13"/>
      <c r="X42" s="13"/>
      <c r="Y42" s="14"/>
    </row>
    <row r="43" spans="2:25" x14ac:dyDescent="0.3">
      <c r="B43" s="36"/>
      <c r="C43" s="40"/>
      <c r="D43" s="43"/>
      <c r="E43" s="7">
        <v>23</v>
      </c>
      <c r="F43" s="16" t="s">
        <v>75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2"/>
      <c r="T43" s="2"/>
      <c r="U43" s="2"/>
      <c r="V43" s="12"/>
      <c r="W43" s="13"/>
      <c r="X43" s="13"/>
      <c r="Y43" s="14"/>
    </row>
    <row r="44" spans="2:25" x14ac:dyDescent="0.3">
      <c r="B44" s="36"/>
      <c r="C44" s="40"/>
      <c r="D44" s="43"/>
      <c r="E44" s="7">
        <v>24</v>
      </c>
      <c r="F44" s="16" t="s">
        <v>76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2"/>
      <c r="T44" s="2"/>
      <c r="U44" s="2"/>
      <c r="V44" s="12"/>
      <c r="W44" s="13"/>
      <c r="X44" s="13"/>
      <c r="Y44" s="14"/>
    </row>
    <row r="45" spans="2:25" x14ac:dyDescent="0.3">
      <c r="B45" s="36"/>
      <c r="C45" s="40"/>
      <c r="D45" s="43"/>
      <c r="E45" s="7">
        <v>25</v>
      </c>
      <c r="F45" s="16" t="s">
        <v>77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2"/>
      <c r="T45" s="2"/>
      <c r="U45" s="2"/>
      <c r="V45" s="12"/>
      <c r="W45" s="13"/>
      <c r="X45" s="13"/>
      <c r="Y45" s="14"/>
    </row>
    <row r="46" spans="2:25" x14ac:dyDescent="0.3">
      <c r="B46" s="36"/>
      <c r="C46" s="40"/>
      <c r="D46" s="43"/>
      <c r="E46" s="7">
        <v>26</v>
      </c>
      <c r="F46" s="16" t="s">
        <v>78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2"/>
      <c r="T46" s="2"/>
      <c r="U46" s="2"/>
      <c r="V46" s="12"/>
      <c r="W46" s="13"/>
      <c r="X46" s="13"/>
      <c r="Y46" s="14"/>
    </row>
    <row r="47" spans="2:25" x14ac:dyDescent="0.3">
      <c r="B47" s="36"/>
      <c r="C47" s="40"/>
      <c r="D47" s="43"/>
      <c r="E47" s="7">
        <v>27</v>
      </c>
      <c r="F47" s="16" t="s">
        <v>79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2"/>
      <c r="T47" s="2"/>
      <c r="U47" s="2"/>
      <c r="V47" s="12"/>
      <c r="W47" s="13"/>
      <c r="X47" s="13"/>
      <c r="Y47" s="14"/>
    </row>
    <row r="48" spans="2:25" x14ac:dyDescent="0.3">
      <c r="B48" s="36"/>
      <c r="C48" s="40"/>
      <c r="D48" s="43"/>
      <c r="E48" s="7">
        <v>28</v>
      </c>
      <c r="F48" s="16" t="s">
        <v>80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2"/>
      <c r="T48" s="2"/>
      <c r="U48" s="2"/>
      <c r="V48" s="12"/>
      <c r="W48" s="13"/>
      <c r="X48" s="13"/>
      <c r="Y48" s="14"/>
    </row>
    <row r="49" spans="2:25" ht="16.5" customHeight="1" x14ac:dyDescent="0.3">
      <c r="B49" s="36"/>
      <c r="C49" s="40"/>
      <c r="D49" s="43"/>
      <c r="E49" s="7">
        <v>29</v>
      </c>
      <c r="F49" s="16" t="s">
        <v>81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2"/>
      <c r="T49" s="2"/>
      <c r="U49" s="2"/>
      <c r="V49" s="12"/>
      <c r="W49" s="13"/>
      <c r="X49" s="13"/>
      <c r="Y49" s="14"/>
    </row>
    <row r="50" spans="2:25" x14ac:dyDescent="0.3">
      <c r="B50" s="36"/>
      <c r="C50" s="40"/>
      <c r="D50" s="43"/>
      <c r="E50" s="7">
        <v>30</v>
      </c>
      <c r="F50" s="16" t="s">
        <v>82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2"/>
      <c r="T50" s="2"/>
      <c r="U50" s="2"/>
      <c r="V50" s="12"/>
      <c r="W50" s="13"/>
      <c r="X50" s="13"/>
      <c r="Y50" s="14"/>
    </row>
    <row r="51" spans="2:25" ht="16.5" customHeight="1" x14ac:dyDescent="0.3">
      <c r="B51" s="36"/>
      <c r="C51" s="40"/>
      <c r="D51" s="44"/>
      <c r="E51" s="7">
        <v>31</v>
      </c>
      <c r="F51" s="15" t="s">
        <v>83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2"/>
      <c r="T51" s="2"/>
      <c r="U51" s="2"/>
      <c r="V51" s="12"/>
      <c r="W51" s="13"/>
      <c r="X51" s="13"/>
      <c r="Y51" s="14"/>
    </row>
    <row r="52" spans="2:25" x14ac:dyDescent="0.3">
      <c r="B52" s="36"/>
      <c r="C52" s="40"/>
      <c r="D52" s="45" t="s">
        <v>84</v>
      </c>
      <c r="E52" s="7">
        <v>1</v>
      </c>
      <c r="F52" s="15" t="s">
        <v>85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2"/>
      <c r="T52" s="2"/>
      <c r="U52" s="2"/>
      <c r="V52" s="12"/>
      <c r="W52" s="13"/>
      <c r="X52" s="13"/>
      <c r="Y52" s="14"/>
    </row>
    <row r="53" spans="2:25" x14ac:dyDescent="0.3">
      <c r="B53" s="36"/>
      <c r="C53" s="40"/>
      <c r="D53" s="45"/>
      <c r="E53" s="7">
        <v>2</v>
      </c>
      <c r="F53" s="16" t="s">
        <v>86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2"/>
      <c r="T53" s="2"/>
      <c r="U53" s="2"/>
      <c r="V53" s="12"/>
      <c r="W53" s="13"/>
      <c r="X53" s="13"/>
      <c r="Y53" s="14"/>
    </row>
    <row r="54" spans="2:25" x14ac:dyDescent="0.3">
      <c r="B54" s="36"/>
      <c r="C54" s="40"/>
      <c r="D54" s="45"/>
      <c r="E54" s="7">
        <v>3</v>
      </c>
      <c r="F54" s="16" t="s">
        <v>87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2"/>
      <c r="T54" s="2"/>
      <c r="U54" s="2"/>
      <c r="V54" s="12"/>
      <c r="W54" s="13"/>
      <c r="X54" s="13"/>
      <c r="Y54" s="14"/>
    </row>
    <row r="55" spans="2:25" x14ac:dyDescent="0.3">
      <c r="B55" s="36"/>
      <c r="C55" s="40"/>
      <c r="D55" s="45"/>
      <c r="E55" s="7">
        <v>4</v>
      </c>
      <c r="F55" s="16" t="s">
        <v>88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2"/>
      <c r="T55" s="2"/>
      <c r="U55" s="2"/>
      <c r="V55" s="12"/>
      <c r="W55" s="13"/>
      <c r="X55" s="13"/>
      <c r="Y55" s="14"/>
    </row>
    <row r="56" spans="2:25" x14ac:dyDescent="0.3">
      <c r="B56" s="36"/>
      <c r="C56" s="40"/>
      <c r="D56" s="45"/>
      <c r="E56" s="7">
        <v>5</v>
      </c>
      <c r="F56" s="16" t="s">
        <v>89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2"/>
      <c r="T56" s="2"/>
      <c r="U56" s="2"/>
      <c r="V56" s="12"/>
      <c r="W56" s="13"/>
      <c r="X56" s="13"/>
      <c r="Y56" s="14"/>
    </row>
    <row r="57" spans="2:25" x14ac:dyDescent="0.3">
      <c r="B57" s="36"/>
      <c r="C57" s="40"/>
      <c r="D57" s="45"/>
      <c r="E57" s="7">
        <v>6</v>
      </c>
      <c r="F57" s="16" t="s">
        <v>90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2"/>
      <c r="T57" s="2"/>
      <c r="U57" s="2"/>
      <c r="V57" s="12"/>
      <c r="W57" s="13"/>
      <c r="X57" s="13"/>
      <c r="Y57" s="14"/>
    </row>
    <row r="58" spans="2:25" x14ac:dyDescent="0.3">
      <c r="B58" s="36"/>
      <c r="C58" s="40"/>
      <c r="D58" s="45"/>
      <c r="E58" s="7">
        <v>7</v>
      </c>
      <c r="F58" s="16" t="s">
        <v>91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2"/>
      <c r="T58" s="2"/>
      <c r="U58" s="2"/>
      <c r="V58" s="12"/>
      <c r="W58" s="13"/>
      <c r="X58" s="13"/>
      <c r="Y58" s="14"/>
    </row>
    <row r="59" spans="2:25" x14ac:dyDescent="0.3">
      <c r="B59" s="36"/>
      <c r="C59" s="41"/>
      <c r="D59" s="45"/>
      <c r="E59" s="7">
        <v>8</v>
      </c>
      <c r="F59" s="16" t="s">
        <v>92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2"/>
      <c r="T59" s="2"/>
      <c r="U59" s="2"/>
      <c r="V59" s="12"/>
      <c r="W59" s="13"/>
      <c r="X59" s="13"/>
      <c r="Y59" s="14"/>
    </row>
    <row r="85" ht="16.5" customHeight="1" x14ac:dyDescent="0.3"/>
  </sheetData>
  <mergeCells count="151">
    <mergeCell ref="V51:Y51"/>
    <mergeCell ref="V52:Y52"/>
    <mergeCell ref="V53:Y53"/>
    <mergeCell ref="V54:Y54"/>
    <mergeCell ref="D21:D51"/>
    <mergeCell ref="V55:Y55"/>
    <mergeCell ref="V56:Y56"/>
    <mergeCell ref="D52:D59"/>
    <mergeCell ref="F30:R30"/>
    <mergeCell ref="F31:R31"/>
    <mergeCell ref="F32:R32"/>
    <mergeCell ref="F26:R26"/>
    <mergeCell ref="F27:R27"/>
    <mergeCell ref="F28:R28"/>
    <mergeCell ref="V25:Y25"/>
    <mergeCell ref="V26:Y26"/>
    <mergeCell ref="V27:Y27"/>
    <mergeCell ref="V28:Y28"/>
    <mergeCell ref="V29:Y29"/>
    <mergeCell ref="V30:Y30"/>
    <mergeCell ref="V31:Y31"/>
    <mergeCell ref="V32:Y32"/>
    <mergeCell ref="F22:R22"/>
    <mergeCell ref="C21:C59"/>
    <mergeCell ref="F55:R55"/>
    <mergeCell ref="V15:Y15"/>
    <mergeCell ref="F16:R16"/>
    <mergeCell ref="V16:Y16"/>
    <mergeCell ref="F17:R17"/>
    <mergeCell ref="V17:Y17"/>
    <mergeCell ref="F18:R18"/>
    <mergeCell ref="C9:C20"/>
    <mergeCell ref="D9:D20"/>
    <mergeCell ref="V42:Y42"/>
    <mergeCell ref="V43:Y43"/>
    <mergeCell ref="V44:Y44"/>
    <mergeCell ref="V45:Y45"/>
    <mergeCell ref="V46:Y46"/>
    <mergeCell ref="V47:Y47"/>
    <mergeCell ref="V48:Y48"/>
    <mergeCell ref="V49:Y49"/>
    <mergeCell ref="V33:Y33"/>
    <mergeCell ref="V34:Y34"/>
    <mergeCell ref="V35:Y35"/>
    <mergeCell ref="V36:Y36"/>
    <mergeCell ref="V37:Y37"/>
    <mergeCell ref="V38:Y38"/>
    <mergeCell ref="W4:Y4"/>
    <mergeCell ref="W5:Y5"/>
    <mergeCell ref="W6:Y6"/>
    <mergeCell ref="V57:Y57"/>
    <mergeCell ref="V58:Y58"/>
    <mergeCell ref="V59:Y59"/>
    <mergeCell ref="F57:R57"/>
    <mergeCell ref="F58:R58"/>
    <mergeCell ref="F59:R59"/>
    <mergeCell ref="F54:R54"/>
    <mergeCell ref="F56:R56"/>
    <mergeCell ref="F49:R49"/>
    <mergeCell ref="F50:R50"/>
    <mergeCell ref="F45:R45"/>
    <mergeCell ref="F52:R52"/>
    <mergeCell ref="F53:R53"/>
    <mergeCell ref="F51:R51"/>
    <mergeCell ref="F46:R46"/>
    <mergeCell ref="S6:T6"/>
    <mergeCell ref="U6:V6"/>
    <mergeCell ref="V39:Y39"/>
    <mergeCell ref="V40:Y40"/>
    <mergeCell ref="V41:Y41"/>
    <mergeCell ref="V50:Y50"/>
    <mergeCell ref="B6:C6"/>
    <mergeCell ref="D6:F6"/>
    <mergeCell ref="G6:H6"/>
    <mergeCell ref="I6:K6"/>
    <mergeCell ref="L6:M6"/>
    <mergeCell ref="N6:P6"/>
    <mergeCell ref="F8:R8"/>
    <mergeCell ref="Q6:R6"/>
    <mergeCell ref="B9:B59"/>
    <mergeCell ref="F47:R47"/>
    <mergeCell ref="F48:R48"/>
    <mergeCell ref="F43:R43"/>
    <mergeCell ref="F44:R44"/>
    <mergeCell ref="F40:R40"/>
    <mergeCell ref="F41:R41"/>
    <mergeCell ref="F42:R42"/>
    <mergeCell ref="F35:R35"/>
    <mergeCell ref="F36:R36"/>
    <mergeCell ref="F38:R38"/>
    <mergeCell ref="F39:R39"/>
    <mergeCell ref="F33:R33"/>
    <mergeCell ref="F34:R34"/>
    <mergeCell ref="F37:R37"/>
    <mergeCell ref="F29:R29"/>
    <mergeCell ref="B5:C5"/>
    <mergeCell ref="D5:F5"/>
    <mergeCell ref="G5:H5"/>
    <mergeCell ref="I5:K5"/>
    <mergeCell ref="L5:M5"/>
    <mergeCell ref="N5:P5"/>
    <mergeCell ref="Q5:R5"/>
    <mergeCell ref="S5:T5"/>
    <mergeCell ref="U5:V5"/>
    <mergeCell ref="B4:C4"/>
    <mergeCell ref="D4:F4"/>
    <mergeCell ref="G4:H4"/>
    <mergeCell ref="I4:K4"/>
    <mergeCell ref="L4:M4"/>
    <mergeCell ref="N4:P4"/>
    <mergeCell ref="Q4:R4"/>
    <mergeCell ref="S4:T4"/>
    <mergeCell ref="U4:V4"/>
    <mergeCell ref="B2:X2"/>
    <mergeCell ref="B3:C3"/>
    <mergeCell ref="D3:F3"/>
    <mergeCell ref="G3:H3"/>
    <mergeCell ref="I3:K3"/>
    <mergeCell ref="L3:M3"/>
    <mergeCell ref="N3:P3"/>
    <mergeCell ref="Q3:R3"/>
    <mergeCell ref="S3:T3"/>
    <mergeCell ref="U3:V3"/>
    <mergeCell ref="W3:Y3"/>
    <mergeCell ref="F23:R23"/>
    <mergeCell ref="F24:R24"/>
    <mergeCell ref="F25:R25"/>
    <mergeCell ref="F19:R19"/>
    <mergeCell ref="V19:Y19"/>
    <mergeCell ref="F20:R20"/>
    <mergeCell ref="V20:Y20"/>
    <mergeCell ref="F21:R21"/>
    <mergeCell ref="V21:Y21"/>
    <mergeCell ref="V22:Y22"/>
    <mergeCell ref="V23:Y23"/>
    <mergeCell ref="V24:Y24"/>
    <mergeCell ref="V8:Y8"/>
    <mergeCell ref="F9:R9"/>
    <mergeCell ref="V9:Y9"/>
    <mergeCell ref="F10:R10"/>
    <mergeCell ref="V10:Y10"/>
    <mergeCell ref="V18:Y18"/>
    <mergeCell ref="F11:R11"/>
    <mergeCell ref="V11:Y11"/>
    <mergeCell ref="F12:R12"/>
    <mergeCell ref="V12:Y12"/>
    <mergeCell ref="F13:R13"/>
    <mergeCell ref="V13:Y13"/>
    <mergeCell ref="F14:R14"/>
    <mergeCell ref="V14:Y14"/>
    <mergeCell ref="F15:R15"/>
  </mergeCells>
  <phoneticPr fontId="2" type="noConversion"/>
  <dataValidations count="3">
    <dataValidation type="list" allowBlank="1" showInputMessage="1" showErrorMessage="1" sqref="U9:U59">
      <formula1>"Pass,Fail,No Run,Block"</formula1>
    </dataValidation>
    <dataValidation type="list" allowBlank="1" showInputMessage="1" showErrorMessage="1" sqref="T9:T59">
      <formula1>"Low,Normal,High,Urgent"</formula1>
    </dataValidation>
    <dataValidation type="list" allowBlank="1" showInputMessage="1" showErrorMessage="1" sqref="S9:S59">
      <formula1>"Trivial,Minor,Major,Critical"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Y32"/>
  <sheetViews>
    <sheetView zoomScale="70" zoomScaleNormal="70" workbookViewId="0">
      <pane ySplit="6" topLeftCell="A7" activePane="bottomLeft" state="frozen"/>
      <selection pane="bottomLeft" activeCell="A6" sqref="A6"/>
    </sheetView>
  </sheetViews>
  <sheetFormatPr defaultRowHeight="16.5" x14ac:dyDescent="0.3"/>
  <sheetData>
    <row r="1" spans="2:25" x14ac:dyDescent="0.3">
      <c r="B1" s="19" t="s">
        <v>10</v>
      </c>
      <c r="C1" s="20"/>
      <c r="D1" s="21" t="s">
        <v>36</v>
      </c>
      <c r="E1" s="22"/>
      <c r="F1" s="23"/>
      <c r="G1" s="19" t="s">
        <v>30</v>
      </c>
      <c r="H1" s="20"/>
      <c r="I1" s="24" t="s">
        <v>11</v>
      </c>
      <c r="J1" s="25"/>
      <c r="K1" s="26"/>
      <c r="L1" s="19" t="s">
        <v>12</v>
      </c>
      <c r="M1" s="20"/>
      <c r="N1" s="24">
        <f>COUNTIF(U5:U78,"Pass")</f>
        <v>0</v>
      </c>
      <c r="O1" s="25"/>
      <c r="P1" s="26"/>
      <c r="Q1" s="19" t="s">
        <v>13</v>
      </c>
      <c r="R1" s="20"/>
      <c r="S1" s="24">
        <f>COUNTIF(T5:T8,"Low")</f>
        <v>0</v>
      </c>
      <c r="T1" s="26"/>
      <c r="U1" s="19" t="s">
        <v>14</v>
      </c>
      <c r="V1" s="27"/>
      <c r="W1" s="37">
        <f>COUNTIF(S7:S8,"Trivial")</f>
        <v>0</v>
      </c>
      <c r="X1" s="37"/>
      <c r="Y1" s="37"/>
    </row>
    <row r="2" spans="2:25" x14ac:dyDescent="0.3">
      <c r="B2" s="28" t="s">
        <v>15</v>
      </c>
      <c r="C2" s="29"/>
      <c r="D2" s="21" t="s">
        <v>35</v>
      </c>
      <c r="E2" s="22"/>
      <c r="F2" s="23"/>
      <c r="G2" s="28" t="s">
        <v>16</v>
      </c>
      <c r="H2" s="29"/>
      <c r="I2" s="24" t="s">
        <v>32</v>
      </c>
      <c r="J2" s="25"/>
      <c r="K2" s="26"/>
      <c r="L2" s="28" t="s">
        <v>17</v>
      </c>
      <c r="M2" s="29"/>
      <c r="N2" s="24">
        <f>COUNTIF(U7:U80,"Fail")</f>
        <v>0</v>
      </c>
      <c r="O2" s="25"/>
      <c r="P2" s="26"/>
      <c r="Q2" s="28" t="s">
        <v>18</v>
      </c>
      <c r="R2" s="29"/>
      <c r="S2" s="24">
        <f>COUNTIF(T6:T62,"Nomal")</f>
        <v>0</v>
      </c>
      <c r="T2" s="26"/>
      <c r="U2" s="28" t="s">
        <v>19</v>
      </c>
      <c r="V2" s="30"/>
      <c r="W2" s="37">
        <f>COUNTIF(S7:S62,"Minor")</f>
        <v>0</v>
      </c>
      <c r="X2" s="37"/>
      <c r="Y2" s="37"/>
    </row>
    <row r="3" spans="2:25" x14ac:dyDescent="0.3">
      <c r="B3" s="31" t="s">
        <v>20</v>
      </c>
      <c r="C3" s="32"/>
      <c r="D3" s="21" t="s">
        <v>21</v>
      </c>
      <c r="E3" s="22"/>
      <c r="F3" s="23"/>
      <c r="G3" s="31" t="s">
        <v>22</v>
      </c>
      <c r="H3" s="32"/>
      <c r="I3" s="24" t="s">
        <v>31</v>
      </c>
      <c r="J3" s="25"/>
      <c r="K3" s="26"/>
      <c r="L3" s="31" t="s">
        <v>23</v>
      </c>
      <c r="M3" s="32"/>
      <c r="N3" s="24">
        <f>COUNTIF(U7:U80,"No Run")</f>
        <v>0</v>
      </c>
      <c r="O3" s="25"/>
      <c r="P3" s="26"/>
      <c r="Q3" s="31" t="s">
        <v>24</v>
      </c>
      <c r="R3" s="32"/>
      <c r="S3" s="24">
        <f>COUNTIF(T7:T63,"High")</f>
        <v>0</v>
      </c>
      <c r="T3" s="26"/>
      <c r="U3" s="31" t="s">
        <v>25</v>
      </c>
      <c r="V3" s="33"/>
      <c r="W3" s="37">
        <f>COUNTIF(S7:S63,"Major")</f>
        <v>0</v>
      </c>
      <c r="X3" s="37"/>
      <c r="Y3" s="37"/>
    </row>
    <row r="4" spans="2:25" x14ac:dyDescent="0.3">
      <c r="B4" s="34" t="s">
        <v>26</v>
      </c>
      <c r="C4" s="35"/>
      <c r="D4" s="21" t="s">
        <v>37</v>
      </c>
      <c r="E4" s="22"/>
      <c r="F4" s="23"/>
      <c r="G4" s="34" t="s">
        <v>27</v>
      </c>
      <c r="H4" s="35"/>
      <c r="I4" s="24">
        <f>COUNT(B7:X145)</f>
        <v>26</v>
      </c>
      <c r="J4" s="25"/>
      <c r="K4" s="26"/>
      <c r="L4" s="34" t="s">
        <v>28</v>
      </c>
      <c r="M4" s="35"/>
      <c r="N4" s="24">
        <f>COUNTIF(U7:U80,"Block")</f>
        <v>0</v>
      </c>
      <c r="O4" s="25"/>
      <c r="P4" s="26"/>
      <c r="Q4" s="34" t="s">
        <v>34</v>
      </c>
      <c r="R4" s="35"/>
      <c r="S4" s="24">
        <f>COUNTIF(T7:T64,"Urgent")</f>
        <v>0</v>
      </c>
      <c r="T4" s="26"/>
      <c r="U4" s="34" t="s">
        <v>29</v>
      </c>
      <c r="V4" s="38"/>
      <c r="W4" s="37">
        <f>COUNTIF(S7:S64,"Critical")</f>
        <v>0</v>
      </c>
      <c r="X4" s="37"/>
      <c r="Y4" s="37"/>
    </row>
    <row r="6" spans="2:25" x14ac:dyDescent="0.3">
      <c r="B6" s="4" t="s">
        <v>1</v>
      </c>
      <c r="C6" s="4" t="s">
        <v>2</v>
      </c>
      <c r="D6" s="4" t="s">
        <v>3</v>
      </c>
      <c r="E6" s="4" t="s">
        <v>4</v>
      </c>
      <c r="F6" s="49" t="s">
        <v>5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1"/>
      <c r="S6" s="4" t="s">
        <v>6</v>
      </c>
      <c r="T6" s="4" t="s">
        <v>33</v>
      </c>
      <c r="U6" s="4" t="s">
        <v>7</v>
      </c>
      <c r="V6" s="49" t="s">
        <v>0</v>
      </c>
      <c r="W6" s="50"/>
      <c r="X6" s="50"/>
      <c r="Y6" s="51"/>
    </row>
    <row r="7" spans="2:25" x14ac:dyDescent="0.3">
      <c r="B7" s="55" t="s">
        <v>115</v>
      </c>
      <c r="C7" s="39" t="s">
        <v>93</v>
      </c>
      <c r="D7" s="39" t="s">
        <v>38</v>
      </c>
      <c r="E7" s="3">
        <v>1</v>
      </c>
      <c r="F7" s="46" t="s">
        <v>94</v>
      </c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8"/>
      <c r="S7" s="2"/>
      <c r="T7" s="2"/>
      <c r="U7" s="2"/>
      <c r="V7" s="12"/>
      <c r="W7" s="13"/>
      <c r="X7" s="13"/>
      <c r="Y7" s="14"/>
    </row>
    <row r="8" spans="2:25" x14ac:dyDescent="0.3">
      <c r="B8" s="56"/>
      <c r="C8" s="40"/>
      <c r="D8" s="40"/>
      <c r="E8" s="3">
        <v>2</v>
      </c>
      <c r="F8" s="46" t="s">
        <v>120</v>
      </c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8"/>
      <c r="S8" s="2"/>
      <c r="T8" s="2"/>
      <c r="U8" s="2"/>
      <c r="V8" s="12"/>
      <c r="W8" s="13"/>
      <c r="X8" s="13"/>
      <c r="Y8" s="14"/>
    </row>
    <row r="9" spans="2:25" x14ac:dyDescent="0.3">
      <c r="B9" s="56"/>
      <c r="C9" s="40"/>
      <c r="D9" s="40"/>
      <c r="E9" s="3">
        <v>3</v>
      </c>
      <c r="F9" s="46" t="s">
        <v>121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8"/>
      <c r="S9" s="2"/>
      <c r="T9" s="2"/>
      <c r="U9" s="2"/>
      <c r="V9" s="12"/>
      <c r="W9" s="13"/>
      <c r="X9" s="13"/>
      <c r="Y9" s="14"/>
    </row>
    <row r="10" spans="2:25" x14ac:dyDescent="0.3">
      <c r="B10" s="56"/>
      <c r="C10" s="40"/>
      <c r="D10" s="40"/>
      <c r="E10" s="3">
        <v>4</v>
      </c>
      <c r="F10" s="46" t="s">
        <v>122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/>
      <c r="S10" s="2"/>
      <c r="T10" s="2"/>
      <c r="U10" s="2"/>
      <c r="V10" s="12"/>
      <c r="W10" s="13"/>
      <c r="X10" s="13"/>
      <c r="Y10" s="14"/>
    </row>
    <row r="11" spans="2:25" x14ac:dyDescent="0.3">
      <c r="B11" s="56"/>
      <c r="C11" s="40"/>
      <c r="D11" s="40"/>
      <c r="E11" s="3">
        <v>5</v>
      </c>
      <c r="F11" s="46" t="s">
        <v>95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/>
      <c r="S11" s="2"/>
      <c r="T11" s="2"/>
      <c r="U11" s="2"/>
      <c r="V11" s="12"/>
      <c r="W11" s="13"/>
      <c r="X11" s="13"/>
      <c r="Y11" s="14"/>
    </row>
    <row r="12" spans="2:25" x14ac:dyDescent="0.3">
      <c r="B12" s="56"/>
      <c r="C12" s="40"/>
      <c r="D12" s="40"/>
      <c r="E12" s="3">
        <v>6</v>
      </c>
      <c r="F12" s="46" t="s">
        <v>96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8"/>
      <c r="S12" s="2"/>
      <c r="T12" s="2"/>
      <c r="U12" s="2"/>
      <c r="V12" s="12"/>
      <c r="W12" s="13"/>
      <c r="X12" s="13"/>
      <c r="Y12" s="14"/>
    </row>
    <row r="13" spans="2:25" x14ac:dyDescent="0.3">
      <c r="B13" s="56"/>
      <c r="C13" s="40"/>
      <c r="D13" s="40"/>
      <c r="E13" s="3">
        <v>7</v>
      </c>
      <c r="F13" s="46" t="s">
        <v>97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8"/>
      <c r="S13" s="2"/>
      <c r="T13" s="2"/>
      <c r="U13" s="2"/>
      <c r="V13" s="12"/>
      <c r="W13" s="13"/>
      <c r="X13" s="13"/>
      <c r="Y13" s="14"/>
    </row>
    <row r="14" spans="2:25" x14ac:dyDescent="0.3">
      <c r="B14" s="56"/>
      <c r="C14" s="40"/>
      <c r="D14" s="40"/>
      <c r="E14" s="3">
        <v>8</v>
      </c>
      <c r="F14" s="46" t="s">
        <v>99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8"/>
      <c r="S14" s="2"/>
      <c r="T14" s="2"/>
      <c r="U14" s="2"/>
      <c r="V14" s="12"/>
      <c r="W14" s="13"/>
      <c r="X14" s="13"/>
      <c r="Y14" s="14"/>
    </row>
    <row r="15" spans="2:25" x14ac:dyDescent="0.3">
      <c r="B15" s="56"/>
      <c r="C15" s="40"/>
      <c r="D15" s="40"/>
      <c r="E15" s="3">
        <v>9</v>
      </c>
      <c r="F15" s="46" t="s">
        <v>98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8"/>
      <c r="S15" s="2"/>
      <c r="T15" s="2"/>
      <c r="U15" s="2"/>
      <c r="V15" s="12"/>
      <c r="W15" s="13"/>
      <c r="X15" s="13"/>
      <c r="Y15" s="14"/>
    </row>
    <row r="16" spans="2:25" x14ac:dyDescent="0.3">
      <c r="B16" s="56"/>
      <c r="C16" s="40"/>
      <c r="D16" s="40"/>
      <c r="E16" s="3">
        <v>10</v>
      </c>
      <c r="F16" s="46" t="s">
        <v>100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8"/>
      <c r="S16" s="2"/>
      <c r="T16" s="2"/>
      <c r="U16" s="2"/>
      <c r="V16" s="12"/>
      <c r="W16" s="13"/>
      <c r="X16" s="13"/>
      <c r="Y16" s="14"/>
    </row>
    <row r="17" spans="2:25" x14ac:dyDescent="0.3">
      <c r="B17" s="56"/>
      <c r="C17" s="40"/>
      <c r="D17" s="40"/>
      <c r="E17" s="3">
        <v>11</v>
      </c>
      <c r="F17" s="46" t="s">
        <v>101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8"/>
      <c r="S17" s="2"/>
      <c r="T17" s="2"/>
      <c r="U17" s="2"/>
      <c r="V17" s="52" t="s">
        <v>105</v>
      </c>
      <c r="W17" s="53"/>
      <c r="X17" s="53"/>
      <c r="Y17" s="54"/>
    </row>
    <row r="18" spans="2:25" x14ac:dyDescent="0.3">
      <c r="B18" s="56"/>
      <c r="C18" s="40"/>
      <c r="D18" s="40"/>
      <c r="E18" s="3">
        <v>12</v>
      </c>
      <c r="F18" s="46" t="s">
        <v>102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8"/>
      <c r="S18" s="2"/>
      <c r="T18" s="2"/>
      <c r="U18" s="2"/>
      <c r="V18" s="52" t="s">
        <v>105</v>
      </c>
      <c r="W18" s="53"/>
      <c r="X18" s="53"/>
      <c r="Y18" s="54"/>
    </row>
    <row r="19" spans="2:25" x14ac:dyDescent="0.3">
      <c r="B19" s="56"/>
      <c r="C19" s="40"/>
      <c r="D19" s="40"/>
      <c r="E19" s="3">
        <v>13</v>
      </c>
      <c r="F19" s="46" t="s">
        <v>103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8"/>
      <c r="S19" s="2"/>
      <c r="T19" s="2"/>
      <c r="U19" s="2"/>
      <c r="V19" s="52" t="s">
        <v>105</v>
      </c>
      <c r="W19" s="53"/>
      <c r="X19" s="53"/>
      <c r="Y19" s="54"/>
    </row>
    <row r="20" spans="2:25" x14ac:dyDescent="0.3">
      <c r="B20" s="56"/>
      <c r="C20" s="40"/>
      <c r="D20" s="40"/>
      <c r="E20" s="3">
        <v>14</v>
      </c>
      <c r="F20" s="46" t="s">
        <v>116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8"/>
      <c r="S20" s="2"/>
      <c r="T20" s="2"/>
      <c r="U20" s="2"/>
      <c r="V20" s="52" t="s">
        <v>105</v>
      </c>
      <c r="W20" s="53"/>
      <c r="X20" s="53"/>
      <c r="Y20" s="54"/>
    </row>
    <row r="21" spans="2:25" x14ac:dyDescent="0.3">
      <c r="B21" s="56"/>
      <c r="C21" s="40"/>
      <c r="D21" s="40"/>
      <c r="E21" s="3">
        <v>15</v>
      </c>
      <c r="F21" s="46" t="s">
        <v>117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8"/>
      <c r="S21" s="2"/>
      <c r="T21" s="2"/>
      <c r="U21" s="2"/>
      <c r="V21" s="52" t="s">
        <v>105</v>
      </c>
      <c r="W21" s="53"/>
      <c r="X21" s="53"/>
      <c r="Y21" s="54"/>
    </row>
    <row r="22" spans="2:25" x14ac:dyDescent="0.3">
      <c r="B22" s="56"/>
      <c r="C22" s="40"/>
      <c r="D22" s="40"/>
      <c r="E22" s="3">
        <v>16</v>
      </c>
      <c r="F22" s="46" t="s">
        <v>104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8"/>
      <c r="S22" s="2"/>
      <c r="T22" s="2"/>
      <c r="U22" s="2"/>
      <c r="V22" s="52" t="s">
        <v>105</v>
      </c>
      <c r="W22" s="53"/>
      <c r="X22" s="53"/>
      <c r="Y22" s="54"/>
    </row>
    <row r="23" spans="2:25" x14ac:dyDescent="0.3">
      <c r="B23" s="56"/>
      <c r="C23" s="40"/>
      <c r="D23" s="40"/>
      <c r="E23" s="3">
        <v>17</v>
      </c>
      <c r="F23" s="46" t="s">
        <v>106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8"/>
      <c r="S23" s="2"/>
      <c r="T23" s="2"/>
      <c r="U23" s="2"/>
      <c r="V23" s="52" t="s">
        <v>105</v>
      </c>
      <c r="W23" s="53"/>
      <c r="X23" s="53"/>
      <c r="Y23" s="54"/>
    </row>
    <row r="24" spans="2:25" x14ac:dyDescent="0.3">
      <c r="B24" s="56"/>
      <c r="C24" s="40"/>
      <c r="D24" s="40"/>
      <c r="E24" s="3">
        <v>18</v>
      </c>
      <c r="F24" s="46" t="s">
        <v>107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8"/>
      <c r="S24" s="2"/>
      <c r="T24" s="2"/>
      <c r="U24" s="2"/>
      <c r="V24" s="52" t="s">
        <v>105</v>
      </c>
      <c r="W24" s="53"/>
      <c r="X24" s="53"/>
      <c r="Y24" s="54"/>
    </row>
    <row r="25" spans="2:25" x14ac:dyDescent="0.3">
      <c r="B25" s="56"/>
      <c r="C25" s="40"/>
      <c r="D25" s="40"/>
      <c r="E25" s="3">
        <v>19</v>
      </c>
      <c r="F25" s="46" t="s">
        <v>108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8"/>
      <c r="S25" s="2"/>
      <c r="T25" s="2"/>
      <c r="U25" s="2"/>
      <c r="V25" s="52"/>
      <c r="W25" s="53"/>
      <c r="X25" s="53"/>
      <c r="Y25" s="54"/>
    </row>
    <row r="26" spans="2:25" x14ac:dyDescent="0.3">
      <c r="B26" s="56"/>
      <c r="C26" s="40"/>
      <c r="D26" s="40"/>
      <c r="E26" s="3">
        <v>20</v>
      </c>
      <c r="F26" s="46" t="s">
        <v>109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8"/>
      <c r="S26" s="2"/>
      <c r="T26" s="2"/>
      <c r="U26" s="2"/>
      <c r="V26" s="52"/>
      <c r="W26" s="53"/>
      <c r="X26" s="53"/>
      <c r="Y26" s="54"/>
    </row>
    <row r="27" spans="2:25" x14ac:dyDescent="0.3">
      <c r="B27" s="56"/>
      <c r="C27" s="40"/>
      <c r="D27" s="40"/>
      <c r="E27" s="3">
        <v>21</v>
      </c>
      <c r="F27" s="46" t="s">
        <v>110</v>
      </c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8"/>
      <c r="S27" s="2"/>
      <c r="T27" s="2"/>
      <c r="U27" s="2"/>
      <c r="V27" s="52"/>
      <c r="W27" s="53"/>
      <c r="X27" s="53"/>
      <c r="Y27" s="54"/>
    </row>
    <row r="28" spans="2:25" x14ac:dyDescent="0.3">
      <c r="B28" s="56"/>
      <c r="C28" s="40"/>
      <c r="D28" s="40"/>
      <c r="E28" s="3">
        <v>22</v>
      </c>
      <c r="F28" s="58" t="s">
        <v>113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60"/>
      <c r="S28" s="2"/>
      <c r="T28" s="2"/>
      <c r="U28" s="2"/>
      <c r="V28" s="52"/>
      <c r="W28" s="53"/>
      <c r="X28" s="53"/>
      <c r="Y28" s="54"/>
    </row>
    <row r="29" spans="2:25" x14ac:dyDescent="0.3">
      <c r="B29" s="56"/>
      <c r="C29" s="40"/>
      <c r="D29" s="40"/>
      <c r="E29" s="3">
        <v>23</v>
      </c>
      <c r="F29" s="46" t="s">
        <v>111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8"/>
      <c r="S29" s="2"/>
      <c r="T29" s="2"/>
      <c r="U29" s="2"/>
      <c r="V29" s="52"/>
      <c r="W29" s="53"/>
      <c r="X29" s="53"/>
      <c r="Y29" s="54"/>
    </row>
    <row r="30" spans="2:25" x14ac:dyDescent="0.3">
      <c r="B30" s="56"/>
      <c r="C30" s="40"/>
      <c r="D30" s="40"/>
      <c r="E30" s="3">
        <v>24</v>
      </c>
      <c r="F30" s="46" t="s">
        <v>112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8"/>
      <c r="S30" s="2"/>
      <c r="T30" s="2"/>
      <c r="U30" s="2"/>
      <c r="V30" s="52"/>
      <c r="W30" s="53"/>
      <c r="X30" s="53"/>
      <c r="Y30" s="54"/>
    </row>
    <row r="31" spans="2:25" x14ac:dyDescent="0.3">
      <c r="B31" s="56"/>
      <c r="C31" s="40"/>
      <c r="D31" s="40"/>
      <c r="E31" s="3">
        <v>25</v>
      </c>
      <c r="F31" s="58" t="s">
        <v>114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0"/>
      <c r="S31" s="2"/>
      <c r="T31" s="2"/>
      <c r="U31" s="2"/>
      <c r="V31" s="52"/>
      <c r="W31" s="53"/>
      <c r="X31" s="53"/>
      <c r="Y31" s="54"/>
    </row>
    <row r="32" spans="2:25" x14ac:dyDescent="0.3">
      <c r="B32" s="57"/>
      <c r="C32" s="41"/>
      <c r="D32" s="41"/>
      <c r="E32" s="3">
        <v>26</v>
      </c>
      <c r="F32" s="46" t="s">
        <v>118</v>
      </c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8"/>
      <c r="S32" s="2"/>
      <c r="T32" s="2"/>
      <c r="U32" s="2"/>
      <c r="V32" s="52"/>
      <c r="W32" s="53"/>
      <c r="X32" s="53"/>
      <c r="Y32" s="54"/>
    </row>
  </sheetData>
  <mergeCells count="97">
    <mergeCell ref="B7:B32"/>
    <mergeCell ref="C7:C32"/>
    <mergeCell ref="D7:D32"/>
    <mergeCell ref="F30:R30"/>
    <mergeCell ref="V30:Y30"/>
    <mergeCell ref="F31:R31"/>
    <mergeCell ref="V31:Y31"/>
    <mergeCell ref="F32:R32"/>
    <mergeCell ref="V32:Y32"/>
    <mergeCell ref="F27:R27"/>
    <mergeCell ref="V27:Y27"/>
    <mergeCell ref="F28:R28"/>
    <mergeCell ref="V28:Y28"/>
    <mergeCell ref="F29:R29"/>
    <mergeCell ref="V29:Y29"/>
    <mergeCell ref="F24:R24"/>
    <mergeCell ref="V24:Y24"/>
    <mergeCell ref="F25:R25"/>
    <mergeCell ref="V25:Y25"/>
    <mergeCell ref="F26:R26"/>
    <mergeCell ref="V26:Y26"/>
    <mergeCell ref="V20:Y20"/>
    <mergeCell ref="F21:R21"/>
    <mergeCell ref="V21:Y21"/>
    <mergeCell ref="F22:R22"/>
    <mergeCell ref="V22:Y22"/>
    <mergeCell ref="F23:R23"/>
    <mergeCell ref="V23:Y23"/>
    <mergeCell ref="S4:T4"/>
    <mergeCell ref="U4:V4"/>
    <mergeCell ref="W4:Y4"/>
    <mergeCell ref="V6:Y6"/>
    <mergeCell ref="F7:R7"/>
    <mergeCell ref="F16:R16"/>
    <mergeCell ref="V16:Y16"/>
    <mergeCell ref="F17:R17"/>
    <mergeCell ref="V17:Y17"/>
    <mergeCell ref="F18:R18"/>
    <mergeCell ref="V18:Y18"/>
    <mergeCell ref="F19:R19"/>
    <mergeCell ref="V19:Y19"/>
    <mergeCell ref="F20:R20"/>
    <mergeCell ref="N3:P3"/>
    <mergeCell ref="Q3:R3"/>
    <mergeCell ref="S3:T3"/>
    <mergeCell ref="U3:V3"/>
    <mergeCell ref="W3:Y3"/>
    <mergeCell ref="B4:C4"/>
    <mergeCell ref="D4:F4"/>
    <mergeCell ref="G4:H4"/>
    <mergeCell ref="I4:K4"/>
    <mergeCell ref="L4:M4"/>
    <mergeCell ref="B2:C2"/>
    <mergeCell ref="N4:P4"/>
    <mergeCell ref="Q4:R4"/>
    <mergeCell ref="F6:R6"/>
    <mergeCell ref="Q1:R1"/>
    <mergeCell ref="B1:C1"/>
    <mergeCell ref="D1:F1"/>
    <mergeCell ref="G1:H1"/>
    <mergeCell ref="I1:K1"/>
    <mergeCell ref="L1:M1"/>
    <mergeCell ref="B3:C3"/>
    <mergeCell ref="D3:F3"/>
    <mergeCell ref="G3:H3"/>
    <mergeCell ref="I3:K3"/>
    <mergeCell ref="L3:M3"/>
    <mergeCell ref="N2:P2"/>
    <mergeCell ref="F13:R13"/>
    <mergeCell ref="V13:Y13"/>
    <mergeCell ref="F14:R14"/>
    <mergeCell ref="V14:Y14"/>
    <mergeCell ref="F15:R15"/>
    <mergeCell ref="V15:Y15"/>
    <mergeCell ref="F10:R10"/>
    <mergeCell ref="V10:Y10"/>
    <mergeCell ref="F11:R11"/>
    <mergeCell ref="V11:Y11"/>
    <mergeCell ref="F12:R12"/>
    <mergeCell ref="V12:Y12"/>
    <mergeCell ref="F9:R9"/>
    <mergeCell ref="V9:Y9"/>
    <mergeCell ref="V7:Y7"/>
    <mergeCell ref="F8:R8"/>
    <mergeCell ref="V8:Y8"/>
    <mergeCell ref="S1:T1"/>
    <mergeCell ref="U1:V1"/>
    <mergeCell ref="W1:Y1"/>
    <mergeCell ref="D2:F2"/>
    <mergeCell ref="G2:H2"/>
    <mergeCell ref="I2:K2"/>
    <mergeCell ref="L2:M2"/>
    <mergeCell ref="N1:P1"/>
    <mergeCell ref="Q2:R2"/>
    <mergeCell ref="S2:T2"/>
    <mergeCell ref="U2:V2"/>
    <mergeCell ref="W2:Y2"/>
  </mergeCells>
  <phoneticPr fontId="2" type="noConversion"/>
  <dataValidations count="3">
    <dataValidation type="list" allowBlank="1" showInputMessage="1" showErrorMessage="1" sqref="S7:S32">
      <formula1>"Trivial,Minor,Major,Critical"</formula1>
    </dataValidation>
    <dataValidation type="list" allowBlank="1" showInputMessage="1" showErrorMessage="1" sqref="T7:T32">
      <formula1>"Low,Normal,High,Urgent"</formula1>
    </dataValidation>
    <dataValidation type="list" allowBlank="1" showInputMessage="1" showErrorMessage="1" sqref="U7:U32">
      <formula1>"Pass,Fail,No Run,Block"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Y17"/>
  <sheetViews>
    <sheetView zoomScale="70" zoomScaleNormal="70" workbookViewId="0">
      <selection activeCell="B1" sqref="B1:Y4"/>
    </sheetView>
  </sheetViews>
  <sheetFormatPr defaultRowHeight="16.5" x14ac:dyDescent="0.3"/>
  <sheetData>
    <row r="1" spans="2:25" x14ac:dyDescent="0.3">
      <c r="B1" s="19" t="s">
        <v>10</v>
      </c>
      <c r="C1" s="20"/>
      <c r="D1" s="21" t="s">
        <v>36</v>
      </c>
      <c r="E1" s="22"/>
      <c r="F1" s="23"/>
      <c r="G1" s="19" t="s">
        <v>30</v>
      </c>
      <c r="H1" s="20"/>
      <c r="I1" s="24" t="s">
        <v>11</v>
      </c>
      <c r="J1" s="25"/>
      <c r="K1" s="26"/>
      <c r="L1" s="19" t="s">
        <v>12</v>
      </c>
      <c r="M1" s="20"/>
      <c r="N1" s="24">
        <f>COUNTIF(U5:U78,"Pass")</f>
        <v>0</v>
      </c>
      <c r="O1" s="25"/>
      <c r="P1" s="26"/>
      <c r="Q1" s="19" t="s">
        <v>13</v>
      </c>
      <c r="R1" s="20"/>
      <c r="S1" s="24">
        <f>COUNTIF(T5:T8,"Low")</f>
        <v>0</v>
      </c>
      <c r="T1" s="26"/>
      <c r="U1" s="19" t="s">
        <v>14</v>
      </c>
      <c r="V1" s="27"/>
      <c r="W1" s="37">
        <f>COUNTIF(S7:S8,"Trivial")</f>
        <v>0</v>
      </c>
      <c r="X1" s="37"/>
      <c r="Y1" s="37"/>
    </row>
    <row r="2" spans="2:25" x14ac:dyDescent="0.3">
      <c r="B2" s="28" t="s">
        <v>15</v>
      </c>
      <c r="C2" s="29"/>
      <c r="D2" s="21" t="s">
        <v>35</v>
      </c>
      <c r="E2" s="22"/>
      <c r="F2" s="23"/>
      <c r="G2" s="28" t="s">
        <v>16</v>
      </c>
      <c r="H2" s="29"/>
      <c r="I2" s="24" t="s">
        <v>32</v>
      </c>
      <c r="J2" s="25"/>
      <c r="K2" s="26"/>
      <c r="L2" s="28" t="s">
        <v>17</v>
      </c>
      <c r="M2" s="29"/>
      <c r="N2" s="24">
        <f>COUNTIF(U7:U80,"Fail")</f>
        <v>0</v>
      </c>
      <c r="O2" s="25"/>
      <c r="P2" s="26"/>
      <c r="Q2" s="28" t="s">
        <v>18</v>
      </c>
      <c r="R2" s="29"/>
      <c r="S2" s="24">
        <f>COUNTIF(T6:T62,"Nomal")</f>
        <v>0</v>
      </c>
      <c r="T2" s="26"/>
      <c r="U2" s="28" t="s">
        <v>19</v>
      </c>
      <c r="V2" s="30"/>
      <c r="W2" s="37">
        <f>COUNTIF(S7:S62,"Minor")</f>
        <v>0</v>
      </c>
      <c r="X2" s="37"/>
      <c r="Y2" s="37"/>
    </row>
    <row r="3" spans="2:25" x14ac:dyDescent="0.3">
      <c r="B3" s="31" t="s">
        <v>20</v>
      </c>
      <c r="C3" s="32"/>
      <c r="D3" s="21" t="s">
        <v>21</v>
      </c>
      <c r="E3" s="22"/>
      <c r="F3" s="23"/>
      <c r="G3" s="31" t="s">
        <v>22</v>
      </c>
      <c r="H3" s="32"/>
      <c r="I3" s="24" t="s">
        <v>31</v>
      </c>
      <c r="J3" s="25"/>
      <c r="K3" s="26"/>
      <c r="L3" s="31" t="s">
        <v>23</v>
      </c>
      <c r="M3" s="32"/>
      <c r="N3" s="24">
        <f>COUNTIF(U7:U80,"No Run")</f>
        <v>0</v>
      </c>
      <c r="O3" s="25"/>
      <c r="P3" s="26"/>
      <c r="Q3" s="31" t="s">
        <v>24</v>
      </c>
      <c r="R3" s="32"/>
      <c r="S3" s="24">
        <f>COUNTIF(T7:T63,"High")</f>
        <v>0</v>
      </c>
      <c r="T3" s="26"/>
      <c r="U3" s="31" t="s">
        <v>25</v>
      </c>
      <c r="V3" s="33"/>
      <c r="W3" s="37">
        <f>COUNTIF(S7:S63,"Major")</f>
        <v>0</v>
      </c>
      <c r="X3" s="37"/>
      <c r="Y3" s="37"/>
    </row>
    <row r="4" spans="2:25" x14ac:dyDescent="0.3">
      <c r="B4" s="34" t="s">
        <v>26</v>
      </c>
      <c r="C4" s="35"/>
      <c r="D4" s="21" t="s">
        <v>37</v>
      </c>
      <c r="E4" s="22"/>
      <c r="F4" s="23"/>
      <c r="G4" s="34" t="s">
        <v>27</v>
      </c>
      <c r="H4" s="35"/>
      <c r="I4" s="24">
        <f>COUNT(B7:X145)</f>
        <v>11</v>
      </c>
      <c r="J4" s="25"/>
      <c r="K4" s="26"/>
      <c r="L4" s="34" t="s">
        <v>28</v>
      </c>
      <c r="M4" s="35"/>
      <c r="N4" s="24">
        <f>COUNTIF(U7:U80,"Block")</f>
        <v>0</v>
      </c>
      <c r="O4" s="25"/>
      <c r="P4" s="26"/>
      <c r="Q4" s="34" t="s">
        <v>34</v>
      </c>
      <c r="R4" s="35"/>
      <c r="S4" s="24">
        <f>COUNTIF(T7:T64,"Urgent")</f>
        <v>0</v>
      </c>
      <c r="T4" s="26"/>
      <c r="U4" s="34" t="s">
        <v>29</v>
      </c>
      <c r="V4" s="38"/>
      <c r="W4" s="37">
        <f>COUNTIF(S7:S64,"Critical")</f>
        <v>0</v>
      </c>
      <c r="X4" s="37"/>
      <c r="Y4" s="37"/>
    </row>
    <row r="6" spans="2:25" x14ac:dyDescent="0.3">
      <c r="B6" s="4" t="s">
        <v>1</v>
      </c>
      <c r="C6" s="4" t="s">
        <v>2</v>
      </c>
      <c r="D6" s="4" t="s">
        <v>3</v>
      </c>
      <c r="E6" s="4" t="s">
        <v>4</v>
      </c>
      <c r="F6" s="49" t="s">
        <v>5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1"/>
      <c r="S6" s="4" t="s">
        <v>6</v>
      </c>
      <c r="T6" s="4" t="s">
        <v>33</v>
      </c>
      <c r="U6" s="4" t="s">
        <v>7</v>
      </c>
      <c r="V6" s="49" t="s">
        <v>0</v>
      </c>
      <c r="W6" s="50"/>
      <c r="X6" s="50"/>
      <c r="Y6" s="51"/>
    </row>
    <row r="7" spans="2:25" x14ac:dyDescent="0.3">
      <c r="B7" s="61" t="s">
        <v>115</v>
      </c>
      <c r="C7" s="45" t="s">
        <v>119</v>
      </c>
      <c r="D7" s="45" t="s">
        <v>38</v>
      </c>
      <c r="E7" s="3">
        <v>1</v>
      </c>
      <c r="F7" s="46" t="s">
        <v>123</v>
      </c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8"/>
      <c r="S7" s="2"/>
      <c r="T7" s="2"/>
      <c r="U7" s="2"/>
      <c r="V7" s="12"/>
      <c r="W7" s="13"/>
      <c r="X7" s="13"/>
      <c r="Y7" s="14"/>
    </row>
    <row r="8" spans="2:25" x14ac:dyDescent="0.3">
      <c r="B8" s="61"/>
      <c r="C8" s="45"/>
      <c r="D8" s="45"/>
      <c r="E8" s="3">
        <v>2</v>
      </c>
      <c r="F8" s="46" t="s">
        <v>124</v>
      </c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8"/>
      <c r="S8" s="2"/>
      <c r="T8" s="2"/>
      <c r="U8" s="2"/>
      <c r="V8" s="12"/>
      <c r="W8" s="13"/>
      <c r="X8" s="13"/>
      <c r="Y8" s="14"/>
    </row>
    <row r="9" spans="2:25" x14ac:dyDescent="0.3">
      <c r="B9" s="61"/>
      <c r="C9" s="45"/>
      <c r="D9" s="45"/>
      <c r="E9" s="3">
        <v>3</v>
      </c>
      <c r="F9" s="46" t="s">
        <v>125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8"/>
      <c r="S9" s="2"/>
      <c r="T9" s="2"/>
      <c r="U9" s="2"/>
      <c r="V9" s="12"/>
      <c r="W9" s="13"/>
      <c r="X9" s="13"/>
      <c r="Y9" s="14"/>
    </row>
    <row r="10" spans="2:25" x14ac:dyDescent="0.3">
      <c r="B10" s="61"/>
      <c r="C10" s="45"/>
      <c r="D10" s="45"/>
      <c r="E10" s="3">
        <v>4</v>
      </c>
      <c r="F10" s="46" t="s">
        <v>133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/>
      <c r="S10" s="2"/>
      <c r="T10" s="2"/>
      <c r="U10" s="2"/>
      <c r="V10" s="12"/>
      <c r="W10" s="13"/>
      <c r="X10" s="13"/>
      <c r="Y10" s="14"/>
    </row>
    <row r="11" spans="2:25" x14ac:dyDescent="0.3">
      <c r="B11" s="61"/>
      <c r="C11" s="45"/>
      <c r="D11" s="45"/>
      <c r="E11" s="3">
        <v>5</v>
      </c>
      <c r="F11" s="46" t="s">
        <v>126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/>
      <c r="S11" s="2"/>
      <c r="T11" s="2"/>
      <c r="U11" s="2"/>
      <c r="V11" s="12"/>
      <c r="W11" s="13"/>
      <c r="X11" s="13"/>
      <c r="Y11" s="14"/>
    </row>
    <row r="12" spans="2:25" x14ac:dyDescent="0.3">
      <c r="B12" s="61"/>
      <c r="C12" s="45"/>
      <c r="D12" s="45"/>
      <c r="E12" s="3">
        <v>6</v>
      </c>
      <c r="F12" s="46" t="s">
        <v>127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8"/>
      <c r="S12" s="2"/>
      <c r="T12" s="2"/>
      <c r="U12" s="2"/>
      <c r="V12" s="12"/>
      <c r="W12" s="13"/>
      <c r="X12" s="13"/>
      <c r="Y12" s="14"/>
    </row>
    <row r="13" spans="2:25" x14ac:dyDescent="0.3">
      <c r="B13" s="61"/>
      <c r="C13" s="45"/>
      <c r="D13" s="45"/>
      <c r="E13" s="3">
        <v>7</v>
      </c>
      <c r="F13" s="46" t="s">
        <v>128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8"/>
      <c r="S13" s="2"/>
      <c r="T13" s="2"/>
      <c r="U13" s="2"/>
      <c r="V13" s="12"/>
      <c r="W13" s="13"/>
      <c r="X13" s="13"/>
      <c r="Y13" s="14"/>
    </row>
    <row r="14" spans="2:25" x14ac:dyDescent="0.3">
      <c r="B14" s="61"/>
      <c r="C14" s="45"/>
      <c r="D14" s="45"/>
      <c r="E14" s="3">
        <v>8</v>
      </c>
      <c r="F14" s="46" t="s">
        <v>129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8"/>
      <c r="S14" s="2"/>
      <c r="T14" s="2"/>
      <c r="U14" s="2"/>
      <c r="V14" s="12"/>
      <c r="W14" s="13"/>
      <c r="X14" s="13"/>
      <c r="Y14" s="14"/>
    </row>
    <row r="15" spans="2:25" x14ac:dyDescent="0.3">
      <c r="B15" s="61"/>
      <c r="C15" s="45"/>
      <c r="D15" s="45"/>
      <c r="E15" s="3">
        <v>9</v>
      </c>
      <c r="F15" s="46" t="s">
        <v>130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8"/>
      <c r="S15" s="2"/>
      <c r="T15" s="2"/>
      <c r="U15" s="2"/>
      <c r="V15" s="12"/>
      <c r="W15" s="13"/>
      <c r="X15" s="13"/>
      <c r="Y15" s="14"/>
    </row>
    <row r="16" spans="2:25" x14ac:dyDescent="0.3">
      <c r="B16" s="61"/>
      <c r="C16" s="45"/>
      <c r="D16" s="45"/>
      <c r="E16" s="3">
        <v>10</v>
      </c>
      <c r="F16" s="46" t="s">
        <v>131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8"/>
      <c r="S16" s="2"/>
      <c r="T16" s="2"/>
      <c r="U16" s="2"/>
      <c r="V16" s="12"/>
      <c r="W16" s="13"/>
      <c r="X16" s="13"/>
      <c r="Y16" s="14"/>
    </row>
    <row r="17" spans="2:25" x14ac:dyDescent="0.3">
      <c r="B17" s="61"/>
      <c r="C17" s="45"/>
      <c r="D17" s="45"/>
      <c r="E17" s="3">
        <v>11</v>
      </c>
      <c r="F17" s="46" t="s">
        <v>132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8"/>
      <c r="S17" s="2"/>
      <c r="T17" s="2"/>
      <c r="U17" s="2"/>
      <c r="V17" s="52"/>
      <c r="W17" s="53"/>
      <c r="X17" s="53"/>
      <c r="Y17" s="54"/>
    </row>
  </sheetData>
  <mergeCells count="67">
    <mergeCell ref="V16:Y16"/>
    <mergeCell ref="F17:R17"/>
    <mergeCell ref="V17:Y17"/>
    <mergeCell ref="V10:Y10"/>
    <mergeCell ref="F11:R11"/>
    <mergeCell ref="V11:Y11"/>
    <mergeCell ref="F12:R12"/>
    <mergeCell ref="V12:Y12"/>
    <mergeCell ref="F13:R13"/>
    <mergeCell ref="V13:Y13"/>
    <mergeCell ref="F10:R10"/>
    <mergeCell ref="B7:B17"/>
    <mergeCell ref="C7:C17"/>
    <mergeCell ref="D7:D17"/>
    <mergeCell ref="F16:R16"/>
    <mergeCell ref="F7:R7"/>
    <mergeCell ref="F6:R6"/>
    <mergeCell ref="V6:Y6"/>
    <mergeCell ref="F8:R8"/>
    <mergeCell ref="V8:Y8"/>
    <mergeCell ref="F9:R9"/>
    <mergeCell ref="V9:Y9"/>
    <mergeCell ref="V7:Y7"/>
    <mergeCell ref="S3:T3"/>
    <mergeCell ref="U3:V3"/>
    <mergeCell ref="W3:Y3"/>
    <mergeCell ref="B4:C4"/>
    <mergeCell ref="D4:F4"/>
    <mergeCell ref="G4:H4"/>
    <mergeCell ref="I4:K4"/>
    <mergeCell ref="L4:M4"/>
    <mergeCell ref="N4:P4"/>
    <mergeCell ref="Q4:R4"/>
    <mergeCell ref="S4:T4"/>
    <mergeCell ref="U4:V4"/>
    <mergeCell ref="W4:Y4"/>
    <mergeCell ref="B3:C3"/>
    <mergeCell ref="D3:F3"/>
    <mergeCell ref="G3:H3"/>
    <mergeCell ref="I3:K3"/>
    <mergeCell ref="L3:M3"/>
    <mergeCell ref="B1:C1"/>
    <mergeCell ref="D1:F1"/>
    <mergeCell ref="G1:H1"/>
    <mergeCell ref="I1:K1"/>
    <mergeCell ref="L1:M1"/>
    <mergeCell ref="B2:C2"/>
    <mergeCell ref="D2:F2"/>
    <mergeCell ref="G2:H2"/>
    <mergeCell ref="I2:K2"/>
    <mergeCell ref="L2:M2"/>
    <mergeCell ref="F14:R14"/>
    <mergeCell ref="V14:Y14"/>
    <mergeCell ref="F15:R15"/>
    <mergeCell ref="V15:Y15"/>
    <mergeCell ref="Q1:R1"/>
    <mergeCell ref="S1:T1"/>
    <mergeCell ref="U1:V1"/>
    <mergeCell ref="W1:Y1"/>
    <mergeCell ref="N2:P2"/>
    <mergeCell ref="N1:P1"/>
    <mergeCell ref="Q2:R2"/>
    <mergeCell ref="S2:T2"/>
    <mergeCell ref="U2:V2"/>
    <mergeCell ref="W2:Y2"/>
    <mergeCell ref="N3:P3"/>
    <mergeCell ref="Q3:R3"/>
  </mergeCells>
  <phoneticPr fontId="2" type="noConversion"/>
  <dataValidations count="3">
    <dataValidation type="list" allowBlank="1" showInputMessage="1" showErrorMessage="1" sqref="U7:U17">
      <formula1>"Pass,Fail,No Run,Block"</formula1>
    </dataValidation>
    <dataValidation type="list" allowBlank="1" showInputMessage="1" showErrorMessage="1" sqref="T7:T17">
      <formula1>"Low,Normal,High,Urgent"</formula1>
    </dataValidation>
    <dataValidation type="list" allowBlank="1" showInputMessage="1" showErrorMessage="1" sqref="S7:S17">
      <formula1>"Trivial,Minor,Major,Critical"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zoomScale="70" zoomScaleNormal="70" workbookViewId="0">
      <selection activeCell="B6" sqref="B6:Y31"/>
    </sheetView>
  </sheetViews>
  <sheetFormatPr defaultRowHeight="16.5" x14ac:dyDescent="0.3"/>
  <sheetData>
    <row r="1" spans="2:25" x14ac:dyDescent="0.3">
      <c r="B1" s="19" t="s">
        <v>10</v>
      </c>
      <c r="C1" s="20"/>
      <c r="D1" s="21" t="s">
        <v>36</v>
      </c>
      <c r="E1" s="22"/>
      <c r="F1" s="23"/>
      <c r="G1" s="19" t="s">
        <v>30</v>
      </c>
      <c r="H1" s="20"/>
      <c r="I1" s="24" t="s">
        <v>11</v>
      </c>
      <c r="J1" s="25"/>
      <c r="K1" s="26"/>
      <c r="L1" s="19" t="s">
        <v>12</v>
      </c>
      <c r="M1" s="20"/>
      <c r="N1" s="24">
        <f>COUNTIF(U5:U78,"Pass")</f>
        <v>0</v>
      </c>
      <c r="O1" s="25"/>
      <c r="P1" s="26"/>
      <c r="Q1" s="19" t="s">
        <v>13</v>
      </c>
      <c r="R1" s="20"/>
      <c r="S1" s="24">
        <f>COUNTIF(T5:T8,"Low")</f>
        <v>0</v>
      </c>
      <c r="T1" s="26"/>
      <c r="U1" s="19" t="s">
        <v>14</v>
      </c>
      <c r="V1" s="27"/>
      <c r="W1" s="37">
        <f>COUNTIF(S7:S8,"Trivial")</f>
        <v>0</v>
      </c>
      <c r="X1" s="37"/>
      <c r="Y1" s="37"/>
    </row>
    <row r="2" spans="2:25" x14ac:dyDescent="0.3">
      <c r="B2" s="28" t="s">
        <v>15</v>
      </c>
      <c r="C2" s="29"/>
      <c r="D2" s="21" t="s">
        <v>35</v>
      </c>
      <c r="E2" s="22"/>
      <c r="F2" s="23"/>
      <c r="G2" s="28" t="s">
        <v>16</v>
      </c>
      <c r="H2" s="29"/>
      <c r="I2" s="24" t="s">
        <v>32</v>
      </c>
      <c r="J2" s="25"/>
      <c r="K2" s="26"/>
      <c r="L2" s="28" t="s">
        <v>17</v>
      </c>
      <c r="M2" s="29"/>
      <c r="N2" s="24">
        <f>COUNTIF(U7:U80,"Fail")</f>
        <v>0</v>
      </c>
      <c r="O2" s="25"/>
      <c r="P2" s="26"/>
      <c r="Q2" s="28" t="s">
        <v>18</v>
      </c>
      <c r="R2" s="29"/>
      <c r="S2" s="24">
        <f>COUNTIF(T6:T62,"Nomal")</f>
        <v>0</v>
      </c>
      <c r="T2" s="26"/>
      <c r="U2" s="28" t="s">
        <v>19</v>
      </c>
      <c r="V2" s="30"/>
      <c r="W2" s="37">
        <f>COUNTIF(S7:S62,"Minor")</f>
        <v>0</v>
      </c>
      <c r="X2" s="37"/>
      <c r="Y2" s="37"/>
    </row>
    <row r="3" spans="2:25" x14ac:dyDescent="0.3">
      <c r="B3" s="31" t="s">
        <v>20</v>
      </c>
      <c r="C3" s="32"/>
      <c r="D3" s="21" t="s">
        <v>21</v>
      </c>
      <c r="E3" s="22"/>
      <c r="F3" s="23"/>
      <c r="G3" s="31" t="s">
        <v>22</v>
      </c>
      <c r="H3" s="32"/>
      <c r="I3" s="24" t="s">
        <v>31</v>
      </c>
      <c r="J3" s="25"/>
      <c r="K3" s="26"/>
      <c r="L3" s="31" t="s">
        <v>23</v>
      </c>
      <c r="M3" s="32"/>
      <c r="N3" s="24">
        <f>COUNTIF(U7:U80,"No Run")</f>
        <v>0</v>
      </c>
      <c r="O3" s="25"/>
      <c r="P3" s="26"/>
      <c r="Q3" s="31" t="s">
        <v>24</v>
      </c>
      <c r="R3" s="32"/>
      <c r="S3" s="24">
        <f>COUNTIF(T7:T63,"High")</f>
        <v>0</v>
      </c>
      <c r="T3" s="26"/>
      <c r="U3" s="31" t="s">
        <v>25</v>
      </c>
      <c r="V3" s="33"/>
      <c r="W3" s="37">
        <f>COUNTIF(S7:S63,"Major")</f>
        <v>0</v>
      </c>
      <c r="X3" s="37"/>
      <c r="Y3" s="37"/>
    </row>
    <row r="4" spans="2:25" x14ac:dyDescent="0.3">
      <c r="B4" s="34" t="s">
        <v>26</v>
      </c>
      <c r="C4" s="35"/>
      <c r="D4" s="21" t="s">
        <v>37</v>
      </c>
      <c r="E4" s="22"/>
      <c r="F4" s="23"/>
      <c r="G4" s="34" t="s">
        <v>27</v>
      </c>
      <c r="H4" s="35"/>
      <c r="I4" s="24">
        <f>COUNT(B7:X145)</f>
        <v>25</v>
      </c>
      <c r="J4" s="25"/>
      <c r="K4" s="26"/>
      <c r="L4" s="34" t="s">
        <v>28</v>
      </c>
      <c r="M4" s="35"/>
      <c r="N4" s="24">
        <f>COUNTIF(U7:U80,"Block")</f>
        <v>0</v>
      </c>
      <c r="O4" s="25"/>
      <c r="P4" s="26"/>
      <c r="Q4" s="34" t="s">
        <v>34</v>
      </c>
      <c r="R4" s="35"/>
      <c r="S4" s="24">
        <f>COUNTIF(T7:T64,"Urgent")</f>
        <v>0</v>
      </c>
      <c r="T4" s="26"/>
      <c r="U4" s="34" t="s">
        <v>29</v>
      </c>
      <c r="V4" s="38"/>
      <c r="W4" s="37">
        <f>COUNTIF(S7:S64,"Critical")</f>
        <v>0</v>
      </c>
      <c r="X4" s="37"/>
      <c r="Y4" s="37"/>
    </row>
    <row r="6" spans="2:25" x14ac:dyDescent="0.3">
      <c r="B6" s="5" t="s">
        <v>1</v>
      </c>
      <c r="C6" s="5" t="s">
        <v>2</v>
      </c>
      <c r="D6" s="5" t="s">
        <v>3</v>
      </c>
      <c r="E6" s="5" t="s">
        <v>4</v>
      </c>
      <c r="F6" s="49" t="s">
        <v>5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1"/>
      <c r="S6" s="5" t="s">
        <v>6</v>
      </c>
      <c r="T6" s="5" t="s">
        <v>33</v>
      </c>
      <c r="U6" s="5" t="s">
        <v>7</v>
      </c>
      <c r="V6" s="49" t="s">
        <v>0</v>
      </c>
      <c r="W6" s="50"/>
      <c r="X6" s="50"/>
      <c r="Y6" s="51"/>
    </row>
    <row r="7" spans="2:25" x14ac:dyDescent="0.3">
      <c r="B7" s="61" t="s">
        <v>8</v>
      </c>
      <c r="C7" s="45" t="s">
        <v>140</v>
      </c>
      <c r="D7" s="45" t="s">
        <v>38</v>
      </c>
      <c r="E7" s="6">
        <v>1</v>
      </c>
      <c r="F7" s="46" t="s">
        <v>147</v>
      </c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8"/>
      <c r="S7" s="2"/>
      <c r="T7" s="2"/>
      <c r="U7" s="2"/>
      <c r="V7" s="12"/>
      <c r="W7" s="13"/>
      <c r="X7" s="13"/>
      <c r="Y7" s="14"/>
    </row>
    <row r="8" spans="2:25" x14ac:dyDescent="0.3">
      <c r="B8" s="61"/>
      <c r="C8" s="45"/>
      <c r="D8" s="45"/>
      <c r="E8" s="6">
        <v>2</v>
      </c>
      <c r="F8" s="46" t="s">
        <v>134</v>
      </c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8"/>
      <c r="S8" s="2"/>
      <c r="T8" s="2"/>
      <c r="U8" s="2"/>
      <c r="V8" s="12"/>
      <c r="W8" s="13"/>
      <c r="X8" s="13"/>
      <c r="Y8" s="14"/>
    </row>
    <row r="9" spans="2:25" x14ac:dyDescent="0.3">
      <c r="B9" s="61"/>
      <c r="C9" s="45"/>
      <c r="D9" s="45"/>
      <c r="E9" s="6">
        <v>3</v>
      </c>
      <c r="F9" s="46" t="s">
        <v>135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8"/>
      <c r="S9" s="2"/>
      <c r="T9" s="2"/>
      <c r="U9" s="2"/>
      <c r="V9" s="12"/>
      <c r="W9" s="13"/>
      <c r="X9" s="13"/>
      <c r="Y9" s="14"/>
    </row>
    <row r="10" spans="2:25" x14ac:dyDescent="0.3">
      <c r="B10" s="61"/>
      <c r="C10" s="45"/>
      <c r="D10" s="45"/>
      <c r="E10" s="6">
        <v>4</v>
      </c>
      <c r="F10" s="46" t="s">
        <v>136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/>
      <c r="S10" s="2"/>
      <c r="T10" s="2"/>
      <c r="U10" s="2"/>
      <c r="V10" s="12"/>
      <c r="W10" s="13"/>
      <c r="X10" s="13"/>
      <c r="Y10" s="14"/>
    </row>
    <row r="11" spans="2:25" x14ac:dyDescent="0.3">
      <c r="B11" s="61"/>
      <c r="C11" s="45"/>
      <c r="D11" s="45"/>
      <c r="E11" s="6">
        <v>5</v>
      </c>
      <c r="F11" s="46" t="s">
        <v>137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/>
      <c r="S11" s="2"/>
      <c r="T11" s="2"/>
      <c r="U11" s="2"/>
      <c r="V11" s="12"/>
      <c r="W11" s="13"/>
      <c r="X11" s="13"/>
      <c r="Y11" s="14"/>
    </row>
    <row r="12" spans="2:25" x14ac:dyDescent="0.3">
      <c r="B12" s="61"/>
      <c r="C12" s="45"/>
      <c r="D12" s="45"/>
      <c r="E12" s="6">
        <v>6</v>
      </c>
      <c r="F12" s="46" t="s">
        <v>138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8"/>
      <c r="S12" s="2"/>
      <c r="T12" s="2"/>
      <c r="U12" s="2"/>
      <c r="V12" s="12"/>
      <c r="W12" s="13"/>
      <c r="X12" s="13"/>
      <c r="Y12" s="14"/>
    </row>
    <row r="13" spans="2:25" x14ac:dyDescent="0.3">
      <c r="B13" s="61"/>
      <c r="C13" s="45"/>
      <c r="D13" s="45"/>
      <c r="E13" s="6">
        <v>7</v>
      </c>
      <c r="F13" s="46" t="s">
        <v>139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8"/>
      <c r="S13" s="2"/>
      <c r="T13" s="2"/>
      <c r="U13" s="2"/>
      <c r="V13" s="12"/>
      <c r="W13" s="13"/>
      <c r="X13" s="13"/>
      <c r="Y13" s="14"/>
    </row>
    <row r="14" spans="2:25" x14ac:dyDescent="0.3">
      <c r="B14" s="61"/>
      <c r="C14" s="45"/>
      <c r="D14" s="45"/>
      <c r="E14" s="6">
        <v>8</v>
      </c>
      <c r="F14" s="46" t="s">
        <v>141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8"/>
      <c r="S14" s="2"/>
      <c r="T14" s="2"/>
      <c r="U14" s="2"/>
      <c r="V14" s="12"/>
      <c r="W14" s="13"/>
      <c r="X14" s="13"/>
      <c r="Y14" s="14"/>
    </row>
    <row r="15" spans="2:25" x14ac:dyDescent="0.3">
      <c r="B15" s="61"/>
      <c r="C15" s="45"/>
      <c r="D15" s="45"/>
      <c r="E15" s="6">
        <v>9</v>
      </c>
      <c r="F15" s="46" t="s">
        <v>142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8"/>
      <c r="S15" s="2"/>
      <c r="T15" s="2"/>
      <c r="U15" s="2"/>
      <c r="V15" s="12"/>
      <c r="W15" s="13"/>
      <c r="X15" s="13"/>
      <c r="Y15" s="14"/>
    </row>
    <row r="16" spans="2:25" x14ac:dyDescent="0.3">
      <c r="B16" s="61"/>
      <c r="C16" s="45"/>
      <c r="D16" s="45"/>
      <c r="E16" s="6">
        <v>10</v>
      </c>
      <c r="F16" s="46" t="s">
        <v>143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8"/>
      <c r="S16" s="2"/>
      <c r="T16" s="2"/>
      <c r="U16" s="2"/>
      <c r="V16" s="12"/>
      <c r="W16" s="13"/>
      <c r="X16" s="13"/>
      <c r="Y16" s="14"/>
    </row>
    <row r="17" spans="2:25" x14ac:dyDescent="0.3">
      <c r="B17" s="61"/>
      <c r="C17" s="45" t="s">
        <v>144</v>
      </c>
      <c r="D17" s="45" t="s">
        <v>145</v>
      </c>
      <c r="E17" s="7">
        <v>1</v>
      </c>
      <c r="F17" s="46" t="s">
        <v>146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8"/>
      <c r="S17" s="2"/>
      <c r="T17" s="2"/>
      <c r="U17" s="2"/>
      <c r="V17" s="12"/>
      <c r="W17" s="13"/>
      <c r="X17" s="13"/>
      <c r="Y17" s="14"/>
    </row>
    <row r="18" spans="2:25" x14ac:dyDescent="0.3">
      <c r="B18" s="61"/>
      <c r="C18" s="45"/>
      <c r="D18" s="45"/>
      <c r="E18" s="7">
        <v>2</v>
      </c>
      <c r="F18" s="46" t="s">
        <v>148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8"/>
      <c r="S18" s="2"/>
      <c r="T18" s="2"/>
      <c r="U18" s="2"/>
      <c r="V18" s="12"/>
      <c r="W18" s="13"/>
      <c r="X18" s="13"/>
      <c r="Y18" s="14"/>
    </row>
    <row r="19" spans="2:25" x14ac:dyDescent="0.3">
      <c r="B19" s="61"/>
      <c r="C19" s="45"/>
      <c r="D19" s="45"/>
      <c r="E19" s="7">
        <v>3</v>
      </c>
      <c r="F19" s="46" t="s">
        <v>134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8"/>
      <c r="S19" s="2"/>
      <c r="T19" s="2"/>
      <c r="U19" s="2"/>
      <c r="V19" s="12"/>
      <c r="W19" s="13"/>
      <c r="X19" s="13"/>
      <c r="Y19" s="14"/>
    </row>
    <row r="20" spans="2:25" x14ac:dyDescent="0.3">
      <c r="B20" s="61"/>
      <c r="C20" s="45"/>
      <c r="D20" s="45"/>
      <c r="E20" s="7">
        <v>4</v>
      </c>
      <c r="F20" s="46" t="s">
        <v>149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8"/>
      <c r="S20" s="2"/>
      <c r="T20" s="2"/>
      <c r="U20" s="2"/>
      <c r="V20" s="12"/>
      <c r="W20" s="13"/>
      <c r="X20" s="13"/>
      <c r="Y20" s="14"/>
    </row>
    <row r="21" spans="2:25" x14ac:dyDescent="0.3">
      <c r="B21" s="61"/>
      <c r="C21" s="45"/>
      <c r="D21" s="45"/>
      <c r="E21" s="7">
        <v>5</v>
      </c>
      <c r="F21" s="46" t="s">
        <v>150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8"/>
      <c r="S21" s="2"/>
      <c r="T21" s="2"/>
      <c r="U21" s="2"/>
      <c r="V21" s="12"/>
      <c r="W21" s="13"/>
      <c r="X21" s="13"/>
      <c r="Y21" s="14"/>
    </row>
    <row r="22" spans="2:25" x14ac:dyDescent="0.3">
      <c r="B22" s="61"/>
      <c r="C22" s="45"/>
      <c r="D22" s="45"/>
      <c r="E22" s="7">
        <v>6</v>
      </c>
      <c r="F22" s="46" t="s">
        <v>151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8"/>
      <c r="S22" s="2"/>
      <c r="T22" s="2"/>
      <c r="U22" s="2"/>
      <c r="V22" s="12"/>
      <c r="W22" s="13"/>
      <c r="X22" s="13"/>
      <c r="Y22" s="14"/>
    </row>
    <row r="23" spans="2:25" x14ac:dyDescent="0.3">
      <c r="B23" s="61"/>
      <c r="C23" s="45"/>
      <c r="D23" s="45"/>
      <c r="E23" s="7">
        <v>7</v>
      </c>
      <c r="F23" s="46" t="s">
        <v>135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8"/>
      <c r="S23" s="2"/>
      <c r="T23" s="2"/>
      <c r="U23" s="2"/>
      <c r="V23" s="12"/>
      <c r="W23" s="13"/>
      <c r="X23" s="13"/>
      <c r="Y23" s="14"/>
    </row>
    <row r="24" spans="2:25" x14ac:dyDescent="0.3">
      <c r="B24" s="61"/>
      <c r="C24" s="45"/>
      <c r="D24" s="45"/>
      <c r="E24" s="7">
        <v>8</v>
      </c>
      <c r="F24" s="46" t="s">
        <v>136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8"/>
      <c r="S24" s="2"/>
      <c r="T24" s="2"/>
      <c r="U24" s="2"/>
      <c r="V24" s="12"/>
      <c r="W24" s="13"/>
      <c r="X24" s="13"/>
      <c r="Y24" s="14"/>
    </row>
    <row r="25" spans="2:25" x14ac:dyDescent="0.3">
      <c r="B25" s="61"/>
      <c r="C25" s="45"/>
      <c r="D25" s="45"/>
      <c r="E25" s="7">
        <v>9</v>
      </c>
      <c r="F25" s="46" t="s">
        <v>137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8"/>
      <c r="S25" s="2"/>
      <c r="T25" s="2"/>
      <c r="U25" s="2"/>
      <c r="V25" s="12"/>
      <c r="W25" s="13"/>
      <c r="X25" s="13"/>
      <c r="Y25" s="14"/>
    </row>
    <row r="26" spans="2:25" x14ac:dyDescent="0.3">
      <c r="B26" s="61"/>
      <c r="C26" s="45"/>
      <c r="D26" s="45"/>
      <c r="E26" s="7">
        <v>10</v>
      </c>
      <c r="F26" s="46" t="s">
        <v>138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8"/>
      <c r="S26" s="2"/>
      <c r="T26" s="2"/>
      <c r="U26" s="2"/>
      <c r="V26" s="12"/>
      <c r="W26" s="13"/>
      <c r="X26" s="13"/>
      <c r="Y26" s="14"/>
    </row>
    <row r="27" spans="2:25" x14ac:dyDescent="0.3">
      <c r="B27" s="61"/>
      <c r="C27" s="45"/>
      <c r="D27" s="45"/>
      <c r="E27" s="7">
        <v>11</v>
      </c>
      <c r="F27" s="46" t="s">
        <v>139</v>
      </c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8"/>
      <c r="S27" s="2"/>
      <c r="T27" s="2"/>
      <c r="U27" s="2"/>
      <c r="V27" s="12"/>
      <c r="W27" s="13"/>
      <c r="X27" s="13"/>
      <c r="Y27" s="14"/>
    </row>
    <row r="28" spans="2:25" x14ac:dyDescent="0.3">
      <c r="B28" s="61"/>
      <c r="C28" s="45"/>
      <c r="D28" s="45"/>
      <c r="E28" s="7">
        <v>12</v>
      </c>
      <c r="F28" s="46" t="s">
        <v>142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8"/>
      <c r="S28" s="2"/>
      <c r="T28" s="2"/>
      <c r="U28" s="2"/>
      <c r="V28" s="12"/>
      <c r="W28" s="13"/>
      <c r="X28" s="13"/>
      <c r="Y28" s="14"/>
    </row>
    <row r="29" spans="2:25" x14ac:dyDescent="0.3">
      <c r="B29" s="61"/>
      <c r="C29" s="45"/>
      <c r="D29" s="45"/>
      <c r="E29" s="7">
        <v>13</v>
      </c>
      <c r="F29" s="46" t="s">
        <v>143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8"/>
      <c r="S29" s="2"/>
      <c r="T29" s="2"/>
      <c r="U29" s="2"/>
      <c r="V29" s="12"/>
      <c r="W29" s="13"/>
      <c r="X29" s="13"/>
      <c r="Y29" s="14"/>
    </row>
    <row r="30" spans="2:25" x14ac:dyDescent="0.3">
      <c r="B30" s="61"/>
      <c r="C30" s="45"/>
      <c r="D30" s="45"/>
      <c r="E30" s="7">
        <v>14</v>
      </c>
      <c r="F30" s="46" t="s">
        <v>152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8"/>
      <c r="S30" s="2"/>
      <c r="T30" s="2"/>
      <c r="U30" s="2"/>
      <c r="V30" s="12"/>
      <c r="W30" s="13"/>
      <c r="X30" s="13"/>
      <c r="Y30" s="14"/>
    </row>
    <row r="31" spans="2:25" x14ac:dyDescent="0.3">
      <c r="B31" s="61"/>
      <c r="C31" s="45"/>
      <c r="D31" s="45"/>
      <c r="E31" s="7">
        <v>15</v>
      </c>
      <c r="F31" s="46" t="s">
        <v>153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8"/>
      <c r="S31" s="2"/>
      <c r="T31" s="2"/>
      <c r="U31" s="2"/>
      <c r="V31" s="12"/>
      <c r="W31" s="13"/>
      <c r="X31" s="13"/>
      <c r="Y31" s="14"/>
    </row>
  </sheetData>
  <mergeCells count="97">
    <mergeCell ref="Q1:R1"/>
    <mergeCell ref="S1:T1"/>
    <mergeCell ref="U1:V1"/>
    <mergeCell ref="W1:Y1"/>
    <mergeCell ref="B2:C2"/>
    <mergeCell ref="D2:F2"/>
    <mergeCell ref="G2:H2"/>
    <mergeCell ref="I2:K2"/>
    <mergeCell ref="L2:M2"/>
    <mergeCell ref="N2:P2"/>
    <mergeCell ref="B1:C1"/>
    <mergeCell ref="D1:F1"/>
    <mergeCell ref="G1:H1"/>
    <mergeCell ref="I1:K1"/>
    <mergeCell ref="L1:M1"/>
    <mergeCell ref="N1:P1"/>
    <mergeCell ref="Q2:R2"/>
    <mergeCell ref="S2:T2"/>
    <mergeCell ref="U2:V2"/>
    <mergeCell ref="W2:Y2"/>
    <mergeCell ref="B3:C3"/>
    <mergeCell ref="D3:F3"/>
    <mergeCell ref="G3:H3"/>
    <mergeCell ref="I3:K3"/>
    <mergeCell ref="L3:M3"/>
    <mergeCell ref="N3:P3"/>
    <mergeCell ref="Q3:R3"/>
    <mergeCell ref="S3:T3"/>
    <mergeCell ref="U3:V3"/>
    <mergeCell ref="W3:Y3"/>
    <mergeCell ref="B4:C4"/>
    <mergeCell ref="D4:F4"/>
    <mergeCell ref="G4:H4"/>
    <mergeCell ref="I4:K4"/>
    <mergeCell ref="L4:M4"/>
    <mergeCell ref="N4:P4"/>
    <mergeCell ref="F13:R13"/>
    <mergeCell ref="V13:Y13"/>
    <mergeCell ref="F10:R10"/>
    <mergeCell ref="Q4:R4"/>
    <mergeCell ref="S4:T4"/>
    <mergeCell ref="U4:V4"/>
    <mergeCell ref="W4:Y4"/>
    <mergeCell ref="F6:R6"/>
    <mergeCell ref="V6:Y6"/>
    <mergeCell ref="V10:Y10"/>
    <mergeCell ref="F11:R11"/>
    <mergeCell ref="V11:Y11"/>
    <mergeCell ref="F12:R12"/>
    <mergeCell ref="V12:Y12"/>
    <mergeCell ref="C7:C16"/>
    <mergeCell ref="D7:D16"/>
    <mergeCell ref="F17:R17"/>
    <mergeCell ref="V17:Y17"/>
    <mergeCell ref="F7:R7"/>
    <mergeCell ref="V7:Y7"/>
    <mergeCell ref="F8:R8"/>
    <mergeCell ref="V8:Y8"/>
    <mergeCell ref="F9:R9"/>
    <mergeCell ref="V9:Y9"/>
    <mergeCell ref="F14:R14"/>
    <mergeCell ref="V14:Y14"/>
    <mergeCell ref="F15:R15"/>
    <mergeCell ref="V15:Y15"/>
    <mergeCell ref="F16:R16"/>
    <mergeCell ref="V16:Y16"/>
    <mergeCell ref="F22:R22"/>
    <mergeCell ref="V22:Y22"/>
    <mergeCell ref="F23:R23"/>
    <mergeCell ref="V23:Y23"/>
    <mergeCell ref="F18:R18"/>
    <mergeCell ref="V18:Y18"/>
    <mergeCell ref="F19:R19"/>
    <mergeCell ref="V19:Y19"/>
    <mergeCell ref="F20:R20"/>
    <mergeCell ref="V20:Y20"/>
    <mergeCell ref="B7:B31"/>
    <mergeCell ref="C17:C31"/>
    <mergeCell ref="D17:D31"/>
    <mergeCell ref="V31:Y31"/>
    <mergeCell ref="F27:R27"/>
    <mergeCell ref="F28:R28"/>
    <mergeCell ref="F29:R29"/>
    <mergeCell ref="F30:R30"/>
    <mergeCell ref="F24:R24"/>
    <mergeCell ref="V24:Y24"/>
    <mergeCell ref="F25:R25"/>
    <mergeCell ref="V25:Y25"/>
    <mergeCell ref="F26:R26"/>
    <mergeCell ref="V26:Y26"/>
    <mergeCell ref="F21:R21"/>
    <mergeCell ref="V21:Y21"/>
    <mergeCell ref="V27:Y27"/>
    <mergeCell ref="V28:Y28"/>
    <mergeCell ref="V29:Y29"/>
    <mergeCell ref="V30:Y30"/>
    <mergeCell ref="F31:R31"/>
  </mergeCells>
  <phoneticPr fontId="2" type="noConversion"/>
  <dataValidations count="3">
    <dataValidation type="list" allowBlank="1" showInputMessage="1" showErrorMessage="1" sqref="S7:S31">
      <formula1>"Trivial,Minor,Major,Critical"</formula1>
    </dataValidation>
    <dataValidation type="list" allowBlank="1" showInputMessage="1" showErrorMessage="1" sqref="T7:T31">
      <formula1>"Low,Normal,High,Urgent"</formula1>
    </dataValidation>
    <dataValidation type="list" allowBlank="1" showInputMessage="1" showErrorMessage="1" sqref="U7:U31">
      <formula1>"Pass,Fail,No Run,Block"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Y31"/>
  <sheetViews>
    <sheetView tabSelected="1" zoomScale="55" zoomScaleNormal="55" workbookViewId="0">
      <selection activeCell="C32" sqref="C32"/>
    </sheetView>
  </sheetViews>
  <sheetFormatPr defaultRowHeight="16.5" x14ac:dyDescent="0.3"/>
  <sheetData>
    <row r="1" spans="2:25" x14ac:dyDescent="0.3">
      <c r="B1" s="19" t="s">
        <v>10</v>
      </c>
      <c r="C1" s="20"/>
      <c r="D1" s="21" t="s">
        <v>36</v>
      </c>
      <c r="E1" s="22"/>
      <c r="F1" s="23"/>
      <c r="G1" s="19" t="s">
        <v>30</v>
      </c>
      <c r="H1" s="20"/>
      <c r="I1" s="24" t="s">
        <v>11</v>
      </c>
      <c r="J1" s="25"/>
      <c r="K1" s="26"/>
      <c r="L1" s="19" t="s">
        <v>12</v>
      </c>
      <c r="M1" s="20"/>
      <c r="N1" s="24">
        <f>COUNTIF(U5:U78,"Pass")</f>
        <v>0</v>
      </c>
      <c r="O1" s="25"/>
      <c r="P1" s="26"/>
      <c r="Q1" s="19" t="s">
        <v>13</v>
      </c>
      <c r="R1" s="20"/>
      <c r="S1" s="24">
        <f>COUNTIF(T5:T8,"Low")</f>
        <v>0</v>
      </c>
      <c r="T1" s="26"/>
      <c r="U1" s="19" t="s">
        <v>14</v>
      </c>
      <c r="V1" s="27"/>
      <c r="W1" s="37">
        <f>COUNTIF(S7:S8,"Trivial")</f>
        <v>0</v>
      </c>
      <c r="X1" s="37"/>
      <c r="Y1" s="37"/>
    </row>
    <row r="2" spans="2:25" x14ac:dyDescent="0.3">
      <c r="B2" s="28" t="s">
        <v>15</v>
      </c>
      <c r="C2" s="29"/>
      <c r="D2" s="21" t="s">
        <v>35</v>
      </c>
      <c r="E2" s="22"/>
      <c r="F2" s="23"/>
      <c r="G2" s="28" t="s">
        <v>16</v>
      </c>
      <c r="H2" s="29"/>
      <c r="I2" s="24" t="s">
        <v>32</v>
      </c>
      <c r="J2" s="25"/>
      <c r="K2" s="26"/>
      <c r="L2" s="28" t="s">
        <v>17</v>
      </c>
      <c r="M2" s="29"/>
      <c r="N2" s="24">
        <f>COUNTIF(U7:U80,"Fail")</f>
        <v>0</v>
      </c>
      <c r="O2" s="25"/>
      <c r="P2" s="26"/>
      <c r="Q2" s="28" t="s">
        <v>18</v>
      </c>
      <c r="R2" s="29"/>
      <c r="S2" s="24">
        <f>COUNTIF(T6:T62,"Nomal")</f>
        <v>0</v>
      </c>
      <c r="T2" s="26"/>
      <c r="U2" s="28" t="s">
        <v>19</v>
      </c>
      <c r="V2" s="30"/>
      <c r="W2" s="37">
        <f>COUNTIF(S7:S62,"Minor")</f>
        <v>0</v>
      </c>
      <c r="X2" s="37"/>
      <c r="Y2" s="37"/>
    </row>
    <row r="3" spans="2:25" x14ac:dyDescent="0.3">
      <c r="B3" s="31" t="s">
        <v>20</v>
      </c>
      <c r="C3" s="32"/>
      <c r="D3" s="21" t="s">
        <v>21</v>
      </c>
      <c r="E3" s="22"/>
      <c r="F3" s="23"/>
      <c r="G3" s="31" t="s">
        <v>22</v>
      </c>
      <c r="H3" s="32"/>
      <c r="I3" s="24" t="s">
        <v>31</v>
      </c>
      <c r="J3" s="25"/>
      <c r="K3" s="26"/>
      <c r="L3" s="31" t="s">
        <v>23</v>
      </c>
      <c r="M3" s="32"/>
      <c r="N3" s="24">
        <f>COUNTIF(U7:U80,"No Run")</f>
        <v>0</v>
      </c>
      <c r="O3" s="25"/>
      <c r="P3" s="26"/>
      <c r="Q3" s="31" t="s">
        <v>24</v>
      </c>
      <c r="R3" s="32"/>
      <c r="S3" s="24">
        <f>COUNTIF(T7:T63,"High")</f>
        <v>0</v>
      </c>
      <c r="T3" s="26"/>
      <c r="U3" s="31" t="s">
        <v>25</v>
      </c>
      <c r="V3" s="33"/>
      <c r="W3" s="37">
        <f>COUNTIF(S7:S63,"Major")</f>
        <v>0</v>
      </c>
      <c r="X3" s="37"/>
      <c r="Y3" s="37"/>
    </row>
    <row r="4" spans="2:25" x14ac:dyDescent="0.3">
      <c r="B4" s="34" t="s">
        <v>26</v>
      </c>
      <c r="C4" s="35"/>
      <c r="D4" s="21" t="s">
        <v>37</v>
      </c>
      <c r="E4" s="22"/>
      <c r="F4" s="23"/>
      <c r="G4" s="34" t="s">
        <v>27</v>
      </c>
      <c r="H4" s="35"/>
      <c r="I4" s="24">
        <f>COUNT(B7:X145)</f>
        <v>25</v>
      </c>
      <c r="J4" s="25"/>
      <c r="K4" s="26"/>
      <c r="L4" s="34" t="s">
        <v>28</v>
      </c>
      <c r="M4" s="35"/>
      <c r="N4" s="24">
        <f>COUNTIF(U7:U80,"Block")</f>
        <v>0</v>
      </c>
      <c r="O4" s="25"/>
      <c r="P4" s="26"/>
      <c r="Q4" s="34" t="s">
        <v>34</v>
      </c>
      <c r="R4" s="35"/>
      <c r="S4" s="24">
        <f>COUNTIF(T7:T64,"Urgent")</f>
        <v>0</v>
      </c>
      <c r="T4" s="26"/>
      <c r="U4" s="34" t="s">
        <v>29</v>
      </c>
      <c r="V4" s="38"/>
      <c r="W4" s="37">
        <f>COUNTIF(S7:S64,"Critical")</f>
        <v>0</v>
      </c>
      <c r="X4" s="37"/>
      <c r="Y4" s="37"/>
    </row>
    <row r="6" spans="2:25" x14ac:dyDescent="0.3">
      <c r="B6" s="9" t="s">
        <v>1</v>
      </c>
      <c r="C6" s="9" t="s">
        <v>2</v>
      </c>
      <c r="D6" s="9" t="s">
        <v>3</v>
      </c>
      <c r="E6" s="9" t="s">
        <v>4</v>
      </c>
      <c r="F6" s="49" t="s">
        <v>5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1"/>
      <c r="S6" s="9" t="s">
        <v>6</v>
      </c>
      <c r="T6" s="9" t="s">
        <v>33</v>
      </c>
      <c r="U6" s="9" t="s">
        <v>7</v>
      </c>
      <c r="V6" s="49" t="s">
        <v>0</v>
      </c>
      <c r="W6" s="50"/>
      <c r="X6" s="50"/>
      <c r="Y6" s="51"/>
    </row>
    <row r="7" spans="2:25" x14ac:dyDescent="0.3">
      <c r="B7" s="61" t="s">
        <v>8</v>
      </c>
      <c r="C7" s="39" t="s">
        <v>154</v>
      </c>
      <c r="D7" s="39" t="s">
        <v>155</v>
      </c>
      <c r="E7" s="8">
        <v>1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8"/>
      <c r="S7" s="2"/>
      <c r="T7" s="2"/>
      <c r="U7" s="2"/>
      <c r="V7" s="12"/>
      <c r="W7" s="13"/>
      <c r="X7" s="13"/>
      <c r="Y7" s="14"/>
    </row>
    <row r="8" spans="2:25" x14ac:dyDescent="0.3">
      <c r="B8" s="61"/>
      <c r="C8" s="40"/>
      <c r="D8" s="40"/>
      <c r="E8" s="8">
        <v>2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8"/>
      <c r="S8" s="2"/>
      <c r="T8" s="2"/>
      <c r="U8" s="2"/>
      <c r="V8" s="12"/>
      <c r="W8" s="13"/>
      <c r="X8" s="13"/>
      <c r="Y8" s="14"/>
    </row>
    <row r="9" spans="2:25" x14ac:dyDescent="0.3">
      <c r="B9" s="61"/>
      <c r="C9" s="40"/>
      <c r="D9" s="40"/>
      <c r="E9" s="8">
        <v>3</v>
      </c>
      <c r="F9" s="46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8"/>
      <c r="S9" s="2"/>
      <c r="T9" s="2"/>
      <c r="U9" s="2"/>
      <c r="V9" s="12"/>
      <c r="W9" s="13"/>
      <c r="X9" s="13"/>
      <c r="Y9" s="14"/>
    </row>
    <row r="10" spans="2:25" x14ac:dyDescent="0.3">
      <c r="B10" s="61"/>
      <c r="C10" s="40"/>
      <c r="D10" s="40"/>
      <c r="E10" s="8">
        <v>4</v>
      </c>
      <c r="F10" s="46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/>
      <c r="S10" s="2"/>
      <c r="T10" s="2"/>
      <c r="U10" s="2"/>
      <c r="V10" s="12"/>
      <c r="W10" s="13"/>
      <c r="X10" s="13"/>
      <c r="Y10" s="14"/>
    </row>
    <row r="11" spans="2:25" x14ac:dyDescent="0.3">
      <c r="B11" s="61"/>
      <c r="C11" s="40"/>
      <c r="D11" s="40"/>
      <c r="E11" s="8">
        <v>5</v>
      </c>
      <c r="F11" s="46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/>
      <c r="S11" s="2"/>
      <c r="T11" s="2"/>
      <c r="U11" s="2"/>
      <c r="V11" s="12"/>
      <c r="W11" s="13"/>
      <c r="X11" s="13"/>
      <c r="Y11" s="14"/>
    </row>
    <row r="12" spans="2:25" x14ac:dyDescent="0.3">
      <c r="B12" s="61"/>
      <c r="C12" s="40"/>
      <c r="D12" s="40"/>
      <c r="E12" s="8">
        <v>6</v>
      </c>
      <c r="F12" s="46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8"/>
      <c r="S12" s="2"/>
      <c r="T12" s="2"/>
      <c r="U12" s="2"/>
      <c r="V12" s="12"/>
      <c r="W12" s="13"/>
      <c r="X12" s="13"/>
      <c r="Y12" s="14"/>
    </row>
    <row r="13" spans="2:25" x14ac:dyDescent="0.3">
      <c r="B13" s="61"/>
      <c r="C13" s="40"/>
      <c r="D13" s="40"/>
      <c r="E13" s="8">
        <v>7</v>
      </c>
      <c r="F13" s="46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8"/>
      <c r="S13" s="2"/>
      <c r="T13" s="2"/>
      <c r="U13" s="2"/>
      <c r="V13" s="12"/>
      <c r="W13" s="13"/>
      <c r="X13" s="13"/>
      <c r="Y13" s="14"/>
    </row>
    <row r="14" spans="2:25" x14ac:dyDescent="0.3">
      <c r="B14" s="61"/>
      <c r="C14" s="40"/>
      <c r="D14" s="40"/>
      <c r="E14" s="8">
        <v>8</v>
      </c>
      <c r="F14" s="46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8"/>
      <c r="S14" s="2"/>
      <c r="T14" s="2"/>
      <c r="U14" s="2"/>
      <c r="V14" s="12"/>
      <c r="W14" s="13"/>
      <c r="X14" s="13"/>
      <c r="Y14" s="14"/>
    </row>
    <row r="15" spans="2:25" x14ac:dyDescent="0.3">
      <c r="B15" s="61"/>
      <c r="C15" s="40"/>
      <c r="D15" s="40"/>
      <c r="E15" s="8">
        <v>9</v>
      </c>
      <c r="F15" s="46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8"/>
      <c r="S15" s="2"/>
      <c r="T15" s="2"/>
      <c r="U15" s="2"/>
      <c r="V15" s="12"/>
      <c r="W15" s="13"/>
      <c r="X15" s="13"/>
      <c r="Y15" s="14"/>
    </row>
    <row r="16" spans="2:25" x14ac:dyDescent="0.3">
      <c r="B16" s="61"/>
      <c r="C16" s="40"/>
      <c r="D16" s="40"/>
      <c r="E16" s="8">
        <v>10</v>
      </c>
      <c r="F16" s="46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8"/>
      <c r="S16" s="2"/>
      <c r="T16" s="2"/>
      <c r="U16" s="2"/>
      <c r="V16" s="12"/>
      <c r="W16" s="13"/>
      <c r="X16" s="13"/>
      <c r="Y16" s="14"/>
    </row>
    <row r="17" spans="2:25" x14ac:dyDescent="0.3">
      <c r="B17" s="61"/>
      <c r="C17" s="40"/>
      <c r="D17" s="40"/>
      <c r="E17" s="8">
        <v>11</v>
      </c>
      <c r="F17" s="46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8"/>
      <c r="S17" s="2"/>
      <c r="T17" s="2"/>
      <c r="U17" s="2"/>
      <c r="V17" s="12"/>
      <c r="W17" s="13"/>
      <c r="X17" s="13"/>
      <c r="Y17" s="14"/>
    </row>
    <row r="18" spans="2:25" x14ac:dyDescent="0.3">
      <c r="B18" s="61"/>
      <c r="C18" s="40"/>
      <c r="D18" s="40"/>
      <c r="E18" s="8">
        <v>12</v>
      </c>
      <c r="F18" s="46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8"/>
      <c r="S18" s="2"/>
      <c r="T18" s="2"/>
      <c r="U18" s="2"/>
      <c r="V18" s="12"/>
      <c r="W18" s="13"/>
      <c r="X18" s="13"/>
      <c r="Y18" s="14"/>
    </row>
    <row r="19" spans="2:25" x14ac:dyDescent="0.3">
      <c r="B19" s="61"/>
      <c r="C19" s="40"/>
      <c r="D19" s="40"/>
      <c r="E19" s="8">
        <v>13</v>
      </c>
      <c r="F19" s="46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8"/>
      <c r="S19" s="2"/>
      <c r="T19" s="2"/>
      <c r="U19" s="2"/>
      <c r="V19" s="12"/>
      <c r="W19" s="13"/>
      <c r="X19" s="13"/>
      <c r="Y19" s="14"/>
    </row>
    <row r="20" spans="2:25" x14ac:dyDescent="0.3">
      <c r="B20" s="61"/>
      <c r="C20" s="40"/>
      <c r="D20" s="40"/>
      <c r="E20" s="8">
        <v>14</v>
      </c>
      <c r="F20" s="46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8"/>
      <c r="S20" s="2"/>
      <c r="T20" s="2"/>
      <c r="U20" s="2"/>
      <c r="V20" s="12"/>
      <c r="W20" s="13"/>
      <c r="X20" s="13"/>
      <c r="Y20" s="14"/>
    </row>
    <row r="21" spans="2:25" x14ac:dyDescent="0.3">
      <c r="B21" s="61"/>
      <c r="C21" s="40"/>
      <c r="D21" s="40"/>
      <c r="E21" s="8">
        <v>15</v>
      </c>
      <c r="F21" s="46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8"/>
      <c r="S21" s="2"/>
      <c r="T21" s="2"/>
      <c r="U21" s="2"/>
      <c r="V21" s="12"/>
      <c r="W21" s="13"/>
      <c r="X21" s="13"/>
      <c r="Y21" s="14"/>
    </row>
    <row r="22" spans="2:25" x14ac:dyDescent="0.3">
      <c r="B22" s="61"/>
      <c r="C22" s="40"/>
      <c r="D22" s="40"/>
      <c r="E22" s="8">
        <v>16</v>
      </c>
      <c r="F22" s="46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8"/>
      <c r="S22" s="2"/>
      <c r="T22" s="2"/>
      <c r="U22" s="2"/>
      <c r="V22" s="12"/>
      <c r="W22" s="13"/>
      <c r="X22" s="13"/>
      <c r="Y22" s="14"/>
    </row>
    <row r="23" spans="2:25" x14ac:dyDescent="0.3">
      <c r="B23" s="61"/>
      <c r="C23" s="40"/>
      <c r="D23" s="40"/>
      <c r="E23" s="8">
        <v>17</v>
      </c>
      <c r="F23" s="46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8"/>
      <c r="S23" s="2"/>
      <c r="T23" s="2"/>
      <c r="U23" s="2"/>
      <c r="V23" s="12"/>
      <c r="W23" s="13"/>
      <c r="X23" s="13"/>
      <c r="Y23" s="14"/>
    </row>
    <row r="24" spans="2:25" x14ac:dyDescent="0.3">
      <c r="B24" s="61"/>
      <c r="C24" s="40"/>
      <c r="D24" s="40"/>
      <c r="E24" s="8">
        <v>18</v>
      </c>
      <c r="F24" s="4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8"/>
      <c r="S24" s="2"/>
      <c r="T24" s="2"/>
      <c r="U24" s="2"/>
      <c r="V24" s="12"/>
      <c r="W24" s="13"/>
      <c r="X24" s="13"/>
      <c r="Y24" s="14"/>
    </row>
    <row r="25" spans="2:25" x14ac:dyDescent="0.3">
      <c r="B25" s="61"/>
      <c r="C25" s="40"/>
      <c r="D25" s="40"/>
      <c r="E25" s="8">
        <v>19</v>
      </c>
      <c r="F25" s="46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8"/>
      <c r="S25" s="2"/>
      <c r="T25" s="2"/>
      <c r="U25" s="2"/>
      <c r="V25" s="12"/>
      <c r="W25" s="13"/>
      <c r="X25" s="13"/>
      <c r="Y25" s="14"/>
    </row>
    <row r="26" spans="2:25" x14ac:dyDescent="0.3">
      <c r="B26" s="61"/>
      <c r="C26" s="40"/>
      <c r="D26" s="40"/>
      <c r="E26" s="8">
        <v>20</v>
      </c>
      <c r="F26" s="46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8"/>
      <c r="S26" s="2"/>
      <c r="T26" s="2"/>
      <c r="U26" s="2"/>
      <c r="V26" s="12"/>
      <c r="W26" s="13"/>
      <c r="X26" s="13"/>
      <c r="Y26" s="14"/>
    </row>
    <row r="27" spans="2:25" x14ac:dyDescent="0.3">
      <c r="B27" s="61"/>
      <c r="C27" s="40"/>
      <c r="D27" s="40"/>
      <c r="E27" s="8">
        <v>21</v>
      </c>
      <c r="F27" s="46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8"/>
      <c r="S27" s="2"/>
      <c r="T27" s="2"/>
      <c r="U27" s="2"/>
      <c r="V27" s="12"/>
      <c r="W27" s="13"/>
      <c r="X27" s="13"/>
      <c r="Y27" s="14"/>
    </row>
    <row r="28" spans="2:25" x14ac:dyDescent="0.3">
      <c r="B28" s="61"/>
      <c r="C28" s="40"/>
      <c r="D28" s="40"/>
      <c r="E28" s="8">
        <v>22</v>
      </c>
      <c r="F28" s="46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8"/>
      <c r="S28" s="2"/>
      <c r="T28" s="2"/>
      <c r="U28" s="2"/>
      <c r="V28" s="12"/>
      <c r="W28" s="13"/>
      <c r="X28" s="13"/>
      <c r="Y28" s="14"/>
    </row>
    <row r="29" spans="2:25" x14ac:dyDescent="0.3">
      <c r="B29" s="61"/>
      <c r="C29" s="40"/>
      <c r="D29" s="40"/>
      <c r="E29" s="8">
        <v>23</v>
      </c>
      <c r="F29" s="46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8"/>
      <c r="S29" s="2"/>
      <c r="T29" s="2"/>
      <c r="U29" s="2"/>
      <c r="V29" s="12"/>
      <c r="W29" s="13"/>
      <c r="X29" s="13"/>
      <c r="Y29" s="14"/>
    </row>
    <row r="30" spans="2:25" x14ac:dyDescent="0.3">
      <c r="B30" s="61"/>
      <c r="C30" s="40"/>
      <c r="D30" s="40"/>
      <c r="E30" s="8">
        <v>24</v>
      </c>
      <c r="F30" s="46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8"/>
      <c r="S30" s="2"/>
      <c r="T30" s="2"/>
      <c r="U30" s="2"/>
      <c r="V30" s="12"/>
      <c r="W30" s="13"/>
      <c r="X30" s="13"/>
      <c r="Y30" s="14"/>
    </row>
    <row r="31" spans="2:25" x14ac:dyDescent="0.3">
      <c r="B31" s="61"/>
      <c r="C31" s="41"/>
      <c r="D31" s="41"/>
      <c r="E31" s="8">
        <v>25</v>
      </c>
      <c r="F31" s="46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8"/>
      <c r="S31" s="2"/>
      <c r="T31" s="2"/>
      <c r="U31" s="2"/>
      <c r="V31" s="12"/>
      <c r="W31" s="13"/>
      <c r="X31" s="13"/>
      <c r="Y31" s="14"/>
    </row>
  </sheetData>
  <mergeCells count="95">
    <mergeCell ref="F30:R30"/>
    <mergeCell ref="V30:Y30"/>
    <mergeCell ref="F31:R31"/>
    <mergeCell ref="V31:Y31"/>
    <mergeCell ref="C7:C31"/>
    <mergeCell ref="D7:D31"/>
    <mergeCell ref="F27:R27"/>
    <mergeCell ref="V27:Y27"/>
    <mergeCell ref="F28:R28"/>
    <mergeCell ref="V28:Y28"/>
    <mergeCell ref="F29:R29"/>
    <mergeCell ref="V29:Y29"/>
    <mergeCell ref="F24:R24"/>
    <mergeCell ref="V24:Y24"/>
    <mergeCell ref="F25:R25"/>
    <mergeCell ref="V25:Y25"/>
    <mergeCell ref="F26:R26"/>
    <mergeCell ref="V26:Y26"/>
    <mergeCell ref="F21:R21"/>
    <mergeCell ref="V21:Y21"/>
    <mergeCell ref="F22:R22"/>
    <mergeCell ref="V22:Y22"/>
    <mergeCell ref="F23:R23"/>
    <mergeCell ref="V23:Y23"/>
    <mergeCell ref="F17:R17"/>
    <mergeCell ref="V17:Y17"/>
    <mergeCell ref="F18:R18"/>
    <mergeCell ref="V18:Y18"/>
    <mergeCell ref="F19:R19"/>
    <mergeCell ref="V19:Y19"/>
    <mergeCell ref="F20:R20"/>
    <mergeCell ref="V20:Y20"/>
    <mergeCell ref="F14:R14"/>
    <mergeCell ref="V14:Y14"/>
    <mergeCell ref="F15:R15"/>
    <mergeCell ref="V15:Y15"/>
    <mergeCell ref="F16:R16"/>
    <mergeCell ref="V16:Y16"/>
    <mergeCell ref="V10:Y10"/>
    <mergeCell ref="F11:R11"/>
    <mergeCell ref="V11:Y11"/>
    <mergeCell ref="F12:R12"/>
    <mergeCell ref="V12:Y12"/>
    <mergeCell ref="F13:R13"/>
    <mergeCell ref="V13:Y13"/>
    <mergeCell ref="B7:B31"/>
    <mergeCell ref="F7:R7"/>
    <mergeCell ref="V7:Y7"/>
    <mergeCell ref="F8:R8"/>
    <mergeCell ref="V8:Y8"/>
    <mergeCell ref="F9:R9"/>
    <mergeCell ref="V9:Y9"/>
    <mergeCell ref="F10:R10"/>
    <mergeCell ref="Q4:R4"/>
    <mergeCell ref="S4:T4"/>
    <mergeCell ref="U4:V4"/>
    <mergeCell ref="W4:Y4"/>
    <mergeCell ref="F6:R6"/>
    <mergeCell ref="V6:Y6"/>
    <mergeCell ref="Q3:R3"/>
    <mergeCell ref="S3:T3"/>
    <mergeCell ref="U3:V3"/>
    <mergeCell ref="W3:Y3"/>
    <mergeCell ref="B4:C4"/>
    <mergeCell ref="D4:F4"/>
    <mergeCell ref="G4:H4"/>
    <mergeCell ref="I4:K4"/>
    <mergeCell ref="L4:M4"/>
    <mergeCell ref="N4:P4"/>
    <mergeCell ref="Q2:R2"/>
    <mergeCell ref="S2:T2"/>
    <mergeCell ref="U2:V2"/>
    <mergeCell ref="W2:Y2"/>
    <mergeCell ref="B3:C3"/>
    <mergeCell ref="D3:F3"/>
    <mergeCell ref="G3:H3"/>
    <mergeCell ref="I3:K3"/>
    <mergeCell ref="L3:M3"/>
    <mergeCell ref="N3:P3"/>
    <mergeCell ref="Q1:R1"/>
    <mergeCell ref="S1:T1"/>
    <mergeCell ref="U1:V1"/>
    <mergeCell ref="W1:Y1"/>
    <mergeCell ref="B2:C2"/>
    <mergeCell ref="D2:F2"/>
    <mergeCell ref="G2:H2"/>
    <mergeCell ref="I2:K2"/>
    <mergeCell ref="L2:M2"/>
    <mergeCell ref="N2:P2"/>
    <mergeCell ref="B1:C1"/>
    <mergeCell ref="D1:F1"/>
    <mergeCell ref="G1:H1"/>
    <mergeCell ref="I1:K1"/>
    <mergeCell ref="L1:M1"/>
    <mergeCell ref="N1:P1"/>
  </mergeCells>
  <phoneticPr fontId="2" type="noConversion"/>
  <dataValidations count="3">
    <dataValidation type="list" allowBlank="1" showInputMessage="1" showErrorMessage="1" sqref="U7:U31">
      <formula1>"Pass,Fail,No Run,Block"</formula1>
    </dataValidation>
    <dataValidation type="list" allowBlank="1" showInputMessage="1" showErrorMessage="1" sqref="T7:T31">
      <formula1>"Low,Normal,High,Urgent"</formula1>
    </dataValidation>
    <dataValidation type="list" allowBlank="1" showInputMessage="1" showErrorMessage="1" sqref="S7:S31">
      <formula1>"Trivial,Minor,Major,Critical"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월드맵 TC</vt:lpstr>
      <vt:lpstr>조사 TC</vt:lpstr>
      <vt:lpstr>추리 TC</vt:lpstr>
      <vt:lpstr>상점 TC</vt:lpstr>
      <vt:lpstr>인벤토리 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6kigs1_16</dc:creator>
  <cp:lastModifiedBy>6_KGA_10</cp:lastModifiedBy>
  <dcterms:created xsi:type="dcterms:W3CDTF">2018-10-18T00:49:09Z</dcterms:created>
  <dcterms:modified xsi:type="dcterms:W3CDTF">2019-01-11T07:04:53Z</dcterms:modified>
</cp:coreProperties>
</file>