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-private/Desktop/Desktop/Uni/Year 3/Winter Semester/Software Engineering/Portfolio-backtesting/Whitepaper/"/>
    </mc:Choice>
  </mc:AlternateContent>
  <xr:revisionPtr revIDLastSave="0" documentId="13_ncr:1_{E5AAFF45-FE57-F445-B111-46EFD34055FD}" xr6:coauthVersionLast="45" xr6:coauthVersionMax="45" xr10:uidLastSave="{00000000-0000-0000-0000-000000000000}"/>
  <bookViews>
    <workbookView xWindow="-38400" yWindow="460" windowWidth="38400" windowHeight="21140" xr2:uid="{95FB7CF1-23F3-4E32-B2A6-5F9F1DA043D7}"/>
  </bookViews>
  <sheets>
    <sheet name="Munka1" sheetId="1" r:id="rId1"/>
    <sheet name="Munka2" sheetId="2" r:id="rId2"/>
  </sheets>
  <definedNames>
    <definedName name="_xlchart.v1.0" hidden="1">Munka1!$B$13:$B$16</definedName>
    <definedName name="_xlchart.v1.1" hidden="1">Munka1!$E$13:$E$16</definedName>
    <definedName name="_xlchart.v1.10" hidden="1">Munka1!$B$13:$B$16</definedName>
    <definedName name="_xlchart.v1.11" hidden="1">Munka1!$E$13:$E$16</definedName>
    <definedName name="_xlchart.v1.12" hidden="1">Munka1!$E$2:$E$12</definedName>
    <definedName name="_xlchart.v1.13" hidden="1">Munka1!$B$13:$B$16</definedName>
    <definedName name="_xlchart.v1.14" hidden="1">Munka1!$E$13:$E$16</definedName>
    <definedName name="_xlchart.v1.15" hidden="1">Munka1!$E$2:$E$12</definedName>
    <definedName name="_xlchart.v1.16" hidden="1">Munka1!$B$13:$B$16</definedName>
    <definedName name="_xlchart.v1.17" hidden="1">Munka1!$E$13:$E$16</definedName>
    <definedName name="_xlchart.v1.18" hidden="1">Munka1!$E$2:$E$12</definedName>
    <definedName name="_xlchart.v1.2" hidden="1">Munka1!$E$2:$E$12</definedName>
    <definedName name="_xlchart.v1.3" hidden="1">Munka1!$B$13:$B$16</definedName>
    <definedName name="_xlchart.v1.4" hidden="1">Munka1!$E$13:$E$16</definedName>
    <definedName name="_xlchart.v1.5" hidden="1">Munka1!$E$2:$E$12</definedName>
    <definedName name="_xlchart.v1.8" hidden="1">Munka1!$B$2:$B$12</definedName>
    <definedName name="_xlchart.v1.9" hidden="1">Munka1!$E$2:$E$12</definedName>
    <definedName name="_xlchart.v2.6" hidden="1">Munka1!$B$2:$B$12</definedName>
    <definedName name="_xlchart.v2.7" hidden="1">Munka1!$E$2:$E$12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  <c r="C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11" i="2"/>
  <c r="B11" i="2" s="1"/>
  <c r="B2" i="2"/>
  <c r="B3" i="2"/>
  <c r="B4" i="2"/>
  <c r="B5" i="2"/>
  <c r="B6" i="2"/>
  <c r="B7" i="2"/>
  <c r="B8" i="2"/>
  <c r="B9" i="2"/>
  <c r="B10" i="2"/>
  <c r="B1" i="2"/>
  <c r="A3" i="2"/>
  <c r="A4" i="2"/>
  <c r="A5" i="2"/>
  <c r="A6" i="2"/>
  <c r="A7" i="2" s="1"/>
  <c r="A8" i="2" s="1"/>
  <c r="A9" i="2" s="1"/>
  <c r="A10" i="2" s="1"/>
  <c r="A2" i="2"/>
  <c r="B36" i="2" l="1"/>
  <c r="B21" i="2"/>
  <c r="B32" i="2"/>
  <c r="B28" i="2"/>
  <c r="B24" i="2"/>
  <c r="B20" i="2"/>
  <c r="B16" i="2"/>
  <c r="B12" i="2"/>
  <c r="B25" i="2"/>
  <c r="B35" i="2"/>
  <c r="B31" i="2"/>
  <c r="B27" i="2"/>
  <c r="B23" i="2"/>
  <c r="B19" i="2"/>
  <c r="B15" i="2"/>
  <c r="B29" i="2"/>
  <c r="B34" i="2"/>
  <c r="B30" i="2"/>
  <c r="B26" i="2"/>
  <c r="B22" i="2"/>
  <c r="B18" i="2"/>
  <c r="B14" i="2"/>
  <c r="B33" i="2"/>
  <c r="B17" i="2"/>
  <c r="B13" i="2"/>
  <c r="F12" i="1"/>
  <c r="D12" i="1"/>
  <c r="E11" i="1"/>
  <c r="C11" i="1" s="1"/>
  <c r="E13" i="1"/>
  <c r="G13" i="1" s="1"/>
  <c r="E15" i="1"/>
  <c r="C15" i="1" s="1"/>
  <c r="E16" i="1"/>
  <c r="G16" i="1" s="1"/>
  <c r="E14" i="1"/>
  <c r="C14" i="1" s="1"/>
  <c r="D9" i="1"/>
  <c r="D8" i="1"/>
  <c r="E8" i="1" s="1"/>
  <c r="C8" i="1" s="1"/>
  <c r="E6" i="1"/>
  <c r="D6" i="1" s="1"/>
  <c r="F4" i="1"/>
  <c r="D4" i="1"/>
  <c r="D2" i="1"/>
  <c r="F2" i="1"/>
  <c r="E3" i="1"/>
  <c r="G3" i="1" s="1"/>
  <c r="E5" i="1"/>
  <c r="G5" i="1" s="1"/>
  <c r="E7" i="1"/>
  <c r="G7" i="1" s="1"/>
  <c r="E9" i="1"/>
  <c r="C9" i="1" s="1"/>
  <c r="E10" i="1"/>
  <c r="C10" i="1" s="1"/>
  <c r="G10" i="1" l="1"/>
  <c r="E12" i="1"/>
  <c r="C12" i="1" s="1"/>
  <c r="G12" i="1"/>
  <c r="C3" i="1"/>
  <c r="G15" i="1"/>
  <c r="C13" i="1"/>
  <c r="F6" i="1"/>
  <c r="C16" i="1"/>
  <c r="G11" i="1"/>
  <c r="C7" i="1"/>
  <c r="G14" i="1"/>
  <c r="C5" i="1"/>
  <c r="G9" i="1"/>
  <c r="E2" i="1"/>
  <c r="G2" i="1" s="1"/>
  <c r="G8" i="1"/>
  <c r="E4" i="1"/>
  <c r="G4" i="1" l="1"/>
  <c r="C4" i="1"/>
  <c r="C2" i="1"/>
  <c r="C6" i="1"/>
  <c r="G6" i="1"/>
</calcChain>
</file>

<file path=xl/sharedStrings.xml><?xml version="1.0" encoding="utf-8"?>
<sst xmlns="http://schemas.openxmlformats.org/spreadsheetml/2006/main" count="37" uniqueCount="23">
  <si>
    <t>MultiCharts</t>
  </si>
  <si>
    <t>Name</t>
  </si>
  <si>
    <t>Trading</t>
  </si>
  <si>
    <t>month</t>
  </si>
  <si>
    <t>TradeStation</t>
  </si>
  <si>
    <t>Amibroker</t>
  </si>
  <si>
    <t>Seer</t>
  </si>
  <si>
    <t>WealthLab</t>
  </si>
  <si>
    <t>Trading Blox</t>
  </si>
  <si>
    <t>NinjaTrader</t>
  </si>
  <si>
    <t>RightEdge</t>
  </si>
  <si>
    <t>Factor Research</t>
  </si>
  <si>
    <t>eSignal</t>
  </si>
  <si>
    <t>Genovest</t>
  </si>
  <si>
    <t>Portfolio123</t>
  </si>
  <si>
    <t>Equities Lab</t>
  </si>
  <si>
    <t>Strategy Quant</t>
  </si>
  <si>
    <t>ETFreplay</t>
  </si>
  <si>
    <t>upper</t>
  </si>
  <si>
    <t>lower</t>
  </si>
  <si>
    <t>diff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</si>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</sst>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MONTHLY</a:t>
            </a:r>
            <a:r>
              <a:rPr lang="hu-HU" baseline="0"/>
              <a:t> PRICE OF EXISTING BACKTESTING </a:t>
            </a:r>
            <a:r>
              <a:rPr lang="hu-HU"/>
              <a:t>software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Includes Trading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Munka1!$B$2:$B$12</c:f>
              <c:strCache>
                <c:ptCount val="11"/>
                <c:pt idx="0">
                  <c:v>MultiCharts</c:v>
                </c:pt>
                <c:pt idx="1">
                  <c:v>TradeStation</c:v>
                </c:pt>
                <c:pt idx="2">
                  <c:v>Amibroker</c:v>
                </c:pt>
                <c:pt idx="3">
                  <c:v>Seer</c:v>
                </c:pt>
                <c:pt idx="4">
                  <c:v>WealthLab</c:v>
                </c:pt>
                <c:pt idx="5">
                  <c:v>Trading Blox</c:v>
                </c:pt>
                <c:pt idx="6">
                  <c:v>NinjaTrader</c:v>
                </c:pt>
                <c:pt idx="7">
                  <c:v>RightEdge</c:v>
                </c:pt>
                <c:pt idx="8">
                  <c:v>Factor Research</c:v>
                </c:pt>
                <c:pt idx="9">
                  <c:v>eSignal</c:v>
                </c:pt>
                <c:pt idx="10">
                  <c:v>Strategy Quant</c:v>
                </c:pt>
              </c:strCache>
            </c:strRef>
          </c:xVal>
          <c:yVal>
            <c:numRef>
              <c:f>Munka1!$E$2:$E$12</c:f>
              <c:numCache>
                <c:formatCode>0.00</c:formatCode>
                <c:ptCount val="11"/>
                <c:pt idx="0">
                  <c:v>82.708333333333343</c:v>
                </c:pt>
                <c:pt idx="1">
                  <c:v>275</c:v>
                </c:pt>
                <c:pt idx="2">
                  <c:v>25.791666666666664</c:v>
                </c:pt>
                <c:pt idx="3">
                  <c:v>100</c:v>
                </c:pt>
                <c:pt idx="4">
                  <c:v>79.166666666666671</c:v>
                </c:pt>
                <c:pt idx="5">
                  <c:v>250</c:v>
                </c:pt>
                <c:pt idx="6">
                  <c:v>34.950000000000003</c:v>
                </c:pt>
                <c:pt idx="7">
                  <c:v>27.083333333333332</c:v>
                </c:pt>
                <c:pt idx="8">
                  <c:v>174</c:v>
                </c:pt>
                <c:pt idx="9">
                  <c:v>170</c:v>
                </c:pt>
                <c:pt idx="10">
                  <c:v>124.16666666666667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C1-420E-8E8A-DCD23A5E05F0}"/>
            </c:ext>
          </c:extLst>
        </c:ser>
        <c:ser>
          <c:idx val="0"/>
          <c:order val="1"/>
          <c:tx>
            <c:v>Trading Excluded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6576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Munka1!$B$13:$B$16</c:f>
              <c:strCache>
                <c:ptCount val="4"/>
                <c:pt idx="0">
                  <c:v>Portfolio123</c:v>
                </c:pt>
                <c:pt idx="1">
                  <c:v>Equities Lab</c:v>
                </c:pt>
                <c:pt idx="2">
                  <c:v>ETFreplay</c:v>
                </c:pt>
                <c:pt idx="3">
                  <c:v>Genovest</c:v>
                </c:pt>
              </c:strCache>
            </c:strRef>
          </c:xVal>
          <c:yVal>
            <c:numRef>
              <c:f>Munka1!$E$13:$E$16</c:f>
              <c:numCache>
                <c:formatCode>0.00</c:formatCode>
                <c:ptCount val="4"/>
                <c:pt idx="0">
                  <c:v>169</c:v>
                </c:pt>
                <c:pt idx="1">
                  <c:v>67.5</c:v>
                </c:pt>
                <c:pt idx="2">
                  <c:v>34.99</c:v>
                </c:pt>
                <c:pt idx="3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310-4FFF-9866-DE0BDD10AC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68569168"/>
        <c:axId val="368571136"/>
      </c:scatterChart>
      <c:valAx>
        <c:axId val="36856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8571136"/>
        <c:crosses val="autoZero"/>
        <c:crossBetween val="midCat"/>
        <c:majorUnit val="1"/>
      </c:valAx>
      <c:valAx>
        <c:axId val="36857113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aseline="0"/>
                  <a:t>Price in $US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856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17</xdr:row>
      <xdr:rowOff>80962</xdr:rowOff>
    </xdr:from>
    <xdr:to>
      <xdr:col>16</xdr:col>
      <xdr:colOff>50800</xdr:colOff>
      <xdr:row>48</xdr:row>
      <xdr:rowOff>114300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24DABBA-50B0-4D8A-B519-98CF89646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1E5CC-0DA3-4F5C-9C48-97558AB33285}">
  <dimension ref="A1:I73"/>
  <sheetViews>
    <sheetView tabSelected="1" workbookViewId="0">
      <selection activeCell="Q6" sqref="Q6"/>
    </sheetView>
  </sheetViews>
  <sheetFormatPr baseColWidth="10" defaultColWidth="8.83203125" defaultRowHeight="15" x14ac:dyDescent="0.2"/>
  <cols>
    <col min="2" max="2" width="17.5" bestFit="1" customWidth="1"/>
    <col min="3" max="3" width="17.5" customWidth="1"/>
    <col min="4" max="8" width="11.33203125" customWidth="1"/>
  </cols>
  <sheetData>
    <row r="1" spans="1:9" x14ac:dyDescent="0.2">
      <c r="A1" s="1"/>
      <c r="B1" s="1" t="s">
        <v>1</v>
      </c>
      <c r="C1" s="1" t="s">
        <v>20</v>
      </c>
      <c r="D1" s="1" t="s">
        <v>19</v>
      </c>
      <c r="E1" s="1" t="s">
        <v>3</v>
      </c>
      <c r="F1" s="1" t="s">
        <v>18</v>
      </c>
      <c r="G1" s="1" t="s">
        <v>20</v>
      </c>
      <c r="H1" s="1"/>
      <c r="I1" s="1" t="s">
        <v>2</v>
      </c>
    </row>
    <row r="2" spans="1:9" x14ac:dyDescent="0.2">
      <c r="A2" s="1">
        <v>1</v>
      </c>
      <c r="B2" s="1" t="s">
        <v>0</v>
      </c>
      <c r="C2" s="2">
        <f>E2-D2</f>
        <v>16.291666666666671</v>
      </c>
      <c r="D2" s="2">
        <f xml:space="preserve"> 797/12</f>
        <v>66.416666666666671</v>
      </c>
      <c r="E2" s="2">
        <f>(D2+F2)/2</f>
        <v>82.708333333333343</v>
      </c>
      <c r="F2" s="2">
        <f>297/3</f>
        <v>99</v>
      </c>
      <c r="G2" s="2">
        <f>F2-E2</f>
        <v>16.291666666666657</v>
      </c>
      <c r="H2" s="2"/>
      <c r="I2" s="2" t="s">
        <v>21</v>
      </c>
    </row>
    <row r="3" spans="1:9" x14ac:dyDescent="0.2">
      <c r="A3" s="1">
        <v>2</v>
      </c>
      <c r="B3" s="1" t="s">
        <v>4</v>
      </c>
      <c r="C3" s="2">
        <f t="shared" ref="C3:C16" si="0">E3-D3</f>
        <v>25</v>
      </c>
      <c r="D3" s="2">
        <v>250</v>
      </c>
      <c r="E3" s="2">
        <f t="shared" ref="E3:E16" si="1">(D3+F3)/2</f>
        <v>275</v>
      </c>
      <c r="F3" s="2">
        <v>300</v>
      </c>
      <c r="G3" s="2">
        <f t="shared" ref="G3:G16" si="2">F3-E3</f>
        <v>25</v>
      </c>
      <c r="H3" s="2"/>
      <c r="I3" s="2" t="s">
        <v>21</v>
      </c>
    </row>
    <row r="4" spans="1:9" x14ac:dyDescent="0.2">
      <c r="A4" s="1">
        <v>3</v>
      </c>
      <c r="B4" s="1" t="s">
        <v>5</v>
      </c>
      <c r="C4" s="2">
        <f t="shared" si="0"/>
        <v>2.5416666666666643</v>
      </c>
      <c r="D4" s="2">
        <f>279/12</f>
        <v>23.25</v>
      </c>
      <c r="E4" s="2">
        <f t="shared" si="1"/>
        <v>25.791666666666664</v>
      </c>
      <c r="F4" s="2">
        <f>340/12</f>
        <v>28.333333333333332</v>
      </c>
      <c r="G4" s="2">
        <f t="shared" si="2"/>
        <v>2.5416666666666679</v>
      </c>
      <c r="H4" s="2"/>
      <c r="I4" s="2" t="s">
        <v>21</v>
      </c>
    </row>
    <row r="5" spans="1:9" x14ac:dyDescent="0.2">
      <c r="A5" s="1">
        <v>4</v>
      </c>
      <c r="B5" s="1" t="s">
        <v>6</v>
      </c>
      <c r="C5" s="2">
        <f t="shared" si="0"/>
        <v>0</v>
      </c>
      <c r="D5" s="2">
        <v>100</v>
      </c>
      <c r="E5" s="2">
        <f t="shared" si="1"/>
        <v>100</v>
      </c>
      <c r="F5" s="2">
        <v>100</v>
      </c>
      <c r="G5" s="2">
        <f t="shared" si="2"/>
        <v>0</v>
      </c>
      <c r="H5" s="2"/>
      <c r="I5" s="2" t="s">
        <v>21</v>
      </c>
    </row>
    <row r="6" spans="1:9" x14ac:dyDescent="0.2">
      <c r="A6" s="1">
        <v>5</v>
      </c>
      <c r="B6" s="1" t="s">
        <v>7</v>
      </c>
      <c r="C6" s="2">
        <f t="shared" si="0"/>
        <v>0</v>
      </c>
      <c r="D6" s="2">
        <f>E6</f>
        <v>79.166666666666671</v>
      </c>
      <c r="E6" s="2">
        <f>950/12</f>
        <v>79.166666666666671</v>
      </c>
      <c r="F6" s="2">
        <f>E6</f>
        <v>79.166666666666671</v>
      </c>
      <c r="G6" s="2">
        <f t="shared" si="2"/>
        <v>0</v>
      </c>
      <c r="H6" s="2"/>
      <c r="I6" s="2" t="s">
        <v>21</v>
      </c>
    </row>
    <row r="7" spans="1:9" x14ac:dyDescent="0.2">
      <c r="A7" s="1">
        <v>6</v>
      </c>
      <c r="B7" s="1" t="s">
        <v>8</v>
      </c>
      <c r="C7" s="2">
        <f t="shared" si="0"/>
        <v>150</v>
      </c>
      <c r="D7" s="2">
        <v>100</v>
      </c>
      <c r="E7" s="2">
        <f t="shared" si="1"/>
        <v>250</v>
      </c>
      <c r="F7" s="2">
        <v>400</v>
      </c>
      <c r="G7" s="2">
        <f t="shared" si="2"/>
        <v>150</v>
      </c>
      <c r="H7" s="2"/>
      <c r="I7" s="2" t="s">
        <v>21</v>
      </c>
    </row>
    <row r="8" spans="1:9" x14ac:dyDescent="0.2">
      <c r="A8" s="1">
        <v>7</v>
      </c>
      <c r="B8" s="1" t="s">
        <v>9</v>
      </c>
      <c r="C8" s="2">
        <f t="shared" si="0"/>
        <v>15.050000000000004</v>
      </c>
      <c r="D8" s="2">
        <f xml:space="preserve"> 995/50</f>
        <v>19.899999999999999</v>
      </c>
      <c r="E8" s="2">
        <f t="shared" si="1"/>
        <v>34.950000000000003</v>
      </c>
      <c r="F8" s="2">
        <v>50</v>
      </c>
      <c r="G8" s="2">
        <f t="shared" si="2"/>
        <v>15.049999999999997</v>
      </c>
      <c r="H8" s="2"/>
      <c r="I8" s="2" t="s">
        <v>21</v>
      </c>
    </row>
    <row r="9" spans="1:9" x14ac:dyDescent="0.2">
      <c r="A9" s="1">
        <v>8</v>
      </c>
      <c r="B9" s="1" t="s">
        <v>10</v>
      </c>
      <c r="C9" s="2">
        <f t="shared" si="0"/>
        <v>22.916666666666664</v>
      </c>
      <c r="D9" s="2">
        <f>50/12</f>
        <v>4.166666666666667</v>
      </c>
      <c r="E9" s="2">
        <f t="shared" si="1"/>
        <v>27.083333333333332</v>
      </c>
      <c r="F9" s="2">
        <v>50</v>
      </c>
      <c r="G9" s="2">
        <f t="shared" si="2"/>
        <v>22.916666666666668</v>
      </c>
      <c r="H9" s="2"/>
      <c r="I9" s="2" t="s">
        <v>21</v>
      </c>
    </row>
    <row r="10" spans="1:9" x14ac:dyDescent="0.2">
      <c r="A10" s="1">
        <v>9</v>
      </c>
      <c r="B10" s="1" t="s">
        <v>11</v>
      </c>
      <c r="C10" s="2">
        <f t="shared" si="0"/>
        <v>75</v>
      </c>
      <c r="D10" s="2">
        <v>99</v>
      </c>
      <c r="E10" s="2">
        <f t="shared" si="1"/>
        <v>174</v>
      </c>
      <c r="F10" s="2">
        <v>249</v>
      </c>
      <c r="G10" s="2">
        <f t="shared" si="2"/>
        <v>75</v>
      </c>
      <c r="H10" s="2"/>
      <c r="I10" s="2" t="s">
        <v>21</v>
      </c>
    </row>
    <row r="11" spans="1:9" x14ac:dyDescent="0.2">
      <c r="A11" s="1">
        <v>10</v>
      </c>
      <c r="B11" s="1" t="s">
        <v>12</v>
      </c>
      <c r="C11" s="2">
        <f t="shared" si="0"/>
        <v>125</v>
      </c>
      <c r="D11" s="2">
        <v>45</v>
      </c>
      <c r="E11" s="2">
        <f t="shared" si="1"/>
        <v>170</v>
      </c>
      <c r="F11" s="2">
        <v>295</v>
      </c>
      <c r="G11" s="2">
        <f t="shared" si="2"/>
        <v>125</v>
      </c>
      <c r="H11" s="2"/>
      <c r="I11" s="2" t="s">
        <v>21</v>
      </c>
    </row>
    <row r="12" spans="1:9" x14ac:dyDescent="0.2">
      <c r="A12" s="1">
        <v>12</v>
      </c>
      <c r="B12" s="1" t="s">
        <v>16</v>
      </c>
      <c r="C12" s="2">
        <f t="shared" ref="C12" si="3">E12-D12</f>
        <v>0</v>
      </c>
      <c r="D12" s="2">
        <f>1490/12</f>
        <v>124.16666666666667</v>
      </c>
      <c r="E12" s="2">
        <f t="shared" si="1"/>
        <v>124.16666666666667</v>
      </c>
      <c r="F12" s="2">
        <f>1490/12</f>
        <v>124.16666666666667</v>
      </c>
      <c r="G12" s="2">
        <f t="shared" ref="G12" si="4">F12-E12</f>
        <v>0</v>
      </c>
      <c r="H12" s="2"/>
      <c r="I12" s="2" t="s">
        <v>21</v>
      </c>
    </row>
    <row r="13" spans="1:9" x14ac:dyDescent="0.2">
      <c r="A13" s="1">
        <v>13</v>
      </c>
      <c r="B13" s="1" t="s">
        <v>14</v>
      </c>
      <c r="C13" s="2">
        <f t="shared" si="0"/>
        <v>30</v>
      </c>
      <c r="D13" s="2">
        <v>139</v>
      </c>
      <c r="E13" s="2">
        <f t="shared" si="1"/>
        <v>169</v>
      </c>
      <c r="F13" s="2">
        <v>199</v>
      </c>
      <c r="G13" s="2">
        <f t="shared" si="2"/>
        <v>30</v>
      </c>
      <c r="H13" s="2"/>
      <c r="I13" s="2" t="s">
        <v>22</v>
      </c>
    </row>
    <row r="14" spans="1:9" x14ac:dyDescent="0.2">
      <c r="A14" s="1">
        <v>14</v>
      </c>
      <c r="B14" s="1" t="s">
        <v>15</v>
      </c>
      <c r="C14" s="2">
        <f t="shared" si="0"/>
        <v>32.5</v>
      </c>
      <c r="D14" s="2">
        <v>35</v>
      </c>
      <c r="E14" s="2">
        <f t="shared" si="1"/>
        <v>67.5</v>
      </c>
      <c r="F14" s="2">
        <v>100</v>
      </c>
      <c r="G14" s="2">
        <f t="shared" si="2"/>
        <v>32.5</v>
      </c>
      <c r="H14" s="2"/>
      <c r="I14" s="2" t="s">
        <v>22</v>
      </c>
    </row>
    <row r="15" spans="1:9" x14ac:dyDescent="0.2">
      <c r="A15" s="1">
        <v>15</v>
      </c>
      <c r="B15" s="1" t="s">
        <v>17</v>
      </c>
      <c r="C15" s="2">
        <f t="shared" si="0"/>
        <v>0</v>
      </c>
      <c r="D15" s="2">
        <v>34.99</v>
      </c>
      <c r="E15" s="2">
        <f t="shared" si="1"/>
        <v>34.99</v>
      </c>
      <c r="F15" s="2">
        <v>34.99</v>
      </c>
      <c r="G15" s="2">
        <f t="shared" si="2"/>
        <v>0</v>
      </c>
      <c r="H15" s="2"/>
      <c r="I15" s="2" t="s">
        <v>22</v>
      </c>
    </row>
    <row r="16" spans="1:9" x14ac:dyDescent="0.2">
      <c r="A16" s="1">
        <v>16</v>
      </c>
      <c r="B16" s="1" t="s">
        <v>13</v>
      </c>
      <c r="C16" s="2">
        <f t="shared" si="0"/>
        <v>12.5</v>
      </c>
      <c r="D16" s="2">
        <v>25</v>
      </c>
      <c r="E16" s="2">
        <f t="shared" si="1"/>
        <v>37.5</v>
      </c>
      <c r="F16" s="2">
        <v>50</v>
      </c>
      <c r="G16" s="2">
        <f t="shared" si="2"/>
        <v>12.5</v>
      </c>
      <c r="H16" s="2"/>
      <c r="I16" s="2" t="s">
        <v>22</v>
      </c>
    </row>
    <row r="17" spans="1:9" x14ac:dyDescent="0.2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">
      <c r="A73" s="1"/>
      <c r="B73" s="1"/>
      <c r="C73" s="1"/>
      <c r="D73" s="1"/>
      <c r="E73" s="1"/>
      <c r="F73" s="1"/>
      <c r="G73" s="1"/>
      <c r="H73" s="1"/>
      <c r="I73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0A44-40EF-4167-B4A8-D25C868C402D}">
  <dimension ref="A1:E36"/>
  <sheetViews>
    <sheetView workbookViewId="0">
      <selection activeCell="F2" sqref="F2"/>
    </sheetView>
  </sheetViews>
  <sheetFormatPr baseColWidth="10" defaultColWidth="9.1640625" defaultRowHeight="15" x14ac:dyDescent="0.2"/>
  <cols>
    <col min="1" max="1" width="49" style="3" bestFit="1" customWidth="1"/>
    <col min="2" max="2" width="15.6640625" style="3" bestFit="1" customWidth="1"/>
    <col min="3" max="16384" width="9.1640625" style="3"/>
  </cols>
  <sheetData>
    <row r="1" spans="1:5" x14ac:dyDescent="0.2">
      <c r="A1" s="3">
        <v>100</v>
      </c>
      <c r="B1" s="3">
        <f>A1*0.1</f>
        <v>10</v>
      </c>
      <c r="C1" s="3">
        <f>B1</f>
        <v>10</v>
      </c>
      <c r="E1" s="3">
        <f>C1*9.99</f>
        <v>99.9</v>
      </c>
    </row>
    <row r="2" spans="1:5" x14ac:dyDescent="0.2">
      <c r="A2" s="3">
        <f>A1*2</f>
        <v>200</v>
      </c>
      <c r="B2" s="3">
        <f t="shared" ref="B2:B36" si="0">A2*0.1</f>
        <v>20</v>
      </c>
      <c r="C2" s="3">
        <f>B2+D2*0.25</f>
        <v>27.5</v>
      </c>
      <c r="D2" s="3">
        <f>SUM($B$1:B2)</f>
        <v>30</v>
      </c>
      <c r="E2" s="3">
        <f t="shared" ref="E2:E36" si="1">C2*9.99</f>
        <v>274.72500000000002</v>
      </c>
    </row>
    <row r="3" spans="1:5" x14ac:dyDescent="0.2">
      <c r="A3" s="3">
        <f t="shared" ref="A3:A10" si="2">A2*2</f>
        <v>400</v>
      </c>
      <c r="B3" s="3">
        <f t="shared" si="0"/>
        <v>40</v>
      </c>
      <c r="C3" s="3">
        <f t="shared" ref="C3:C36" si="3">B3+D3*0.25</f>
        <v>57.5</v>
      </c>
      <c r="D3" s="3">
        <f>SUM($B$1:B3)</f>
        <v>70</v>
      </c>
      <c r="E3" s="3">
        <f t="shared" si="1"/>
        <v>574.42500000000007</v>
      </c>
    </row>
    <row r="4" spans="1:5" x14ac:dyDescent="0.2">
      <c r="A4" s="3">
        <f t="shared" si="2"/>
        <v>800</v>
      </c>
      <c r="B4" s="3">
        <f t="shared" si="0"/>
        <v>80</v>
      </c>
      <c r="C4" s="3">
        <f t="shared" si="3"/>
        <v>117.5</v>
      </c>
      <c r="D4" s="3">
        <f>SUM($B$1:B4)</f>
        <v>150</v>
      </c>
      <c r="E4" s="3">
        <f t="shared" si="1"/>
        <v>1173.825</v>
      </c>
    </row>
    <row r="5" spans="1:5" x14ac:dyDescent="0.2">
      <c r="A5" s="3">
        <f t="shared" si="2"/>
        <v>1600</v>
      </c>
      <c r="B5" s="3">
        <f t="shared" si="0"/>
        <v>160</v>
      </c>
      <c r="C5" s="3">
        <f t="shared" si="3"/>
        <v>237.5</v>
      </c>
      <c r="D5" s="3">
        <f>SUM($B$1:B5)</f>
        <v>310</v>
      </c>
      <c r="E5" s="3">
        <f t="shared" si="1"/>
        <v>2372.625</v>
      </c>
    </row>
    <row r="6" spans="1:5" x14ac:dyDescent="0.2">
      <c r="A6" s="3">
        <f t="shared" si="2"/>
        <v>3200</v>
      </c>
      <c r="B6" s="3">
        <f t="shared" si="0"/>
        <v>320</v>
      </c>
      <c r="C6" s="3">
        <f t="shared" si="3"/>
        <v>477.5</v>
      </c>
      <c r="D6" s="3">
        <f>SUM($B$1:B6)</f>
        <v>630</v>
      </c>
      <c r="E6" s="3">
        <f t="shared" si="1"/>
        <v>4770.2250000000004</v>
      </c>
    </row>
    <row r="7" spans="1:5" x14ac:dyDescent="0.2">
      <c r="A7" s="3">
        <f t="shared" si="2"/>
        <v>6400</v>
      </c>
      <c r="B7" s="3">
        <f t="shared" si="0"/>
        <v>640</v>
      </c>
      <c r="C7" s="3">
        <f t="shared" si="3"/>
        <v>957.5</v>
      </c>
      <c r="D7" s="3">
        <f>SUM($B$1:B7)</f>
        <v>1270</v>
      </c>
      <c r="E7" s="3">
        <f t="shared" si="1"/>
        <v>9565.4250000000011</v>
      </c>
    </row>
    <row r="8" spans="1:5" x14ac:dyDescent="0.2">
      <c r="A8" s="3">
        <f t="shared" si="2"/>
        <v>12800</v>
      </c>
      <c r="B8" s="3">
        <f t="shared" si="0"/>
        <v>1280</v>
      </c>
      <c r="C8" s="3">
        <f t="shared" si="3"/>
        <v>1917.5</v>
      </c>
      <c r="D8" s="3">
        <f>SUM($B$1:B8)</f>
        <v>2550</v>
      </c>
      <c r="E8" s="3">
        <f t="shared" si="1"/>
        <v>19155.825000000001</v>
      </c>
    </row>
    <row r="9" spans="1:5" x14ac:dyDescent="0.2">
      <c r="A9" s="3">
        <f t="shared" si="2"/>
        <v>25600</v>
      </c>
      <c r="B9" s="3">
        <f t="shared" si="0"/>
        <v>2560</v>
      </c>
      <c r="C9" s="3">
        <f t="shared" si="3"/>
        <v>3837.5</v>
      </c>
      <c r="D9" s="3">
        <f>SUM($B$1:B9)</f>
        <v>5110</v>
      </c>
      <c r="E9" s="3">
        <f t="shared" si="1"/>
        <v>38336.625</v>
      </c>
    </row>
    <row r="10" spans="1:5" x14ac:dyDescent="0.2">
      <c r="A10" s="3">
        <f t="shared" si="2"/>
        <v>51200</v>
      </c>
      <c r="B10" s="3">
        <f t="shared" si="0"/>
        <v>5120</v>
      </c>
      <c r="C10" s="3">
        <f t="shared" si="3"/>
        <v>7677.5</v>
      </c>
      <c r="D10" s="3">
        <f>SUM($B$1:B10)</f>
        <v>10230</v>
      </c>
      <c r="E10" s="3">
        <f t="shared" si="1"/>
        <v>76698.225000000006</v>
      </c>
    </row>
    <row r="11" spans="1:5" x14ac:dyDescent="0.2">
      <c r="A11" s="3">
        <f>A10</f>
        <v>51200</v>
      </c>
      <c r="B11" s="3">
        <f t="shared" si="0"/>
        <v>5120</v>
      </c>
      <c r="C11" s="3">
        <f t="shared" si="3"/>
        <v>8957.5</v>
      </c>
      <c r="D11" s="3">
        <f>SUM($B$1:B11)</f>
        <v>15350</v>
      </c>
      <c r="E11" s="3">
        <f t="shared" si="1"/>
        <v>89485.425000000003</v>
      </c>
    </row>
    <row r="12" spans="1:5" x14ac:dyDescent="0.2">
      <c r="A12" s="3">
        <f t="shared" ref="A12:A36" si="4">A11</f>
        <v>51200</v>
      </c>
      <c r="B12" s="3">
        <f t="shared" si="0"/>
        <v>5120</v>
      </c>
      <c r="C12" s="3">
        <f t="shared" si="3"/>
        <v>10237.5</v>
      </c>
      <c r="D12" s="3">
        <f>SUM($B$1:B12)</f>
        <v>20470</v>
      </c>
      <c r="E12" s="3">
        <f t="shared" si="1"/>
        <v>102272.625</v>
      </c>
    </row>
    <row r="13" spans="1:5" x14ac:dyDescent="0.2">
      <c r="A13" s="3">
        <f t="shared" si="4"/>
        <v>51200</v>
      </c>
      <c r="B13" s="3">
        <f t="shared" si="0"/>
        <v>5120</v>
      </c>
      <c r="C13" s="3">
        <f t="shared" si="3"/>
        <v>11517.5</v>
      </c>
      <c r="D13" s="3">
        <f>SUM($B$1:B13)</f>
        <v>25590</v>
      </c>
      <c r="E13" s="3">
        <f t="shared" si="1"/>
        <v>115059.825</v>
      </c>
    </row>
    <row r="14" spans="1:5" x14ac:dyDescent="0.2">
      <c r="A14" s="3">
        <f t="shared" si="4"/>
        <v>51200</v>
      </c>
      <c r="B14" s="3">
        <f t="shared" si="0"/>
        <v>5120</v>
      </c>
      <c r="C14" s="3">
        <f t="shared" si="3"/>
        <v>12797.5</v>
      </c>
      <c r="D14" s="3">
        <f>SUM($B$1:B14)</f>
        <v>30710</v>
      </c>
      <c r="E14" s="3">
        <f t="shared" si="1"/>
        <v>127847.02500000001</v>
      </c>
    </row>
    <row r="15" spans="1:5" x14ac:dyDescent="0.2">
      <c r="A15" s="3">
        <f t="shared" si="4"/>
        <v>51200</v>
      </c>
      <c r="B15" s="3">
        <f t="shared" si="0"/>
        <v>5120</v>
      </c>
      <c r="C15" s="3">
        <f t="shared" si="3"/>
        <v>14077.5</v>
      </c>
      <c r="D15" s="3">
        <f>SUM($B$1:B15)</f>
        <v>35830</v>
      </c>
      <c r="E15" s="3">
        <f t="shared" si="1"/>
        <v>140634.22500000001</v>
      </c>
    </row>
    <row r="16" spans="1:5" x14ac:dyDescent="0.2">
      <c r="A16" s="3">
        <f t="shared" si="4"/>
        <v>51200</v>
      </c>
      <c r="B16" s="3">
        <f t="shared" si="0"/>
        <v>5120</v>
      </c>
      <c r="C16" s="3">
        <f t="shared" si="3"/>
        <v>15357.5</v>
      </c>
      <c r="D16" s="3">
        <f>SUM($B$1:B16)</f>
        <v>40950</v>
      </c>
      <c r="E16" s="3">
        <f t="shared" si="1"/>
        <v>153421.42500000002</v>
      </c>
    </row>
    <row r="17" spans="1:5" x14ac:dyDescent="0.2">
      <c r="A17" s="3">
        <f t="shared" si="4"/>
        <v>51200</v>
      </c>
      <c r="B17" s="3">
        <f t="shared" si="0"/>
        <v>5120</v>
      </c>
      <c r="C17" s="3">
        <f t="shared" si="3"/>
        <v>16637.5</v>
      </c>
      <c r="D17" s="3">
        <f>SUM($B$1:B17)</f>
        <v>46070</v>
      </c>
      <c r="E17" s="3">
        <f t="shared" si="1"/>
        <v>166208.625</v>
      </c>
    </row>
    <row r="18" spans="1:5" x14ac:dyDescent="0.2">
      <c r="A18" s="3">
        <f t="shared" si="4"/>
        <v>51200</v>
      </c>
      <c r="B18" s="3">
        <f t="shared" si="0"/>
        <v>5120</v>
      </c>
      <c r="C18" s="3">
        <f t="shared" si="3"/>
        <v>17917.5</v>
      </c>
      <c r="D18" s="3">
        <f>SUM($B$1:B18)</f>
        <v>51190</v>
      </c>
      <c r="E18" s="3">
        <f t="shared" si="1"/>
        <v>178995.82500000001</v>
      </c>
    </row>
    <row r="19" spans="1:5" x14ac:dyDescent="0.2">
      <c r="A19" s="3">
        <f t="shared" si="4"/>
        <v>51200</v>
      </c>
      <c r="B19" s="3">
        <f t="shared" si="0"/>
        <v>5120</v>
      </c>
      <c r="C19" s="3">
        <f t="shared" si="3"/>
        <v>19197.5</v>
      </c>
      <c r="D19" s="3">
        <f>SUM($B$1:B19)</f>
        <v>56310</v>
      </c>
      <c r="E19" s="3">
        <f t="shared" si="1"/>
        <v>191783.02499999999</v>
      </c>
    </row>
    <row r="20" spans="1:5" x14ac:dyDescent="0.2">
      <c r="A20" s="3">
        <f t="shared" si="4"/>
        <v>51200</v>
      </c>
      <c r="B20" s="3">
        <f t="shared" si="0"/>
        <v>5120</v>
      </c>
      <c r="C20" s="3">
        <f t="shared" si="3"/>
        <v>20477.5</v>
      </c>
      <c r="D20" s="3">
        <f>SUM($B$1:B20)</f>
        <v>61430</v>
      </c>
      <c r="E20" s="3">
        <f t="shared" si="1"/>
        <v>204570.22500000001</v>
      </c>
    </row>
    <row r="21" spans="1:5" x14ac:dyDescent="0.2">
      <c r="A21" s="3">
        <f t="shared" si="4"/>
        <v>51200</v>
      </c>
      <c r="B21" s="3">
        <f t="shared" si="0"/>
        <v>5120</v>
      </c>
      <c r="C21" s="3">
        <f t="shared" si="3"/>
        <v>21757.5</v>
      </c>
      <c r="D21" s="3">
        <f>SUM($B$1:B21)</f>
        <v>66550</v>
      </c>
      <c r="E21" s="3">
        <f t="shared" si="1"/>
        <v>217357.42500000002</v>
      </c>
    </row>
    <row r="22" spans="1:5" x14ac:dyDescent="0.2">
      <c r="A22" s="3">
        <f t="shared" si="4"/>
        <v>51200</v>
      </c>
      <c r="B22" s="3">
        <f t="shared" si="0"/>
        <v>5120</v>
      </c>
      <c r="C22" s="3">
        <f t="shared" si="3"/>
        <v>23037.5</v>
      </c>
      <c r="D22" s="3">
        <f>SUM($B$1:B22)</f>
        <v>71670</v>
      </c>
      <c r="E22" s="3">
        <f t="shared" si="1"/>
        <v>230144.625</v>
      </c>
    </row>
    <row r="23" spans="1:5" x14ac:dyDescent="0.2">
      <c r="A23" s="3">
        <f t="shared" si="4"/>
        <v>51200</v>
      </c>
      <c r="B23" s="3">
        <f t="shared" si="0"/>
        <v>5120</v>
      </c>
      <c r="C23" s="3">
        <f t="shared" si="3"/>
        <v>24317.5</v>
      </c>
      <c r="D23" s="3">
        <f>SUM($B$1:B23)</f>
        <v>76790</v>
      </c>
      <c r="E23" s="3">
        <f t="shared" si="1"/>
        <v>242931.82500000001</v>
      </c>
    </row>
    <row r="24" spans="1:5" x14ac:dyDescent="0.2">
      <c r="A24" s="3">
        <f t="shared" si="4"/>
        <v>51200</v>
      </c>
      <c r="B24" s="3">
        <f t="shared" si="0"/>
        <v>5120</v>
      </c>
      <c r="C24" s="3">
        <f t="shared" si="3"/>
        <v>25597.5</v>
      </c>
      <c r="D24" s="3">
        <f>SUM($B$1:B24)</f>
        <v>81910</v>
      </c>
      <c r="E24" s="3">
        <f t="shared" si="1"/>
        <v>255719.02499999999</v>
      </c>
    </row>
    <row r="25" spans="1:5" x14ac:dyDescent="0.2">
      <c r="A25" s="3">
        <f t="shared" si="4"/>
        <v>51200</v>
      </c>
      <c r="B25" s="3">
        <f t="shared" si="0"/>
        <v>5120</v>
      </c>
      <c r="C25" s="3">
        <f t="shared" si="3"/>
        <v>26877.5</v>
      </c>
      <c r="D25" s="3">
        <f>SUM($B$1:B25)</f>
        <v>87030</v>
      </c>
      <c r="E25" s="3">
        <f t="shared" si="1"/>
        <v>268506.22499999998</v>
      </c>
    </row>
    <row r="26" spans="1:5" x14ac:dyDescent="0.2">
      <c r="A26" s="3">
        <f t="shared" si="4"/>
        <v>51200</v>
      </c>
      <c r="B26" s="3">
        <f t="shared" si="0"/>
        <v>5120</v>
      </c>
      <c r="C26" s="3">
        <f t="shared" si="3"/>
        <v>28157.5</v>
      </c>
      <c r="D26" s="3">
        <f>SUM($B$1:B26)</f>
        <v>92150</v>
      </c>
      <c r="E26" s="3">
        <f t="shared" si="1"/>
        <v>281293.42499999999</v>
      </c>
    </row>
    <row r="27" spans="1:5" x14ac:dyDescent="0.2">
      <c r="A27" s="3">
        <f t="shared" si="4"/>
        <v>51200</v>
      </c>
      <c r="B27" s="3">
        <f t="shared" si="0"/>
        <v>5120</v>
      </c>
      <c r="C27" s="3">
        <f t="shared" si="3"/>
        <v>29437.5</v>
      </c>
      <c r="D27" s="3">
        <f>SUM($B$1:B27)</f>
        <v>97270</v>
      </c>
      <c r="E27" s="3">
        <f t="shared" si="1"/>
        <v>294080.625</v>
      </c>
    </row>
    <row r="28" spans="1:5" x14ac:dyDescent="0.2">
      <c r="A28" s="3">
        <f t="shared" si="4"/>
        <v>51200</v>
      </c>
      <c r="B28" s="3">
        <f t="shared" si="0"/>
        <v>5120</v>
      </c>
      <c r="C28" s="3">
        <f t="shared" si="3"/>
        <v>30717.5</v>
      </c>
      <c r="D28" s="3">
        <f>SUM($B$1:B28)</f>
        <v>102390</v>
      </c>
      <c r="E28" s="3">
        <f t="shared" si="1"/>
        <v>306867.82500000001</v>
      </c>
    </row>
    <row r="29" spans="1:5" x14ac:dyDescent="0.2">
      <c r="A29" s="3">
        <f t="shared" si="4"/>
        <v>51200</v>
      </c>
      <c r="B29" s="3">
        <f t="shared" si="0"/>
        <v>5120</v>
      </c>
      <c r="C29" s="3">
        <f t="shared" si="3"/>
        <v>31997.5</v>
      </c>
      <c r="D29" s="3">
        <f>SUM($B$1:B29)</f>
        <v>107510</v>
      </c>
      <c r="E29" s="3">
        <f t="shared" si="1"/>
        <v>319655.02500000002</v>
      </c>
    </row>
    <row r="30" spans="1:5" x14ac:dyDescent="0.2">
      <c r="A30" s="3">
        <f t="shared" si="4"/>
        <v>51200</v>
      </c>
      <c r="B30" s="3">
        <f t="shared" si="0"/>
        <v>5120</v>
      </c>
      <c r="C30" s="3">
        <f t="shared" si="3"/>
        <v>33277.5</v>
      </c>
      <c r="D30" s="3">
        <f>SUM($B$1:B30)</f>
        <v>112630</v>
      </c>
      <c r="E30" s="3">
        <f t="shared" si="1"/>
        <v>332442.22500000003</v>
      </c>
    </row>
    <row r="31" spans="1:5" x14ac:dyDescent="0.2">
      <c r="A31" s="3">
        <f t="shared" si="4"/>
        <v>51200</v>
      </c>
      <c r="B31" s="3">
        <f t="shared" si="0"/>
        <v>5120</v>
      </c>
      <c r="C31" s="3">
        <f t="shared" si="3"/>
        <v>34557.5</v>
      </c>
      <c r="D31" s="3">
        <f>SUM($B$1:B31)</f>
        <v>117750</v>
      </c>
      <c r="E31" s="3">
        <f t="shared" si="1"/>
        <v>345229.42499999999</v>
      </c>
    </row>
    <row r="32" spans="1:5" x14ac:dyDescent="0.2">
      <c r="A32" s="3">
        <f t="shared" si="4"/>
        <v>51200</v>
      </c>
      <c r="B32" s="3">
        <f t="shared" si="0"/>
        <v>5120</v>
      </c>
      <c r="C32" s="3">
        <f t="shared" si="3"/>
        <v>35837.5</v>
      </c>
      <c r="D32" s="3">
        <f>SUM($B$1:B32)</f>
        <v>122870</v>
      </c>
      <c r="E32" s="3">
        <f t="shared" si="1"/>
        <v>358016.625</v>
      </c>
    </row>
    <row r="33" spans="1:5" x14ac:dyDescent="0.2">
      <c r="A33" s="3">
        <f t="shared" si="4"/>
        <v>51200</v>
      </c>
      <c r="B33" s="3">
        <f t="shared" si="0"/>
        <v>5120</v>
      </c>
      <c r="C33" s="3">
        <f t="shared" si="3"/>
        <v>37117.5</v>
      </c>
      <c r="D33" s="3">
        <f>SUM($B$1:B33)</f>
        <v>127990</v>
      </c>
      <c r="E33" s="3">
        <f t="shared" si="1"/>
        <v>370803.82500000001</v>
      </c>
    </row>
    <row r="34" spans="1:5" x14ac:dyDescent="0.2">
      <c r="A34" s="3">
        <f t="shared" si="4"/>
        <v>51200</v>
      </c>
      <c r="B34" s="3">
        <f t="shared" si="0"/>
        <v>5120</v>
      </c>
      <c r="C34" s="3">
        <f t="shared" si="3"/>
        <v>38397.5</v>
      </c>
      <c r="D34" s="3">
        <f>SUM($B$1:B34)</f>
        <v>133110</v>
      </c>
      <c r="E34" s="3">
        <f t="shared" si="1"/>
        <v>383591.02500000002</v>
      </c>
    </row>
    <row r="35" spans="1:5" x14ac:dyDescent="0.2">
      <c r="A35" s="3">
        <f t="shared" si="4"/>
        <v>51200</v>
      </c>
      <c r="B35" s="3">
        <f t="shared" si="0"/>
        <v>5120</v>
      </c>
      <c r="C35" s="3">
        <f t="shared" si="3"/>
        <v>39677.5</v>
      </c>
      <c r="D35" s="3">
        <f>SUM($B$1:B35)</f>
        <v>138230</v>
      </c>
      <c r="E35" s="3">
        <f t="shared" si="1"/>
        <v>396378.22500000003</v>
      </c>
    </row>
    <row r="36" spans="1:5" x14ac:dyDescent="0.2">
      <c r="A36" s="3">
        <f t="shared" si="4"/>
        <v>51200</v>
      </c>
      <c r="B36" s="3">
        <f t="shared" si="0"/>
        <v>5120</v>
      </c>
      <c r="C36" s="3">
        <f t="shared" si="3"/>
        <v>40957.5</v>
      </c>
      <c r="D36" s="3">
        <f>SUM($B$1:B36)</f>
        <v>143350</v>
      </c>
      <c r="E36" s="3">
        <f t="shared" si="1"/>
        <v>409165.42499999999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</dc:creator>
  <cp:lastModifiedBy>Microsoft Office User</cp:lastModifiedBy>
  <dcterms:created xsi:type="dcterms:W3CDTF">2019-10-17T20:07:42Z</dcterms:created>
  <dcterms:modified xsi:type="dcterms:W3CDTF">2019-11-18T18:11:28Z</dcterms:modified>
</cp:coreProperties>
</file>