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Ai\Documents\4-3-3\"/>
    </mc:Choice>
  </mc:AlternateContent>
  <xr:revisionPtr revIDLastSave="0" documentId="8_{B772B560-CE2D-4727-A8B8-85026C76DF53}" xr6:coauthVersionLast="47" xr6:coauthVersionMax="47" xr10:uidLastSave="{00000000-0000-0000-0000-000000000000}"/>
  <bookViews>
    <workbookView xWindow="-120" yWindow="-120" windowWidth="29040" windowHeight="15990"/>
  </bookViews>
  <sheets>
    <sheet name="Bike_Sales_Functions_Lab" sheetId="1" r:id="rId1"/>
  </sheets>
  <definedNames>
    <definedName name="_xlnm._FilterDatabase" localSheetId="0" hidden="1">Bike_Sales_Functions_Lab!$M$1:$M$89</definedName>
  </definedNames>
  <calcPr calcId="0"/>
</workbook>
</file>

<file path=xl/calcChain.xml><?xml version="1.0" encoding="utf-8"?>
<calcChain xmlns="http://schemas.openxmlformats.org/spreadsheetml/2006/main">
  <c r="N79" i="1" l="1"/>
  <c r="N59" i="1"/>
  <c r="N54" i="1"/>
  <c r="N48" i="1"/>
  <c r="N38" i="1"/>
  <c r="N35" i="1"/>
  <c r="N33" i="1"/>
  <c r="N18" i="1"/>
  <c r="N14" i="1"/>
  <c r="N9" i="1"/>
  <c r="N5" i="1"/>
  <c r="N4" i="1"/>
  <c r="O79" i="1"/>
  <c r="O59" i="1"/>
  <c r="O54" i="1"/>
  <c r="O48" i="1"/>
  <c r="O38" i="1"/>
  <c r="O35" i="1"/>
  <c r="O33" i="1"/>
  <c r="O18" i="1"/>
  <c r="O14" i="1"/>
  <c r="O9" i="1"/>
  <c r="O5" i="1"/>
  <c r="O4" i="1"/>
  <c r="O86" i="1"/>
  <c r="O85" i="1"/>
  <c r="O82" i="1"/>
  <c r="O80" i="1"/>
  <c r="O78" i="1"/>
  <c r="O77" i="1"/>
  <c r="O76" i="1"/>
  <c r="O72" i="1"/>
  <c r="O63" i="1"/>
  <c r="O62" i="1"/>
  <c r="O58" i="1"/>
  <c r="O57" i="1"/>
  <c r="O56" i="1"/>
  <c r="O55" i="1"/>
  <c r="O53" i="1"/>
  <c r="O52" i="1"/>
  <c r="O49" i="1"/>
  <c r="O46" i="1"/>
  <c r="O43" i="1"/>
  <c r="O42" i="1"/>
  <c r="O41" i="1"/>
  <c r="O40" i="1"/>
  <c r="O37" i="1"/>
  <c r="O36" i="1"/>
  <c r="O30" i="1"/>
  <c r="O25" i="1"/>
  <c r="O21" i="1"/>
  <c r="O20" i="1"/>
  <c r="O19" i="1"/>
  <c r="O17" i="1"/>
  <c r="O12" i="1"/>
  <c r="O3" i="1"/>
  <c r="P3" i="1"/>
  <c r="P4" i="1"/>
  <c r="P5" i="1"/>
  <c r="O6" i="1"/>
  <c r="P6" i="1"/>
  <c r="O7" i="1"/>
  <c r="P7" i="1"/>
  <c r="O8" i="1"/>
  <c r="P8" i="1"/>
  <c r="P9" i="1"/>
  <c r="O10" i="1"/>
  <c r="P10" i="1"/>
  <c r="O11" i="1"/>
  <c r="P11" i="1"/>
  <c r="P12" i="1"/>
  <c r="O13" i="1"/>
  <c r="P13" i="1"/>
  <c r="P14" i="1"/>
  <c r="O15" i="1"/>
  <c r="P15" i="1"/>
  <c r="O16" i="1"/>
  <c r="P16" i="1"/>
  <c r="P17" i="1"/>
  <c r="P18" i="1"/>
  <c r="P19" i="1"/>
  <c r="P20" i="1"/>
  <c r="P21" i="1"/>
  <c r="O22" i="1"/>
  <c r="P22" i="1"/>
  <c r="O23" i="1"/>
  <c r="P23" i="1"/>
  <c r="O24" i="1"/>
  <c r="P24" i="1"/>
  <c r="P25" i="1"/>
  <c r="O26" i="1"/>
  <c r="P26" i="1"/>
  <c r="O27" i="1"/>
  <c r="P27" i="1"/>
  <c r="O28" i="1"/>
  <c r="P28" i="1"/>
  <c r="O29" i="1"/>
  <c r="P29" i="1"/>
  <c r="P30" i="1"/>
  <c r="O31" i="1"/>
  <c r="P31" i="1"/>
  <c r="O32" i="1"/>
  <c r="P32" i="1"/>
  <c r="P33" i="1"/>
  <c r="O34" i="1"/>
  <c r="P34" i="1"/>
  <c r="P35" i="1"/>
  <c r="P36" i="1"/>
  <c r="P37" i="1"/>
  <c r="P38" i="1"/>
  <c r="O39" i="1"/>
  <c r="P39" i="1"/>
  <c r="P40" i="1"/>
  <c r="P41" i="1"/>
  <c r="P42" i="1"/>
  <c r="P43" i="1"/>
  <c r="O44" i="1"/>
  <c r="P44" i="1"/>
  <c r="O45" i="1"/>
  <c r="P45" i="1"/>
  <c r="P46" i="1"/>
  <c r="O47" i="1"/>
  <c r="P47" i="1"/>
  <c r="P48" i="1"/>
  <c r="P49" i="1"/>
  <c r="O50" i="1"/>
  <c r="P50" i="1"/>
  <c r="O51" i="1"/>
  <c r="P51" i="1"/>
  <c r="P52" i="1"/>
  <c r="P53" i="1"/>
  <c r="P54" i="1"/>
  <c r="P55" i="1"/>
  <c r="P56" i="1"/>
  <c r="P57" i="1"/>
  <c r="P58" i="1"/>
  <c r="P59" i="1"/>
  <c r="O60" i="1"/>
  <c r="P60" i="1"/>
  <c r="O61" i="1"/>
  <c r="P61" i="1"/>
  <c r="P62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P72" i="1"/>
  <c r="O73" i="1"/>
  <c r="P73" i="1"/>
  <c r="O74" i="1"/>
  <c r="P74" i="1"/>
  <c r="O75" i="1"/>
  <c r="P75" i="1"/>
  <c r="P76" i="1"/>
  <c r="P77" i="1"/>
  <c r="P78" i="1"/>
  <c r="P79" i="1"/>
  <c r="P80" i="1"/>
  <c r="O81" i="1"/>
  <c r="P81" i="1"/>
  <c r="P82" i="1"/>
  <c r="O83" i="1"/>
  <c r="P83" i="1"/>
  <c r="O84" i="1"/>
  <c r="P84" i="1"/>
  <c r="P85" i="1"/>
  <c r="P86" i="1"/>
  <c r="O87" i="1"/>
  <c r="P87" i="1"/>
  <c r="O88" i="1"/>
  <c r="P88" i="1"/>
  <c r="O89" i="1"/>
  <c r="P89" i="1"/>
  <c r="N3" i="1"/>
  <c r="N6" i="1"/>
  <c r="N7" i="1"/>
  <c r="N8" i="1"/>
  <c r="N10" i="1"/>
  <c r="N11" i="1"/>
  <c r="N12" i="1"/>
  <c r="N13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6" i="1"/>
  <c r="N37" i="1"/>
  <c r="N39" i="1"/>
  <c r="N40" i="1"/>
  <c r="N41" i="1"/>
  <c r="N42" i="1"/>
  <c r="N43" i="1"/>
  <c r="N44" i="1"/>
  <c r="N45" i="1"/>
  <c r="N46" i="1"/>
  <c r="N47" i="1"/>
  <c r="N49" i="1"/>
  <c r="N50" i="1"/>
  <c r="N51" i="1"/>
  <c r="N52" i="1"/>
  <c r="N53" i="1"/>
  <c r="N55" i="1"/>
  <c r="N56" i="1"/>
  <c r="N57" i="1"/>
  <c r="N58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P2" i="1"/>
  <c r="O2" i="1"/>
  <c r="N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</calcChain>
</file>

<file path=xl/sharedStrings.xml><?xml version="1.0" encoding="utf-8"?>
<sst xmlns="http://schemas.openxmlformats.org/spreadsheetml/2006/main" count="1167" uniqueCount="137">
  <si>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</si>
  <si>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</si>
  <si>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</si>
  <si>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</si>
  <si>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</si>
  <si>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</si>
  <si>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</si>
  <si>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</si>
  <si>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</si>
  <si>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</si>
  <si>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</si>
  <si>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</si>
  <si>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</si>
  <si>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</si>
  <si>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</si>
  <si>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</si>
  <si>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</si>
  <si>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</si>
  <si>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</si>
  <si>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</si>
  <si>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</si>
  <si>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</si>
  <si>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</si>
  <si>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</si>
  <si>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</si>
  <si>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</si>
  <si>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</si>
  <si>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$1,252.00</t>
  </si>
  <si>
    <t>$2,295.00</t>
  </si>
  <si>
    <t>$4,172.00</t>
  </si>
  <si>
    <t>$5,008.00</t>
  </si>
  <si>
    <t>$9,180.00</t>
  </si>
  <si>
    <t>M</t>
  </si>
  <si>
    <t>United Kingdom</t>
  </si>
  <si>
    <t>England</t>
  </si>
  <si>
    <t>Mountain-200 Silver, 42</t>
  </si>
  <si>
    <t>$1,266.00</t>
  </si>
  <si>
    <t>$2,320.00</t>
  </si>
  <si>
    <t>$1,054.00</t>
  </si>
  <si>
    <t>Mountain-400-W Silver, 46</t>
  </si>
  <si>
    <t>$420.00</t>
  </si>
  <si>
    <t>$769.00</t>
  </si>
  <si>
    <t>$698.00</t>
  </si>
  <si>
    <t>$840.00</t>
  </si>
  <si>
    <t>$1,538.00</t>
  </si>
  <si>
    <t>Young Adults (25-34)</t>
  </si>
  <si>
    <t>Australia</t>
  </si>
  <si>
    <t>New South Wales</t>
  </si>
  <si>
    <t>Mountain-400-W Silver, 42</t>
  </si>
  <si>
    <t>$349.00</t>
  </si>
  <si>
    <t>$2,086.00</t>
  </si>
  <si>
    <t>$2,504.00</t>
  </si>
  <si>
    <t>$4,590.00</t>
  </si>
  <si>
    <t>Youth (&lt;25)</t>
  </si>
  <si>
    <t>Mountain-200 Black, 38</t>
  </si>
  <si>
    <t>$1,043.00</t>
  </si>
  <si>
    <t>Washington</t>
  </si>
  <si>
    <t>$1,396.00</t>
  </si>
  <si>
    <t>$1,680.00</t>
  </si>
  <si>
    <t>$3,076.00</t>
  </si>
  <si>
    <t>Germany</t>
  </si>
  <si>
    <t>Nordrhein-Westfalen</t>
  </si>
  <si>
    <t>Queensland</t>
  </si>
  <si>
    <t>Mountain-200 Silver, 38</t>
  </si>
  <si>
    <t>$1,047.00</t>
  </si>
  <si>
    <t>$1,260.00</t>
  </si>
  <si>
    <t>$2,307.00</t>
  </si>
  <si>
    <t>Canada</t>
  </si>
  <si>
    <t>British Columbia</t>
  </si>
  <si>
    <t>Mountain-200 Black, 42</t>
  </si>
  <si>
    <t>Mountain-400-W Silver, 38</t>
  </si>
  <si>
    <t>$2,108.00</t>
  </si>
  <si>
    <t>$2,532.00</t>
  </si>
  <si>
    <t>$4,640.00</t>
  </si>
  <si>
    <t>Mountain-500 Silver, 42</t>
  </si>
  <si>
    <t>$308.00</t>
  </si>
  <si>
    <t>$565.00</t>
  </si>
  <si>
    <t>$1,028.00</t>
  </si>
  <si>
    <t>$1,232.00</t>
  </si>
  <si>
    <t>$2,260.00</t>
  </si>
  <si>
    <t>$4,216.00</t>
  </si>
  <si>
    <t>$5,064.00</t>
  </si>
  <si>
    <t>$9,280.00</t>
  </si>
  <si>
    <t>Oregon</t>
  </si>
  <si>
    <t>Mountain-500 Black, 42</t>
  </si>
  <si>
    <t>$295.00</t>
  </si>
  <si>
    <t>$540.00</t>
  </si>
  <si>
    <t>$245.00</t>
  </si>
  <si>
    <t>Victoria</t>
  </si>
  <si>
    <t>Mountain-100 Black, 38</t>
  </si>
  <si>
    <t>$1,898.00</t>
  </si>
  <si>
    <t>$3,375.00</t>
  </si>
  <si>
    <t>$2,954.00</t>
  </si>
  <si>
    <t>$3,796.00</t>
  </si>
  <si>
    <t>$6,750.00</t>
  </si>
  <si>
    <t>Hamburg</t>
  </si>
  <si>
    <t>Mountain-500 Black, 40</t>
  </si>
  <si>
    <t>Mountain-100 Silver, 44</t>
  </si>
  <si>
    <t>$1,912.00</t>
  </si>
  <si>
    <t>$3,400.00</t>
  </si>
  <si>
    <t>$1,488.00</t>
  </si>
  <si>
    <t>France</t>
  </si>
  <si>
    <t>Seine (Paris)</t>
  </si>
  <si>
    <t>$3,129.00</t>
  </si>
  <si>
    <t>$3,756.00</t>
  </si>
  <si>
    <t>$6,885.00</t>
  </si>
  <si>
    <t>$3,162.00</t>
  </si>
  <si>
    <t>$3,798.00</t>
  </si>
  <si>
    <t>$6,960.00</t>
  </si>
  <si>
    <t>Mountain-500 Silver, 40</t>
  </si>
  <si>
    <t>$257.00</t>
  </si>
  <si>
    <t>Seine et Marne</t>
  </si>
  <si>
    <t>Mountain-200 Silver, 46</t>
  </si>
  <si>
    <t>Seine Saint Denis</t>
  </si>
  <si>
    <t>Nord</t>
  </si>
  <si>
    <t>Mountain-500 Black, 44</t>
  </si>
  <si>
    <t>$980.00</t>
  </si>
  <si>
    <t>$1,180.00</t>
  </si>
  <si>
    <t>$2,160.00</t>
  </si>
  <si>
    <t>Mountain-100 Black, 48</t>
  </si>
  <si>
    <t>$5,908.00</t>
  </si>
  <si>
    <t>$7,592.00</t>
  </si>
  <si>
    <t>$13,500.00</t>
  </si>
  <si>
    <t>South Australia</t>
  </si>
  <si>
    <t>$490.00</t>
  </si>
  <si>
    <t>$590.00</t>
  </si>
  <si>
    <t>$1,080.00</t>
  </si>
  <si>
    <t>Hessen</t>
  </si>
  <si>
    <t>Mountain-500 Black, 52</t>
  </si>
  <si>
    <t>$735.00</t>
  </si>
  <si>
    <t>$885.00</t>
  </si>
  <si>
    <t>$1,620.00</t>
  </si>
  <si>
    <t>Somme</t>
  </si>
  <si>
    <t>Sales Summary</t>
  </si>
  <si>
    <t>Model</t>
  </si>
  <si>
    <t>Color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</si>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</sst>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workbookViewId="0">
      <selection activeCell="P91" sqref="P91"/>
    </sheetView>
  </sheetViews>
  <sheetFormatPr defaultRowHeight="15" x14ac:dyDescent="0.25"/>
  <cols>
    <col min="2" max="2" width="21.5703125" customWidth="1"/>
    <col min="13" max="13" width="26.42578125" customWidth="1"/>
    <col min="14" max="14" width="18" customWidth="1"/>
    <col min="15" max="15" width="13.28515625" customWidth="1"/>
    <col min="16" max="16" width="8.5703125" customWidth="1"/>
    <col min="24" max="24" width="36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134</v>
      </c>
      <c r="O1" t="s">
        <v>135</v>
      </c>
      <c r="P1" t="s">
        <v>136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133</v>
      </c>
    </row>
    <row r="2" spans="1:24" x14ac:dyDescent="0.25">
      <c r="A2">
        <v>261695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tr">
        <f>LEFT(M2, 12)</f>
        <v>Mountain-200</v>
      </c>
      <c r="O2" t="str">
        <f>MID(M2, 14, 5)</f>
        <v>Black</v>
      </c>
      <c r="P2" t="str">
        <f>RIGHT(M2, 2)</f>
        <v>46</v>
      </c>
      <c r="Q2">
        <v>4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X2" t="str">
        <f>_xlfn.CONCAT(A2,": ", Q2," ",L2, " - ", TEXT(B2,"mm,dd,yyyy"))</f>
        <v>261695: 4 Mountain Bikes - 12,01,2021</v>
      </c>
    </row>
    <row r="3" spans="1:24" x14ac:dyDescent="0.25">
      <c r="A3">
        <v>261696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32</v>
      </c>
      <c r="I3" t="s">
        <v>33</v>
      </c>
      <c r="J3" t="s">
        <v>34</v>
      </c>
      <c r="K3" t="s">
        <v>24</v>
      </c>
      <c r="L3" t="s">
        <v>25</v>
      </c>
      <c r="M3" t="s">
        <v>35</v>
      </c>
      <c r="N3" t="str">
        <f t="shared" ref="N3:N66" si="0">LEFT(M3, 12)</f>
        <v>Mountain-200</v>
      </c>
      <c r="O3" t="str">
        <f>MID(M3, 14, 6)</f>
        <v>Silver</v>
      </c>
      <c r="P3" t="str">
        <f t="shared" ref="P3:P66" si="1">RIGHT(M3, 2)</f>
        <v>42</v>
      </c>
      <c r="Q3">
        <v>1</v>
      </c>
      <c r="R3" t="s">
        <v>36</v>
      </c>
      <c r="S3" t="s">
        <v>37</v>
      </c>
      <c r="T3" t="s">
        <v>38</v>
      </c>
      <c r="U3" t="s">
        <v>36</v>
      </c>
      <c r="V3" t="s">
        <v>37</v>
      </c>
      <c r="X3" t="str">
        <f t="shared" ref="X3:X66" si="2">_xlfn.CONCAT(A3,": ", Q3," ",L3, " - ", TEXT(B3,"mm,dd,yyyy"))</f>
        <v>261696: 1 Mountain Bikes - 12,01,2021</v>
      </c>
    </row>
    <row r="4" spans="1:24" x14ac:dyDescent="0.25">
      <c r="A4">
        <v>261697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32</v>
      </c>
      <c r="I4" t="s">
        <v>22</v>
      </c>
      <c r="J4" t="s">
        <v>23</v>
      </c>
      <c r="K4" t="s">
        <v>24</v>
      </c>
      <c r="L4" t="s">
        <v>25</v>
      </c>
      <c r="M4" t="s">
        <v>39</v>
      </c>
      <c r="N4" t="str">
        <f>LEFT(M4, 14)</f>
        <v>Mountain-400-W</v>
      </c>
      <c r="O4" t="str">
        <f>MID(M4, 16, 6)</f>
        <v>Silver</v>
      </c>
      <c r="P4" t="str">
        <f t="shared" si="1"/>
        <v>46</v>
      </c>
      <c r="Q4">
        <v>2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X4" t="str">
        <f t="shared" si="2"/>
        <v>261697: 2 Mountain Bikes - 12,02,2021</v>
      </c>
    </row>
    <row r="5" spans="1:24" x14ac:dyDescent="0.25">
      <c r="A5">
        <v>261698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45</v>
      </c>
      <c r="H5" t="s">
        <v>21</v>
      </c>
      <c r="I5" t="s">
        <v>46</v>
      </c>
      <c r="J5" t="s">
        <v>47</v>
      </c>
      <c r="K5" t="s">
        <v>24</v>
      </c>
      <c r="L5" t="s">
        <v>25</v>
      </c>
      <c r="M5" t="s">
        <v>48</v>
      </c>
      <c r="N5" t="str">
        <f>LEFT(M5, 14)</f>
        <v>Mountain-400-W</v>
      </c>
      <c r="O5" t="str">
        <f>MID(M5, 16, 6)</f>
        <v>Silver</v>
      </c>
      <c r="P5" t="str">
        <f t="shared" si="1"/>
        <v>42</v>
      </c>
      <c r="Q5">
        <v>1</v>
      </c>
      <c r="R5" t="s">
        <v>40</v>
      </c>
      <c r="S5" t="s">
        <v>41</v>
      </c>
      <c r="T5" t="s">
        <v>49</v>
      </c>
      <c r="U5" t="s">
        <v>40</v>
      </c>
      <c r="V5" t="s">
        <v>41</v>
      </c>
      <c r="X5" t="str">
        <f t="shared" si="2"/>
        <v>261698: 1 Mountain Bikes - 12,02,2021</v>
      </c>
    </row>
    <row r="6" spans="1:24" x14ac:dyDescent="0.25">
      <c r="A6">
        <v>261699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tr">
        <f t="shared" si="0"/>
        <v>Mountain-200</v>
      </c>
      <c r="O6" t="str">
        <f t="shared" ref="O3:O66" si="3">MID(M6, 14, 5)</f>
        <v>Black</v>
      </c>
      <c r="P6" t="str">
        <f t="shared" si="1"/>
        <v>46</v>
      </c>
      <c r="Q6">
        <v>2</v>
      </c>
      <c r="R6" t="s">
        <v>27</v>
      </c>
      <c r="S6" t="s">
        <v>28</v>
      </c>
      <c r="T6" t="s">
        <v>50</v>
      </c>
      <c r="U6" t="s">
        <v>51</v>
      </c>
      <c r="V6" t="s">
        <v>52</v>
      </c>
      <c r="X6" t="str">
        <f t="shared" si="2"/>
        <v>261699: 2 Mountain Bikes - 12,03,2021</v>
      </c>
    </row>
    <row r="7" spans="1:24" x14ac:dyDescent="0.25">
      <c r="A7">
        <v>261700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53</v>
      </c>
      <c r="H7" t="s">
        <v>21</v>
      </c>
      <c r="I7" t="s">
        <v>33</v>
      </c>
      <c r="J7" t="s">
        <v>34</v>
      </c>
      <c r="K7" t="s">
        <v>24</v>
      </c>
      <c r="L7" t="s">
        <v>25</v>
      </c>
      <c r="M7" t="s">
        <v>54</v>
      </c>
      <c r="N7" t="str">
        <f t="shared" si="0"/>
        <v>Mountain-200</v>
      </c>
      <c r="O7" t="str">
        <f t="shared" si="3"/>
        <v>Black</v>
      </c>
      <c r="P7" t="str">
        <f t="shared" si="1"/>
        <v>38</v>
      </c>
      <c r="Q7">
        <v>1</v>
      </c>
      <c r="R7" t="s">
        <v>27</v>
      </c>
      <c r="S7" t="s">
        <v>28</v>
      </c>
      <c r="T7" t="s">
        <v>55</v>
      </c>
      <c r="U7" t="s">
        <v>27</v>
      </c>
      <c r="V7" t="s">
        <v>28</v>
      </c>
      <c r="X7" t="str">
        <f t="shared" si="2"/>
        <v>261700: 1 Mountain Bikes - 12,03,2021</v>
      </c>
    </row>
    <row r="8" spans="1:24" x14ac:dyDescent="0.25">
      <c r="A8">
        <v>261701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32</v>
      </c>
      <c r="I8" t="s">
        <v>22</v>
      </c>
      <c r="J8" t="s">
        <v>56</v>
      </c>
      <c r="K8" t="s">
        <v>24</v>
      </c>
      <c r="L8" t="s">
        <v>25</v>
      </c>
      <c r="M8" t="s">
        <v>26</v>
      </c>
      <c r="N8" t="str">
        <f t="shared" si="0"/>
        <v>Mountain-200</v>
      </c>
      <c r="O8" t="str">
        <f t="shared" si="3"/>
        <v>Black</v>
      </c>
      <c r="P8" t="str">
        <f t="shared" si="1"/>
        <v>46</v>
      </c>
      <c r="Q8">
        <v>1</v>
      </c>
      <c r="R8" t="s">
        <v>27</v>
      </c>
      <c r="S8" t="s">
        <v>28</v>
      </c>
      <c r="T8" t="s">
        <v>55</v>
      </c>
      <c r="U8" t="s">
        <v>27</v>
      </c>
      <c r="V8" t="s">
        <v>28</v>
      </c>
      <c r="X8" t="str">
        <f t="shared" si="2"/>
        <v>261701: 1 Mountain Bikes - 12,03,2021</v>
      </c>
    </row>
    <row r="9" spans="1:24" x14ac:dyDescent="0.25">
      <c r="A9">
        <v>261702</v>
      </c>
      <c r="B9" s="1">
        <v>44534</v>
      </c>
      <c r="C9">
        <v>4</v>
      </c>
      <c r="D9" t="s">
        <v>19</v>
      </c>
      <c r="E9">
        <v>2021</v>
      </c>
      <c r="F9">
        <v>31</v>
      </c>
      <c r="G9" t="s">
        <v>45</v>
      </c>
      <c r="H9" t="s">
        <v>21</v>
      </c>
      <c r="I9" t="s">
        <v>46</v>
      </c>
      <c r="J9" t="s">
        <v>47</v>
      </c>
      <c r="K9" t="s">
        <v>24</v>
      </c>
      <c r="L9" t="s">
        <v>25</v>
      </c>
      <c r="M9" t="s">
        <v>48</v>
      </c>
      <c r="N9" t="str">
        <f>LEFT(M9, 14)</f>
        <v>Mountain-400-W</v>
      </c>
      <c r="O9" t="str">
        <f>MID(M9, 16, 6)</f>
        <v>Silver</v>
      </c>
      <c r="P9" t="str">
        <f t="shared" si="1"/>
        <v>42</v>
      </c>
      <c r="Q9">
        <v>4</v>
      </c>
      <c r="R9" t="s">
        <v>40</v>
      </c>
      <c r="S9" t="s">
        <v>41</v>
      </c>
      <c r="T9" t="s">
        <v>57</v>
      </c>
      <c r="U9" t="s">
        <v>58</v>
      </c>
      <c r="V9" t="s">
        <v>59</v>
      </c>
      <c r="X9" t="str">
        <f t="shared" si="2"/>
        <v>261702: 4 Mountain Bikes - 12,04,2021</v>
      </c>
    </row>
    <row r="10" spans="1:24" x14ac:dyDescent="0.25">
      <c r="A10">
        <v>261703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 t="str">
        <f t="shared" si="0"/>
        <v>Mountain-200</v>
      </c>
      <c r="O10" t="str">
        <f t="shared" si="3"/>
        <v>Black</v>
      </c>
      <c r="P10" t="str">
        <f t="shared" si="1"/>
        <v>46</v>
      </c>
      <c r="Q10">
        <v>4</v>
      </c>
      <c r="R10" t="s">
        <v>27</v>
      </c>
      <c r="S10" t="s">
        <v>28</v>
      </c>
      <c r="T10" t="s">
        <v>29</v>
      </c>
      <c r="U10" t="s">
        <v>30</v>
      </c>
      <c r="V10" t="s">
        <v>31</v>
      </c>
      <c r="X10" t="str">
        <f t="shared" si="2"/>
        <v>261703: 4 Mountain Bikes - 12,05,2021</v>
      </c>
    </row>
    <row r="11" spans="1:24" x14ac:dyDescent="0.25">
      <c r="A11">
        <v>261704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32</v>
      </c>
      <c r="I11" t="s">
        <v>60</v>
      </c>
      <c r="J11" t="s">
        <v>61</v>
      </c>
      <c r="K11" t="s">
        <v>24</v>
      </c>
      <c r="L11" t="s">
        <v>25</v>
      </c>
      <c r="M11" t="s">
        <v>54</v>
      </c>
      <c r="N11" t="str">
        <f t="shared" si="0"/>
        <v>Mountain-200</v>
      </c>
      <c r="O11" t="str">
        <f t="shared" si="3"/>
        <v>Black</v>
      </c>
      <c r="P11" t="str">
        <f t="shared" si="1"/>
        <v>38</v>
      </c>
      <c r="Q11">
        <v>4</v>
      </c>
      <c r="R11" t="s">
        <v>27</v>
      </c>
      <c r="S11" t="s">
        <v>28</v>
      </c>
      <c r="T11" t="s">
        <v>29</v>
      </c>
      <c r="U11" t="s">
        <v>30</v>
      </c>
      <c r="V11" t="s">
        <v>31</v>
      </c>
      <c r="X11" t="str">
        <f t="shared" si="2"/>
        <v>261704: 4 Mountain Bikes - 12,05,2021</v>
      </c>
    </row>
    <row r="12" spans="1:24" x14ac:dyDescent="0.25">
      <c r="A12">
        <v>261705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21</v>
      </c>
      <c r="I12" t="s">
        <v>46</v>
      </c>
      <c r="J12" t="s">
        <v>62</v>
      </c>
      <c r="K12" t="s">
        <v>24</v>
      </c>
      <c r="L12" t="s">
        <v>25</v>
      </c>
      <c r="M12" t="s">
        <v>63</v>
      </c>
      <c r="N12" t="str">
        <f t="shared" si="0"/>
        <v>Mountain-200</v>
      </c>
      <c r="O12" t="str">
        <f>MID(M12, 14, 6)</f>
        <v>Silver</v>
      </c>
      <c r="P12" t="str">
        <f t="shared" si="1"/>
        <v>38</v>
      </c>
      <c r="Q12">
        <v>1</v>
      </c>
      <c r="R12" t="s">
        <v>36</v>
      </c>
      <c r="S12" t="s">
        <v>37</v>
      </c>
      <c r="T12" t="s">
        <v>38</v>
      </c>
      <c r="U12" t="s">
        <v>36</v>
      </c>
      <c r="V12" t="s">
        <v>37</v>
      </c>
      <c r="X12" t="str">
        <f t="shared" si="2"/>
        <v>261705: 1 Mountain Bikes - 12,05,2021</v>
      </c>
    </row>
    <row r="13" spans="1:24" x14ac:dyDescent="0.25">
      <c r="A13">
        <v>261706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 t="str">
        <f t="shared" si="0"/>
        <v>Mountain-200</v>
      </c>
      <c r="O13" t="str">
        <f t="shared" si="3"/>
        <v>Black</v>
      </c>
      <c r="P13" t="str">
        <f t="shared" si="1"/>
        <v>46</v>
      </c>
      <c r="Q13">
        <v>1</v>
      </c>
      <c r="R13" t="s">
        <v>27</v>
      </c>
      <c r="S13" t="s">
        <v>28</v>
      </c>
      <c r="T13" t="s">
        <v>55</v>
      </c>
      <c r="U13" t="s">
        <v>27</v>
      </c>
      <c r="V13" t="s">
        <v>28</v>
      </c>
      <c r="X13" t="str">
        <f t="shared" si="2"/>
        <v>261706: 1 Mountain Bikes - 12,05,2021</v>
      </c>
    </row>
    <row r="14" spans="1:24" x14ac:dyDescent="0.25">
      <c r="A14">
        <v>261707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t="s">
        <v>53</v>
      </c>
      <c r="H14" t="s">
        <v>32</v>
      </c>
      <c r="I14" t="s">
        <v>33</v>
      </c>
      <c r="J14" t="s">
        <v>34</v>
      </c>
      <c r="K14" t="s">
        <v>24</v>
      </c>
      <c r="L14" t="s">
        <v>25</v>
      </c>
      <c r="M14" t="s">
        <v>39</v>
      </c>
      <c r="N14" t="str">
        <f>LEFT(M14, 14)</f>
        <v>Mountain-400-W</v>
      </c>
      <c r="O14" t="str">
        <f>MID(M14, 16, 6)</f>
        <v>Silver</v>
      </c>
      <c r="P14" t="str">
        <f t="shared" si="1"/>
        <v>46</v>
      </c>
      <c r="Q14">
        <v>3</v>
      </c>
      <c r="R14" t="s">
        <v>40</v>
      </c>
      <c r="S14" t="s">
        <v>41</v>
      </c>
      <c r="T14" t="s">
        <v>64</v>
      </c>
      <c r="U14" t="s">
        <v>65</v>
      </c>
      <c r="V14" t="s">
        <v>66</v>
      </c>
      <c r="X14" t="str">
        <f t="shared" si="2"/>
        <v>261707: 3 Mountain Bikes - 12,06,2021</v>
      </c>
    </row>
    <row r="15" spans="1:24" x14ac:dyDescent="0.25">
      <c r="A15">
        <v>261708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t="s">
        <v>45</v>
      </c>
      <c r="H15" t="s">
        <v>32</v>
      </c>
      <c r="I15" t="s">
        <v>67</v>
      </c>
      <c r="J15" t="s">
        <v>68</v>
      </c>
      <c r="K15" t="s">
        <v>24</v>
      </c>
      <c r="L15" t="s">
        <v>25</v>
      </c>
      <c r="M15" t="s">
        <v>26</v>
      </c>
      <c r="N15" t="str">
        <f t="shared" si="0"/>
        <v>Mountain-200</v>
      </c>
      <c r="O15" t="str">
        <f t="shared" si="3"/>
        <v>Black</v>
      </c>
      <c r="P15" t="str">
        <f t="shared" si="1"/>
        <v>46</v>
      </c>
      <c r="Q15">
        <v>1</v>
      </c>
      <c r="R15" t="s">
        <v>27</v>
      </c>
      <c r="S15" t="s">
        <v>28</v>
      </c>
      <c r="T15" t="s">
        <v>55</v>
      </c>
      <c r="U15" t="s">
        <v>27</v>
      </c>
      <c r="V15" t="s">
        <v>28</v>
      </c>
      <c r="X15" t="str">
        <f t="shared" si="2"/>
        <v>261708: 1 Mountain Bikes - 12,06,2021</v>
      </c>
    </row>
    <row r="16" spans="1:24" x14ac:dyDescent="0.25">
      <c r="A16">
        <v>261709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t="s">
        <v>20</v>
      </c>
      <c r="H16" t="s">
        <v>32</v>
      </c>
      <c r="I16" t="s">
        <v>46</v>
      </c>
      <c r="J16" t="s">
        <v>47</v>
      </c>
      <c r="K16" t="s">
        <v>24</v>
      </c>
      <c r="L16" t="s">
        <v>25</v>
      </c>
      <c r="M16" t="s">
        <v>69</v>
      </c>
      <c r="N16" t="str">
        <f t="shared" si="0"/>
        <v>Mountain-200</v>
      </c>
      <c r="O16" t="str">
        <f t="shared" si="3"/>
        <v>Black</v>
      </c>
      <c r="P16" t="str">
        <f t="shared" si="1"/>
        <v>42</v>
      </c>
      <c r="Q16">
        <v>1</v>
      </c>
      <c r="R16" t="s">
        <v>27</v>
      </c>
      <c r="S16" t="s">
        <v>28</v>
      </c>
      <c r="T16" t="s">
        <v>55</v>
      </c>
      <c r="U16" t="s">
        <v>27</v>
      </c>
      <c r="V16" t="s">
        <v>28</v>
      </c>
      <c r="X16" t="str">
        <f t="shared" si="2"/>
        <v>261709: 1 Mountain Bikes - 12,06,2021</v>
      </c>
    </row>
    <row r="17" spans="1:24" x14ac:dyDescent="0.25">
      <c r="A17">
        <v>261710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32</v>
      </c>
      <c r="I17" t="s">
        <v>33</v>
      </c>
      <c r="J17" t="s">
        <v>34</v>
      </c>
      <c r="K17" t="s">
        <v>24</v>
      </c>
      <c r="L17" t="s">
        <v>25</v>
      </c>
      <c r="M17" t="s">
        <v>63</v>
      </c>
      <c r="N17" t="str">
        <f t="shared" si="0"/>
        <v>Mountain-200</v>
      </c>
      <c r="O17" t="str">
        <f>MID(M17, 14, 6)</f>
        <v>Silver</v>
      </c>
      <c r="P17" t="str">
        <f t="shared" si="1"/>
        <v>38</v>
      </c>
      <c r="Q17">
        <v>1</v>
      </c>
      <c r="R17" t="s">
        <v>36</v>
      </c>
      <c r="S17" t="s">
        <v>37</v>
      </c>
      <c r="T17" t="s">
        <v>38</v>
      </c>
      <c r="U17" t="s">
        <v>36</v>
      </c>
      <c r="V17" t="s">
        <v>37</v>
      </c>
      <c r="X17" t="str">
        <f t="shared" si="2"/>
        <v>261710: 1 Mountain Bikes - 12,06,2021</v>
      </c>
    </row>
    <row r="18" spans="1:24" x14ac:dyDescent="0.25">
      <c r="A18">
        <v>261711</v>
      </c>
      <c r="B18" s="1">
        <v>44537</v>
      </c>
      <c r="C18">
        <v>7</v>
      </c>
      <c r="D18" t="s">
        <v>19</v>
      </c>
      <c r="E18">
        <v>2021</v>
      </c>
      <c r="F18">
        <v>30</v>
      </c>
      <c r="G18" t="s">
        <v>45</v>
      </c>
      <c r="H18" t="s">
        <v>32</v>
      </c>
      <c r="I18" t="s">
        <v>22</v>
      </c>
      <c r="J18" t="s">
        <v>23</v>
      </c>
      <c r="K18" t="s">
        <v>24</v>
      </c>
      <c r="L18" t="s">
        <v>25</v>
      </c>
      <c r="M18" t="s">
        <v>70</v>
      </c>
      <c r="N18" t="str">
        <f>LEFT(M18, 14)</f>
        <v>Mountain-400-W</v>
      </c>
      <c r="O18" t="str">
        <f>MID(M18, 16, 6)</f>
        <v>Silver</v>
      </c>
      <c r="P18" t="str">
        <f t="shared" si="1"/>
        <v>38</v>
      </c>
      <c r="Q18">
        <v>4</v>
      </c>
      <c r="R18" t="s">
        <v>40</v>
      </c>
      <c r="S18" t="s">
        <v>41</v>
      </c>
      <c r="T18" t="s">
        <v>57</v>
      </c>
      <c r="U18" t="s">
        <v>58</v>
      </c>
      <c r="V18" t="s">
        <v>59</v>
      </c>
      <c r="X18" t="str">
        <f t="shared" si="2"/>
        <v>261711: 4 Mountain Bikes - 12,07,2021</v>
      </c>
    </row>
    <row r="19" spans="1:24" x14ac:dyDescent="0.25">
      <c r="A19">
        <v>261712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32</v>
      </c>
      <c r="I19" t="s">
        <v>22</v>
      </c>
      <c r="J19" t="s">
        <v>23</v>
      </c>
      <c r="K19" t="s">
        <v>24</v>
      </c>
      <c r="L19" t="s">
        <v>25</v>
      </c>
      <c r="M19" t="s">
        <v>35</v>
      </c>
      <c r="N19" t="str">
        <f t="shared" si="0"/>
        <v>Mountain-200</v>
      </c>
      <c r="O19" t="str">
        <f t="shared" ref="O19:O21" si="4">MID(M19, 14, 6)</f>
        <v>Silver</v>
      </c>
      <c r="P19" t="str">
        <f t="shared" si="1"/>
        <v>42</v>
      </c>
      <c r="Q19">
        <v>2</v>
      </c>
      <c r="R19" t="s">
        <v>36</v>
      </c>
      <c r="S19" t="s">
        <v>37</v>
      </c>
      <c r="T19" t="s">
        <v>71</v>
      </c>
      <c r="U19" t="s">
        <v>72</v>
      </c>
      <c r="V19" t="s">
        <v>73</v>
      </c>
      <c r="X19" t="str">
        <f t="shared" si="2"/>
        <v>261712: 2 Mountain Bikes - 12,07,2021</v>
      </c>
    </row>
    <row r="20" spans="1:24" x14ac:dyDescent="0.25">
      <c r="A20">
        <v>261713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t="s">
        <v>53</v>
      </c>
      <c r="H20" t="s">
        <v>21</v>
      </c>
      <c r="I20" t="s">
        <v>46</v>
      </c>
      <c r="J20" t="s">
        <v>47</v>
      </c>
      <c r="K20" t="s">
        <v>24</v>
      </c>
      <c r="L20" t="s">
        <v>25</v>
      </c>
      <c r="M20" t="s">
        <v>74</v>
      </c>
      <c r="N20" t="str">
        <f t="shared" si="0"/>
        <v>Mountain-500</v>
      </c>
      <c r="O20" t="str">
        <f t="shared" si="4"/>
        <v>Silver</v>
      </c>
      <c r="P20" t="str">
        <f t="shared" si="1"/>
        <v>42</v>
      </c>
      <c r="Q20">
        <v>4</v>
      </c>
      <c r="R20" t="s">
        <v>75</v>
      </c>
      <c r="S20" t="s">
        <v>76</v>
      </c>
      <c r="T20" t="s">
        <v>77</v>
      </c>
      <c r="U20" t="s">
        <v>78</v>
      </c>
      <c r="V20" t="s">
        <v>79</v>
      </c>
      <c r="X20" t="str">
        <f t="shared" si="2"/>
        <v>261713: 4 Mountain Bikes - 12,08,2021</v>
      </c>
    </row>
    <row r="21" spans="1:24" x14ac:dyDescent="0.25">
      <c r="A21">
        <v>261714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t="s">
        <v>45</v>
      </c>
      <c r="H21" t="s">
        <v>21</v>
      </c>
      <c r="I21" t="s">
        <v>67</v>
      </c>
      <c r="J21" t="s">
        <v>68</v>
      </c>
      <c r="K21" t="s">
        <v>24</v>
      </c>
      <c r="L21" t="s">
        <v>25</v>
      </c>
      <c r="M21" t="s">
        <v>63</v>
      </c>
      <c r="N21" t="str">
        <f t="shared" si="0"/>
        <v>Mountain-200</v>
      </c>
      <c r="O21" t="str">
        <f t="shared" si="4"/>
        <v>Silver</v>
      </c>
      <c r="P21" t="str">
        <f t="shared" si="1"/>
        <v>38</v>
      </c>
      <c r="Q21">
        <v>4</v>
      </c>
      <c r="R21" t="s">
        <v>36</v>
      </c>
      <c r="S21" t="s">
        <v>37</v>
      </c>
      <c r="T21" t="s">
        <v>80</v>
      </c>
      <c r="U21" t="s">
        <v>81</v>
      </c>
      <c r="V21" t="s">
        <v>82</v>
      </c>
      <c r="X21" t="str">
        <f t="shared" si="2"/>
        <v>261714: 4 Mountain Bikes - 12,08,2021</v>
      </c>
    </row>
    <row r="22" spans="1:24" x14ac:dyDescent="0.25">
      <c r="A22">
        <v>261715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21</v>
      </c>
      <c r="I22" t="s">
        <v>22</v>
      </c>
      <c r="J22" t="s">
        <v>83</v>
      </c>
      <c r="K22" t="s">
        <v>24</v>
      </c>
      <c r="L22" t="s">
        <v>25</v>
      </c>
      <c r="M22" t="s">
        <v>69</v>
      </c>
      <c r="N22" t="str">
        <f t="shared" si="0"/>
        <v>Mountain-200</v>
      </c>
      <c r="O22" t="str">
        <f t="shared" si="3"/>
        <v>Black</v>
      </c>
      <c r="P22" t="str">
        <f t="shared" si="1"/>
        <v>42</v>
      </c>
      <c r="Q22">
        <v>2</v>
      </c>
      <c r="R22" t="s">
        <v>27</v>
      </c>
      <c r="S22" t="s">
        <v>28</v>
      </c>
      <c r="T22" t="s">
        <v>50</v>
      </c>
      <c r="U22" t="s">
        <v>51</v>
      </c>
      <c r="V22" t="s">
        <v>52</v>
      </c>
      <c r="X22" t="str">
        <f t="shared" si="2"/>
        <v>261715: 2 Mountain Bikes - 12,08,2021</v>
      </c>
    </row>
    <row r="23" spans="1:24" x14ac:dyDescent="0.25">
      <c r="A23">
        <v>261716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84</v>
      </c>
      <c r="N23" t="str">
        <f t="shared" si="0"/>
        <v>Mountain-500</v>
      </c>
      <c r="O23" t="str">
        <f t="shared" si="3"/>
        <v>Black</v>
      </c>
      <c r="P23" t="str">
        <f t="shared" si="1"/>
        <v>42</v>
      </c>
      <c r="Q23">
        <v>1</v>
      </c>
      <c r="R23" t="s">
        <v>85</v>
      </c>
      <c r="S23" t="s">
        <v>86</v>
      </c>
      <c r="T23" t="s">
        <v>87</v>
      </c>
      <c r="U23" t="s">
        <v>85</v>
      </c>
      <c r="V23" t="s">
        <v>86</v>
      </c>
      <c r="X23" t="str">
        <f t="shared" si="2"/>
        <v>261716: 1 Mountain Bikes - 12,08,2021</v>
      </c>
    </row>
    <row r="24" spans="1:24" x14ac:dyDescent="0.25">
      <c r="A24">
        <v>261717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t="s">
        <v>45</v>
      </c>
      <c r="H24" t="s">
        <v>21</v>
      </c>
      <c r="I24" t="s">
        <v>46</v>
      </c>
      <c r="J24" t="s">
        <v>88</v>
      </c>
      <c r="K24" t="s">
        <v>24</v>
      </c>
      <c r="L24" t="s">
        <v>25</v>
      </c>
      <c r="M24" t="s">
        <v>89</v>
      </c>
      <c r="N24" t="str">
        <f t="shared" si="0"/>
        <v>Mountain-100</v>
      </c>
      <c r="O24" t="str">
        <f t="shared" si="3"/>
        <v>Black</v>
      </c>
      <c r="P24" t="str">
        <f t="shared" si="1"/>
        <v>38</v>
      </c>
      <c r="Q24">
        <v>2</v>
      </c>
      <c r="R24" t="s">
        <v>90</v>
      </c>
      <c r="S24" t="s">
        <v>91</v>
      </c>
      <c r="T24" t="s">
        <v>92</v>
      </c>
      <c r="U24" t="s">
        <v>93</v>
      </c>
      <c r="V24" t="s">
        <v>94</v>
      </c>
      <c r="X24" t="str">
        <f t="shared" si="2"/>
        <v>261717: 2 Mountain Bikes - 12,09,2021</v>
      </c>
    </row>
    <row r="25" spans="1:24" x14ac:dyDescent="0.25">
      <c r="A25">
        <v>261718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21</v>
      </c>
      <c r="I25" t="s">
        <v>60</v>
      </c>
      <c r="J25" t="s">
        <v>95</v>
      </c>
      <c r="K25" t="s">
        <v>24</v>
      </c>
      <c r="L25" t="s">
        <v>25</v>
      </c>
      <c r="M25" t="s">
        <v>35</v>
      </c>
      <c r="N25" t="str">
        <f t="shared" si="0"/>
        <v>Mountain-200</v>
      </c>
      <c r="O25" t="str">
        <f>MID(M25, 14, 6)</f>
        <v>Silver</v>
      </c>
      <c r="P25" t="str">
        <f t="shared" si="1"/>
        <v>42</v>
      </c>
      <c r="Q25">
        <v>1</v>
      </c>
      <c r="R25" t="s">
        <v>36</v>
      </c>
      <c r="S25" t="s">
        <v>37</v>
      </c>
      <c r="T25" t="s">
        <v>38</v>
      </c>
      <c r="U25" t="s">
        <v>36</v>
      </c>
      <c r="V25" t="s">
        <v>37</v>
      </c>
      <c r="X25" t="str">
        <f t="shared" si="2"/>
        <v>261718: 1 Mountain Bikes - 12,09,2021</v>
      </c>
    </row>
    <row r="26" spans="1:24" x14ac:dyDescent="0.25">
      <c r="A26">
        <v>261719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t="s">
        <v>45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69</v>
      </c>
      <c r="N26" t="str">
        <f t="shared" si="0"/>
        <v>Mountain-200</v>
      </c>
      <c r="O26" t="str">
        <f t="shared" si="3"/>
        <v>Black</v>
      </c>
      <c r="P26" t="str">
        <f t="shared" si="1"/>
        <v>42</v>
      </c>
      <c r="Q26">
        <v>2</v>
      </c>
      <c r="R26" t="s">
        <v>27</v>
      </c>
      <c r="S26" t="s">
        <v>28</v>
      </c>
      <c r="T26" t="s">
        <v>50</v>
      </c>
      <c r="U26" t="s">
        <v>51</v>
      </c>
      <c r="V26" t="s">
        <v>52</v>
      </c>
      <c r="X26" t="str">
        <f t="shared" si="2"/>
        <v>261719: 2 Mountain Bikes - 12,10,2021</v>
      </c>
    </row>
    <row r="27" spans="1:24" x14ac:dyDescent="0.25">
      <c r="A27">
        <v>261720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32</v>
      </c>
      <c r="I27" t="s">
        <v>46</v>
      </c>
      <c r="J27" t="s">
        <v>47</v>
      </c>
      <c r="K27" t="s">
        <v>24</v>
      </c>
      <c r="L27" t="s">
        <v>25</v>
      </c>
      <c r="M27" t="s">
        <v>69</v>
      </c>
      <c r="N27" t="str">
        <f t="shared" si="0"/>
        <v>Mountain-200</v>
      </c>
      <c r="O27" t="str">
        <f t="shared" si="3"/>
        <v>Black</v>
      </c>
      <c r="P27" t="str">
        <f t="shared" si="1"/>
        <v>42</v>
      </c>
      <c r="Q27">
        <v>2</v>
      </c>
      <c r="R27" t="s">
        <v>27</v>
      </c>
      <c r="S27" t="s">
        <v>28</v>
      </c>
      <c r="T27" t="s">
        <v>50</v>
      </c>
      <c r="U27" t="s">
        <v>51</v>
      </c>
      <c r="V27" t="s">
        <v>52</v>
      </c>
      <c r="X27" t="str">
        <f t="shared" si="2"/>
        <v>261720: 2 Mountain Bikes - 12,10,2021</v>
      </c>
    </row>
    <row r="28" spans="1:24" x14ac:dyDescent="0.25">
      <c r="A28">
        <v>261721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t="s">
        <v>45</v>
      </c>
      <c r="H28" t="s">
        <v>32</v>
      </c>
      <c r="I28" t="s">
        <v>33</v>
      </c>
      <c r="J28" t="s">
        <v>34</v>
      </c>
      <c r="K28" t="s">
        <v>24</v>
      </c>
      <c r="L28" t="s">
        <v>25</v>
      </c>
      <c r="M28" t="s">
        <v>54</v>
      </c>
      <c r="N28" t="str">
        <f t="shared" si="0"/>
        <v>Mountain-200</v>
      </c>
      <c r="O28" t="str">
        <f t="shared" si="3"/>
        <v>Black</v>
      </c>
      <c r="P28" t="str">
        <f t="shared" si="1"/>
        <v>38</v>
      </c>
      <c r="Q28">
        <v>1</v>
      </c>
      <c r="R28" t="s">
        <v>27</v>
      </c>
      <c r="S28" t="s">
        <v>28</v>
      </c>
      <c r="T28" t="s">
        <v>55</v>
      </c>
      <c r="U28" t="s">
        <v>27</v>
      </c>
      <c r="V28" t="s">
        <v>28</v>
      </c>
      <c r="X28" t="str">
        <f t="shared" si="2"/>
        <v>261721: 1 Mountain Bikes - 12,10,2021</v>
      </c>
    </row>
    <row r="29" spans="1:24" x14ac:dyDescent="0.25">
      <c r="A29">
        <v>261722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t="s">
        <v>45</v>
      </c>
      <c r="H29" t="s">
        <v>32</v>
      </c>
      <c r="I29" t="s">
        <v>22</v>
      </c>
      <c r="J29" t="s">
        <v>23</v>
      </c>
      <c r="K29" t="s">
        <v>24</v>
      </c>
      <c r="L29" t="s">
        <v>25</v>
      </c>
      <c r="M29" t="s">
        <v>96</v>
      </c>
      <c r="N29" t="str">
        <f t="shared" si="0"/>
        <v>Mountain-500</v>
      </c>
      <c r="O29" t="str">
        <f t="shared" si="3"/>
        <v>Black</v>
      </c>
      <c r="P29" t="str">
        <f t="shared" si="1"/>
        <v>40</v>
      </c>
      <c r="Q29">
        <v>1</v>
      </c>
      <c r="R29" t="s">
        <v>85</v>
      </c>
      <c r="S29" t="s">
        <v>86</v>
      </c>
      <c r="T29" t="s">
        <v>87</v>
      </c>
      <c r="U29" t="s">
        <v>85</v>
      </c>
      <c r="V29" t="s">
        <v>86</v>
      </c>
      <c r="X29" t="str">
        <f t="shared" si="2"/>
        <v>261722: 1 Mountain Bikes - 12,10,2021</v>
      </c>
    </row>
    <row r="30" spans="1:24" x14ac:dyDescent="0.25">
      <c r="A30">
        <v>261723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45</v>
      </c>
      <c r="H30" t="s">
        <v>21</v>
      </c>
      <c r="I30" t="s">
        <v>22</v>
      </c>
      <c r="J30" t="s">
        <v>56</v>
      </c>
      <c r="K30" t="s">
        <v>24</v>
      </c>
      <c r="L30" t="s">
        <v>25</v>
      </c>
      <c r="M30" t="s">
        <v>97</v>
      </c>
      <c r="N30" t="str">
        <f t="shared" si="0"/>
        <v>Mountain-100</v>
      </c>
      <c r="O30" t="str">
        <f>MID(M30, 14, 6)</f>
        <v>Silver</v>
      </c>
      <c r="P30" t="str">
        <f t="shared" si="1"/>
        <v>44</v>
      </c>
      <c r="Q30">
        <v>1</v>
      </c>
      <c r="R30" t="s">
        <v>98</v>
      </c>
      <c r="S30" t="s">
        <v>99</v>
      </c>
      <c r="T30" t="s">
        <v>100</v>
      </c>
      <c r="U30" t="s">
        <v>98</v>
      </c>
      <c r="V30" t="s">
        <v>99</v>
      </c>
      <c r="X30" t="str">
        <f t="shared" si="2"/>
        <v>261723: 1 Mountain Bikes - 12,10,2021</v>
      </c>
    </row>
    <row r="31" spans="1:24" x14ac:dyDescent="0.25">
      <c r="A31">
        <v>261724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32</v>
      </c>
      <c r="I31" t="s">
        <v>46</v>
      </c>
      <c r="J31" t="s">
        <v>47</v>
      </c>
      <c r="K31" t="s">
        <v>24</v>
      </c>
      <c r="L31" t="s">
        <v>25</v>
      </c>
      <c r="M31" t="s">
        <v>54</v>
      </c>
      <c r="N31" t="str">
        <f t="shared" si="0"/>
        <v>Mountain-200</v>
      </c>
      <c r="O31" t="str">
        <f t="shared" si="3"/>
        <v>Black</v>
      </c>
      <c r="P31" t="str">
        <f t="shared" si="1"/>
        <v>38</v>
      </c>
      <c r="Q31">
        <v>1</v>
      </c>
      <c r="R31" t="s">
        <v>27</v>
      </c>
      <c r="S31" t="s">
        <v>28</v>
      </c>
      <c r="T31" t="s">
        <v>55</v>
      </c>
      <c r="U31" t="s">
        <v>27</v>
      </c>
      <c r="V31" t="s">
        <v>28</v>
      </c>
      <c r="X31" t="str">
        <f t="shared" si="2"/>
        <v>261724: 1 Mountain Bikes - 12,10,2021</v>
      </c>
    </row>
    <row r="32" spans="1:24" x14ac:dyDescent="0.25">
      <c r="A32">
        <v>261725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t="s">
        <v>53</v>
      </c>
      <c r="H32" t="s">
        <v>21</v>
      </c>
      <c r="I32" t="s">
        <v>101</v>
      </c>
      <c r="J32" t="s">
        <v>102</v>
      </c>
      <c r="K32" t="s">
        <v>24</v>
      </c>
      <c r="L32" t="s">
        <v>25</v>
      </c>
      <c r="M32" t="s">
        <v>54</v>
      </c>
      <c r="N32" t="str">
        <f t="shared" si="0"/>
        <v>Mountain-200</v>
      </c>
      <c r="O32" t="str">
        <f t="shared" si="3"/>
        <v>Black</v>
      </c>
      <c r="P32" t="str">
        <f t="shared" si="1"/>
        <v>38</v>
      </c>
      <c r="Q32">
        <v>3</v>
      </c>
      <c r="R32" t="s">
        <v>27</v>
      </c>
      <c r="S32" t="s">
        <v>28</v>
      </c>
      <c r="T32" t="s">
        <v>103</v>
      </c>
      <c r="U32" t="s">
        <v>104</v>
      </c>
      <c r="V32" t="s">
        <v>105</v>
      </c>
      <c r="X32" t="str">
        <f t="shared" si="2"/>
        <v>261725: 3 Mountain Bikes - 12,11,2021</v>
      </c>
    </row>
    <row r="33" spans="1:24" x14ac:dyDescent="0.25">
      <c r="A33">
        <v>261726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21</v>
      </c>
      <c r="I33" t="s">
        <v>46</v>
      </c>
      <c r="J33" t="s">
        <v>47</v>
      </c>
      <c r="K33" t="s">
        <v>24</v>
      </c>
      <c r="L33" t="s">
        <v>25</v>
      </c>
      <c r="M33" t="s">
        <v>70</v>
      </c>
      <c r="N33" t="str">
        <f>LEFT(M33, 14)</f>
        <v>Mountain-400-W</v>
      </c>
      <c r="O33" t="str">
        <f>MID(M33, 16, 6)</f>
        <v>Silver</v>
      </c>
      <c r="P33" t="str">
        <f t="shared" si="1"/>
        <v>38</v>
      </c>
      <c r="Q33">
        <v>2</v>
      </c>
      <c r="R33" t="s">
        <v>40</v>
      </c>
      <c r="S33" t="s">
        <v>41</v>
      </c>
      <c r="T33" t="s">
        <v>42</v>
      </c>
      <c r="U33" t="s">
        <v>43</v>
      </c>
      <c r="V33" t="s">
        <v>44</v>
      </c>
      <c r="X33" t="str">
        <f t="shared" si="2"/>
        <v>261726: 2 Mountain Bikes - 12,11,2021</v>
      </c>
    </row>
    <row r="34" spans="1:24" x14ac:dyDescent="0.25">
      <c r="A34">
        <v>261727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t="s">
        <v>45</v>
      </c>
      <c r="H34" t="s">
        <v>32</v>
      </c>
      <c r="I34" t="s">
        <v>67</v>
      </c>
      <c r="J34" t="s">
        <v>68</v>
      </c>
      <c r="K34" t="s">
        <v>24</v>
      </c>
      <c r="L34" t="s">
        <v>25</v>
      </c>
      <c r="M34" t="s">
        <v>26</v>
      </c>
      <c r="N34" t="str">
        <f t="shared" si="0"/>
        <v>Mountain-200</v>
      </c>
      <c r="O34" t="str">
        <f t="shared" si="3"/>
        <v>Black</v>
      </c>
      <c r="P34" t="str">
        <f t="shared" si="1"/>
        <v>46</v>
      </c>
      <c r="Q34">
        <v>1</v>
      </c>
      <c r="R34" t="s">
        <v>27</v>
      </c>
      <c r="S34" t="s">
        <v>28</v>
      </c>
      <c r="T34" t="s">
        <v>55</v>
      </c>
      <c r="U34" t="s">
        <v>27</v>
      </c>
      <c r="V34" t="s">
        <v>28</v>
      </c>
      <c r="X34" t="str">
        <f t="shared" si="2"/>
        <v>261727: 1 Mountain Bikes - 12,11,2021</v>
      </c>
    </row>
    <row r="35" spans="1:24" x14ac:dyDescent="0.25">
      <c r="A35">
        <v>261728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32</v>
      </c>
      <c r="I35" t="s">
        <v>22</v>
      </c>
      <c r="J35" t="s">
        <v>23</v>
      </c>
      <c r="K35" t="s">
        <v>24</v>
      </c>
      <c r="L35" t="s">
        <v>25</v>
      </c>
      <c r="M35" t="s">
        <v>39</v>
      </c>
      <c r="N35" t="str">
        <f>LEFT(M35, 14)</f>
        <v>Mountain-400-W</v>
      </c>
      <c r="O35" t="str">
        <f>MID(M35, 16, 6)</f>
        <v>Silver</v>
      </c>
      <c r="P35" t="str">
        <f t="shared" si="1"/>
        <v>46</v>
      </c>
      <c r="Q35">
        <v>1</v>
      </c>
      <c r="R35" t="s">
        <v>40</v>
      </c>
      <c r="S35" t="s">
        <v>41</v>
      </c>
      <c r="T35" t="s">
        <v>49</v>
      </c>
      <c r="U35" t="s">
        <v>40</v>
      </c>
      <c r="V35" t="s">
        <v>41</v>
      </c>
      <c r="X35" t="str">
        <f t="shared" si="2"/>
        <v>261728: 1 Mountain Bikes - 12,11,2021</v>
      </c>
    </row>
    <row r="36" spans="1:24" x14ac:dyDescent="0.25">
      <c r="A36">
        <v>261729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63</v>
      </c>
      <c r="N36" t="str">
        <f t="shared" si="0"/>
        <v>Mountain-200</v>
      </c>
      <c r="O36" t="str">
        <f t="shared" ref="O36:O37" si="5">MID(M36, 14, 6)</f>
        <v>Silver</v>
      </c>
      <c r="P36" t="str">
        <f t="shared" si="1"/>
        <v>38</v>
      </c>
      <c r="Q36">
        <v>1</v>
      </c>
      <c r="R36" t="s">
        <v>36</v>
      </c>
      <c r="S36" t="s">
        <v>37</v>
      </c>
      <c r="T36" t="s">
        <v>38</v>
      </c>
      <c r="U36" t="s">
        <v>36</v>
      </c>
      <c r="V36" t="s">
        <v>37</v>
      </c>
      <c r="X36" t="str">
        <f t="shared" si="2"/>
        <v>261729: 1 Mountain Bikes - 12,11,2021</v>
      </c>
    </row>
    <row r="37" spans="1:24" x14ac:dyDescent="0.25">
      <c r="A37">
        <v>261730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21</v>
      </c>
      <c r="I37" t="s">
        <v>46</v>
      </c>
      <c r="J37" t="s">
        <v>47</v>
      </c>
      <c r="K37" t="s">
        <v>24</v>
      </c>
      <c r="L37" t="s">
        <v>25</v>
      </c>
      <c r="M37" t="s">
        <v>35</v>
      </c>
      <c r="N37" t="str">
        <f t="shared" si="0"/>
        <v>Mountain-200</v>
      </c>
      <c r="O37" t="str">
        <f t="shared" si="5"/>
        <v>Silver</v>
      </c>
      <c r="P37" t="str">
        <f t="shared" si="1"/>
        <v>42</v>
      </c>
      <c r="Q37">
        <v>4</v>
      </c>
      <c r="R37" t="s">
        <v>36</v>
      </c>
      <c r="S37" t="s">
        <v>37</v>
      </c>
      <c r="T37" t="s">
        <v>80</v>
      </c>
      <c r="U37" t="s">
        <v>81</v>
      </c>
      <c r="V37" t="s">
        <v>82</v>
      </c>
      <c r="X37" t="str">
        <f t="shared" si="2"/>
        <v>261730: 4 Mountain Bikes - 12,12,2021</v>
      </c>
    </row>
    <row r="38" spans="1:24" x14ac:dyDescent="0.25">
      <c r="A38">
        <v>261731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32</v>
      </c>
      <c r="I38" t="s">
        <v>22</v>
      </c>
      <c r="J38" t="s">
        <v>23</v>
      </c>
      <c r="K38" t="s">
        <v>24</v>
      </c>
      <c r="L38" t="s">
        <v>25</v>
      </c>
      <c r="M38" t="s">
        <v>39</v>
      </c>
      <c r="N38" t="str">
        <f>LEFT(M38, 14)</f>
        <v>Mountain-400-W</v>
      </c>
      <c r="O38" t="str">
        <f>MID(M38, 16, 6)</f>
        <v>Silver</v>
      </c>
      <c r="P38" t="str">
        <f t="shared" si="1"/>
        <v>46</v>
      </c>
      <c r="Q38">
        <v>4</v>
      </c>
      <c r="R38" t="s">
        <v>40</v>
      </c>
      <c r="S38" t="s">
        <v>41</v>
      </c>
      <c r="T38" t="s">
        <v>57</v>
      </c>
      <c r="U38" t="s">
        <v>58</v>
      </c>
      <c r="V38" t="s">
        <v>59</v>
      </c>
      <c r="X38" t="str">
        <f t="shared" si="2"/>
        <v>261731: 4 Mountain Bikes - 12,12,2021</v>
      </c>
    </row>
    <row r="39" spans="1:24" x14ac:dyDescent="0.25">
      <c r="A39">
        <v>261732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45</v>
      </c>
      <c r="H39" t="s">
        <v>32</v>
      </c>
      <c r="I39" t="s">
        <v>46</v>
      </c>
      <c r="J39" t="s">
        <v>47</v>
      </c>
      <c r="K39" t="s">
        <v>24</v>
      </c>
      <c r="L39" t="s">
        <v>25</v>
      </c>
      <c r="M39" t="s">
        <v>54</v>
      </c>
      <c r="N39" t="str">
        <f t="shared" si="0"/>
        <v>Mountain-200</v>
      </c>
      <c r="O39" t="str">
        <f t="shared" si="3"/>
        <v>Black</v>
      </c>
      <c r="P39" t="str">
        <f t="shared" si="1"/>
        <v>38</v>
      </c>
      <c r="Q39">
        <v>2</v>
      </c>
      <c r="R39" t="s">
        <v>27</v>
      </c>
      <c r="S39" t="s">
        <v>28</v>
      </c>
      <c r="T39" t="s">
        <v>50</v>
      </c>
      <c r="U39" t="s">
        <v>51</v>
      </c>
      <c r="V39" t="s">
        <v>52</v>
      </c>
      <c r="X39" t="str">
        <f t="shared" si="2"/>
        <v>261732: 2 Mountain Bikes - 12,12,2021</v>
      </c>
    </row>
    <row r="40" spans="1:24" x14ac:dyDescent="0.25">
      <c r="A40">
        <v>261733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21</v>
      </c>
      <c r="I40" t="s">
        <v>46</v>
      </c>
      <c r="J40" t="s">
        <v>88</v>
      </c>
      <c r="K40" t="s">
        <v>24</v>
      </c>
      <c r="L40" t="s">
        <v>25</v>
      </c>
      <c r="M40" t="s">
        <v>35</v>
      </c>
      <c r="N40" t="str">
        <f t="shared" si="0"/>
        <v>Mountain-200</v>
      </c>
      <c r="O40" t="str">
        <f t="shared" ref="O40:O43" si="6">MID(M40, 14, 6)</f>
        <v>Silver</v>
      </c>
      <c r="P40" t="str">
        <f t="shared" si="1"/>
        <v>42</v>
      </c>
      <c r="Q40">
        <v>1</v>
      </c>
      <c r="R40" t="s">
        <v>36</v>
      </c>
      <c r="S40" t="s">
        <v>37</v>
      </c>
      <c r="T40" t="s">
        <v>38</v>
      </c>
      <c r="U40" t="s">
        <v>36</v>
      </c>
      <c r="V40" t="s">
        <v>37</v>
      </c>
      <c r="X40" t="str">
        <f t="shared" si="2"/>
        <v>261733: 1 Mountain Bikes - 12,12,2021</v>
      </c>
    </row>
    <row r="41" spans="1:24" x14ac:dyDescent="0.25">
      <c r="A41">
        <v>261734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21</v>
      </c>
      <c r="I41" t="s">
        <v>22</v>
      </c>
      <c r="J41" t="s">
        <v>56</v>
      </c>
      <c r="K41" t="s">
        <v>24</v>
      </c>
      <c r="L41" t="s">
        <v>25</v>
      </c>
      <c r="M41" t="s">
        <v>35</v>
      </c>
      <c r="N41" t="str">
        <f t="shared" si="0"/>
        <v>Mountain-200</v>
      </c>
      <c r="O41" t="str">
        <f t="shared" si="6"/>
        <v>Silver</v>
      </c>
      <c r="P41" t="str">
        <f t="shared" si="1"/>
        <v>42</v>
      </c>
      <c r="Q41">
        <v>1</v>
      </c>
      <c r="R41" t="s">
        <v>36</v>
      </c>
      <c r="S41" t="s">
        <v>37</v>
      </c>
      <c r="T41" t="s">
        <v>38</v>
      </c>
      <c r="U41" t="s">
        <v>36</v>
      </c>
      <c r="V41" t="s">
        <v>37</v>
      </c>
      <c r="X41" t="str">
        <f t="shared" si="2"/>
        <v>261734: 1 Mountain Bikes - 12,12,2021</v>
      </c>
    </row>
    <row r="42" spans="1:24" x14ac:dyDescent="0.25">
      <c r="A42">
        <v>261735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t="s">
        <v>45</v>
      </c>
      <c r="H42" t="s">
        <v>21</v>
      </c>
      <c r="I42" t="s">
        <v>46</v>
      </c>
      <c r="J42" t="s">
        <v>62</v>
      </c>
      <c r="K42" t="s">
        <v>24</v>
      </c>
      <c r="L42" t="s">
        <v>25</v>
      </c>
      <c r="M42" t="s">
        <v>35</v>
      </c>
      <c r="N42" t="str">
        <f t="shared" si="0"/>
        <v>Mountain-200</v>
      </c>
      <c r="O42" t="str">
        <f t="shared" si="6"/>
        <v>Silver</v>
      </c>
      <c r="P42" t="str">
        <f t="shared" si="1"/>
        <v>42</v>
      </c>
      <c r="Q42">
        <v>3</v>
      </c>
      <c r="R42" t="s">
        <v>36</v>
      </c>
      <c r="S42" t="s">
        <v>37</v>
      </c>
      <c r="T42" t="s">
        <v>106</v>
      </c>
      <c r="U42" t="s">
        <v>107</v>
      </c>
      <c r="V42" t="s">
        <v>108</v>
      </c>
      <c r="X42" t="str">
        <f t="shared" si="2"/>
        <v>261735: 3 Mountain Bikes - 12,13,2021</v>
      </c>
    </row>
    <row r="43" spans="1:24" x14ac:dyDescent="0.25">
      <c r="A43">
        <v>261736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21</v>
      </c>
      <c r="I43" t="s">
        <v>22</v>
      </c>
      <c r="J43" t="s">
        <v>23</v>
      </c>
      <c r="K43" t="s">
        <v>24</v>
      </c>
      <c r="L43" t="s">
        <v>25</v>
      </c>
      <c r="M43" t="s">
        <v>109</v>
      </c>
      <c r="N43" t="str">
        <f t="shared" si="0"/>
        <v>Mountain-500</v>
      </c>
      <c r="O43" t="str">
        <f t="shared" si="6"/>
        <v>Silver</v>
      </c>
      <c r="P43" t="str">
        <f t="shared" si="1"/>
        <v>40</v>
      </c>
      <c r="Q43">
        <v>1</v>
      </c>
      <c r="R43" t="s">
        <v>75</v>
      </c>
      <c r="S43" t="s">
        <v>76</v>
      </c>
      <c r="T43" t="s">
        <v>110</v>
      </c>
      <c r="U43" t="s">
        <v>75</v>
      </c>
      <c r="V43" t="s">
        <v>76</v>
      </c>
      <c r="X43" t="str">
        <f t="shared" si="2"/>
        <v>261736: 1 Mountain Bikes - 12,13,2021</v>
      </c>
    </row>
    <row r="44" spans="1:24" x14ac:dyDescent="0.25">
      <c r="A44">
        <v>261737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21</v>
      </c>
      <c r="I44" t="s">
        <v>33</v>
      </c>
      <c r="J44" t="s">
        <v>34</v>
      </c>
      <c r="K44" t="s">
        <v>24</v>
      </c>
      <c r="L44" t="s">
        <v>25</v>
      </c>
      <c r="M44" t="s">
        <v>54</v>
      </c>
      <c r="N44" t="str">
        <f t="shared" si="0"/>
        <v>Mountain-200</v>
      </c>
      <c r="O44" t="str">
        <f t="shared" si="3"/>
        <v>Black</v>
      </c>
      <c r="P44" t="str">
        <f t="shared" si="1"/>
        <v>38</v>
      </c>
      <c r="Q44">
        <v>1</v>
      </c>
      <c r="R44" t="s">
        <v>27</v>
      </c>
      <c r="S44" t="s">
        <v>28</v>
      </c>
      <c r="T44" t="s">
        <v>55</v>
      </c>
      <c r="U44" t="s">
        <v>27</v>
      </c>
      <c r="V44" t="s">
        <v>28</v>
      </c>
      <c r="X44" t="str">
        <f t="shared" si="2"/>
        <v>261737: 1 Mountain Bikes - 12,13,2021</v>
      </c>
    </row>
    <row r="45" spans="1:24" x14ac:dyDescent="0.25">
      <c r="A45">
        <v>261738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32</v>
      </c>
      <c r="I45" t="s">
        <v>33</v>
      </c>
      <c r="J45" t="s">
        <v>34</v>
      </c>
      <c r="K45" t="s">
        <v>24</v>
      </c>
      <c r="L45" t="s">
        <v>25</v>
      </c>
      <c r="M45" t="s">
        <v>54</v>
      </c>
      <c r="N45" t="str">
        <f t="shared" si="0"/>
        <v>Mountain-200</v>
      </c>
      <c r="O45" t="str">
        <f t="shared" si="3"/>
        <v>Black</v>
      </c>
      <c r="P45" t="str">
        <f t="shared" si="1"/>
        <v>38</v>
      </c>
      <c r="Q45">
        <v>1</v>
      </c>
      <c r="R45" t="s">
        <v>27</v>
      </c>
      <c r="S45" t="s">
        <v>28</v>
      </c>
      <c r="T45" t="s">
        <v>55</v>
      </c>
      <c r="U45" t="s">
        <v>27</v>
      </c>
      <c r="V45" t="s">
        <v>28</v>
      </c>
      <c r="X45" t="str">
        <f t="shared" si="2"/>
        <v>261738: 1 Mountain Bikes - 12,13,2021</v>
      </c>
    </row>
    <row r="46" spans="1:24" x14ac:dyDescent="0.25">
      <c r="A46">
        <v>261739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t="s">
        <v>45</v>
      </c>
      <c r="H46" t="s">
        <v>21</v>
      </c>
      <c r="I46" t="s">
        <v>22</v>
      </c>
      <c r="J46" t="s">
        <v>56</v>
      </c>
      <c r="K46" t="s">
        <v>24</v>
      </c>
      <c r="L46" t="s">
        <v>25</v>
      </c>
      <c r="M46" t="s">
        <v>63</v>
      </c>
      <c r="N46" t="str">
        <f t="shared" si="0"/>
        <v>Mountain-200</v>
      </c>
      <c r="O46" t="str">
        <f>MID(M46, 14, 6)</f>
        <v>Silver</v>
      </c>
      <c r="P46" t="str">
        <f t="shared" si="1"/>
        <v>38</v>
      </c>
      <c r="Q46">
        <v>2</v>
      </c>
      <c r="R46" t="s">
        <v>36</v>
      </c>
      <c r="S46" t="s">
        <v>37</v>
      </c>
      <c r="T46" t="s">
        <v>71</v>
      </c>
      <c r="U46" t="s">
        <v>72</v>
      </c>
      <c r="V46" t="s">
        <v>73</v>
      </c>
      <c r="X46" t="str">
        <f t="shared" si="2"/>
        <v>261739: 2 Mountain Bikes - 12,14,2021</v>
      </c>
    </row>
    <row r="47" spans="1:24" x14ac:dyDescent="0.25">
      <c r="A47">
        <v>261740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t="s">
        <v>45</v>
      </c>
      <c r="H47" t="s">
        <v>32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N47" t="str">
        <f t="shared" si="0"/>
        <v>Mountain-200</v>
      </c>
      <c r="O47" t="str">
        <f t="shared" si="3"/>
        <v>Black</v>
      </c>
      <c r="P47" t="str">
        <f t="shared" si="1"/>
        <v>46</v>
      </c>
      <c r="Q47">
        <v>1</v>
      </c>
      <c r="R47" t="s">
        <v>27</v>
      </c>
      <c r="S47" t="s">
        <v>28</v>
      </c>
      <c r="T47" t="s">
        <v>55</v>
      </c>
      <c r="U47" t="s">
        <v>27</v>
      </c>
      <c r="V47" t="s">
        <v>28</v>
      </c>
      <c r="X47" t="str">
        <f t="shared" si="2"/>
        <v>261740: 1 Mountain Bikes - 12,14,2021</v>
      </c>
    </row>
    <row r="48" spans="1:24" x14ac:dyDescent="0.25">
      <c r="A48">
        <v>261741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45</v>
      </c>
      <c r="H48" t="s">
        <v>21</v>
      </c>
      <c r="I48" t="s">
        <v>46</v>
      </c>
      <c r="J48" t="s">
        <v>88</v>
      </c>
      <c r="K48" t="s">
        <v>24</v>
      </c>
      <c r="L48" t="s">
        <v>25</v>
      </c>
      <c r="M48" t="s">
        <v>39</v>
      </c>
      <c r="N48" t="str">
        <f>LEFT(M48, 14)</f>
        <v>Mountain-400-W</v>
      </c>
      <c r="O48" t="str">
        <f>MID(M48, 16, 6)</f>
        <v>Silver</v>
      </c>
      <c r="P48" t="str">
        <f t="shared" si="1"/>
        <v>46</v>
      </c>
      <c r="Q48">
        <v>1</v>
      </c>
      <c r="R48" t="s">
        <v>40</v>
      </c>
      <c r="S48" t="s">
        <v>41</v>
      </c>
      <c r="T48" t="s">
        <v>49</v>
      </c>
      <c r="U48" t="s">
        <v>40</v>
      </c>
      <c r="V48" t="s">
        <v>41</v>
      </c>
      <c r="X48" t="str">
        <f t="shared" si="2"/>
        <v>261741: 1 Mountain Bikes - 12,14,2021</v>
      </c>
    </row>
    <row r="49" spans="1:24" x14ac:dyDescent="0.25">
      <c r="A49">
        <v>261742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t="s">
        <v>45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35</v>
      </c>
      <c r="N49" t="str">
        <f t="shared" si="0"/>
        <v>Mountain-200</v>
      </c>
      <c r="O49" t="str">
        <f>MID(M49, 14, 6)</f>
        <v>Silver</v>
      </c>
      <c r="P49" t="str">
        <f t="shared" si="1"/>
        <v>42</v>
      </c>
      <c r="Q49">
        <v>1</v>
      </c>
      <c r="R49" t="s">
        <v>36</v>
      </c>
      <c r="S49" t="s">
        <v>37</v>
      </c>
      <c r="T49" t="s">
        <v>38</v>
      </c>
      <c r="U49" t="s">
        <v>36</v>
      </c>
      <c r="V49" t="s">
        <v>37</v>
      </c>
      <c r="X49" t="str">
        <f t="shared" si="2"/>
        <v>261742: 1 Mountain Bikes - 12,15,2021</v>
      </c>
    </row>
    <row r="50" spans="1:24" x14ac:dyDescent="0.25">
      <c r="A50">
        <v>261743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t="s">
        <v>45</v>
      </c>
      <c r="H50" t="s">
        <v>21</v>
      </c>
      <c r="I50" t="s">
        <v>46</v>
      </c>
      <c r="J50" t="s">
        <v>47</v>
      </c>
      <c r="K50" t="s">
        <v>24</v>
      </c>
      <c r="L50" t="s">
        <v>25</v>
      </c>
      <c r="M50" t="s">
        <v>54</v>
      </c>
      <c r="N50" t="str">
        <f t="shared" si="0"/>
        <v>Mountain-200</v>
      </c>
      <c r="O50" t="str">
        <f t="shared" si="3"/>
        <v>Black</v>
      </c>
      <c r="P50" t="str">
        <f t="shared" si="1"/>
        <v>38</v>
      </c>
      <c r="Q50">
        <v>2</v>
      </c>
      <c r="R50" t="s">
        <v>27</v>
      </c>
      <c r="S50" t="s">
        <v>28</v>
      </c>
      <c r="T50" t="s">
        <v>50</v>
      </c>
      <c r="U50" t="s">
        <v>51</v>
      </c>
      <c r="V50" t="s">
        <v>52</v>
      </c>
      <c r="X50" t="str">
        <f t="shared" si="2"/>
        <v>261743: 2 Mountain Bikes - 12,16,2021</v>
      </c>
    </row>
    <row r="51" spans="1:24" x14ac:dyDescent="0.25">
      <c r="A51">
        <v>261744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32</v>
      </c>
      <c r="I51" t="s">
        <v>46</v>
      </c>
      <c r="J51" t="s">
        <v>47</v>
      </c>
      <c r="K51" t="s">
        <v>24</v>
      </c>
      <c r="L51" t="s">
        <v>25</v>
      </c>
      <c r="M51" t="s">
        <v>54</v>
      </c>
      <c r="N51" t="str">
        <f t="shared" si="0"/>
        <v>Mountain-200</v>
      </c>
      <c r="O51" t="str">
        <f t="shared" si="3"/>
        <v>Black</v>
      </c>
      <c r="P51" t="str">
        <f t="shared" si="1"/>
        <v>38</v>
      </c>
      <c r="Q51">
        <v>2</v>
      </c>
      <c r="R51" t="s">
        <v>27</v>
      </c>
      <c r="S51" t="s">
        <v>28</v>
      </c>
      <c r="T51" t="s">
        <v>50</v>
      </c>
      <c r="U51" t="s">
        <v>51</v>
      </c>
      <c r="V51" t="s">
        <v>52</v>
      </c>
      <c r="X51" t="str">
        <f t="shared" si="2"/>
        <v>261744: 2 Mountain Bikes - 12,16,2021</v>
      </c>
    </row>
    <row r="52" spans="1:24" x14ac:dyDescent="0.25">
      <c r="A52">
        <v>261745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t="s">
        <v>45</v>
      </c>
      <c r="H52" t="s">
        <v>21</v>
      </c>
      <c r="I52" t="s">
        <v>101</v>
      </c>
      <c r="J52" t="s">
        <v>111</v>
      </c>
      <c r="K52" t="s">
        <v>24</v>
      </c>
      <c r="L52" t="s">
        <v>25</v>
      </c>
      <c r="M52" t="s">
        <v>112</v>
      </c>
      <c r="N52" t="str">
        <f t="shared" si="0"/>
        <v>Mountain-200</v>
      </c>
      <c r="O52" t="str">
        <f t="shared" ref="O52:O53" si="7">MID(M52, 14, 6)</f>
        <v>Silver</v>
      </c>
      <c r="P52" t="str">
        <f t="shared" si="1"/>
        <v>46</v>
      </c>
      <c r="Q52">
        <v>1</v>
      </c>
      <c r="R52" t="s">
        <v>36</v>
      </c>
      <c r="S52" t="s">
        <v>37</v>
      </c>
      <c r="T52" t="s">
        <v>38</v>
      </c>
      <c r="U52" t="s">
        <v>36</v>
      </c>
      <c r="V52" t="s">
        <v>37</v>
      </c>
      <c r="X52" t="str">
        <f t="shared" si="2"/>
        <v>261745: 1 Mountain Bikes - 12,16,2021</v>
      </c>
    </row>
    <row r="53" spans="1:24" x14ac:dyDescent="0.25">
      <c r="A53">
        <v>261746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21</v>
      </c>
      <c r="I53" t="s">
        <v>22</v>
      </c>
      <c r="J53" t="s">
        <v>56</v>
      </c>
      <c r="K53" t="s">
        <v>24</v>
      </c>
      <c r="L53" t="s">
        <v>25</v>
      </c>
      <c r="M53" t="s">
        <v>63</v>
      </c>
      <c r="N53" t="str">
        <f t="shared" si="0"/>
        <v>Mountain-200</v>
      </c>
      <c r="O53" t="str">
        <f t="shared" si="7"/>
        <v>Silver</v>
      </c>
      <c r="P53" t="str">
        <f t="shared" si="1"/>
        <v>38</v>
      </c>
      <c r="Q53">
        <v>2</v>
      </c>
      <c r="R53" t="s">
        <v>36</v>
      </c>
      <c r="S53" t="s">
        <v>37</v>
      </c>
      <c r="T53" t="s">
        <v>71</v>
      </c>
      <c r="U53" t="s">
        <v>72</v>
      </c>
      <c r="V53" t="s">
        <v>73</v>
      </c>
      <c r="X53" t="str">
        <f t="shared" si="2"/>
        <v>261746: 2 Mountain Bikes - 12,17,2021</v>
      </c>
    </row>
    <row r="54" spans="1:24" x14ac:dyDescent="0.25">
      <c r="A54">
        <v>261747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t="s">
        <v>45</v>
      </c>
      <c r="H54" t="s">
        <v>32</v>
      </c>
      <c r="I54" t="s">
        <v>46</v>
      </c>
      <c r="J54" t="s">
        <v>47</v>
      </c>
      <c r="K54" t="s">
        <v>24</v>
      </c>
      <c r="L54" t="s">
        <v>25</v>
      </c>
      <c r="M54" t="s">
        <v>48</v>
      </c>
      <c r="N54" t="str">
        <f>LEFT(M54, 14)</f>
        <v>Mountain-400-W</v>
      </c>
      <c r="O54" t="str">
        <f>MID(M54, 16, 6)</f>
        <v>Silver</v>
      </c>
      <c r="P54" t="str">
        <f t="shared" si="1"/>
        <v>42</v>
      </c>
      <c r="Q54">
        <v>1</v>
      </c>
      <c r="R54" t="s">
        <v>40</v>
      </c>
      <c r="S54" t="s">
        <v>41</v>
      </c>
      <c r="T54" t="s">
        <v>49</v>
      </c>
      <c r="U54" t="s">
        <v>40</v>
      </c>
      <c r="V54" t="s">
        <v>41</v>
      </c>
      <c r="X54" t="str">
        <f t="shared" si="2"/>
        <v>261747: 1 Mountain Bikes - 12,17,2021</v>
      </c>
    </row>
    <row r="55" spans="1:24" x14ac:dyDescent="0.25">
      <c r="A55">
        <v>261748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21</v>
      </c>
      <c r="I55" t="s">
        <v>60</v>
      </c>
      <c r="J55" t="s">
        <v>61</v>
      </c>
      <c r="K55" t="s">
        <v>24</v>
      </c>
      <c r="L55" t="s">
        <v>25</v>
      </c>
      <c r="M55" t="s">
        <v>112</v>
      </c>
      <c r="N55" t="str">
        <f t="shared" si="0"/>
        <v>Mountain-200</v>
      </c>
      <c r="O55" t="str">
        <f t="shared" ref="O55:O58" si="8">MID(M55, 14, 6)</f>
        <v>Silver</v>
      </c>
      <c r="P55" t="str">
        <f t="shared" si="1"/>
        <v>46</v>
      </c>
      <c r="Q55">
        <v>1</v>
      </c>
      <c r="R55" t="s">
        <v>36</v>
      </c>
      <c r="S55" t="s">
        <v>37</v>
      </c>
      <c r="T55" t="s">
        <v>38</v>
      </c>
      <c r="U55" t="s">
        <v>36</v>
      </c>
      <c r="V55" t="s">
        <v>37</v>
      </c>
      <c r="X55" t="str">
        <f t="shared" si="2"/>
        <v>261748: 1 Mountain Bikes - 12,17,2021</v>
      </c>
    </row>
    <row r="56" spans="1:24" x14ac:dyDescent="0.25">
      <c r="A56">
        <v>261749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21</v>
      </c>
      <c r="I56" t="s">
        <v>46</v>
      </c>
      <c r="J56" t="s">
        <v>47</v>
      </c>
      <c r="K56" t="s">
        <v>24</v>
      </c>
      <c r="L56" t="s">
        <v>25</v>
      </c>
      <c r="M56" t="s">
        <v>74</v>
      </c>
      <c r="N56" t="str">
        <f t="shared" si="0"/>
        <v>Mountain-500</v>
      </c>
      <c r="O56" t="str">
        <f t="shared" si="8"/>
        <v>Silver</v>
      </c>
      <c r="P56" t="str">
        <f t="shared" si="1"/>
        <v>42</v>
      </c>
      <c r="Q56">
        <v>4</v>
      </c>
      <c r="R56" t="s">
        <v>75</v>
      </c>
      <c r="S56" t="s">
        <v>76</v>
      </c>
      <c r="T56" t="s">
        <v>77</v>
      </c>
      <c r="U56" t="s">
        <v>78</v>
      </c>
      <c r="V56" t="s">
        <v>79</v>
      </c>
      <c r="X56" t="str">
        <f t="shared" si="2"/>
        <v>261749: 4 Mountain Bikes - 12,18,2021</v>
      </c>
    </row>
    <row r="57" spans="1:24" x14ac:dyDescent="0.25">
      <c r="A57">
        <v>261750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21</v>
      </c>
      <c r="I57" t="s">
        <v>60</v>
      </c>
      <c r="J57" t="s">
        <v>61</v>
      </c>
      <c r="K57" t="s">
        <v>24</v>
      </c>
      <c r="L57" t="s">
        <v>25</v>
      </c>
      <c r="M57" t="s">
        <v>112</v>
      </c>
      <c r="N57" t="str">
        <f t="shared" si="0"/>
        <v>Mountain-200</v>
      </c>
      <c r="O57" t="str">
        <f t="shared" si="8"/>
        <v>Silver</v>
      </c>
      <c r="P57" t="str">
        <f t="shared" si="1"/>
        <v>46</v>
      </c>
      <c r="Q57">
        <v>4</v>
      </c>
      <c r="R57" t="s">
        <v>36</v>
      </c>
      <c r="S57" t="s">
        <v>37</v>
      </c>
      <c r="T57" t="s">
        <v>80</v>
      </c>
      <c r="U57" t="s">
        <v>81</v>
      </c>
      <c r="V57" t="s">
        <v>82</v>
      </c>
      <c r="X57" t="str">
        <f t="shared" si="2"/>
        <v>261750: 4 Mountain Bikes - 12,18,2021</v>
      </c>
    </row>
    <row r="58" spans="1:24" x14ac:dyDescent="0.25">
      <c r="A58">
        <v>261751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t="s">
        <v>53</v>
      </c>
      <c r="H58" t="s">
        <v>21</v>
      </c>
      <c r="I58" t="s">
        <v>101</v>
      </c>
      <c r="J58" t="s">
        <v>113</v>
      </c>
      <c r="K58" t="s">
        <v>24</v>
      </c>
      <c r="L58" t="s">
        <v>25</v>
      </c>
      <c r="M58" t="s">
        <v>63</v>
      </c>
      <c r="N58" t="str">
        <f t="shared" si="0"/>
        <v>Mountain-200</v>
      </c>
      <c r="O58" t="str">
        <f t="shared" si="8"/>
        <v>Silver</v>
      </c>
      <c r="P58" t="str">
        <f t="shared" si="1"/>
        <v>38</v>
      </c>
      <c r="Q58">
        <v>3</v>
      </c>
      <c r="R58" t="s">
        <v>36</v>
      </c>
      <c r="S58" t="s">
        <v>37</v>
      </c>
      <c r="T58" t="s">
        <v>106</v>
      </c>
      <c r="U58" t="s">
        <v>107</v>
      </c>
      <c r="V58" t="s">
        <v>108</v>
      </c>
      <c r="X58" t="str">
        <f t="shared" si="2"/>
        <v>261751: 3 Mountain Bikes - 12,18,2021</v>
      </c>
    </row>
    <row r="59" spans="1:24" x14ac:dyDescent="0.25">
      <c r="A59">
        <v>261752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t="s">
        <v>45</v>
      </c>
      <c r="H59" t="s">
        <v>21</v>
      </c>
      <c r="I59" t="s">
        <v>33</v>
      </c>
      <c r="J59" t="s">
        <v>34</v>
      </c>
      <c r="K59" t="s">
        <v>24</v>
      </c>
      <c r="L59" t="s">
        <v>25</v>
      </c>
      <c r="M59" t="s">
        <v>48</v>
      </c>
      <c r="N59" t="str">
        <f>LEFT(M59, 14)</f>
        <v>Mountain-400-W</v>
      </c>
      <c r="O59" t="str">
        <f>MID(M59, 16, 6)</f>
        <v>Silver</v>
      </c>
      <c r="P59" t="str">
        <f t="shared" si="1"/>
        <v>42</v>
      </c>
      <c r="Q59">
        <v>3</v>
      </c>
      <c r="R59" t="s">
        <v>40</v>
      </c>
      <c r="S59" t="s">
        <v>41</v>
      </c>
      <c r="T59" t="s">
        <v>64</v>
      </c>
      <c r="U59" t="s">
        <v>65</v>
      </c>
      <c r="V59" t="s">
        <v>66</v>
      </c>
      <c r="X59" t="str">
        <f t="shared" si="2"/>
        <v>261752: 3 Mountain Bikes - 12,18,2021</v>
      </c>
    </row>
    <row r="60" spans="1:24" x14ac:dyDescent="0.25">
      <c r="A60">
        <v>261753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32</v>
      </c>
      <c r="I60" t="s">
        <v>22</v>
      </c>
      <c r="J60" t="s">
        <v>23</v>
      </c>
      <c r="K60" t="s">
        <v>24</v>
      </c>
      <c r="L60" t="s">
        <v>25</v>
      </c>
      <c r="M60" t="s">
        <v>69</v>
      </c>
      <c r="N60" t="str">
        <f t="shared" si="0"/>
        <v>Mountain-200</v>
      </c>
      <c r="O60" t="str">
        <f t="shared" si="3"/>
        <v>Black</v>
      </c>
      <c r="P60" t="str">
        <f t="shared" si="1"/>
        <v>42</v>
      </c>
      <c r="Q60">
        <v>3</v>
      </c>
      <c r="R60" t="s">
        <v>27</v>
      </c>
      <c r="S60" t="s">
        <v>28</v>
      </c>
      <c r="T60" t="s">
        <v>103</v>
      </c>
      <c r="U60" t="s">
        <v>104</v>
      </c>
      <c r="V60" t="s">
        <v>105</v>
      </c>
      <c r="X60" t="str">
        <f t="shared" si="2"/>
        <v>261753: 3 Mountain Bikes - 12,18,2021</v>
      </c>
    </row>
    <row r="61" spans="1:24" x14ac:dyDescent="0.25">
      <c r="A61">
        <v>261754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t="s">
        <v>45</v>
      </c>
      <c r="H61" t="s">
        <v>32</v>
      </c>
      <c r="I61" t="s">
        <v>101</v>
      </c>
      <c r="J61" t="s">
        <v>102</v>
      </c>
      <c r="K61" t="s">
        <v>24</v>
      </c>
      <c r="L61" t="s">
        <v>25</v>
      </c>
      <c r="M61" t="s">
        <v>26</v>
      </c>
      <c r="N61" t="str">
        <f t="shared" si="0"/>
        <v>Mountain-200</v>
      </c>
      <c r="O61" t="str">
        <f t="shared" si="3"/>
        <v>Black</v>
      </c>
      <c r="P61" t="str">
        <f t="shared" si="1"/>
        <v>46</v>
      </c>
      <c r="Q61">
        <v>1</v>
      </c>
      <c r="R61" t="s">
        <v>27</v>
      </c>
      <c r="S61" t="s">
        <v>28</v>
      </c>
      <c r="T61" t="s">
        <v>55</v>
      </c>
      <c r="U61" t="s">
        <v>27</v>
      </c>
      <c r="V61" t="s">
        <v>28</v>
      </c>
      <c r="X61" t="str">
        <f t="shared" si="2"/>
        <v>261754: 1 Mountain Bikes - 12,18,2021</v>
      </c>
    </row>
    <row r="62" spans="1:24" x14ac:dyDescent="0.25">
      <c r="A62">
        <v>261755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32</v>
      </c>
      <c r="I62" t="s">
        <v>22</v>
      </c>
      <c r="J62" t="s">
        <v>56</v>
      </c>
      <c r="K62" t="s">
        <v>24</v>
      </c>
      <c r="L62" t="s">
        <v>25</v>
      </c>
      <c r="M62" t="s">
        <v>63</v>
      </c>
      <c r="N62" t="str">
        <f t="shared" si="0"/>
        <v>Mountain-200</v>
      </c>
      <c r="O62" t="str">
        <f t="shared" ref="O62:O63" si="9">MID(M62, 14, 6)</f>
        <v>Silver</v>
      </c>
      <c r="P62" t="str">
        <f t="shared" si="1"/>
        <v>38</v>
      </c>
      <c r="Q62">
        <v>1</v>
      </c>
      <c r="R62" t="s">
        <v>36</v>
      </c>
      <c r="S62" t="s">
        <v>37</v>
      </c>
      <c r="T62" t="s">
        <v>38</v>
      </c>
      <c r="U62" t="s">
        <v>36</v>
      </c>
      <c r="V62" t="s">
        <v>37</v>
      </c>
      <c r="X62" t="str">
        <f t="shared" si="2"/>
        <v>261755: 1 Mountain Bikes - 12,18,2021</v>
      </c>
    </row>
    <row r="63" spans="1:24" x14ac:dyDescent="0.25">
      <c r="A63">
        <v>261756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t="s">
        <v>53</v>
      </c>
      <c r="H63" t="s">
        <v>32</v>
      </c>
      <c r="I63" t="s">
        <v>101</v>
      </c>
      <c r="J63" t="s">
        <v>114</v>
      </c>
      <c r="K63" t="s">
        <v>24</v>
      </c>
      <c r="L63" t="s">
        <v>25</v>
      </c>
      <c r="M63" t="s">
        <v>112</v>
      </c>
      <c r="N63" t="str">
        <f t="shared" si="0"/>
        <v>Mountain-200</v>
      </c>
      <c r="O63" t="str">
        <f t="shared" si="9"/>
        <v>Silver</v>
      </c>
      <c r="P63" t="str">
        <f t="shared" si="1"/>
        <v>46</v>
      </c>
      <c r="Q63">
        <v>4</v>
      </c>
      <c r="R63" t="s">
        <v>36</v>
      </c>
      <c r="S63" t="s">
        <v>37</v>
      </c>
      <c r="T63" t="s">
        <v>80</v>
      </c>
      <c r="U63" t="s">
        <v>81</v>
      </c>
      <c r="V63" t="s">
        <v>82</v>
      </c>
      <c r="X63" t="str">
        <f t="shared" si="2"/>
        <v>261756: 4 Mountain Bikes - 12,19,2021</v>
      </c>
    </row>
    <row r="64" spans="1:24" x14ac:dyDescent="0.25">
      <c r="A64">
        <v>261757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t="s">
        <v>53</v>
      </c>
      <c r="H64" t="s">
        <v>21</v>
      </c>
      <c r="I64" t="s">
        <v>46</v>
      </c>
      <c r="J64" t="s">
        <v>88</v>
      </c>
      <c r="K64" t="s">
        <v>24</v>
      </c>
      <c r="L64" t="s">
        <v>25</v>
      </c>
      <c r="M64" t="s">
        <v>115</v>
      </c>
      <c r="N64" t="str">
        <f t="shared" si="0"/>
        <v>Mountain-500</v>
      </c>
      <c r="O64" t="str">
        <f t="shared" si="3"/>
        <v>Black</v>
      </c>
      <c r="P64" t="str">
        <f t="shared" si="1"/>
        <v>44</v>
      </c>
      <c r="Q64">
        <v>4</v>
      </c>
      <c r="R64" t="s">
        <v>85</v>
      </c>
      <c r="S64" t="s">
        <v>86</v>
      </c>
      <c r="T64" t="s">
        <v>116</v>
      </c>
      <c r="U64" t="s">
        <v>117</v>
      </c>
      <c r="V64" t="s">
        <v>118</v>
      </c>
      <c r="X64" t="str">
        <f t="shared" si="2"/>
        <v>261757: 4 Mountain Bikes - 12,19,2021</v>
      </c>
    </row>
    <row r="65" spans="1:24" x14ac:dyDescent="0.25">
      <c r="A65">
        <v>261758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t="s">
        <v>45</v>
      </c>
      <c r="H65" t="s">
        <v>32</v>
      </c>
      <c r="I65" t="s">
        <v>101</v>
      </c>
      <c r="J65" t="s">
        <v>102</v>
      </c>
      <c r="K65" t="s">
        <v>24</v>
      </c>
      <c r="L65" t="s">
        <v>25</v>
      </c>
      <c r="M65" t="s">
        <v>54</v>
      </c>
      <c r="N65" t="str">
        <f t="shared" si="0"/>
        <v>Mountain-200</v>
      </c>
      <c r="O65" t="str">
        <f t="shared" si="3"/>
        <v>Black</v>
      </c>
      <c r="P65" t="str">
        <f t="shared" si="1"/>
        <v>38</v>
      </c>
      <c r="Q65">
        <v>4</v>
      </c>
      <c r="R65" t="s">
        <v>27</v>
      </c>
      <c r="S65" t="s">
        <v>28</v>
      </c>
      <c r="T65" t="s">
        <v>29</v>
      </c>
      <c r="U65" t="s">
        <v>30</v>
      </c>
      <c r="V65" t="s">
        <v>31</v>
      </c>
      <c r="X65" t="str">
        <f t="shared" si="2"/>
        <v>261758: 4 Mountain Bikes - 12,19,2021</v>
      </c>
    </row>
    <row r="66" spans="1:24" x14ac:dyDescent="0.25">
      <c r="A66">
        <v>261759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21</v>
      </c>
      <c r="I66" t="s">
        <v>22</v>
      </c>
      <c r="J66" t="s">
        <v>83</v>
      </c>
      <c r="K66" t="s">
        <v>24</v>
      </c>
      <c r="L66" t="s">
        <v>25</v>
      </c>
      <c r="M66" t="s">
        <v>119</v>
      </c>
      <c r="N66" t="str">
        <f t="shared" si="0"/>
        <v>Mountain-100</v>
      </c>
      <c r="O66" t="str">
        <f t="shared" si="3"/>
        <v>Black</v>
      </c>
      <c r="P66" t="str">
        <f t="shared" si="1"/>
        <v>48</v>
      </c>
      <c r="Q66">
        <v>4</v>
      </c>
      <c r="R66" t="s">
        <v>90</v>
      </c>
      <c r="S66" t="s">
        <v>91</v>
      </c>
      <c r="T66" t="s">
        <v>120</v>
      </c>
      <c r="U66" t="s">
        <v>121</v>
      </c>
      <c r="V66" t="s">
        <v>122</v>
      </c>
      <c r="X66" t="str">
        <f t="shared" si="2"/>
        <v>261759: 4 Mountain Bikes - 12,19,2021</v>
      </c>
    </row>
    <row r="67" spans="1:24" x14ac:dyDescent="0.25">
      <c r="A67">
        <v>261760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32</v>
      </c>
      <c r="I67" t="s">
        <v>22</v>
      </c>
      <c r="J67" t="s">
        <v>83</v>
      </c>
      <c r="K67" t="s">
        <v>24</v>
      </c>
      <c r="L67" t="s">
        <v>25</v>
      </c>
      <c r="M67" t="s">
        <v>54</v>
      </c>
      <c r="N67" t="str">
        <f t="shared" ref="N67:N89" si="10">LEFT(M67, 12)</f>
        <v>Mountain-200</v>
      </c>
      <c r="O67" t="str">
        <f t="shared" ref="O67:O89" si="11">MID(M67, 14, 5)</f>
        <v>Black</v>
      </c>
      <c r="P67" t="str">
        <f t="shared" ref="P67:P89" si="12">RIGHT(M67, 2)</f>
        <v>38</v>
      </c>
      <c r="Q67">
        <v>4</v>
      </c>
      <c r="R67" t="s">
        <v>27</v>
      </c>
      <c r="S67" t="s">
        <v>28</v>
      </c>
      <c r="T67" t="s">
        <v>29</v>
      </c>
      <c r="U67" t="s">
        <v>30</v>
      </c>
      <c r="V67" t="s">
        <v>31</v>
      </c>
      <c r="X67" t="str">
        <f t="shared" ref="X67:X89" si="13">_xlfn.CONCAT(A67,": ", Q67," ",L67, " - ", TEXT(B67,"mm,dd,yyyy"))</f>
        <v>261760: 4 Mountain Bikes - 12,19,2021</v>
      </c>
    </row>
    <row r="68" spans="1:24" x14ac:dyDescent="0.25">
      <c r="A68">
        <v>261761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 t="str">
        <f t="shared" si="10"/>
        <v>Mountain-200</v>
      </c>
      <c r="O68" t="str">
        <f t="shared" si="11"/>
        <v>Black</v>
      </c>
      <c r="P68" t="str">
        <f t="shared" si="12"/>
        <v>46</v>
      </c>
      <c r="Q68">
        <v>4</v>
      </c>
      <c r="R68" t="s">
        <v>27</v>
      </c>
      <c r="S68" t="s">
        <v>28</v>
      </c>
      <c r="T68" t="s">
        <v>29</v>
      </c>
      <c r="U68" t="s">
        <v>30</v>
      </c>
      <c r="V68" t="s">
        <v>31</v>
      </c>
      <c r="X68" t="str">
        <f t="shared" si="13"/>
        <v>261761: 4 Mountain Bikes - 12,19,2021</v>
      </c>
    </row>
    <row r="69" spans="1:24" x14ac:dyDescent="0.25">
      <c r="A69">
        <v>261762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21</v>
      </c>
      <c r="I69" t="s">
        <v>46</v>
      </c>
      <c r="J69" t="s">
        <v>62</v>
      </c>
      <c r="K69" t="s">
        <v>24</v>
      </c>
      <c r="L69" t="s">
        <v>25</v>
      </c>
      <c r="M69" t="s">
        <v>26</v>
      </c>
      <c r="N69" t="str">
        <f t="shared" si="10"/>
        <v>Mountain-200</v>
      </c>
      <c r="O69" t="str">
        <f t="shared" si="11"/>
        <v>Black</v>
      </c>
      <c r="P69" t="str">
        <f t="shared" si="12"/>
        <v>46</v>
      </c>
      <c r="Q69">
        <v>4</v>
      </c>
      <c r="R69" t="s">
        <v>27</v>
      </c>
      <c r="S69" t="s">
        <v>28</v>
      </c>
      <c r="T69" t="s">
        <v>29</v>
      </c>
      <c r="U69" t="s">
        <v>30</v>
      </c>
      <c r="V69" t="s">
        <v>31</v>
      </c>
      <c r="X69" t="str">
        <f t="shared" si="13"/>
        <v>261762: 4 Mountain Bikes - 12,19,2021</v>
      </c>
    </row>
    <row r="70" spans="1:24" x14ac:dyDescent="0.25">
      <c r="A70">
        <v>261763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t="s">
        <v>53</v>
      </c>
      <c r="H70" t="s">
        <v>32</v>
      </c>
      <c r="I70" t="s">
        <v>46</v>
      </c>
      <c r="J70" t="s">
        <v>123</v>
      </c>
      <c r="K70" t="s">
        <v>24</v>
      </c>
      <c r="L70" t="s">
        <v>25</v>
      </c>
      <c r="M70" t="s">
        <v>96</v>
      </c>
      <c r="N70" t="str">
        <f t="shared" si="10"/>
        <v>Mountain-500</v>
      </c>
      <c r="O70" t="str">
        <f t="shared" si="11"/>
        <v>Black</v>
      </c>
      <c r="P70" t="str">
        <f t="shared" si="12"/>
        <v>40</v>
      </c>
      <c r="Q70">
        <v>2</v>
      </c>
      <c r="R70" t="s">
        <v>85</v>
      </c>
      <c r="S70" t="s">
        <v>86</v>
      </c>
      <c r="T70" t="s">
        <v>124</v>
      </c>
      <c r="U70" t="s">
        <v>125</v>
      </c>
      <c r="V70" t="s">
        <v>126</v>
      </c>
      <c r="X70" t="str">
        <f t="shared" si="13"/>
        <v>261763: 2 Mountain Bikes - 12,19,2021</v>
      </c>
    </row>
    <row r="71" spans="1:24" x14ac:dyDescent="0.25">
      <c r="A71">
        <v>261764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21</v>
      </c>
      <c r="I71" t="s">
        <v>60</v>
      </c>
      <c r="J71" t="s">
        <v>127</v>
      </c>
      <c r="K71" t="s">
        <v>24</v>
      </c>
      <c r="L71" t="s">
        <v>25</v>
      </c>
      <c r="M71" t="s">
        <v>26</v>
      </c>
      <c r="N71" t="str">
        <f t="shared" si="10"/>
        <v>Mountain-200</v>
      </c>
      <c r="O71" t="str">
        <f t="shared" si="11"/>
        <v>Black</v>
      </c>
      <c r="P71" t="str">
        <f t="shared" si="12"/>
        <v>46</v>
      </c>
      <c r="Q71">
        <v>2</v>
      </c>
      <c r="R71" t="s">
        <v>27</v>
      </c>
      <c r="S71" t="s">
        <v>28</v>
      </c>
      <c r="T71" t="s">
        <v>50</v>
      </c>
      <c r="U71" t="s">
        <v>51</v>
      </c>
      <c r="V71" t="s">
        <v>52</v>
      </c>
      <c r="X71" t="str">
        <f t="shared" si="13"/>
        <v>261764: 2 Mountain Bikes - 12,19,2021</v>
      </c>
    </row>
    <row r="72" spans="1:24" x14ac:dyDescent="0.25">
      <c r="A72">
        <v>261765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21</v>
      </c>
      <c r="I72" t="s">
        <v>22</v>
      </c>
      <c r="J72" t="s">
        <v>56</v>
      </c>
      <c r="K72" t="s">
        <v>24</v>
      </c>
      <c r="L72" t="s">
        <v>25</v>
      </c>
      <c r="M72" t="s">
        <v>63</v>
      </c>
      <c r="N72" t="str">
        <f t="shared" si="10"/>
        <v>Mountain-200</v>
      </c>
      <c r="O72" t="str">
        <f>MID(M72, 14, 6)</f>
        <v>Silver</v>
      </c>
      <c r="P72" t="str">
        <f t="shared" si="12"/>
        <v>38</v>
      </c>
      <c r="Q72">
        <v>1</v>
      </c>
      <c r="R72" t="s">
        <v>36</v>
      </c>
      <c r="S72" t="s">
        <v>37</v>
      </c>
      <c r="T72" t="s">
        <v>38</v>
      </c>
      <c r="U72" t="s">
        <v>36</v>
      </c>
      <c r="V72" t="s">
        <v>37</v>
      </c>
      <c r="X72" t="str">
        <f t="shared" si="13"/>
        <v>261765: 1 Mountain Bikes - 12,19,2021</v>
      </c>
    </row>
    <row r="73" spans="1:24" x14ac:dyDescent="0.25">
      <c r="A73">
        <v>261766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t="s">
        <v>45</v>
      </c>
      <c r="H73" t="s">
        <v>21</v>
      </c>
      <c r="I73" t="s">
        <v>46</v>
      </c>
      <c r="J73" t="s">
        <v>88</v>
      </c>
      <c r="K73" t="s">
        <v>24</v>
      </c>
      <c r="L73" t="s">
        <v>25</v>
      </c>
      <c r="M73" t="s">
        <v>89</v>
      </c>
      <c r="N73" t="str">
        <f t="shared" si="10"/>
        <v>Mountain-100</v>
      </c>
      <c r="O73" t="str">
        <f t="shared" si="11"/>
        <v>Black</v>
      </c>
      <c r="P73" t="str">
        <f t="shared" si="12"/>
        <v>38</v>
      </c>
      <c r="Q73">
        <v>4</v>
      </c>
      <c r="R73" t="s">
        <v>90</v>
      </c>
      <c r="S73" t="s">
        <v>91</v>
      </c>
      <c r="T73" t="s">
        <v>120</v>
      </c>
      <c r="U73" t="s">
        <v>121</v>
      </c>
      <c r="V73" t="s">
        <v>122</v>
      </c>
      <c r="X73" t="str">
        <f t="shared" si="13"/>
        <v>261766: 4 Mountain Bikes - 12,20,2021</v>
      </c>
    </row>
    <row r="74" spans="1:24" x14ac:dyDescent="0.25">
      <c r="A74">
        <v>261767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32</v>
      </c>
      <c r="I74" t="s">
        <v>46</v>
      </c>
      <c r="J74" t="s">
        <v>62</v>
      </c>
      <c r="K74" t="s">
        <v>24</v>
      </c>
      <c r="L74" t="s">
        <v>25</v>
      </c>
      <c r="M74" t="s">
        <v>26</v>
      </c>
      <c r="N74" t="str">
        <f t="shared" si="10"/>
        <v>Mountain-200</v>
      </c>
      <c r="O74" t="str">
        <f t="shared" si="11"/>
        <v>Black</v>
      </c>
      <c r="P74" t="str">
        <f t="shared" si="12"/>
        <v>46</v>
      </c>
      <c r="Q74">
        <v>4</v>
      </c>
      <c r="R74" t="s">
        <v>27</v>
      </c>
      <c r="S74" t="s">
        <v>28</v>
      </c>
      <c r="T74" t="s">
        <v>29</v>
      </c>
      <c r="U74" t="s">
        <v>30</v>
      </c>
      <c r="V74" t="s">
        <v>31</v>
      </c>
      <c r="X74" t="str">
        <f t="shared" si="13"/>
        <v>261767: 4 Mountain Bikes - 12,20,2021</v>
      </c>
    </row>
    <row r="75" spans="1:24" x14ac:dyDescent="0.25">
      <c r="A75">
        <v>261768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t="s">
        <v>45</v>
      </c>
      <c r="H75" t="s">
        <v>32</v>
      </c>
      <c r="I75" t="s">
        <v>67</v>
      </c>
      <c r="J75" t="s">
        <v>68</v>
      </c>
      <c r="K75" t="s">
        <v>24</v>
      </c>
      <c r="L75" t="s">
        <v>25</v>
      </c>
      <c r="M75" t="s">
        <v>128</v>
      </c>
      <c r="N75" t="str">
        <f t="shared" si="10"/>
        <v>Mountain-500</v>
      </c>
      <c r="O75" t="str">
        <f t="shared" si="11"/>
        <v>Black</v>
      </c>
      <c r="P75" t="str">
        <f t="shared" si="12"/>
        <v>52</v>
      </c>
      <c r="Q75">
        <v>3</v>
      </c>
      <c r="R75" t="s">
        <v>85</v>
      </c>
      <c r="S75" t="s">
        <v>86</v>
      </c>
      <c r="T75" t="s">
        <v>129</v>
      </c>
      <c r="U75" t="s">
        <v>130</v>
      </c>
      <c r="V75" t="s">
        <v>131</v>
      </c>
      <c r="X75" t="str">
        <f t="shared" si="13"/>
        <v>261768: 3 Mountain Bikes - 12,20,2021</v>
      </c>
    </row>
    <row r="76" spans="1:24" x14ac:dyDescent="0.25">
      <c r="A76">
        <v>261769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21</v>
      </c>
      <c r="I76" t="s">
        <v>46</v>
      </c>
      <c r="J76" t="s">
        <v>62</v>
      </c>
      <c r="K76" t="s">
        <v>24</v>
      </c>
      <c r="L76" t="s">
        <v>25</v>
      </c>
      <c r="M76" t="s">
        <v>63</v>
      </c>
      <c r="N76" t="str">
        <f t="shared" si="10"/>
        <v>Mountain-200</v>
      </c>
      <c r="O76" t="str">
        <f t="shared" ref="O76:O78" si="14">MID(M76, 14, 6)</f>
        <v>Silver</v>
      </c>
      <c r="P76" t="str">
        <f t="shared" si="12"/>
        <v>38</v>
      </c>
      <c r="Q76">
        <v>1</v>
      </c>
      <c r="R76" t="s">
        <v>36</v>
      </c>
      <c r="S76" t="s">
        <v>37</v>
      </c>
      <c r="T76" t="s">
        <v>38</v>
      </c>
      <c r="U76" t="s">
        <v>36</v>
      </c>
      <c r="V76" t="s">
        <v>37</v>
      </c>
      <c r="X76" t="str">
        <f t="shared" si="13"/>
        <v>261769: 1 Mountain Bikes - 12,20,2021</v>
      </c>
    </row>
    <row r="77" spans="1:24" x14ac:dyDescent="0.25">
      <c r="A77">
        <v>261770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32</v>
      </c>
      <c r="I77" t="s">
        <v>46</v>
      </c>
      <c r="J77" t="s">
        <v>88</v>
      </c>
      <c r="K77" t="s">
        <v>24</v>
      </c>
      <c r="L77" t="s">
        <v>25</v>
      </c>
      <c r="M77" t="s">
        <v>63</v>
      </c>
      <c r="N77" t="str">
        <f t="shared" si="10"/>
        <v>Mountain-200</v>
      </c>
      <c r="O77" t="str">
        <f t="shared" si="14"/>
        <v>Silver</v>
      </c>
      <c r="P77" t="str">
        <f t="shared" si="12"/>
        <v>38</v>
      </c>
      <c r="Q77">
        <v>1</v>
      </c>
      <c r="R77" t="s">
        <v>36</v>
      </c>
      <c r="S77" t="s">
        <v>37</v>
      </c>
      <c r="T77" t="s">
        <v>38</v>
      </c>
      <c r="U77" t="s">
        <v>36</v>
      </c>
      <c r="V77" t="s">
        <v>37</v>
      </c>
      <c r="X77" t="str">
        <f t="shared" si="13"/>
        <v>261770: 1 Mountain Bikes - 12,20,2021</v>
      </c>
    </row>
    <row r="78" spans="1:24" x14ac:dyDescent="0.25">
      <c r="A78">
        <v>261771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t="s">
        <v>45</v>
      </c>
      <c r="H78" t="s">
        <v>32</v>
      </c>
      <c r="I78" t="s">
        <v>101</v>
      </c>
      <c r="J78" t="s">
        <v>132</v>
      </c>
      <c r="K78" t="s">
        <v>24</v>
      </c>
      <c r="L78" t="s">
        <v>25</v>
      </c>
      <c r="M78" t="s">
        <v>63</v>
      </c>
      <c r="N78" t="str">
        <f t="shared" si="10"/>
        <v>Mountain-200</v>
      </c>
      <c r="O78" t="str">
        <f t="shared" si="14"/>
        <v>Silver</v>
      </c>
      <c r="P78" t="str">
        <f t="shared" si="12"/>
        <v>38</v>
      </c>
      <c r="Q78">
        <v>3</v>
      </c>
      <c r="R78" t="s">
        <v>36</v>
      </c>
      <c r="S78" t="s">
        <v>37</v>
      </c>
      <c r="T78" t="s">
        <v>106</v>
      </c>
      <c r="U78" t="s">
        <v>107</v>
      </c>
      <c r="V78" t="s">
        <v>108</v>
      </c>
      <c r="X78" t="str">
        <f t="shared" si="13"/>
        <v>261771: 3 Mountain Bikes - 12,21,2021</v>
      </c>
    </row>
    <row r="79" spans="1:24" x14ac:dyDescent="0.25">
      <c r="A79">
        <v>261772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t="s">
        <v>53</v>
      </c>
      <c r="H79" t="s">
        <v>32</v>
      </c>
      <c r="I79" t="s">
        <v>33</v>
      </c>
      <c r="J79" t="s">
        <v>34</v>
      </c>
      <c r="K79" t="s">
        <v>24</v>
      </c>
      <c r="L79" t="s">
        <v>25</v>
      </c>
      <c r="M79" t="s">
        <v>39</v>
      </c>
      <c r="N79" t="str">
        <f>LEFT(M79, 14)</f>
        <v>Mountain-400-W</v>
      </c>
      <c r="O79" t="str">
        <f>MID(M79, 16, 6)</f>
        <v>Silver</v>
      </c>
      <c r="P79" t="str">
        <f t="shared" si="12"/>
        <v>46</v>
      </c>
      <c r="Q79">
        <v>2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X79" t="str">
        <f t="shared" si="13"/>
        <v>261772: 2 Mountain Bikes - 12,21,2021</v>
      </c>
    </row>
    <row r="80" spans="1:24" x14ac:dyDescent="0.25">
      <c r="A80">
        <v>261773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t="s">
        <v>45</v>
      </c>
      <c r="H80" t="s">
        <v>21</v>
      </c>
      <c r="I80" t="s">
        <v>22</v>
      </c>
      <c r="J80" t="s">
        <v>56</v>
      </c>
      <c r="K80" t="s">
        <v>24</v>
      </c>
      <c r="L80" t="s">
        <v>25</v>
      </c>
      <c r="M80" t="s">
        <v>63</v>
      </c>
      <c r="N80" t="str">
        <f t="shared" si="10"/>
        <v>Mountain-200</v>
      </c>
      <c r="O80" t="str">
        <f>MID(M80, 14, 6)</f>
        <v>Silver</v>
      </c>
      <c r="P80" t="str">
        <f t="shared" si="12"/>
        <v>38</v>
      </c>
      <c r="Q80">
        <v>3</v>
      </c>
      <c r="R80" t="s">
        <v>36</v>
      </c>
      <c r="S80" t="s">
        <v>37</v>
      </c>
      <c r="T80" t="s">
        <v>106</v>
      </c>
      <c r="U80" t="s">
        <v>107</v>
      </c>
      <c r="V80" t="s">
        <v>108</v>
      </c>
      <c r="X80" t="str">
        <f t="shared" si="13"/>
        <v>261773: 3 Mountain Bikes - 12,22,2021</v>
      </c>
    </row>
    <row r="81" spans="1:24" x14ac:dyDescent="0.25">
      <c r="A81">
        <v>261774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32</v>
      </c>
      <c r="I81" t="s">
        <v>22</v>
      </c>
      <c r="J81" t="s">
        <v>23</v>
      </c>
      <c r="K81" t="s">
        <v>24</v>
      </c>
      <c r="L81" t="s">
        <v>25</v>
      </c>
      <c r="M81" t="s">
        <v>69</v>
      </c>
      <c r="N81" t="str">
        <f t="shared" si="10"/>
        <v>Mountain-200</v>
      </c>
      <c r="O81" t="str">
        <f t="shared" si="11"/>
        <v>Black</v>
      </c>
      <c r="P81" t="str">
        <f t="shared" si="12"/>
        <v>42</v>
      </c>
      <c r="Q81">
        <v>3</v>
      </c>
      <c r="R81" t="s">
        <v>27</v>
      </c>
      <c r="S81" t="s">
        <v>28</v>
      </c>
      <c r="T81" t="s">
        <v>103</v>
      </c>
      <c r="U81" t="s">
        <v>104</v>
      </c>
      <c r="V81" t="s">
        <v>105</v>
      </c>
      <c r="X81" t="str">
        <f t="shared" si="13"/>
        <v>261774: 3 Mountain Bikes - 12,22,2021</v>
      </c>
    </row>
    <row r="82" spans="1:24" x14ac:dyDescent="0.25">
      <c r="A82">
        <v>261775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t="s">
        <v>53</v>
      </c>
      <c r="H82" t="s">
        <v>21</v>
      </c>
      <c r="I82" t="s">
        <v>46</v>
      </c>
      <c r="J82" t="s">
        <v>47</v>
      </c>
      <c r="K82" t="s">
        <v>24</v>
      </c>
      <c r="L82" t="s">
        <v>25</v>
      </c>
      <c r="M82" t="s">
        <v>74</v>
      </c>
      <c r="N82" t="str">
        <f t="shared" si="10"/>
        <v>Mountain-500</v>
      </c>
      <c r="O82" t="str">
        <f>MID(M82, 14, 6)</f>
        <v>Silver</v>
      </c>
      <c r="P82" t="str">
        <f t="shared" si="12"/>
        <v>42</v>
      </c>
      <c r="Q82">
        <v>1</v>
      </c>
      <c r="R82" t="s">
        <v>75</v>
      </c>
      <c r="S82" t="s">
        <v>76</v>
      </c>
      <c r="T82" t="s">
        <v>110</v>
      </c>
      <c r="U82" t="s">
        <v>75</v>
      </c>
      <c r="V82" t="s">
        <v>76</v>
      </c>
      <c r="X82" t="str">
        <f t="shared" si="13"/>
        <v>261775: 1 Mountain Bikes - 12,22,2021</v>
      </c>
    </row>
    <row r="83" spans="1:24" x14ac:dyDescent="0.25">
      <c r="A83">
        <v>261776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t="s">
        <v>45</v>
      </c>
      <c r="H83" t="s">
        <v>32</v>
      </c>
      <c r="I83" t="s">
        <v>101</v>
      </c>
      <c r="J83" t="s">
        <v>102</v>
      </c>
      <c r="K83" t="s">
        <v>24</v>
      </c>
      <c r="L83" t="s">
        <v>25</v>
      </c>
      <c r="M83" t="s">
        <v>54</v>
      </c>
      <c r="N83" t="str">
        <f t="shared" si="10"/>
        <v>Mountain-200</v>
      </c>
      <c r="O83" t="str">
        <f t="shared" si="11"/>
        <v>Black</v>
      </c>
      <c r="P83" t="str">
        <f t="shared" si="12"/>
        <v>38</v>
      </c>
      <c r="Q83">
        <v>1</v>
      </c>
      <c r="R83" t="s">
        <v>27</v>
      </c>
      <c r="S83" t="s">
        <v>28</v>
      </c>
      <c r="T83" t="s">
        <v>55</v>
      </c>
      <c r="U83" t="s">
        <v>27</v>
      </c>
      <c r="V83" t="s">
        <v>28</v>
      </c>
      <c r="X83" t="str">
        <f t="shared" si="13"/>
        <v>261776: 1 Mountain Bikes - 12,22,2021</v>
      </c>
    </row>
    <row r="84" spans="1:24" x14ac:dyDescent="0.25">
      <c r="A84">
        <v>261777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t="s">
        <v>45</v>
      </c>
      <c r="H84" t="s">
        <v>21</v>
      </c>
      <c r="I84" t="s">
        <v>67</v>
      </c>
      <c r="J84" t="s">
        <v>68</v>
      </c>
      <c r="K84" t="s">
        <v>24</v>
      </c>
      <c r="L84" t="s">
        <v>25</v>
      </c>
      <c r="M84" t="s">
        <v>26</v>
      </c>
      <c r="N84" t="str">
        <f t="shared" si="10"/>
        <v>Mountain-200</v>
      </c>
      <c r="O84" t="str">
        <f t="shared" si="11"/>
        <v>Black</v>
      </c>
      <c r="P84" t="str">
        <f t="shared" si="12"/>
        <v>46</v>
      </c>
      <c r="Q84">
        <v>1</v>
      </c>
      <c r="R84" t="s">
        <v>27</v>
      </c>
      <c r="S84" t="s">
        <v>28</v>
      </c>
      <c r="T84" t="s">
        <v>55</v>
      </c>
      <c r="U84" t="s">
        <v>27</v>
      </c>
      <c r="V84" t="s">
        <v>28</v>
      </c>
      <c r="X84" t="str">
        <f t="shared" si="13"/>
        <v>261777: 1 Mountain Bikes - 12,22,2021</v>
      </c>
    </row>
    <row r="85" spans="1:24" x14ac:dyDescent="0.25">
      <c r="A85">
        <v>261778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32</v>
      </c>
      <c r="I85" t="s">
        <v>60</v>
      </c>
      <c r="J85" t="s">
        <v>127</v>
      </c>
      <c r="K85" t="s">
        <v>24</v>
      </c>
      <c r="L85" t="s">
        <v>25</v>
      </c>
      <c r="M85" t="s">
        <v>63</v>
      </c>
      <c r="N85" t="str">
        <f t="shared" si="10"/>
        <v>Mountain-200</v>
      </c>
      <c r="O85" t="str">
        <f t="shared" ref="O85:O86" si="15">MID(M85, 14, 6)</f>
        <v>Silver</v>
      </c>
      <c r="P85" t="str">
        <f t="shared" si="12"/>
        <v>38</v>
      </c>
      <c r="Q85">
        <v>1</v>
      </c>
      <c r="R85" t="s">
        <v>36</v>
      </c>
      <c r="S85" t="s">
        <v>37</v>
      </c>
      <c r="T85" t="s">
        <v>38</v>
      </c>
      <c r="U85" t="s">
        <v>36</v>
      </c>
      <c r="V85" t="s">
        <v>37</v>
      </c>
      <c r="X85" t="str">
        <f t="shared" si="13"/>
        <v>261778: 1 Mountain Bikes - 12,22,2021</v>
      </c>
    </row>
    <row r="86" spans="1:24" x14ac:dyDescent="0.25">
      <c r="A86">
        <v>261779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t="s">
        <v>45</v>
      </c>
      <c r="H86" t="s">
        <v>21</v>
      </c>
      <c r="I86" t="s">
        <v>22</v>
      </c>
      <c r="J86" t="s">
        <v>83</v>
      </c>
      <c r="K86" t="s">
        <v>24</v>
      </c>
      <c r="L86" t="s">
        <v>25</v>
      </c>
      <c r="M86" t="s">
        <v>35</v>
      </c>
      <c r="N86" t="str">
        <f t="shared" si="10"/>
        <v>Mountain-200</v>
      </c>
      <c r="O86" t="str">
        <f t="shared" si="15"/>
        <v>Silver</v>
      </c>
      <c r="P86" t="str">
        <f t="shared" si="12"/>
        <v>42</v>
      </c>
      <c r="Q86">
        <v>1</v>
      </c>
      <c r="R86" t="s">
        <v>36</v>
      </c>
      <c r="S86" t="s">
        <v>37</v>
      </c>
      <c r="T86" t="s">
        <v>38</v>
      </c>
      <c r="U86" t="s">
        <v>36</v>
      </c>
      <c r="V86" t="s">
        <v>37</v>
      </c>
      <c r="X86" t="str">
        <f t="shared" si="13"/>
        <v>261779: 1 Mountain Bikes - 12,23,2021</v>
      </c>
    </row>
    <row r="87" spans="1:24" x14ac:dyDescent="0.25">
      <c r="A87">
        <v>261780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t="s">
        <v>45</v>
      </c>
      <c r="H87" t="s">
        <v>21</v>
      </c>
      <c r="I87" t="s">
        <v>67</v>
      </c>
      <c r="J87" t="s">
        <v>68</v>
      </c>
      <c r="K87" t="s">
        <v>24</v>
      </c>
      <c r="L87" t="s">
        <v>25</v>
      </c>
      <c r="M87" t="s">
        <v>69</v>
      </c>
      <c r="N87" t="str">
        <f t="shared" si="10"/>
        <v>Mountain-200</v>
      </c>
      <c r="O87" t="str">
        <f t="shared" si="11"/>
        <v>Black</v>
      </c>
      <c r="P87" t="str">
        <f t="shared" si="12"/>
        <v>42</v>
      </c>
      <c r="Q87">
        <v>1</v>
      </c>
      <c r="R87" t="s">
        <v>27</v>
      </c>
      <c r="S87" t="s">
        <v>28</v>
      </c>
      <c r="T87" t="s">
        <v>55</v>
      </c>
      <c r="U87" t="s">
        <v>27</v>
      </c>
      <c r="V87" t="s">
        <v>28</v>
      </c>
      <c r="X87" t="str">
        <f t="shared" si="13"/>
        <v>261780: 1 Mountain Bikes - 12,23,2021</v>
      </c>
    </row>
    <row r="88" spans="1:24" x14ac:dyDescent="0.25">
      <c r="A88">
        <v>261781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84</v>
      </c>
      <c r="N88" t="str">
        <f t="shared" si="10"/>
        <v>Mountain-500</v>
      </c>
      <c r="O88" t="str">
        <f t="shared" si="11"/>
        <v>Black</v>
      </c>
      <c r="P88" t="str">
        <f t="shared" si="12"/>
        <v>42</v>
      </c>
      <c r="Q88">
        <v>1</v>
      </c>
      <c r="R88" t="s">
        <v>85</v>
      </c>
      <c r="S88" t="s">
        <v>86</v>
      </c>
      <c r="T88" t="s">
        <v>87</v>
      </c>
      <c r="U88" t="s">
        <v>85</v>
      </c>
      <c r="V88" t="s">
        <v>86</v>
      </c>
      <c r="X88" t="str">
        <f t="shared" si="13"/>
        <v>261781: 1 Mountain Bikes - 12,23,2021</v>
      </c>
    </row>
    <row r="89" spans="1:24" x14ac:dyDescent="0.25">
      <c r="A89">
        <v>261782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32</v>
      </c>
      <c r="I89" t="s">
        <v>46</v>
      </c>
      <c r="J89" t="s">
        <v>62</v>
      </c>
      <c r="K89" t="s">
        <v>24</v>
      </c>
      <c r="L89" t="s">
        <v>25</v>
      </c>
      <c r="M89" t="s">
        <v>69</v>
      </c>
      <c r="N89" t="str">
        <f t="shared" si="10"/>
        <v>Mountain-200</v>
      </c>
      <c r="O89" t="str">
        <f t="shared" si="11"/>
        <v>Black</v>
      </c>
      <c r="P89" t="str">
        <f t="shared" si="12"/>
        <v>42</v>
      </c>
      <c r="Q89">
        <v>4</v>
      </c>
      <c r="R89" t="s">
        <v>27</v>
      </c>
      <c r="S89" t="s">
        <v>28</v>
      </c>
      <c r="T89" t="s">
        <v>29</v>
      </c>
      <c r="U89" t="s">
        <v>30</v>
      </c>
      <c r="V89" t="s">
        <v>31</v>
      </c>
      <c r="X89" t="str">
        <f t="shared" si="13"/>
        <v>261782: 4 Mountain Bikes - 12,24,2021</v>
      </c>
    </row>
  </sheetData>
  <autoFilter ref="M1:M89"/>
  <pageMargins left="0.7" right="0.7" top="0.75" bottom="0.75" header="0.3" footer="0.3"/>
  <ignoredErrors>
    <ignoredError sqref="O3 O6:O13 O80:O86 O60:O78 O55:O58 O49:O53 O39:O47 O36:O37 O34 O19:O32 O15:O17 O14 O18 O33 O35 O38 O48 O54 O59 O79 N9:N7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VemAi</dc:creator>
  <cp:lastModifiedBy>VemAi</cp:lastModifiedBy>
  <dcterms:created xsi:type="dcterms:W3CDTF">2023-12-31T04:37:36Z</dcterms:created>
  <dcterms:modified xsi:type="dcterms:W3CDTF">2023-12-31T04:59:27Z</dcterms:modified>
</cp:coreProperties>
</file>