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RT\Base de datos 2\ObligatorioBD2-1\"/>
    </mc:Choice>
  </mc:AlternateContent>
  <xr:revisionPtr revIDLastSave="0" documentId="13_ncr:1_{C6AFD4CD-E3D9-48D9-8FA2-5F28CCC6A037}" xr6:coauthVersionLast="47" xr6:coauthVersionMax="47" xr10:uidLastSave="{00000000-0000-0000-0000-000000000000}"/>
  <bookViews>
    <workbookView xWindow="-120" yWindow="-120" windowWidth="20730" windowHeight="11160" xr2:uid="{CE7CCAF6-EBEA-4A82-AD1A-2FDAE8F9E37D}"/>
  </bookViews>
  <sheets>
    <sheet name="Restricciones" sheetId="1" r:id="rId1"/>
    <sheet name="Cost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2" l="1"/>
  <c r="B20" i="2"/>
  <c r="H20" i="2" s="1"/>
  <c r="J20" i="2" s="1"/>
  <c r="B22" i="2"/>
  <c r="H22" i="2" s="1"/>
  <c r="J21" i="2"/>
  <c r="J19" i="2"/>
  <c r="H21" i="2"/>
  <c r="H23" i="2"/>
  <c r="H19" i="2"/>
  <c r="D20" i="2"/>
  <c r="D21" i="2"/>
  <c r="E21" i="2" s="1"/>
  <c r="D22" i="2"/>
  <c r="D23" i="2"/>
  <c r="E23" i="2" s="1"/>
  <c r="D19" i="2"/>
  <c r="E19" i="2" s="1"/>
  <c r="C23" i="2"/>
  <c r="C22" i="2"/>
  <c r="C21" i="2"/>
  <c r="C20" i="2"/>
  <c r="C19" i="2"/>
  <c r="N14" i="2"/>
  <c r="K14" i="2"/>
  <c r="H14" i="2"/>
  <c r="E14" i="2"/>
  <c r="B14" i="2"/>
  <c r="E20" i="2" l="1"/>
  <c r="E22" i="2"/>
</calcChain>
</file>

<file path=xl/sharedStrings.xml><?xml version="1.0" encoding="utf-8"?>
<sst xmlns="http://schemas.openxmlformats.org/spreadsheetml/2006/main" count="257" uniqueCount="120">
  <si>
    <t>Restricción</t>
  </si>
  <si>
    <t>Tipo</t>
  </si>
  <si>
    <t>Implementación</t>
  </si>
  <si>
    <t>Comentarios</t>
  </si>
  <si>
    <t>Entidad</t>
  </si>
  <si>
    <t>Estructural</t>
  </si>
  <si>
    <t>Not nullable</t>
  </si>
  <si>
    <t>Language(CountryName, LanguageName)</t>
  </si>
  <si>
    <t>Paymentmethod(Paymenttype)</t>
  </si>
  <si>
    <t>Wardrobe(Name, price, type, clothsize)</t>
  </si>
  <si>
    <t>Car(Name, price, model, Lyear, color, range, power, stock)</t>
  </si>
  <si>
    <t>SolarPanel(Name, price, width, height, voltage, stock)</t>
  </si>
  <si>
    <t>InVoice(IDUser, IDPaymentMethod, InVoiceDate, Total)</t>
  </si>
  <si>
    <t>CarInventory(IDPA)</t>
  </si>
  <si>
    <t>ProductBelongsToInvoice(UnitPrice, Quantity, Subtotal)</t>
  </si>
  <si>
    <t>PK</t>
  </si>
  <si>
    <t>Language(IDCountry, IDLanguage)</t>
  </si>
  <si>
    <t>Paymentmethod(ID_Paymenth_Method)</t>
  </si>
  <si>
    <t>Tuser(Iduser)</t>
  </si>
  <si>
    <t>Telephone(Iduser, telephone)</t>
  </si>
  <si>
    <t>Wardrobe(IDPV)</t>
  </si>
  <si>
    <t>Car(IDPA)</t>
  </si>
  <si>
    <t>CarInventory(SerialNumber)</t>
  </si>
  <si>
    <t>SolarPanel(IDPP)</t>
  </si>
  <si>
    <t>InVoice(IDInVoice)</t>
  </si>
  <si>
    <t>ProductBelongsToInvoice(IDInvoice, IDP, SerialNumber)</t>
  </si>
  <si>
    <t>Referencial</t>
  </si>
  <si>
    <t>FK</t>
  </si>
  <si>
    <t>Tuser(Idcountry, idlanguage, id_paymenth_method)</t>
  </si>
  <si>
    <t>Telephone(iduser)</t>
  </si>
  <si>
    <t>InVoice(Iduser, IDPaymentMethod)</t>
  </si>
  <si>
    <t>ProductBelongsToInvoice(IDInvoice)</t>
  </si>
  <si>
    <t>Dominio</t>
  </si>
  <si>
    <t>PaymentMethod(Paymenttype)</t>
  </si>
  <si>
    <t>Check IN ('Card', 'Crypto')</t>
  </si>
  <si>
    <t>Wardrobe(type)</t>
  </si>
  <si>
    <t>Wardrobe(clothSize)</t>
  </si>
  <si>
    <t>Check IN ('Pants', 'T-shirt', 'Jacket')</t>
  </si>
  <si>
    <t>Check IN ('S', 'M', 'XL', 'XXL')</t>
  </si>
  <si>
    <t>SolarPanel(voltage)</t>
  </si>
  <si>
    <t>Check IN ('12v', '14v', '110v', '230v')</t>
  </si>
  <si>
    <t>Tuser(Firstname, Surname, mail, birthdate, creationDate, ID_Payment_method, idcountry, idlanguage)</t>
  </si>
  <si>
    <t>Global</t>
  </si>
  <si>
    <t>No estructural</t>
  </si>
  <si>
    <t>Cuando se inserta un ID de producto, ese ID no puede existir en las otras tablas de producto</t>
  </si>
  <si>
    <t>SolarPanel(IDPP), Car(IDPA), Wardrobe(IDPA)</t>
  </si>
  <si>
    <t>Invoice(InvoiceDate), Tuser(CreationDate)</t>
  </si>
  <si>
    <t>La fecha de una factura (Invoice) no puede ser menor a la fecha de creación del usuario.</t>
  </si>
  <si>
    <t>Chequeo de cantidad de stock con cantidad en la linea de factura si la diferencia da negativo o no</t>
  </si>
  <si>
    <t>ProductBelongsToInvoice(quantity),  SolarPanel(IDPP), Car(IDPA), Wardrobe(IDPA)</t>
  </si>
  <si>
    <t>Si el ID del producto no es un auto, entonces el numero serial queda en default.</t>
  </si>
  <si>
    <t>Tablas afectadas</t>
  </si>
  <si>
    <t>ProductBelongsToInvoice(IDP, SerialNumber)</t>
  </si>
  <si>
    <t>Si el ID de producto es de auto, el numero de serie debe existir para ese ID y que no se haya vendido, al insertarlo setear dicho auto en SOLD = 'Y'.</t>
  </si>
  <si>
    <t>ProductBelongsToInvoice(IDP, serialnumber), CarInventory(IDPA, SerialNumber)</t>
  </si>
  <si>
    <t>Al eliminar una linea de la factura, se debe devolver el stock al producto.</t>
  </si>
  <si>
    <t>ProductbelongsToInvoice(IDP,Quantity),  SolarPanel(IDPP, Stock), Car(IDPA, Stock), Wardrobe(IDPA, Stock)</t>
  </si>
  <si>
    <t>ProductBelongsToInvoice(IDInvoice, Subtotal), Invoice(IDInvoice, total)</t>
  </si>
  <si>
    <t>Al modificar la cantidad de una linea de factura, se debe actualizar el stock.</t>
  </si>
  <si>
    <t>Al eliminar una linea de factura de auto, se debe poner el SOLD en el inventario como 'N' en ese numero de serie.</t>
  </si>
  <si>
    <t>ProductsBelongsToInvoice(IDP, SerialNumber), CarInventory(IDPA, SerialNumber, Sold)</t>
  </si>
  <si>
    <t>Al insertar o modificar un PRODUCTBELONGSTOINVOICE se debe comprobar que el IDP existe en la tabla del type correspondiente</t>
  </si>
  <si>
    <t>ProductBelongsToInvoice(IDP, Type), SolarPanel(IDPP), Car(IDPA), Wardrobe(IDPA)</t>
  </si>
  <si>
    <t>Tabla</t>
  </si>
  <si>
    <t>Atributo</t>
  </si>
  <si>
    <t>TUSER</t>
  </si>
  <si>
    <t>IDCOUNTRY</t>
  </si>
  <si>
    <t>IDLANGUAGE</t>
  </si>
  <si>
    <t>FIRSTNAME</t>
  </si>
  <si>
    <t>SURNAME</t>
  </si>
  <si>
    <t>MAIL</t>
  </si>
  <si>
    <t>BIRTHDATE</t>
  </si>
  <si>
    <t>CREATIONDATE</t>
  </si>
  <si>
    <t>IDUSER</t>
  </si>
  <si>
    <t>RECOVERYISEMAIL</t>
  </si>
  <si>
    <t>TOTAL</t>
  </si>
  <si>
    <t>PRODUCTBELONGSTO</t>
  </si>
  <si>
    <t>IDINVOICE</t>
  </si>
  <si>
    <t>UNITPRICE</t>
  </si>
  <si>
    <t>QUANTITY</t>
  </si>
  <si>
    <t>SUBTOTAL</t>
  </si>
  <si>
    <t>SERIALNUMBER</t>
  </si>
  <si>
    <t>IDP</t>
  </si>
  <si>
    <t>TYPE</t>
  </si>
  <si>
    <t>CAR</t>
  </si>
  <si>
    <t>IDPA</t>
  </si>
  <si>
    <t>NAME</t>
  </si>
  <si>
    <t>PRICE</t>
  </si>
  <si>
    <t>MODEL</t>
  </si>
  <si>
    <t>LYEAR</t>
  </si>
  <si>
    <t>COLOR</t>
  </si>
  <si>
    <t>RANGE</t>
  </si>
  <si>
    <t>POWER</t>
  </si>
  <si>
    <t>STOCK</t>
  </si>
  <si>
    <t>INVOICE</t>
  </si>
  <si>
    <t>LANGUAGE</t>
  </si>
  <si>
    <t>COUNTRYNAME</t>
  </si>
  <si>
    <t>LANGUAGENAME</t>
  </si>
  <si>
    <t>ID_PAYMENT_METHOD</t>
  </si>
  <si>
    <t>INVOICEDATE</t>
  </si>
  <si>
    <t>Tamaño (BYTES)</t>
  </si>
  <si>
    <t>Dependiendo del tipo de payment, card o crypto no pueden ser null (ya que es el tipo elegido)</t>
  </si>
  <si>
    <t>Tuser(Idcountry, idlanguage)</t>
  </si>
  <si>
    <t>Al insertar o modificar un usuario, el pais e idioma deben corresponder con al tabla LANGUAGES</t>
  </si>
  <si>
    <t>Invoice(paymentmethod, iduser)</t>
  </si>
  <si>
    <t>Al crear o actualizar un INVOICE, el usuario y el payment method deben estar relacionados en la tabla TUSER</t>
  </si>
  <si>
    <t>ProductsBelongsToInvoice(Subtotal)</t>
  </si>
  <si>
    <t>Al insertar una linea El subtotal debe ser calculado a partir de la cantidad y el precio en el momento del producto</t>
  </si>
  <si>
    <t>Al actualizar una linea en el subtotal, se debe recalcular el subtotal pero utilizando el precio del producto anterior (a menos que cambie el ID)</t>
  </si>
  <si>
    <t>Al agregar una linea a un factura, se debe actualizar el total sumando el subtotal de la linea agregada. (tambien al actualizar)</t>
  </si>
  <si>
    <t>Cant Tuplas</t>
  </si>
  <si>
    <t>Tamaño</t>
  </si>
  <si>
    <t>Factor de bloqueo</t>
  </si>
  <si>
    <t>Tamaño bloque</t>
  </si>
  <si>
    <t>Cant Bloques</t>
  </si>
  <si>
    <t>Tuplas</t>
  </si>
  <si>
    <t>%</t>
  </si>
  <si>
    <t>Resultado</t>
  </si>
  <si>
    <t>ProductBelongsToInvoice(idinvoice, Type)</t>
  </si>
  <si>
    <t>Al insertar una linea que no es Car, se debe chequear si ya existe una compra del tipo Car, en caso de que no exista, no se inserta la linea.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</si>
</sst>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1" xfId="0" applyBorder="1"/>
    <xf numFmtId="9" fontId="0" fillId="0" borderId="1" xfId="1" applyFon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A9760-3D3C-40C0-88B6-E7A0F77CE0C0}">
  <dimension ref="A1:E44"/>
  <sheetViews>
    <sheetView tabSelected="1" topLeftCell="D35" zoomScale="110" zoomScaleNormal="83" workbookViewId="0">
      <selection activeCell="E44" sqref="E44"/>
    </sheetView>
  </sheetViews>
  <sheetFormatPr baseColWidth="10" defaultColWidth="11.5703125" defaultRowHeight="15" x14ac:dyDescent="0.25"/>
  <cols>
    <col min="1" max="1" width="30.42578125" customWidth="1"/>
    <col min="2" max="2" width="97.42578125" customWidth="1"/>
    <col min="3" max="3" width="35" customWidth="1"/>
    <col min="4" max="4" width="25" customWidth="1"/>
    <col min="5" max="5" width="128.28515625" customWidth="1"/>
  </cols>
  <sheetData>
    <row r="1" spans="1:5" x14ac:dyDescent="0.25">
      <c r="A1" t="s">
        <v>0</v>
      </c>
      <c r="B1" t="s">
        <v>51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 t="s">
        <v>7</v>
      </c>
      <c r="C2" t="s">
        <v>4</v>
      </c>
      <c r="D2" t="s">
        <v>5</v>
      </c>
      <c r="E2" t="s">
        <v>6</v>
      </c>
    </row>
    <row r="3" spans="1:5" x14ac:dyDescent="0.25">
      <c r="A3">
        <v>2</v>
      </c>
      <c r="B3" t="s">
        <v>8</v>
      </c>
      <c r="C3" t="s">
        <v>4</v>
      </c>
      <c r="D3" t="s">
        <v>5</v>
      </c>
      <c r="E3" t="s">
        <v>6</v>
      </c>
    </row>
    <row r="4" spans="1:5" x14ac:dyDescent="0.25">
      <c r="A4">
        <v>3</v>
      </c>
      <c r="B4" t="s">
        <v>41</v>
      </c>
      <c r="C4" t="s">
        <v>4</v>
      </c>
      <c r="D4" t="s">
        <v>5</v>
      </c>
      <c r="E4" t="s">
        <v>6</v>
      </c>
    </row>
    <row r="5" spans="1:5" x14ac:dyDescent="0.25">
      <c r="A5">
        <v>4</v>
      </c>
      <c r="B5" t="s">
        <v>9</v>
      </c>
      <c r="C5" t="s">
        <v>4</v>
      </c>
      <c r="D5" t="s">
        <v>5</v>
      </c>
      <c r="E5" t="s">
        <v>6</v>
      </c>
    </row>
    <row r="6" spans="1:5" x14ac:dyDescent="0.25">
      <c r="A6">
        <v>5</v>
      </c>
      <c r="B6" t="s">
        <v>10</v>
      </c>
      <c r="C6" t="s">
        <v>4</v>
      </c>
      <c r="D6" t="s">
        <v>5</v>
      </c>
      <c r="E6" t="s">
        <v>6</v>
      </c>
    </row>
    <row r="7" spans="1:5" x14ac:dyDescent="0.25">
      <c r="A7">
        <v>6</v>
      </c>
      <c r="B7" t="s">
        <v>11</v>
      </c>
      <c r="C7" t="s">
        <v>4</v>
      </c>
      <c r="D7" t="s">
        <v>5</v>
      </c>
      <c r="E7" t="s">
        <v>6</v>
      </c>
    </row>
    <row r="8" spans="1:5" x14ac:dyDescent="0.25">
      <c r="A8">
        <v>7</v>
      </c>
      <c r="B8" t="s">
        <v>12</v>
      </c>
      <c r="C8" t="s">
        <v>4</v>
      </c>
      <c r="D8" t="s">
        <v>5</v>
      </c>
      <c r="E8" t="s">
        <v>6</v>
      </c>
    </row>
    <row r="9" spans="1:5" x14ac:dyDescent="0.25">
      <c r="A9">
        <v>8</v>
      </c>
      <c r="B9" t="s">
        <v>13</v>
      </c>
      <c r="C9" t="s">
        <v>4</v>
      </c>
      <c r="D9" t="s">
        <v>5</v>
      </c>
      <c r="E9" t="s">
        <v>6</v>
      </c>
    </row>
    <row r="10" spans="1:5" x14ac:dyDescent="0.25">
      <c r="A10">
        <v>9</v>
      </c>
      <c r="B10" t="s">
        <v>14</v>
      </c>
      <c r="C10" t="s">
        <v>4</v>
      </c>
      <c r="D10" t="s">
        <v>5</v>
      </c>
      <c r="E10" t="s">
        <v>6</v>
      </c>
    </row>
    <row r="11" spans="1:5" x14ac:dyDescent="0.25">
      <c r="A11">
        <v>10</v>
      </c>
      <c r="B11" t="s">
        <v>16</v>
      </c>
      <c r="C11" t="s">
        <v>4</v>
      </c>
      <c r="D11" t="s">
        <v>5</v>
      </c>
      <c r="E11" t="s">
        <v>15</v>
      </c>
    </row>
    <row r="12" spans="1:5" x14ac:dyDescent="0.25">
      <c r="A12">
        <v>11</v>
      </c>
      <c r="B12" t="s">
        <v>17</v>
      </c>
      <c r="C12" t="s">
        <v>4</v>
      </c>
      <c r="D12" t="s">
        <v>5</v>
      </c>
      <c r="E12" t="s">
        <v>15</v>
      </c>
    </row>
    <row r="13" spans="1:5" x14ac:dyDescent="0.25">
      <c r="A13">
        <v>12</v>
      </c>
      <c r="B13" t="s">
        <v>18</v>
      </c>
      <c r="C13" t="s">
        <v>4</v>
      </c>
      <c r="D13" t="s">
        <v>5</v>
      </c>
      <c r="E13" t="s">
        <v>15</v>
      </c>
    </row>
    <row r="14" spans="1:5" x14ac:dyDescent="0.25">
      <c r="A14">
        <v>13</v>
      </c>
      <c r="B14" t="s">
        <v>19</v>
      </c>
      <c r="C14" t="s">
        <v>4</v>
      </c>
      <c r="D14" t="s">
        <v>5</v>
      </c>
      <c r="E14" t="s">
        <v>15</v>
      </c>
    </row>
    <row r="15" spans="1:5" x14ac:dyDescent="0.25">
      <c r="A15">
        <v>14</v>
      </c>
      <c r="B15" t="s">
        <v>20</v>
      </c>
      <c r="C15" t="s">
        <v>4</v>
      </c>
      <c r="D15" t="s">
        <v>5</v>
      </c>
      <c r="E15" t="s">
        <v>15</v>
      </c>
    </row>
    <row r="16" spans="1:5" x14ac:dyDescent="0.25">
      <c r="A16">
        <v>15</v>
      </c>
      <c r="B16" t="s">
        <v>21</v>
      </c>
      <c r="C16" t="s">
        <v>4</v>
      </c>
      <c r="D16" t="s">
        <v>5</v>
      </c>
      <c r="E16" t="s">
        <v>15</v>
      </c>
    </row>
    <row r="17" spans="1:5" x14ac:dyDescent="0.25">
      <c r="A17">
        <v>16</v>
      </c>
      <c r="B17" t="s">
        <v>22</v>
      </c>
      <c r="C17" t="s">
        <v>4</v>
      </c>
      <c r="D17" t="s">
        <v>5</v>
      </c>
      <c r="E17" t="s">
        <v>15</v>
      </c>
    </row>
    <row r="18" spans="1:5" x14ac:dyDescent="0.25">
      <c r="A18">
        <v>17</v>
      </c>
      <c r="B18" t="s">
        <v>23</v>
      </c>
      <c r="C18" t="s">
        <v>4</v>
      </c>
      <c r="D18" t="s">
        <v>5</v>
      </c>
      <c r="E18" t="s">
        <v>15</v>
      </c>
    </row>
    <row r="19" spans="1:5" x14ac:dyDescent="0.25">
      <c r="A19">
        <v>18</v>
      </c>
      <c r="B19" t="s">
        <v>24</v>
      </c>
      <c r="C19" t="s">
        <v>4</v>
      </c>
      <c r="D19" t="s">
        <v>5</v>
      </c>
      <c r="E19" t="s">
        <v>15</v>
      </c>
    </row>
    <row r="20" spans="1:5" x14ac:dyDescent="0.25">
      <c r="A20">
        <v>19</v>
      </c>
      <c r="B20" t="s">
        <v>25</v>
      </c>
      <c r="C20" t="s">
        <v>4</v>
      </c>
      <c r="D20" t="s">
        <v>5</v>
      </c>
      <c r="E20" t="s">
        <v>15</v>
      </c>
    </row>
    <row r="21" spans="1:5" x14ac:dyDescent="0.25">
      <c r="A21">
        <v>20</v>
      </c>
      <c r="B21" t="s">
        <v>28</v>
      </c>
      <c r="C21" t="s">
        <v>26</v>
      </c>
      <c r="D21" t="s">
        <v>5</v>
      </c>
      <c r="E21" t="s">
        <v>27</v>
      </c>
    </row>
    <row r="22" spans="1:5" x14ac:dyDescent="0.25">
      <c r="A22">
        <v>21</v>
      </c>
      <c r="B22" t="s">
        <v>29</v>
      </c>
      <c r="C22" t="s">
        <v>26</v>
      </c>
      <c r="D22" t="s">
        <v>5</v>
      </c>
      <c r="E22" t="s">
        <v>27</v>
      </c>
    </row>
    <row r="23" spans="1:5" x14ac:dyDescent="0.25">
      <c r="A23">
        <v>22</v>
      </c>
      <c r="B23" t="s">
        <v>30</v>
      </c>
      <c r="C23" t="s">
        <v>26</v>
      </c>
      <c r="D23" t="s">
        <v>5</v>
      </c>
      <c r="E23" t="s">
        <v>27</v>
      </c>
    </row>
    <row r="24" spans="1:5" x14ac:dyDescent="0.25">
      <c r="A24">
        <v>23</v>
      </c>
      <c r="B24" t="s">
        <v>31</v>
      </c>
      <c r="C24" t="s">
        <v>26</v>
      </c>
      <c r="D24" t="s">
        <v>5</v>
      </c>
      <c r="E24" t="s">
        <v>27</v>
      </c>
    </row>
    <row r="25" spans="1:5" x14ac:dyDescent="0.25">
      <c r="A25">
        <v>24</v>
      </c>
      <c r="B25" t="s">
        <v>33</v>
      </c>
      <c r="C25" t="s">
        <v>32</v>
      </c>
      <c r="D25" t="s">
        <v>5</v>
      </c>
      <c r="E25" t="s">
        <v>34</v>
      </c>
    </row>
    <row r="26" spans="1:5" x14ac:dyDescent="0.25">
      <c r="A26">
        <v>25</v>
      </c>
      <c r="B26" t="s">
        <v>35</v>
      </c>
      <c r="C26" t="s">
        <v>32</v>
      </c>
      <c r="D26" t="s">
        <v>5</v>
      </c>
      <c r="E26" t="s">
        <v>37</v>
      </c>
    </row>
    <row r="27" spans="1:5" x14ac:dyDescent="0.25">
      <c r="A27">
        <v>26</v>
      </c>
      <c r="B27" t="s">
        <v>36</v>
      </c>
      <c r="C27" t="s">
        <v>32</v>
      </c>
      <c r="D27" t="s">
        <v>5</v>
      </c>
      <c r="E27" t="s">
        <v>38</v>
      </c>
    </row>
    <row r="28" spans="1:5" x14ac:dyDescent="0.25">
      <c r="A28">
        <v>27</v>
      </c>
      <c r="B28" t="s">
        <v>39</v>
      </c>
      <c r="C28" t="s">
        <v>32</v>
      </c>
      <c r="D28" t="s">
        <v>5</v>
      </c>
      <c r="E28" t="s">
        <v>40</v>
      </c>
    </row>
    <row r="29" spans="1:5" x14ac:dyDescent="0.25">
      <c r="A29">
        <v>28</v>
      </c>
      <c r="B29" t="s">
        <v>45</v>
      </c>
      <c r="C29" t="s">
        <v>42</v>
      </c>
      <c r="D29" t="s">
        <v>43</v>
      </c>
      <c r="E29" t="s">
        <v>44</v>
      </c>
    </row>
    <row r="30" spans="1:5" x14ac:dyDescent="0.25">
      <c r="A30">
        <v>29</v>
      </c>
      <c r="B30" t="s">
        <v>49</v>
      </c>
      <c r="C30" t="s">
        <v>42</v>
      </c>
      <c r="D30" t="s">
        <v>43</v>
      </c>
      <c r="E30" t="s">
        <v>48</v>
      </c>
    </row>
    <row r="31" spans="1:5" x14ac:dyDescent="0.25">
      <c r="A31">
        <v>30</v>
      </c>
      <c r="B31" t="s">
        <v>52</v>
      </c>
      <c r="C31" t="s">
        <v>42</v>
      </c>
      <c r="D31" t="s">
        <v>43</v>
      </c>
      <c r="E31" t="s">
        <v>50</v>
      </c>
    </row>
    <row r="32" spans="1:5" x14ac:dyDescent="0.25">
      <c r="A32">
        <v>31</v>
      </c>
      <c r="B32" t="s">
        <v>54</v>
      </c>
      <c r="C32" t="s">
        <v>42</v>
      </c>
      <c r="D32" t="s">
        <v>43</v>
      </c>
      <c r="E32" t="s">
        <v>53</v>
      </c>
    </row>
    <row r="33" spans="1:5" x14ac:dyDescent="0.25">
      <c r="A33">
        <v>32</v>
      </c>
      <c r="B33" t="s">
        <v>56</v>
      </c>
      <c r="C33" t="s">
        <v>42</v>
      </c>
      <c r="D33" t="s">
        <v>43</v>
      </c>
      <c r="E33" t="s">
        <v>55</v>
      </c>
    </row>
    <row r="34" spans="1:5" x14ac:dyDescent="0.25">
      <c r="A34">
        <v>33</v>
      </c>
      <c r="B34" t="s">
        <v>57</v>
      </c>
      <c r="C34" t="s">
        <v>42</v>
      </c>
      <c r="D34" t="s">
        <v>43</v>
      </c>
      <c r="E34" t="s">
        <v>109</v>
      </c>
    </row>
    <row r="35" spans="1:5" x14ac:dyDescent="0.25">
      <c r="A35">
        <v>34</v>
      </c>
      <c r="B35" t="s">
        <v>56</v>
      </c>
      <c r="C35" t="s">
        <v>42</v>
      </c>
      <c r="D35" t="s">
        <v>43</v>
      </c>
      <c r="E35" t="s">
        <v>58</v>
      </c>
    </row>
    <row r="36" spans="1:5" x14ac:dyDescent="0.25">
      <c r="A36">
        <v>35</v>
      </c>
      <c r="B36" t="s">
        <v>60</v>
      </c>
      <c r="C36" t="s">
        <v>42</v>
      </c>
      <c r="D36" t="s">
        <v>43</v>
      </c>
      <c r="E36" t="s">
        <v>59</v>
      </c>
    </row>
    <row r="37" spans="1:5" x14ac:dyDescent="0.25">
      <c r="A37">
        <v>36</v>
      </c>
      <c r="B37" t="s">
        <v>62</v>
      </c>
      <c r="C37" t="s">
        <v>42</v>
      </c>
      <c r="D37" t="s">
        <v>43</v>
      </c>
      <c r="E37" t="s">
        <v>61</v>
      </c>
    </row>
    <row r="38" spans="1:5" x14ac:dyDescent="0.25">
      <c r="A38">
        <v>37</v>
      </c>
      <c r="B38" t="s">
        <v>46</v>
      </c>
      <c r="C38" t="s">
        <v>42</v>
      </c>
      <c r="D38" t="s">
        <v>43</v>
      </c>
      <c r="E38" t="s">
        <v>47</v>
      </c>
    </row>
    <row r="39" spans="1:5" x14ac:dyDescent="0.25">
      <c r="A39">
        <v>38</v>
      </c>
      <c r="B39" t="s">
        <v>17</v>
      </c>
      <c r="C39" t="s">
        <v>42</v>
      </c>
      <c r="D39" t="s">
        <v>43</v>
      </c>
      <c r="E39" t="s">
        <v>101</v>
      </c>
    </row>
    <row r="40" spans="1:5" x14ac:dyDescent="0.25">
      <c r="A40">
        <v>39</v>
      </c>
      <c r="B40" t="s">
        <v>102</v>
      </c>
      <c r="C40" t="s">
        <v>42</v>
      </c>
      <c r="D40" t="s">
        <v>43</v>
      </c>
      <c r="E40" t="s">
        <v>103</v>
      </c>
    </row>
    <row r="41" spans="1:5" x14ac:dyDescent="0.25">
      <c r="A41">
        <v>40</v>
      </c>
      <c r="B41" t="s">
        <v>104</v>
      </c>
      <c r="C41" t="s">
        <v>42</v>
      </c>
      <c r="D41" t="s">
        <v>43</v>
      </c>
      <c r="E41" t="s">
        <v>105</v>
      </c>
    </row>
    <row r="42" spans="1:5" x14ac:dyDescent="0.25">
      <c r="A42">
        <v>41</v>
      </c>
      <c r="B42" t="s">
        <v>106</v>
      </c>
      <c r="C42" t="s">
        <v>42</v>
      </c>
      <c r="D42" t="s">
        <v>43</v>
      </c>
      <c r="E42" t="s">
        <v>107</v>
      </c>
    </row>
    <row r="43" spans="1:5" x14ac:dyDescent="0.25">
      <c r="A43">
        <v>42</v>
      </c>
      <c r="B43" t="s">
        <v>106</v>
      </c>
      <c r="C43" t="s">
        <v>42</v>
      </c>
      <c r="D43" t="s">
        <v>43</v>
      </c>
      <c r="E43" t="s">
        <v>108</v>
      </c>
    </row>
    <row r="44" spans="1:5" x14ac:dyDescent="0.25">
      <c r="A44">
        <v>43</v>
      </c>
      <c r="B44" t="s">
        <v>118</v>
      </c>
      <c r="C44" t="s">
        <v>42</v>
      </c>
      <c r="D44" t="s">
        <v>43</v>
      </c>
      <c r="E44" t="s">
        <v>119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5CBC1-06A2-E444-B9B3-13826AE16BB8}">
  <dimension ref="A1:N28"/>
  <sheetViews>
    <sheetView zoomScale="125" workbookViewId="0">
      <selection activeCell="E7" sqref="E7"/>
    </sheetView>
  </sheetViews>
  <sheetFormatPr baseColWidth="10" defaultColWidth="11.5703125" defaultRowHeight="15" x14ac:dyDescent="0.25"/>
  <cols>
    <col min="1" max="1" width="19.28515625" bestFit="1" customWidth="1"/>
    <col min="2" max="2" width="13.28515625" bestFit="1" customWidth="1"/>
    <col min="4" max="4" width="14.7109375" bestFit="1" customWidth="1"/>
    <col min="5" max="5" width="17.7109375" bestFit="1" customWidth="1"/>
    <col min="7" max="7" width="20.5703125" customWidth="1"/>
    <col min="8" max="8" width="13.28515625" bestFit="1" customWidth="1"/>
    <col min="10" max="10" width="19.28515625" bestFit="1" customWidth="1"/>
    <col min="11" max="11" width="13.28515625" bestFit="1" customWidth="1"/>
    <col min="13" max="13" width="14.42578125" bestFit="1" customWidth="1"/>
    <col min="14" max="14" width="13.28515625" bestFit="1" customWidth="1"/>
  </cols>
  <sheetData>
    <row r="1" spans="1:14" x14ac:dyDescent="0.25">
      <c r="A1" s="1" t="s">
        <v>63</v>
      </c>
      <c r="B1" s="1" t="s">
        <v>65</v>
      </c>
      <c r="D1" s="1" t="s">
        <v>63</v>
      </c>
      <c r="E1" s="1" t="s">
        <v>76</v>
      </c>
      <c r="G1" s="1" t="s">
        <v>63</v>
      </c>
      <c r="H1" s="1" t="s">
        <v>84</v>
      </c>
      <c r="J1" s="1" t="s">
        <v>63</v>
      </c>
      <c r="K1" s="1" t="s">
        <v>94</v>
      </c>
      <c r="M1" s="1" t="s">
        <v>63</v>
      </c>
      <c r="N1" s="1" t="s">
        <v>95</v>
      </c>
    </row>
    <row r="2" spans="1:14" x14ac:dyDescent="0.25">
      <c r="A2" s="1"/>
      <c r="B2" s="1"/>
      <c r="D2" s="1"/>
      <c r="E2" s="1"/>
      <c r="G2" s="1"/>
      <c r="H2" s="1"/>
      <c r="J2" s="1"/>
      <c r="K2" s="1"/>
      <c r="M2" s="1"/>
      <c r="N2" s="1"/>
    </row>
    <row r="3" spans="1:14" x14ac:dyDescent="0.25">
      <c r="A3" s="1" t="s">
        <v>64</v>
      </c>
      <c r="B3" s="1" t="s">
        <v>100</v>
      </c>
      <c r="D3" s="1" t="s">
        <v>64</v>
      </c>
      <c r="E3" s="1" t="s">
        <v>100</v>
      </c>
      <c r="G3" s="1" t="s">
        <v>64</v>
      </c>
      <c r="H3" s="1" t="s">
        <v>100</v>
      </c>
      <c r="J3" s="1" t="s">
        <v>64</v>
      </c>
      <c r="K3" s="1" t="s">
        <v>100</v>
      </c>
      <c r="M3" s="1" t="s">
        <v>64</v>
      </c>
      <c r="N3" s="1" t="s">
        <v>100</v>
      </c>
    </row>
    <row r="4" spans="1:14" x14ac:dyDescent="0.25">
      <c r="A4" s="1" t="s">
        <v>66</v>
      </c>
      <c r="B4" s="1">
        <v>2</v>
      </c>
      <c r="D4" s="1" t="s">
        <v>77</v>
      </c>
      <c r="E4" s="1">
        <v>6</v>
      </c>
      <c r="G4" s="1" t="s">
        <v>85</v>
      </c>
      <c r="H4" s="1">
        <v>2</v>
      </c>
      <c r="J4" s="1" t="s">
        <v>77</v>
      </c>
      <c r="K4" s="1">
        <v>6</v>
      </c>
      <c r="M4" s="1" t="s">
        <v>66</v>
      </c>
      <c r="N4" s="1">
        <v>2</v>
      </c>
    </row>
    <row r="5" spans="1:14" x14ac:dyDescent="0.25">
      <c r="A5" s="1" t="s">
        <v>67</v>
      </c>
      <c r="B5" s="1">
        <v>2</v>
      </c>
      <c r="D5" s="1" t="s">
        <v>78</v>
      </c>
      <c r="E5" s="1">
        <v>6</v>
      </c>
      <c r="G5" s="1" t="s">
        <v>86</v>
      </c>
      <c r="H5" s="1">
        <v>22</v>
      </c>
      <c r="J5" s="1" t="s">
        <v>73</v>
      </c>
      <c r="K5" s="1">
        <v>2</v>
      </c>
      <c r="M5" s="1" t="s">
        <v>67</v>
      </c>
      <c r="N5" s="1">
        <v>2</v>
      </c>
    </row>
    <row r="6" spans="1:14" x14ac:dyDescent="0.25">
      <c r="A6" s="1" t="s">
        <v>68</v>
      </c>
      <c r="B6" s="1">
        <v>32</v>
      </c>
      <c r="D6" s="1" t="s">
        <v>79</v>
      </c>
      <c r="E6" s="1">
        <v>2</v>
      </c>
      <c r="G6" s="1" t="s">
        <v>87</v>
      </c>
      <c r="H6" s="1">
        <v>2</v>
      </c>
      <c r="J6" s="1" t="s">
        <v>98</v>
      </c>
      <c r="K6" s="1">
        <v>2</v>
      </c>
      <c r="M6" s="1" t="s">
        <v>96</v>
      </c>
      <c r="N6" s="1">
        <v>22</v>
      </c>
    </row>
    <row r="7" spans="1:14" x14ac:dyDescent="0.25">
      <c r="A7" s="1" t="s">
        <v>69</v>
      </c>
      <c r="B7" s="1">
        <v>32</v>
      </c>
      <c r="D7" s="1" t="s">
        <v>80</v>
      </c>
      <c r="E7" s="1">
        <v>6</v>
      </c>
      <c r="G7" s="1" t="s">
        <v>88</v>
      </c>
      <c r="H7" s="1">
        <v>22</v>
      </c>
      <c r="J7" s="1" t="s">
        <v>99</v>
      </c>
      <c r="K7" s="1">
        <v>4</v>
      </c>
      <c r="M7" s="1" t="s">
        <v>97</v>
      </c>
      <c r="N7" s="1">
        <v>22</v>
      </c>
    </row>
    <row r="8" spans="1:14" x14ac:dyDescent="0.25">
      <c r="A8" s="1" t="s">
        <v>70</v>
      </c>
      <c r="B8" s="1">
        <v>32</v>
      </c>
      <c r="D8" s="1" t="s">
        <v>81</v>
      </c>
      <c r="E8" s="1">
        <v>22</v>
      </c>
      <c r="G8" s="1" t="s">
        <v>89</v>
      </c>
      <c r="H8" s="1">
        <v>7</v>
      </c>
      <c r="J8" s="1" t="s">
        <v>75</v>
      </c>
      <c r="K8" s="1">
        <v>6</v>
      </c>
      <c r="M8" s="1"/>
      <c r="N8" s="1"/>
    </row>
    <row r="9" spans="1:14" x14ac:dyDescent="0.25">
      <c r="A9" s="1" t="s">
        <v>71</v>
      </c>
      <c r="B9" s="1">
        <v>4</v>
      </c>
      <c r="D9" s="1" t="s">
        <v>82</v>
      </c>
      <c r="E9" s="1">
        <v>2</v>
      </c>
      <c r="G9" s="1" t="s">
        <v>90</v>
      </c>
      <c r="H9" s="1">
        <v>12</v>
      </c>
      <c r="J9" s="1"/>
      <c r="K9" s="1"/>
      <c r="M9" s="1"/>
      <c r="N9" s="1"/>
    </row>
    <row r="10" spans="1:14" x14ac:dyDescent="0.25">
      <c r="A10" s="1" t="s">
        <v>72</v>
      </c>
      <c r="B10" s="1">
        <v>4</v>
      </c>
      <c r="D10" s="1" t="s">
        <v>83</v>
      </c>
      <c r="E10" s="1">
        <v>12</v>
      </c>
      <c r="G10" s="1" t="s">
        <v>91</v>
      </c>
      <c r="H10" s="1">
        <v>10</v>
      </c>
      <c r="J10" s="1"/>
      <c r="K10" s="1"/>
      <c r="M10" s="1"/>
      <c r="N10" s="1"/>
    </row>
    <row r="11" spans="1:14" x14ac:dyDescent="0.25">
      <c r="A11" s="1" t="s">
        <v>98</v>
      </c>
      <c r="B11" s="1">
        <v>2</v>
      </c>
      <c r="D11" s="1"/>
      <c r="E11" s="1"/>
      <c r="G11" s="1" t="s">
        <v>92</v>
      </c>
      <c r="H11" s="1">
        <v>6</v>
      </c>
      <c r="J11" s="1"/>
      <c r="K11" s="1"/>
      <c r="M11" s="1"/>
      <c r="N11" s="1"/>
    </row>
    <row r="12" spans="1:14" x14ac:dyDescent="0.25">
      <c r="A12" s="1" t="s">
        <v>73</v>
      </c>
      <c r="B12" s="1">
        <v>2</v>
      </c>
      <c r="D12" s="1"/>
      <c r="E12" s="1"/>
      <c r="G12" s="1" t="s">
        <v>93</v>
      </c>
      <c r="H12" s="1">
        <v>2</v>
      </c>
      <c r="J12" s="1"/>
      <c r="K12" s="1"/>
      <c r="M12" s="1"/>
      <c r="N12" s="1"/>
    </row>
    <row r="13" spans="1:14" x14ac:dyDescent="0.25">
      <c r="A13" s="1" t="s">
        <v>74</v>
      </c>
      <c r="B13" s="1">
        <v>3</v>
      </c>
      <c r="D13" s="1"/>
      <c r="E13" s="1"/>
      <c r="G13" s="1"/>
      <c r="H13" s="1"/>
      <c r="J13" s="1"/>
      <c r="K13" s="1"/>
      <c r="M13" s="1"/>
      <c r="N13" s="1"/>
    </row>
    <row r="14" spans="1:14" x14ac:dyDescent="0.25">
      <c r="A14" s="1" t="s">
        <v>75</v>
      </c>
      <c r="B14" s="1">
        <f>SUM(B4:B13)</f>
        <v>115</v>
      </c>
      <c r="D14" s="1" t="s">
        <v>75</v>
      </c>
      <c r="E14" s="1">
        <f>SUM(E4:E13)</f>
        <v>56</v>
      </c>
      <c r="G14" s="1" t="s">
        <v>75</v>
      </c>
      <c r="H14" s="1">
        <f>SUM(H4:H13)</f>
        <v>85</v>
      </c>
      <c r="J14" s="1" t="s">
        <v>75</v>
      </c>
      <c r="K14" s="1">
        <f>SUM(K4:K13)</f>
        <v>20</v>
      </c>
      <c r="M14" s="1" t="s">
        <v>75</v>
      </c>
      <c r="N14" s="1">
        <f>SUM(N4:N13)</f>
        <v>48</v>
      </c>
    </row>
    <row r="18" spans="1:10" x14ac:dyDescent="0.25">
      <c r="A18" s="1" t="s">
        <v>63</v>
      </c>
      <c r="B18" s="1" t="s">
        <v>110</v>
      </c>
      <c r="C18" s="1" t="s">
        <v>111</v>
      </c>
      <c r="D18" s="1" t="s">
        <v>112</v>
      </c>
      <c r="E18" s="1" t="s">
        <v>114</v>
      </c>
      <c r="G18" s="1" t="s">
        <v>63</v>
      </c>
      <c r="H18" s="1" t="s">
        <v>115</v>
      </c>
      <c r="I18" s="1" t="s">
        <v>116</v>
      </c>
      <c r="J18" s="1" t="s">
        <v>117</v>
      </c>
    </row>
    <row r="19" spans="1:10" x14ac:dyDescent="0.25">
      <c r="A19" s="1" t="s">
        <v>65</v>
      </c>
      <c r="B19" s="1">
        <v>2000000</v>
      </c>
      <c r="C19" s="1">
        <f>B14</f>
        <v>115</v>
      </c>
      <c r="D19" s="1">
        <f>TRUNC($B$25/C19)</f>
        <v>35</v>
      </c>
      <c r="E19" s="1">
        <f>ROUNDUP(B19/D19,0)</f>
        <v>57143</v>
      </c>
      <c r="G19" s="1" t="s">
        <v>65</v>
      </c>
      <c r="H19" s="1">
        <f>B19</f>
        <v>2000000</v>
      </c>
      <c r="I19" s="2">
        <v>1</v>
      </c>
      <c r="J19" s="1">
        <f>H19*I19</f>
        <v>2000000</v>
      </c>
    </row>
    <row r="20" spans="1:10" x14ac:dyDescent="0.25">
      <c r="A20" s="1" t="s">
        <v>76</v>
      </c>
      <c r="B20" s="1">
        <f>262144*9</f>
        <v>2359296</v>
      </c>
      <c r="C20" s="1">
        <f>E14</f>
        <v>56</v>
      </c>
      <c r="D20" s="1">
        <f t="shared" ref="D20:D23" si="0">TRUNC($B$25/C20)</f>
        <v>73</v>
      </c>
      <c r="E20" s="1">
        <f t="shared" ref="E20:E23" si="1">ROUNDUP(B20/D20,0)</f>
        <v>32320</v>
      </c>
      <c r="G20" s="1" t="s">
        <v>76</v>
      </c>
      <c r="H20" s="1">
        <f t="shared" ref="H20:H23" si="2">B20</f>
        <v>2359296</v>
      </c>
      <c r="I20" s="2">
        <v>1</v>
      </c>
      <c r="J20" s="1">
        <f t="shared" ref="J20:J21" si="3">H20*I20</f>
        <v>2359296</v>
      </c>
    </row>
    <row r="21" spans="1:10" x14ac:dyDescent="0.25">
      <c r="A21" s="1" t="s">
        <v>84</v>
      </c>
      <c r="B21" s="1">
        <v>500</v>
      </c>
      <c r="C21" s="1">
        <f>H14</f>
        <v>85</v>
      </c>
      <c r="D21" s="1">
        <f t="shared" si="0"/>
        <v>48</v>
      </c>
      <c r="E21" s="1">
        <f t="shared" si="1"/>
        <v>11</v>
      </c>
      <c r="G21" s="1" t="s">
        <v>84</v>
      </c>
      <c r="H21" s="1">
        <f t="shared" si="2"/>
        <v>500</v>
      </c>
      <c r="I21" s="2">
        <v>0.03</v>
      </c>
      <c r="J21" s="1">
        <f t="shared" si="3"/>
        <v>15</v>
      </c>
    </row>
    <row r="22" spans="1:10" x14ac:dyDescent="0.25">
      <c r="A22" s="1" t="s">
        <v>94</v>
      </c>
      <c r="B22" s="1">
        <f>262144*3</f>
        <v>786432</v>
      </c>
      <c r="C22" s="1">
        <f>K14</f>
        <v>20</v>
      </c>
      <c r="D22" s="1">
        <f t="shared" si="0"/>
        <v>204</v>
      </c>
      <c r="E22" s="1">
        <f t="shared" si="1"/>
        <v>3856</v>
      </c>
      <c r="G22" s="1" t="s">
        <v>94</v>
      </c>
      <c r="H22" s="1">
        <f t="shared" si="2"/>
        <v>786432</v>
      </c>
      <c r="I22" s="2">
        <v>0.3333333</v>
      </c>
      <c r="J22" s="1">
        <f>ROUNDUP(H22*I22,0)</f>
        <v>262144</v>
      </c>
    </row>
    <row r="23" spans="1:10" x14ac:dyDescent="0.25">
      <c r="A23" s="1" t="s">
        <v>95</v>
      </c>
      <c r="B23" s="1">
        <v>48</v>
      </c>
      <c r="C23" s="1">
        <f>N14</f>
        <v>48</v>
      </c>
      <c r="D23" s="1">
        <f t="shared" si="0"/>
        <v>85</v>
      </c>
      <c r="E23" s="1">
        <f t="shared" si="1"/>
        <v>1</v>
      </c>
      <c r="G23" s="1" t="s">
        <v>95</v>
      </c>
      <c r="H23" s="1">
        <f t="shared" si="2"/>
        <v>48</v>
      </c>
      <c r="I23" s="2">
        <v>2.0799999999999999E-2</v>
      </c>
      <c r="J23" s="1">
        <v>1</v>
      </c>
    </row>
    <row r="25" spans="1:10" x14ac:dyDescent="0.25">
      <c r="A25" s="1" t="s">
        <v>113</v>
      </c>
      <c r="B25" s="1">
        <v>4096</v>
      </c>
    </row>
    <row r="28" spans="1:10" x14ac:dyDescent="0.25">
      <c r="B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Restricciones</vt:lpstr>
      <vt:lpstr>Costos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VZLA Games</dc:creator>
  <cp:lastModifiedBy>VZLA Games</cp:lastModifiedBy>
  <dcterms:created xsi:type="dcterms:W3CDTF">2022-10-13T00:12:35Z</dcterms:created>
  <dcterms:modified xsi:type="dcterms:W3CDTF">2022-10-20T00:49:47Z</dcterms:modified>
</cp:coreProperties>
</file>