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=10%*整体满意度+20%*履约情况+30%*产品质量+40%*客户经理服务</t>
        </r>
      </text>
    </comment>
    <comment ref="F3" authorId="0">
      <text>
        <r>
          <rPr>
            <b/>
            <sz val="9"/>
            <rFont val="宋体"/>
            <charset val="134"/>
          </rPr>
          <t>=50%*产品安全性+50%*产品稳定性</t>
        </r>
      </text>
    </comment>
    <comment ref="I3" authorId="0">
      <text>
        <r>
          <rPr>
            <b/>
            <sz val="9"/>
            <rFont val="宋体"/>
            <charset val="134"/>
          </rPr>
          <t>=40%*服务技能+30%*服务态度+30%*响应及时性</t>
        </r>
      </text>
    </comment>
  </commentList>
</comments>
</file>

<file path=xl/sharedStrings.xml><?xml version="1.0" encoding="utf-8"?>
<sst xmlns="http://schemas.openxmlformats.org/spreadsheetml/2006/main" count="33" uniqueCount="33">
  <si>
    <t>地州</t>
  </si>
  <si>
    <t>第一期</t>
  </si>
  <si>
    <t>满意度表现</t>
  </si>
  <si>
    <t>客户信息准确</t>
  </si>
  <si>
    <t>调研参与率</t>
  </si>
  <si>
    <t>成功调研样本量</t>
  </si>
  <si>
    <t>决策人满意度</t>
  </si>
  <si>
    <t>整体满意度</t>
  </si>
  <si>
    <t>履约情况</t>
  </si>
  <si>
    <t>产品质量</t>
  </si>
  <si>
    <t>产品安全性</t>
  </si>
  <si>
    <t>产品稳定性</t>
  </si>
  <si>
    <t>客户经理服务</t>
  </si>
  <si>
    <t>服务技能</t>
  </si>
  <si>
    <t>服务态度</t>
  </si>
  <si>
    <t>响应及时性</t>
  </si>
  <si>
    <t>D2（工作单位）调研样本量</t>
  </si>
  <si>
    <t>在调研单位</t>
  </si>
  <si>
    <t>信息准确</t>
  </si>
  <si>
    <t>总调研样本量</t>
  </si>
  <si>
    <t>参与率</t>
  </si>
  <si>
    <t>贵安新区</t>
  </si>
  <si>
    <t>贵阳</t>
  </si>
  <si>
    <t>遵义</t>
  </si>
  <si>
    <t>安顺</t>
  </si>
  <si>
    <t>黔南</t>
  </si>
  <si>
    <t>黔东南</t>
  </si>
  <si>
    <t>铜仁</t>
  </si>
  <si>
    <t>毕节</t>
  </si>
  <si>
    <t>六盘水</t>
  </si>
  <si>
    <t>黔西南</t>
  </si>
  <si>
    <t>省政企</t>
  </si>
  <si>
    <t>全省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</si>
</sst>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</numFmts>
  <fonts count="32">
    <font>
      <sz val="11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</font>
    <font>
      <b/>
      <sz val="9"/>
      <color theme="1"/>
      <name val="宋体"/>
      <charset val="134"/>
      <scheme val="minor"/>
    </font>
    <font>
      <b/>
      <sz val="8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23" borderId="15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30" fillId="0" borderId="0"/>
  </cellStyleXfs>
  <cellXfs count="32">
    <xf numFmtId="0" fontId="0" fillId="0" borderId="0" xfId="0">
      <alignment vertical="center"/>
    </xf>
    <xf numFmtId="0" fontId="1" fillId="0" borderId="1" xfId="51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1" fillId="0" borderId="3" xfId="50" applyFont="1" applyBorder="1" applyAlignment="1">
      <alignment horizontal="center" vertical="center"/>
    </xf>
    <xf numFmtId="0" fontId="1" fillId="0" borderId="4" xfId="51" applyFont="1" applyBorder="1" applyAlignment="1">
      <alignment horizontal="center" vertical="center"/>
    </xf>
    <xf numFmtId="0" fontId="1" fillId="2" borderId="5" xfId="50" applyFont="1" applyFill="1" applyBorder="1" applyAlignment="1">
      <alignment horizontal="center" vertical="center"/>
    </xf>
    <xf numFmtId="0" fontId="1" fillId="0" borderId="6" xfId="51" applyFont="1" applyBorder="1" applyAlignment="1">
      <alignment horizontal="center" vertical="center"/>
    </xf>
    <xf numFmtId="0" fontId="1" fillId="2" borderId="5" xfId="51" applyFont="1" applyFill="1" applyBorder="1" applyAlignment="1">
      <alignment horizontal="center" vertical="center" wrapText="1"/>
    </xf>
    <xf numFmtId="0" fontId="1" fillId="2" borderId="5" xfId="49" applyFont="1" applyFill="1" applyBorder="1" applyAlignment="1">
      <alignment horizontal="center" vertical="center" wrapText="1"/>
    </xf>
    <xf numFmtId="0" fontId="2" fillId="0" borderId="5" xfId="50" applyFont="1" applyFill="1" applyBorder="1" applyAlignment="1">
      <alignment horizontal="center" vertical="center" wrapText="1" readingOrder="1"/>
    </xf>
    <xf numFmtId="0" fontId="3" fillId="0" borderId="5" xfId="50" applyFont="1" applyBorder="1" applyAlignment="1">
      <alignment horizontal="center" vertical="center"/>
    </xf>
    <xf numFmtId="176" fontId="4" fillId="0" borderId="5" xfId="50" applyNumberFormat="1" applyFont="1" applyFill="1" applyBorder="1" applyAlignment="1">
      <alignment horizontal="center" vertical="center"/>
    </xf>
    <xf numFmtId="0" fontId="2" fillId="0" borderId="5" xfId="50" applyFont="1" applyBorder="1" applyAlignment="1">
      <alignment horizontal="center" vertical="center"/>
    </xf>
    <xf numFmtId="176" fontId="2" fillId="0" borderId="5" xfId="50" applyNumberFormat="1" applyFont="1" applyFill="1" applyBorder="1" applyAlignment="1">
      <alignment horizontal="center" vertical="center"/>
    </xf>
    <xf numFmtId="177" fontId="5" fillId="0" borderId="5" xfId="50" applyNumberFormat="1" applyFont="1" applyBorder="1" applyAlignment="1">
      <alignment horizontal="center" vertical="center"/>
    </xf>
    <xf numFmtId="0" fontId="6" fillId="0" borderId="5" xfId="50" applyFont="1" applyFill="1" applyBorder="1" applyAlignment="1">
      <alignment horizontal="center" vertical="center" wrapText="1" readingOrder="1"/>
    </xf>
    <xf numFmtId="0" fontId="1" fillId="0" borderId="5" xfId="50" applyFont="1" applyBorder="1" applyAlignment="1">
      <alignment horizontal="center" vertical="center"/>
    </xf>
    <xf numFmtId="176" fontId="1" fillId="0" borderId="5" xfId="50" applyNumberFormat="1" applyFont="1" applyFill="1" applyBorder="1" applyAlignment="1">
      <alignment horizontal="center" vertical="center"/>
    </xf>
    <xf numFmtId="177" fontId="7" fillId="0" borderId="5" xfId="50" applyNumberFormat="1" applyFont="1" applyBorder="1" applyAlignment="1">
      <alignment horizontal="center" vertical="center"/>
    </xf>
    <xf numFmtId="0" fontId="1" fillId="3" borderId="5" xfId="50" applyFont="1" applyFill="1" applyBorder="1" applyAlignment="1">
      <alignment horizontal="center" vertical="center"/>
    </xf>
    <xf numFmtId="0" fontId="1" fillId="3" borderId="5" xfId="50" applyFont="1" applyFill="1" applyBorder="1" applyAlignment="1">
      <alignment horizontal="center" vertical="center" wrapText="1"/>
    </xf>
    <xf numFmtId="0" fontId="8" fillId="2" borderId="5" xfId="49" applyFont="1" applyFill="1" applyBorder="1" applyAlignment="1">
      <alignment horizontal="center" vertical="center"/>
    </xf>
    <xf numFmtId="0" fontId="1" fillId="3" borderId="5" xfId="51" applyFont="1" applyFill="1" applyBorder="1" applyAlignment="1">
      <alignment horizontal="center" vertical="center" wrapText="1"/>
    </xf>
    <xf numFmtId="0" fontId="9" fillId="0" borderId="5" xfId="50" applyNumberFormat="1" applyFont="1" applyBorder="1" applyAlignment="1">
      <alignment horizontal="center" vertical="center"/>
    </xf>
    <xf numFmtId="0" fontId="9" fillId="0" borderId="5" xfId="50" applyFont="1" applyBorder="1" applyAlignment="1">
      <alignment horizontal="center" vertical="center"/>
    </xf>
    <xf numFmtId="10" fontId="9" fillId="0" borderId="5" xfId="50" applyNumberFormat="1" applyFont="1" applyBorder="1" applyAlignment="1">
      <alignment horizontal="center" vertical="center"/>
    </xf>
    <xf numFmtId="0" fontId="5" fillId="0" borderId="5" xfId="50" applyNumberFormat="1" applyFont="1" applyBorder="1" applyAlignment="1">
      <alignment horizontal="center" vertical="center"/>
    </xf>
    <xf numFmtId="10" fontId="5" fillId="0" borderId="5" xfId="50" applyNumberFormat="1" applyFont="1" applyBorder="1" applyAlignment="1">
      <alignment horizontal="center" vertical="center"/>
    </xf>
    <xf numFmtId="0" fontId="5" fillId="0" borderId="5" xfId="50" applyFont="1" applyBorder="1" applyAlignment="1">
      <alignment horizontal="center" vertical="center"/>
    </xf>
    <xf numFmtId="0" fontId="7" fillId="0" borderId="5" xfId="50" applyFont="1" applyBorder="1" applyAlignment="1">
      <alignment horizontal="center" vertical="center"/>
    </xf>
    <xf numFmtId="10" fontId="7" fillId="0" borderId="5" xfId="50" applyNumberFormat="1" applyFont="1" applyBorder="1" applyAlignment="1">
      <alignment horizontal="center" vertical="center"/>
    </xf>
    <xf numFmtId="0" fontId="1" fillId="0" borderId="7" xfId="5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  <cellStyle name="Normal_D546qnc-w2-a-092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tabSelected="1" workbookViewId="0">
      <selection activeCell="A1" sqref="A1:Q15"/>
    </sheetView>
  </sheetViews>
  <sheetFormatPr defaultColWidth="9" defaultRowHeight="13.5"/>
  <sheetData>
    <row r="1" spans="1:17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1"/>
    </row>
    <row r="2" spans="1:17">
      <c r="A2" s="4"/>
      <c r="B2" s="5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19" t="s">
        <v>3</v>
      </c>
      <c r="N2" s="19"/>
      <c r="O2" s="19"/>
      <c r="P2" s="20" t="s">
        <v>4</v>
      </c>
      <c r="Q2" s="20"/>
    </row>
    <row r="3" ht="33.75" spans="1:17">
      <c r="A3" s="6"/>
      <c r="B3" s="7" t="s">
        <v>5</v>
      </c>
      <c r="C3" s="7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21" t="s">
        <v>12</v>
      </c>
      <c r="J3" s="8" t="s">
        <v>13</v>
      </c>
      <c r="K3" s="8" t="s">
        <v>14</v>
      </c>
      <c r="L3" s="8" t="s">
        <v>15</v>
      </c>
      <c r="M3" s="22" t="s">
        <v>16</v>
      </c>
      <c r="N3" s="20" t="s">
        <v>17</v>
      </c>
      <c r="O3" s="20" t="s">
        <v>18</v>
      </c>
      <c r="P3" s="20" t="s">
        <v>19</v>
      </c>
      <c r="Q3" s="20" t="s">
        <v>20</v>
      </c>
    </row>
    <row r="4" spans="1:17">
      <c r="A4" s="9" t="s">
        <v>21</v>
      </c>
      <c r="B4" s="10">
        <v>0</v>
      </c>
      <c r="C4" s="11">
        <f t="shared" ref="C4:L4" si="0">0.5*C5+0.5*C7</f>
        <v>95.0295300168311</v>
      </c>
      <c r="D4" s="11">
        <f t="shared" si="0"/>
        <v>92.3444976076555</v>
      </c>
      <c r="E4" s="11">
        <f t="shared" si="0"/>
        <v>94.2098463212294</v>
      </c>
      <c r="F4" s="11">
        <f t="shared" si="0"/>
        <v>94.197756368809</v>
      </c>
      <c r="G4" s="11">
        <f t="shared" si="0"/>
        <v>94.0124933545986</v>
      </c>
      <c r="H4" s="11">
        <f t="shared" si="0"/>
        <v>94.3830193830194</v>
      </c>
      <c r="I4" s="11">
        <f t="shared" si="0"/>
        <v>96.7344602029424</v>
      </c>
      <c r="J4" s="11">
        <f t="shared" si="0"/>
        <v>96.2785752259437</v>
      </c>
      <c r="K4" s="11">
        <f t="shared" si="0"/>
        <v>98.0173355173355</v>
      </c>
      <c r="L4" s="11">
        <f t="shared" si="0"/>
        <v>96.0594315245478</v>
      </c>
      <c r="M4" s="23">
        <v>0</v>
      </c>
      <c r="N4" s="24">
        <v>0</v>
      </c>
      <c r="O4" s="25" t="e">
        <f t="shared" ref="O4:O13" si="1">N4/M4</f>
        <v>#DIV/0!</v>
      </c>
      <c r="P4" s="24">
        <v>8</v>
      </c>
      <c r="Q4" s="25">
        <f t="shared" ref="Q4:Q13" si="2">B4/P4</f>
        <v>0</v>
      </c>
    </row>
    <row r="5" spans="1:17">
      <c r="A5" s="9" t="s">
        <v>22</v>
      </c>
      <c r="B5" s="12">
        <v>38</v>
      </c>
      <c r="C5" s="13">
        <v>92.5214161529951</v>
      </c>
      <c r="D5" s="14">
        <v>87.719298245614</v>
      </c>
      <c r="E5" s="14">
        <v>91.5204678362573</v>
      </c>
      <c r="F5" s="14">
        <v>91.5520783941837</v>
      </c>
      <c r="G5" s="14">
        <v>91.812865497076</v>
      </c>
      <c r="H5" s="14">
        <v>91.2912912912913</v>
      </c>
      <c r="I5" s="14">
        <v>94.9494231073178</v>
      </c>
      <c r="J5" s="14">
        <v>93.5672514619883</v>
      </c>
      <c r="K5" s="14">
        <v>97.2972972972973</v>
      </c>
      <c r="L5" s="14">
        <v>94.4444444444444</v>
      </c>
      <c r="M5" s="26">
        <v>126</v>
      </c>
      <c r="N5" s="26">
        <v>84</v>
      </c>
      <c r="O5" s="27">
        <f t="shared" si="1"/>
        <v>0.666666666666667</v>
      </c>
      <c r="P5" s="28">
        <v>1534</v>
      </c>
      <c r="Q5" s="27">
        <f t="shared" si="2"/>
        <v>0.0247718383311604</v>
      </c>
    </row>
    <row r="6" spans="1:17">
      <c r="A6" s="9" t="s">
        <v>23</v>
      </c>
      <c r="B6" s="12">
        <v>50</v>
      </c>
      <c r="C6" s="13">
        <v>96.9466666666667</v>
      </c>
      <c r="D6" s="14">
        <v>97.7777777777778</v>
      </c>
      <c r="E6" s="14">
        <v>96</v>
      </c>
      <c r="F6" s="14">
        <v>95.7777777777778</v>
      </c>
      <c r="G6" s="14">
        <v>97.3333333333333</v>
      </c>
      <c r="H6" s="14">
        <v>94.2222222222222</v>
      </c>
      <c r="I6" s="14">
        <v>98.0888888888889</v>
      </c>
      <c r="J6" s="14">
        <v>97.5555555555556</v>
      </c>
      <c r="K6" s="14">
        <v>98.4444444444444</v>
      </c>
      <c r="L6" s="14">
        <v>98.4444444444444</v>
      </c>
      <c r="M6" s="26">
        <v>112</v>
      </c>
      <c r="N6" s="26">
        <v>81</v>
      </c>
      <c r="O6" s="27">
        <f t="shared" si="1"/>
        <v>0.723214285714286</v>
      </c>
      <c r="P6" s="26">
        <v>496</v>
      </c>
      <c r="Q6" s="27">
        <f t="shared" si="2"/>
        <v>0.100806451612903</v>
      </c>
    </row>
    <row r="7" spans="1:17">
      <c r="A7" s="9" t="s">
        <v>24</v>
      </c>
      <c r="B7" s="12">
        <v>44</v>
      </c>
      <c r="C7" s="13">
        <v>97.5376438806671</v>
      </c>
      <c r="D7" s="14">
        <v>96.969696969697</v>
      </c>
      <c r="E7" s="14">
        <v>96.8992248062015</v>
      </c>
      <c r="F7" s="14">
        <v>96.8434343434343</v>
      </c>
      <c r="G7" s="14">
        <v>96.2121212121212</v>
      </c>
      <c r="H7" s="14">
        <v>97.4747474747475</v>
      </c>
      <c r="I7" s="14">
        <v>98.5194972985671</v>
      </c>
      <c r="J7" s="14">
        <v>98.989898989899</v>
      </c>
      <c r="K7" s="14">
        <v>98.7373737373737</v>
      </c>
      <c r="L7" s="14">
        <v>97.6744186046512</v>
      </c>
      <c r="M7" s="26">
        <v>58</v>
      </c>
      <c r="N7" s="26">
        <v>50</v>
      </c>
      <c r="O7" s="27">
        <f t="shared" si="1"/>
        <v>0.862068965517241</v>
      </c>
      <c r="P7" s="26">
        <v>395</v>
      </c>
      <c r="Q7" s="27">
        <f t="shared" si="2"/>
        <v>0.111392405063291</v>
      </c>
    </row>
    <row r="8" spans="1:17">
      <c r="A8" s="9" t="s">
        <v>25</v>
      </c>
      <c r="B8" s="12">
        <v>50</v>
      </c>
      <c r="C8" s="13">
        <v>93.3423129251701</v>
      </c>
      <c r="D8" s="14">
        <v>94.2222222222222</v>
      </c>
      <c r="E8" s="14">
        <v>95.2380952380952</v>
      </c>
      <c r="F8" s="14">
        <v>93.0839002267574</v>
      </c>
      <c r="G8" s="14">
        <v>95.4648526077098</v>
      </c>
      <c r="H8" s="14">
        <v>90.702947845805</v>
      </c>
      <c r="I8" s="14">
        <v>92.368253968254</v>
      </c>
      <c r="J8" s="14">
        <v>90.4444444444444</v>
      </c>
      <c r="K8" s="14">
        <v>93.8775510204082</v>
      </c>
      <c r="L8" s="14">
        <v>93.4240362811791</v>
      </c>
      <c r="M8" s="26">
        <v>99</v>
      </c>
      <c r="N8" s="26">
        <v>83</v>
      </c>
      <c r="O8" s="27">
        <f t="shared" si="1"/>
        <v>0.838383838383838</v>
      </c>
      <c r="P8" s="26">
        <v>764</v>
      </c>
      <c r="Q8" s="27">
        <f t="shared" si="2"/>
        <v>0.0654450261780105</v>
      </c>
    </row>
    <row r="9" spans="1:17">
      <c r="A9" s="9" t="s">
        <v>26</v>
      </c>
      <c r="B9" s="12">
        <v>50</v>
      </c>
      <c r="C9" s="13">
        <v>95.4242630385488</v>
      </c>
      <c r="D9" s="14">
        <v>93.7777777777778</v>
      </c>
      <c r="E9" s="14">
        <v>97.3333333333333</v>
      </c>
      <c r="F9" s="14">
        <v>93.2766439909297</v>
      </c>
      <c r="G9" s="14">
        <v>92.2222222222222</v>
      </c>
      <c r="H9" s="14">
        <v>94.3310657596372</v>
      </c>
      <c r="I9" s="14">
        <v>96.4920634920635</v>
      </c>
      <c r="J9" s="14">
        <v>95.1111111111111</v>
      </c>
      <c r="K9" s="14">
        <v>98</v>
      </c>
      <c r="L9" s="14">
        <v>96.8253968253968</v>
      </c>
      <c r="M9" s="26">
        <v>72</v>
      </c>
      <c r="N9" s="26">
        <v>65</v>
      </c>
      <c r="O9" s="27">
        <f t="shared" si="1"/>
        <v>0.902777777777778</v>
      </c>
      <c r="P9" s="26">
        <v>3494</v>
      </c>
      <c r="Q9" s="27">
        <f t="shared" si="2"/>
        <v>0.0143102461362335</v>
      </c>
    </row>
    <row r="10" spans="1:17">
      <c r="A10" s="9" t="s">
        <v>27</v>
      </c>
      <c r="B10" s="12">
        <v>50</v>
      </c>
      <c r="C10" s="13">
        <v>89.9285714285714</v>
      </c>
      <c r="D10" s="14">
        <v>89.1111111111111</v>
      </c>
      <c r="E10" s="14">
        <v>89.7777777777778</v>
      </c>
      <c r="F10" s="14">
        <v>86.6507936507936</v>
      </c>
      <c r="G10" s="14">
        <v>87.3015873015873</v>
      </c>
      <c r="H10" s="14">
        <v>86</v>
      </c>
      <c r="I10" s="14">
        <v>92.6666666666667</v>
      </c>
      <c r="J10" s="14">
        <v>92</v>
      </c>
      <c r="K10" s="14">
        <v>93.1111111111111</v>
      </c>
      <c r="L10" s="14">
        <v>93.1111111111111</v>
      </c>
      <c r="M10" s="26">
        <v>112</v>
      </c>
      <c r="N10" s="26">
        <v>85</v>
      </c>
      <c r="O10" s="27">
        <f t="shared" si="1"/>
        <v>0.758928571428571</v>
      </c>
      <c r="P10" s="26">
        <v>2615</v>
      </c>
      <c r="Q10" s="27">
        <f t="shared" si="2"/>
        <v>0.0191204588910134</v>
      </c>
    </row>
    <row r="11" spans="1:17">
      <c r="A11" s="9" t="s">
        <v>28</v>
      </c>
      <c r="B11" s="12">
        <v>50</v>
      </c>
      <c r="C11" s="13">
        <v>94.7581608529937</v>
      </c>
      <c r="D11" s="14">
        <v>93.7777777777778</v>
      </c>
      <c r="E11" s="14">
        <v>92.4444444444445</v>
      </c>
      <c r="F11" s="14">
        <v>94.9293192454287</v>
      </c>
      <c r="G11" s="14">
        <v>95.9810874704492</v>
      </c>
      <c r="H11" s="14">
        <v>93.8775510204082</v>
      </c>
      <c r="I11" s="14">
        <v>96.031746031746</v>
      </c>
      <c r="J11" s="14">
        <v>95.6916099773242</v>
      </c>
      <c r="K11" s="14">
        <v>96.3718820861678</v>
      </c>
      <c r="L11" s="14">
        <v>96.1451247165533</v>
      </c>
      <c r="M11" s="26">
        <v>93</v>
      </c>
      <c r="N11" s="26">
        <v>84</v>
      </c>
      <c r="O11" s="27">
        <f t="shared" si="1"/>
        <v>0.903225806451613</v>
      </c>
      <c r="P11" s="26">
        <v>1519</v>
      </c>
      <c r="Q11" s="27">
        <f t="shared" si="2"/>
        <v>0.032916392363397</v>
      </c>
    </row>
    <row r="12" spans="1:17">
      <c r="A12" s="9" t="s">
        <v>29</v>
      </c>
      <c r="B12" s="12">
        <v>36</v>
      </c>
      <c r="C12" s="13">
        <v>95.5707872374539</v>
      </c>
      <c r="D12" s="14">
        <v>93.8271604938272</v>
      </c>
      <c r="E12" s="14">
        <v>96.1904761904762</v>
      </c>
      <c r="F12" s="14">
        <v>93.8095238095238</v>
      </c>
      <c r="G12" s="14">
        <v>96.1904761904762</v>
      </c>
      <c r="H12" s="14">
        <v>91.4285714285714</v>
      </c>
      <c r="I12" s="14">
        <v>97.017797017797</v>
      </c>
      <c r="J12" s="14">
        <v>97.3063973063973</v>
      </c>
      <c r="K12" s="14">
        <v>97.1428571428571</v>
      </c>
      <c r="L12" s="14">
        <v>96.5079365079365</v>
      </c>
      <c r="M12" s="26">
        <v>45</v>
      </c>
      <c r="N12" s="26">
        <v>40</v>
      </c>
      <c r="O12" s="27">
        <f t="shared" si="1"/>
        <v>0.888888888888889</v>
      </c>
      <c r="P12" s="26">
        <v>441</v>
      </c>
      <c r="Q12" s="27">
        <f t="shared" si="2"/>
        <v>0.0816326530612245</v>
      </c>
    </row>
    <row r="13" spans="1:17">
      <c r="A13" s="9" t="s">
        <v>30</v>
      </c>
      <c r="B13" s="12">
        <v>50</v>
      </c>
      <c r="C13" s="13">
        <v>97.4211337868481</v>
      </c>
      <c r="D13" s="14">
        <v>97.5555555555556</v>
      </c>
      <c r="E13" s="14">
        <v>96.8888888888889</v>
      </c>
      <c r="F13" s="14">
        <v>96.4852607709751</v>
      </c>
      <c r="G13" s="14">
        <v>96.8253968253968</v>
      </c>
      <c r="H13" s="14">
        <v>96.1451247165533</v>
      </c>
      <c r="I13" s="14">
        <v>98.3555555555556</v>
      </c>
      <c r="J13" s="14">
        <v>98.2222222222222</v>
      </c>
      <c r="K13" s="14">
        <v>98.8888888888889</v>
      </c>
      <c r="L13" s="14">
        <v>98</v>
      </c>
      <c r="M13" s="26">
        <v>89</v>
      </c>
      <c r="N13" s="26">
        <v>66</v>
      </c>
      <c r="O13" s="27">
        <f t="shared" si="1"/>
        <v>0.741573033707865</v>
      </c>
      <c r="P13" s="26">
        <v>623</v>
      </c>
      <c r="Q13" s="27">
        <f t="shared" si="2"/>
        <v>0.0802568218298555</v>
      </c>
    </row>
    <row r="14" spans="1:17">
      <c r="A14" s="9" t="s">
        <v>31</v>
      </c>
      <c r="B14" s="12">
        <v>12</v>
      </c>
      <c r="C14" s="13">
        <v>88.9991582491583</v>
      </c>
      <c r="D14" s="14">
        <v>84.2592592592593</v>
      </c>
      <c r="E14" s="14">
        <v>86.1111111111111</v>
      </c>
      <c r="F14" s="14">
        <v>85.6481481481482</v>
      </c>
      <c r="G14" s="14">
        <v>84.2592592592593</v>
      </c>
      <c r="H14" s="14">
        <v>87.0370370370371</v>
      </c>
      <c r="I14" s="14">
        <v>94.1414141414141</v>
      </c>
      <c r="J14" s="14">
        <v>92.9292929292929</v>
      </c>
      <c r="K14" s="14">
        <v>93.9393939393939</v>
      </c>
      <c r="L14" s="14">
        <v>95.959595959596</v>
      </c>
      <c r="M14" s="26"/>
      <c r="N14" s="26"/>
      <c r="O14" s="27">
        <f>IFERROR(N14/M14,0)</f>
        <v>0</v>
      </c>
      <c r="P14" s="26"/>
      <c r="Q14" s="27">
        <f>IFERROR(B14/P14,0)</f>
        <v>0</v>
      </c>
    </row>
    <row r="15" spans="1:17">
      <c r="A15" s="15" t="s">
        <v>32</v>
      </c>
      <c r="B15" s="16">
        <v>430</v>
      </c>
      <c r="C15" s="17">
        <v>94.6627621021474</v>
      </c>
      <c r="D15" s="18">
        <v>93.7209302325581</v>
      </c>
      <c r="E15" s="18">
        <v>94.4574551131928</v>
      </c>
      <c r="F15" s="18">
        <v>93.3761231792478</v>
      </c>
      <c r="G15" s="18">
        <v>94.0635671132125</v>
      </c>
      <c r="H15" s="18">
        <v>92.688679245283</v>
      </c>
      <c r="I15" s="18">
        <v>95.9658527561968</v>
      </c>
      <c r="J15" s="18">
        <v>95.2941176470588</v>
      </c>
      <c r="K15" s="18">
        <v>96.7581699346405</v>
      </c>
      <c r="L15" s="18">
        <v>96.0691823899371</v>
      </c>
      <c r="M15" s="29">
        <f t="shared" ref="M15:P15" si="3">SUM(M4:M13)</f>
        <v>806</v>
      </c>
      <c r="N15" s="29">
        <f t="shared" si="3"/>
        <v>638</v>
      </c>
      <c r="O15" s="30">
        <f>N15/M15</f>
        <v>0.791563275434243</v>
      </c>
      <c r="P15" s="29">
        <f t="shared" si="3"/>
        <v>11889</v>
      </c>
      <c r="Q15" s="30">
        <f>B15/P15</f>
        <v>0.0361678862814366</v>
      </c>
    </row>
  </sheetData>
  <mergeCells count="5">
    <mergeCell ref="B1:Q1"/>
    <mergeCell ref="B2:L2"/>
    <mergeCell ref="M2:O2"/>
    <mergeCell ref="P2:Q2"/>
    <mergeCell ref="A1:A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17747</dc:creator>
  <cp:lastModifiedBy>17747</cp:lastModifiedBy>
  <dcterms:created xsi:type="dcterms:W3CDTF">2022-01-10T07:14:04Z</dcterms:created>
  <dcterms:modified xsi:type="dcterms:W3CDTF">2022-01-10T07:14:22Z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