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=10%*整体满意度+20%*方案支撑+20%*履约情况+20%*产品质量+30%*客户经理服务</t>
        </r>
      </text>
    </comment>
    <comment ref="G3" authorId="0">
      <text>
        <r>
          <rPr>
            <b/>
            <sz val="9"/>
            <rFont val="宋体"/>
            <charset val="134"/>
          </rPr>
          <t>=50%*产品安全性+50%*产品稳定性</t>
        </r>
      </text>
    </comment>
    <comment ref="J3" authorId="0">
      <text>
        <r>
          <rPr>
            <b/>
            <sz val="9"/>
            <rFont val="宋体"/>
            <charset val="134"/>
          </rPr>
          <t>=40%*服务技能+25%*服务态度+25%*响应及时性+10%*账单发票服务</t>
        </r>
      </text>
    </comment>
  </commentList>
</comments>
</file>

<file path=xl/sharedStrings.xml><?xml version="1.0" encoding="utf-8"?>
<sst xmlns="http://schemas.openxmlformats.org/spreadsheetml/2006/main" count="35" uniqueCount="35">
  <si>
    <t>地州</t>
  </si>
  <si>
    <t>第一期</t>
  </si>
  <si>
    <t>满意度表现</t>
  </si>
  <si>
    <t>客户信息准确</t>
  </si>
  <si>
    <t>调研参与率</t>
  </si>
  <si>
    <t>成功调研样本量</t>
  </si>
  <si>
    <t>联系人满意度</t>
  </si>
  <si>
    <t>整体满意度</t>
  </si>
  <si>
    <t>方案支撑</t>
  </si>
  <si>
    <t>履约情况</t>
  </si>
  <si>
    <t>产品质量</t>
  </si>
  <si>
    <t>产品安全性</t>
  </si>
  <si>
    <t>产品稳定性</t>
  </si>
  <si>
    <t>客户经理服务</t>
  </si>
  <si>
    <t>服务技能</t>
  </si>
  <si>
    <t>服务态度</t>
  </si>
  <si>
    <t>响应及时性</t>
  </si>
  <si>
    <t>账单发票服务</t>
  </si>
  <si>
    <t>D2（工作单位）调研样本量</t>
  </si>
  <si>
    <t>在调研单位</t>
  </si>
  <si>
    <t>信息准确</t>
  </si>
  <si>
    <t>总调研样本量</t>
  </si>
  <si>
    <t>参与率</t>
  </si>
  <si>
    <t>贵安新区</t>
  </si>
  <si>
    <t>贵阳</t>
  </si>
  <si>
    <t>遵义</t>
  </si>
  <si>
    <t>安顺</t>
  </si>
  <si>
    <t>黔南</t>
  </si>
  <si>
    <t>黔东南</t>
  </si>
  <si>
    <t>铜仁</t>
  </si>
  <si>
    <t>毕节</t>
  </si>
  <si>
    <t>六盘水</t>
  </si>
  <si>
    <t>黔西南</t>
  </si>
  <si>
    <t>省政企</t>
  </si>
  <si>
    <t>全省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</si>
</sst>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_);[Red]\(0.00\)"/>
  </numFmts>
  <fonts count="29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7" fillId="0" borderId="0"/>
  </cellStyleXfs>
  <cellXfs count="29">
    <xf numFmtId="0" fontId="0" fillId="0" borderId="0" xfId="0">
      <alignment vertical="center"/>
    </xf>
    <xf numFmtId="0" fontId="1" fillId="0" borderId="1" xfId="51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1" fillId="0" borderId="3" xfId="50" applyFont="1" applyBorder="1" applyAlignment="1">
      <alignment horizontal="center" vertical="center"/>
    </xf>
    <xf numFmtId="0" fontId="1" fillId="0" borderId="4" xfId="51" applyFont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/>
    </xf>
    <xf numFmtId="0" fontId="1" fillId="2" borderId="3" xfId="50" applyFont="1" applyFill="1" applyBorder="1" applyAlignment="1">
      <alignment horizontal="center" vertical="center"/>
    </xf>
    <xf numFmtId="0" fontId="1" fillId="0" borderId="5" xfId="51" applyFont="1" applyBorder="1" applyAlignment="1">
      <alignment horizontal="center" vertical="center"/>
    </xf>
    <xf numFmtId="0" fontId="1" fillId="2" borderId="6" xfId="51" applyFont="1" applyFill="1" applyBorder="1" applyAlignment="1">
      <alignment horizontal="center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2" fillId="0" borderId="6" xfId="50" applyFont="1" applyFill="1" applyBorder="1" applyAlignment="1">
      <alignment horizontal="center" vertical="center" wrapText="1" readingOrder="1"/>
    </xf>
    <xf numFmtId="0" fontId="3" fillId="0" borderId="6" xfId="50" applyFont="1" applyBorder="1" applyAlignment="1">
      <alignment horizontal="center" vertical="center"/>
    </xf>
    <xf numFmtId="176" fontId="3" fillId="0" borderId="6" xfId="50" applyNumberFormat="1" applyFont="1" applyFill="1" applyBorder="1" applyAlignment="1">
      <alignment horizontal="center" vertical="center"/>
    </xf>
    <xf numFmtId="177" fontId="3" fillId="0" borderId="6" xfId="50" applyNumberFormat="1" applyFont="1" applyFill="1" applyBorder="1" applyAlignment="1">
      <alignment horizontal="center" vertical="center"/>
    </xf>
    <xf numFmtId="177" fontId="4" fillId="0" borderId="6" xfId="50" applyNumberFormat="1" applyFont="1" applyBorder="1" applyAlignment="1">
      <alignment horizontal="center" vertical="center"/>
    </xf>
    <xf numFmtId="0" fontId="5" fillId="0" borderId="6" xfId="50" applyFont="1" applyFill="1" applyBorder="1" applyAlignment="1">
      <alignment horizontal="center" vertical="center" wrapText="1" readingOrder="1"/>
    </xf>
    <xf numFmtId="0" fontId="1" fillId="0" borderId="6" xfId="50" applyFont="1" applyBorder="1" applyAlignment="1">
      <alignment horizontal="center" vertical="center"/>
    </xf>
    <xf numFmtId="176" fontId="1" fillId="0" borderId="6" xfId="50" applyNumberFormat="1" applyFont="1" applyFill="1" applyBorder="1" applyAlignment="1">
      <alignment horizontal="center" vertical="center"/>
    </xf>
    <xf numFmtId="177" fontId="6" fillId="0" borderId="6" xfId="5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3" borderId="6" xfId="50" applyFont="1" applyFill="1" applyBorder="1" applyAlignment="1">
      <alignment horizontal="center" vertical="center"/>
    </xf>
    <xf numFmtId="0" fontId="1" fillId="3" borderId="6" xfId="51" applyFont="1" applyFill="1" applyBorder="1" applyAlignment="1">
      <alignment horizontal="center" vertical="center" wrapText="1"/>
    </xf>
    <xf numFmtId="0" fontId="1" fillId="3" borderId="6" xfId="50" applyFont="1" applyFill="1" applyBorder="1" applyAlignment="1">
      <alignment horizontal="center" vertical="center" wrapText="1"/>
    </xf>
    <xf numFmtId="0" fontId="4" fillId="0" borderId="6" xfId="50" applyNumberFormat="1" applyFont="1" applyBorder="1" applyAlignment="1">
      <alignment horizontal="center" vertical="center"/>
    </xf>
    <xf numFmtId="0" fontId="4" fillId="0" borderId="6" xfId="50" applyFont="1" applyBorder="1" applyAlignment="1">
      <alignment horizontal="center" vertical="center"/>
    </xf>
    <xf numFmtId="0" fontId="6" fillId="0" borderId="6" xfId="50" applyFont="1" applyBorder="1" applyAlignment="1">
      <alignment horizontal="center" vertical="center"/>
    </xf>
    <xf numFmtId="0" fontId="1" fillId="0" borderId="7" xfId="50" applyFont="1" applyBorder="1" applyAlignment="1">
      <alignment horizontal="center" vertical="center"/>
    </xf>
    <xf numFmtId="10" fontId="4" fillId="0" borderId="6" xfId="50" applyNumberFormat="1" applyFont="1" applyBorder="1" applyAlignment="1">
      <alignment horizontal="center" vertical="center"/>
    </xf>
    <xf numFmtId="10" fontId="6" fillId="0" borderId="6" xfId="50" applyNumberFormat="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Normal_D546qnc-w2-a-0920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A1" sqref="A1:S15"/>
    </sheetView>
  </sheetViews>
  <sheetFormatPr defaultColWidth="9" defaultRowHeight="13.5"/>
  <sheetData>
    <row r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6"/>
    </row>
    <row r="2" spans="1:19">
      <c r="A2" s="4"/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9"/>
      <c r="O2" s="20" t="s">
        <v>3</v>
      </c>
      <c r="P2" s="20"/>
      <c r="Q2" s="20"/>
      <c r="R2" s="22" t="s">
        <v>4</v>
      </c>
      <c r="S2" s="22"/>
    </row>
    <row r="3" ht="33.75" spans="1:19">
      <c r="A3" s="7"/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21" t="s">
        <v>18</v>
      </c>
      <c r="P3" s="22" t="s">
        <v>19</v>
      </c>
      <c r="Q3" s="22" t="s">
        <v>20</v>
      </c>
      <c r="R3" s="22" t="s">
        <v>21</v>
      </c>
      <c r="S3" s="22" t="s">
        <v>22</v>
      </c>
    </row>
    <row r="4" spans="1:19">
      <c r="A4" s="10" t="s">
        <v>23</v>
      </c>
      <c r="B4" s="11">
        <v>1</v>
      </c>
      <c r="C4" s="12">
        <v>95.5555555555556</v>
      </c>
      <c r="D4" s="13">
        <v>77.7777777777778</v>
      </c>
      <c r="E4" s="13">
        <v>100</v>
      </c>
      <c r="F4" s="13">
        <v>100</v>
      </c>
      <c r="G4" s="13">
        <v>88.8888888888889</v>
      </c>
      <c r="H4" s="13">
        <v>100</v>
      </c>
      <c r="I4" s="13">
        <v>77.7777777777778</v>
      </c>
      <c r="J4" s="13">
        <v>100</v>
      </c>
      <c r="K4" s="13">
        <v>100</v>
      </c>
      <c r="L4" s="13">
        <v>100</v>
      </c>
      <c r="M4" s="13">
        <v>100</v>
      </c>
      <c r="N4" s="13">
        <v>100</v>
      </c>
      <c r="O4" s="23">
        <v>7</v>
      </c>
      <c r="P4" s="24">
        <v>2</v>
      </c>
      <c r="Q4" s="27">
        <f t="shared" ref="Q4:Q13" si="0">P4/O4</f>
        <v>0.285714285714286</v>
      </c>
      <c r="R4" s="24">
        <v>34</v>
      </c>
      <c r="S4" s="27">
        <f t="shared" ref="S4:S13" si="1">B4/R4</f>
        <v>0.0294117647058824</v>
      </c>
    </row>
    <row r="5" spans="1:19">
      <c r="A5" s="10" t="s">
        <v>24</v>
      </c>
      <c r="B5" s="11">
        <v>89</v>
      </c>
      <c r="C5" s="12">
        <v>92.5680612302803</v>
      </c>
      <c r="D5" s="14">
        <v>90.6367041198502</v>
      </c>
      <c r="E5" s="14">
        <v>90.9090909090909</v>
      </c>
      <c r="F5" s="14">
        <v>92.2596754057428</v>
      </c>
      <c r="G5" s="14">
        <v>91.8475485188968</v>
      </c>
      <c r="H5" s="14">
        <v>93.3080808080808</v>
      </c>
      <c r="I5" s="14">
        <v>90.3870162297129</v>
      </c>
      <c r="J5" s="14">
        <v>95.003759505164</v>
      </c>
      <c r="K5" s="14">
        <v>95.0062421972534</v>
      </c>
      <c r="L5" s="14">
        <v>96.2121212121212</v>
      </c>
      <c r="M5" s="14">
        <v>94.5707070707071</v>
      </c>
      <c r="N5" s="14">
        <v>93.0555555555556</v>
      </c>
      <c r="O5" s="23">
        <v>392</v>
      </c>
      <c r="P5" s="24">
        <v>254</v>
      </c>
      <c r="Q5" s="27">
        <f t="shared" si="0"/>
        <v>0.647959183673469</v>
      </c>
      <c r="R5" s="24">
        <v>3331</v>
      </c>
      <c r="S5" s="27">
        <f t="shared" si="1"/>
        <v>0.0267187030921645</v>
      </c>
    </row>
    <row r="6" spans="1:19">
      <c r="A6" s="10" t="s">
        <v>25</v>
      </c>
      <c r="B6" s="11">
        <v>100</v>
      </c>
      <c r="C6" s="12">
        <v>96.6910733182162</v>
      </c>
      <c r="D6" s="14">
        <v>96.6666666666667</v>
      </c>
      <c r="E6" s="14">
        <v>95.7777777777778</v>
      </c>
      <c r="F6" s="14">
        <v>96</v>
      </c>
      <c r="G6" s="14">
        <v>96.3333333333333</v>
      </c>
      <c r="H6" s="14">
        <v>96.7777777777778</v>
      </c>
      <c r="I6" s="14">
        <v>95.8888888888889</v>
      </c>
      <c r="J6" s="14">
        <v>98.0072814310909</v>
      </c>
      <c r="K6" s="14">
        <v>98.4444444444444</v>
      </c>
      <c r="L6" s="14">
        <v>98</v>
      </c>
      <c r="M6" s="14">
        <v>97.5056689342403</v>
      </c>
      <c r="N6" s="14">
        <v>97.5308641975309</v>
      </c>
      <c r="O6" s="23">
        <v>248</v>
      </c>
      <c r="P6" s="24">
        <v>181</v>
      </c>
      <c r="Q6" s="27">
        <f t="shared" si="0"/>
        <v>0.729838709677419</v>
      </c>
      <c r="R6" s="23">
        <v>1551</v>
      </c>
      <c r="S6" s="27">
        <f t="shared" si="1"/>
        <v>0.0644745325596389</v>
      </c>
    </row>
    <row r="7" spans="1:19">
      <c r="A7" s="10" t="s">
        <v>26</v>
      </c>
      <c r="B7" s="11">
        <v>100</v>
      </c>
      <c r="C7" s="12">
        <v>96.5032228719948</v>
      </c>
      <c r="D7" s="14">
        <v>95.7777777777778</v>
      </c>
      <c r="E7" s="14">
        <v>95.0617283950617</v>
      </c>
      <c r="F7" s="14">
        <v>97.3333333333333</v>
      </c>
      <c r="G7" s="14">
        <v>95.9444444444444</v>
      </c>
      <c r="H7" s="14">
        <v>96.4444444444444</v>
      </c>
      <c r="I7" s="14">
        <v>95.4444444444444</v>
      </c>
      <c r="J7" s="14">
        <v>97.5251461988304</v>
      </c>
      <c r="K7" s="14">
        <v>97.5555555555556</v>
      </c>
      <c r="L7" s="14">
        <v>97.8888888888889</v>
      </c>
      <c r="M7" s="14">
        <v>96.7777777777778</v>
      </c>
      <c r="N7" s="14">
        <v>98.3625730994152</v>
      </c>
      <c r="O7" s="23">
        <v>141</v>
      </c>
      <c r="P7" s="24">
        <v>131</v>
      </c>
      <c r="Q7" s="27">
        <f t="shared" si="0"/>
        <v>0.929078014184397</v>
      </c>
      <c r="R7" s="23">
        <v>570</v>
      </c>
      <c r="S7" s="27">
        <f t="shared" si="1"/>
        <v>0.175438596491228</v>
      </c>
    </row>
    <row r="8" spans="1:19">
      <c r="A8" s="10" t="s">
        <v>27</v>
      </c>
      <c r="B8" s="11">
        <v>100</v>
      </c>
      <c r="C8" s="12">
        <v>96.7442341785199</v>
      </c>
      <c r="D8" s="14">
        <v>95.6666666666667</v>
      </c>
      <c r="E8" s="14">
        <v>96.2222222222222</v>
      </c>
      <c r="F8" s="14">
        <v>96.969696969697</v>
      </c>
      <c r="G8" s="14">
        <v>95.6666666666667</v>
      </c>
      <c r="H8" s="14">
        <v>96.7777777777778</v>
      </c>
      <c r="I8" s="14">
        <v>94.5555555555555</v>
      </c>
      <c r="J8" s="14">
        <v>98.0195011337869</v>
      </c>
      <c r="K8" s="14">
        <v>97.8888888888889</v>
      </c>
      <c r="L8" s="14">
        <v>98.5555555555556</v>
      </c>
      <c r="M8" s="14">
        <v>97.4444444444444</v>
      </c>
      <c r="N8" s="14">
        <v>98.6394557823129</v>
      </c>
      <c r="O8" s="23">
        <v>192</v>
      </c>
      <c r="P8" s="24">
        <v>157</v>
      </c>
      <c r="Q8" s="27">
        <f t="shared" si="0"/>
        <v>0.817708333333333</v>
      </c>
      <c r="R8" s="23">
        <v>1537</v>
      </c>
      <c r="S8" s="27">
        <f t="shared" si="1"/>
        <v>0.0650618087182824</v>
      </c>
    </row>
    <row r="9" spans="1:19">
      <c r="A9" s="10" t="s">
        <v>28</v>
      </c>
      <c r="B9" s="11">
        <v>100</v>
      </c>
      <c r="C9" s="12">
        <v>94.7767171717172</v>
      </c>
      <c r="D9" s="14">
        <v>93.6666666666667</v>
      </c>
      <c r="E9" s="14">
        <v>93.6666666666667</v>
      </c>
      <c r="F9" s="14">
        <v>95.2222222222222</v>
      </c>
      <c r="G9" s="14">
        <v>94.2777777777778</v>
      </c>
      <c r="H9" s="14">
        <v>95.5555555555555</v>
      </c>
      <c r="I9" s="14">
        <v>93</v>
      </c>
      <c r="J9" s="14">
        <v>95.9223905723906</v>
      </c>
      <c r="K9" s="14">
        <v>95.8888888888889</v>
      </c>
      <c r="L9" s="14">
        <v>95.8888888888889</v>
      </c>
      <c r="M9" s="14">
        <v>95.6228956228956</v>
      </c>
      <c r="N9" s="14">
        <v>96.8888888888889</v>
      </c>
      <c r="O9" s="23">
        <v>182</v>
      </c>
      <c r="P9" s="24">
        <v>162</v>
      </c>
      <c r="Q9" s="27">
        <f t="shared" si="0"/>
        <v>0.89010989010989</v>
      </c>
      <c r="R9" s="23">
        <v>3011</v>
      </c>
      <c r="S9" s="27">
        <f t="shared" si="1"/>
        <v>0.0332115576220525</v>
      </c>
    </row>
    <row r="10" spans="1:19">
      <c r="A10" s="10" t="s">
        <v>29</v>
      </c>
      <c r="B10" s="11">
        <v>100</v>
      </c>
      <c r="C10" s="12">
        <v>96.3959929224215</v>
      </c>
      <c r="D10" s="14">
        <v>96</v>
      </c>
      <c r="E10" s="14">
        <v>96.5986394557823</v>
      </c>
      <c r="F10" s="14">
        <v>96.031746031746</v>
      </c>
      <c r="G10" s="14">
        <v>94.8333333333333</v>
      </c>
      <c r="H10" s="14">
        <v>96.2222222222222</v>
      </c>
      <c r="I10" s="14">
        <v>93.4444444444444</v>
      </c>
      <c r="J10" s="14">
        <v>97.6774971941639</v>
      </c>
      <c r="K10" s="14">
        <v>98.2222222222222</v>
      </c>
      <c r="L10" s="14">
        <v>98.1111111111111</v>
      </c>
      <c r="M10" s="14">
        <v>96.5207631874299</v>
      </c>
      <c r="N10" s="14">
        <v>97.3063973063973</v>
      </c>
      <c r="O10" s="23">
        <v>257</v>
      </c>
      <c r="P10" s="24">
        <v>210</v>
      </c>
      <c r="Q10" s="27">
        <f t="shared" si="0"/>
        <v>0.817120622568093</v>
      </c>
      <c r="R10" s="23">
        <v>2710</v>
      </c>
      <c r="S10" s="27">
        <f t="shared" si="1"/>
        <v>0.03690036900369</v>
      </c>
    </row>
    <row r="11" spans="1:19">
      <c r="A11" s="10" t="s">
        <v>30</v>
      </c>
      <c r="B11" s="11">
        <v>100</v>
      </c>
      <c r="C11" s="12">
        <v>95.6535032868366</v>
      </c>
      <c r="D11" s="14">
        <v>95</v>
      </c>
      <c r="E11" s="14">
        <v>93.9393939393939</v>
      </c>
      <c r="F11" s="14">
        <v>95.5106621773288</v>
      </c>
      <c r="G11" s="14">
        <v>95.0555555555555</v>
      </c>
      <c r="H11" s="14">
        <v>96.6666666666667</v>
      </c>
      <c r="I11" s="14">
        <v>93.4444444444444</v>
      </c>
      <c r="J11" s="14">
        <v>97.5079365079365</v>
      </c>
      <c r="K11" s="14">
        <v>97.7777777777778</v>
      </c>
      <c r="L11" s="14">
        <v>97.6666666666667</v>
      </c>
      <c r="M11" s="14">
        <v>96.5555555555555</v>
      </c>
      <c r="N11" s="14">
        <v>98.4126984126984</v>
      </c>
      <c r="O11" s="23">
        <v>181</v>
      </c>
      <c r="P11" s="24">
        <v>158</v>
      </c>
      <c r="Q11" s="27">
        <f t="shared" si="0"/>
        <v>0.87292817679558</v>
      </c>
      <c r="R11" s="23">
        <v>1986</v>
      </c>
      <c r="S11" s="27">
        <f t="shared" si="1"/>
        <v>0.0503524672708963</v>
      </c>
    </row>
    <row r="12" spans="1:19">
      <c r="A12" s="10" t="s">
        <v>31</v>
      </c>
      <c r="B12" s="11">
        <v>75</v>
      </c>
      <c r="C12" s="12">
        <v>96.6887051434997</v>
      </c>
      <c r="D12" s="14">
        <v>96.2962962962963</v>
      </c>
      <c r="E12" s="14">
        <v>95.58599695586</v>
      </c>
      <c r="F12" s="14">
        <v>96.0960960960961</v>
      </c>
      <c r="G12" s="14">
        <v>97.0126839167935</v>
      </c>
      <c r="H12" s="14">
        <v>98.1735159817352</v>
      </c>
      <c r="I12" s="14">
        <v>95.8518518518518</v>
      </c>
      <c r="J12" s="14">
        <v>97.7337337337337</v>
      </c>
      <c r="K12" s="14">
        <v>97.7477477477477</v>
      </c>
      <c r="L12" s="14">
        <v>98.5185185185185</v>
      </c>
      <c r="M12" s="14">
        <v>96.7407407407407</v>
      </c>
      <c r="N12" s="14">
        <v>98.1981981981982</v>
      </c>
      <c r="O12" s="23">
        <v>145</v>
      </c>
      <c r="P12" s="24">
        <v>117</v>
      </c>
      <c r="Q12" s="27">
        <f t="shared" si="0"/>
        <v>0.806896551724138</v>
      </c>
      <c r="R12" s="23">
        <v>903</v>
      </c>
      <c r="S12" s="27">
        <f t="shared" si="1"/>
        <v>0.0830564784053156</v>
      </c>
    </row>
    <row r="13" spans="1:19">
      <c r="A13" s="10" t="s">
        <v>32</v>
      </c>
      <c r="B13" s="11">
        <v>100</v>
      </c>
      <c r="C13" s="12">
        <v>96.1578002244669</v>
      </c>
      <c r="D13" s="14">
        <v>94.8888888888889</v>
      </c>
      <c r="E13" s="14">
        <v>94.8888888888889</v>
      </c>
      <c r="F13" s="14">
        <v>96</v>
      </c>
      <c r="G13" s="14">
        <v>95.5953984287318</v>
      </c>
      <c r="H13" s="14">
        <v>96.8574635241302</v>
      </c>
      <c r="I13" s="14">
        <v>94.3333333333333</v>
      </c>
      <c r="J13" s="14">
        <v>97.9068462401796</v>
      </c>
      <c r="K13" s="14">
        <v>98.2042648709316</v>
      </c>
      <c r="L13" s="14">
        <v>97.8675645342312</v>
      </c>
      <c r="M13" s="14">
        <v>97.5308641975309</v>
      </c>
      <c r="N13" s="14">
        <v>97.7553310886644</v>
      </c>
      <c r="O13" s="23">
        <v>209</v>
      </c>
      <c r="P13" s="24">
        <v>161</v>
      </c>
      <c r="Q13" s="27">
        <f t="shared" si="0"/>
        <v>0.770334928229665</v>
      </c>
      <c r="R13" s="23">
        <v>1290</v>
      </c>
      <c r="S13" s="27">
        <f t="shared" si="1"/>
        <v>0.0775193798449612</v>
      </c>
    </row>
    <row r="14" spans="1:19">
      <c r="A14" s="10" t="s">
        <v>33</v>
      </c>
      <c r="B14" s="11">
        <v>11</v>
      </c>
      <c r="C14" s="12">
        <v>91.020202020202</v>
      </c>
      <c r="D14" s="14">
        <v>85.8585858585859</v>
      </c>
      <c r="E14" s="14">
        <v>86.8686868686869</v>
      </c>
      <c r="F14" s="14">
        <v>91.9191919191919</v>
      </c>
      <c r="G14" s="14">
        <v>91.4141414141414</v>
      </c>
      <c r="H14" s="14">
        <v>93.9393939393939</v>
      </c>
      <c r="I14" s="14">
        <v>88.8888888888889</v>
      </c>
      <c r="J14" s="14">
        <v>94.6464646464646</v>
      </c>
      <c r="K14" s="14">
        <v>94.9494949494949</v>
      </c>
      <c r="L14" s="14">
        <v>95.5555555555555</v>
      </c>
      <c r="M14" s="14">
        <v>91.9191919191919</v>
      </c>
      <c r="N14" s="14">
        <v>97.979797979798</v>
      </c>
      <c r="O14" s="23"/>
      <c r="P14" s="24"/>
      <c r="Q14" s="27">
        <f>IFERROR(P14/O14,0)</f>
        <v>0</v>
      </c>
      <c r="R14" s="23"/>
      <c r="S14" s="27">
        <f>IFERROR(B14/R14,0)</f>
        <v>0</v>
      </c>
    </row>
    <row r="15" spans="1:19">
      <c r="A15" s="15" t="s">
        <v>34</v>
      </c>
      <c r="B15" s="16">
        <v>876</v>
      </c>
      <c r="C15" s="17">
        <v>95.7514439556064</v>
      </c>
      <c r="D15" s="18">
        <v>94.8376458650431</v>
      </c>
      <c r="E15" s="18">
        <v>94.6682009973149</v>
      </c>
      <c r="F15" s="18">
        <v>95.7009822681464</v>
      </c>
      <c r="G15" s="18">
        <v>95.1081682096826</v>
      </c>
      <c r="H15" s="18">
        <v>96.2665647298675</v>
      </c>
      <c r="I15" s="18">
        <v>93.9497716894977</v>
      </c>
      <c r="J15" s="18">
        <v>97.2406969135778</v>
      </c>
      <c r="K15" s="18">
        <v>97.4065598779558</v>
      </c>
      <c r="L15" s="18">
        <v>97.6072292223495</v>
      </c>
      <c r="M15" s="18">
        <v>96.551724137931</v>
      </c>
      <c r="N15" s="18">
        <v>97.3833462232534</v>
      </c>
      <c r="O15" s="25">
        <f t="shared" ref="O15:R15" si="2">SUM(O4:O13)</f>
        <v>1954</v>
      </c>
      <c r="P15" s="25">
        <f t="shared" si="2"/>
        <v>1533</v>
      </c>
      <c r="Q15" s="28">
        <f>P15/O15</f>
        <v>0.784544524053224</v>
      </c>
      <c r="R15" s="25">
        <f t="shared" si="2"/>
        <v>16923</v>
      </c>
      <c r="S15" s="28">
        <f>B15/R15</f>
        <v>0.0517638716539621</v>
      </c>
    </row>
  </sheetData>
  <mergeCells count="5">
    <mergeCell ref="B1:S1"/>
    <mergeCell ref="B2:N2"/>
    <mergeCell ref="O2:Q2"/>
    <mergeCell ref="R2:S2"/>
    <mergeCell ref="A1:A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17747</dc:creator>
  <cp:lastModifiedBy>17747</cp:lastModifiedBy>
  <dcterms:created xsi:type="dcterms:W3CDTF">2022-01-10T07:14:28Z</dcterms:created>
  <dcterms:modified xsi:type="dcterms:W3CDTF">2022-01-10T07:14:41Z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