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  <sheet name="Exercise 2 - result" sheetId="2" r:id="rId3"/>
    <sheet name="Credits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F49" i="1" l="1"/>
  <c r="F45" i="1"/>
  <c r="F11" i="3"/>
  <c r="F10" i="3"/>
  <c r="F9" i="3"/>
  <c r="F39" i="1"/>
  <c r="F9" i="2"/>
  <c r="E11" i="3"/>
  <c r="E10" i="3"/>
  <c r="E9" i="3"/>
  <c r="D11" i="3"/>
  <c r="D10" i="3"/>
  <c r="D9" i="3"/>
  <c r="C11" i="3"/>
  <c r="C10" i="3"/>
  <c r="C9" i="3"/>
  <c r="B11" i="3"/>
  <c r="B10" i="3"/>
  <c r="B9" i="3"/>
  <c r="E5" i="3"/>
  <c r="E4" i="3"/>
  <c r="E3" i="3"/>
  <c r="E2" i="3"/>
  <c r="D6" i="3"/>
  <c r="D5" i="3"/>
  <c r="D4" i="3"/>
  <c r="D3" i="3"/>
  <c r="D2" i="3"/>
  <c r="B5" i="3"/>
  <c r="B4" i="3"/>
  <c r="B3" i="3"/>
  <c r="B2" i="3"/>
  <c r="F5" i="3"/>
  <c r="F4" i="3"/>
  <c r="F3" i="3"/>
  <c r="F2" i="3"/>
  <c r="C5" i="3"/>
  <c r="C4" i="3"/>
  <c r="C3" i="3"/>
  <c r="C2" i="3"/>
  <c r="F47" i="1"/>
  <c r="F52" i="1"/>
  <c r="F48" i="1"/>
  <c r="F44" i="1" l="1"/>
  <c r="F43" i="1"/>
  <c r="F42" i="1"/>
  <c r="F30" i="1"/>
  <c r="F32" i="1"/>
  <c r="F33" i="1"/>
  <c r="F31" i="1"/>
  <c r="F29" i="1"/>
  <c r="F38" i="1"/>
  <c r="F37" i="1"/>
  <c r="F36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<sst xmlns="http://schemas.openxmlformats.org/spreadsheetml/2006/main" count="1531" uniqueCount="76">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</sst>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1" workbookViewId="0">
      <selection activeCell="F50" sqref="F50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6" max="6" width="16.5703125" bestFit="1" customWidth="1"/>
    <col min="7" max="7" width="13.28515625" customWidth="1"/>
  </cols>
  <sheetData>
    <row r="1" spans="1:7" ht="28.9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ht="14.4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ht="14.4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ht="14.4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ht="14.4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ht="14.4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ht="14.4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ht="14.4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ht="14.4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ht="14.4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ht="14.4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ht="14.4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ht="14.4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4.4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ht="14.4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ht="14.4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ht="14.45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ht="14.45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ht="14.45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ht="14.45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ht="14.45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ht="14.45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ht="14.45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ht="14.45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ht="14.45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ht="14.45" x14ac:dyDescent="0.3">
      <c r="F28" s="3" t="s">
        <v>23</v>
      </c>
    </row>
    <row r="29" spans="1:7" ht="14.45" x14ac:dyDescent="0.3">
      <c r="E29" s="4" t="s">
        <v>35</v>
      </c>
      <c r="F29">
        <f>COUNTIF(G2:G25,"Boston")</f>
        <v>4</v>
      </c>
    </row>
    <row r="30" spans="1:7" ht="14.45" x14ac:dyDescent="0.3">
      <c r="E30" s="4" t="s">
        <v>36</v>
      </c>
      <c r="F30">
        <f>COUNTIF(D2:D25,"microwave")</f>
        <v>5</v>
      </c>
    </row>
    <row r="31" spans="1:7" ht="14.45" x14ac:dyDescent="0.3">
      <c r="E31" s="4" t="s">
        <v>37</v>
      </c>
      <c r="F31">
        <f>COUNTIF(F2:F25,"truck 3")</f>
        <v>8</v>
      </c>
    </row>
    <row r="32" spans="1:7" ht="14.45" x14ac:dyDescent="0.3">
      <c r="E32" s="4" t="s">
        <v>38</v>
      </c>
      <c r="F32">
        <f>COUNTIF(C2:C25,"Peter White")</f>
        <v>6</v>
      </c>
    </row>
    <row r="33" spans="5:6" ht="14.45" x14ac:dyDescent="0.3">
      <c r="E33" s="4" t="s">
        <v>30</v>
      </c>
      <c r="F33">
        <f>COUNTIF(E2:E25,"&lt;20")</f>
        <v>9</v>
      </c>
    </row>
    <row r="35" spans="5:6" ht="14.45" x14ac:dyDescent="0.3">
      <c r="F35" s="3" t="s">
        <v>24</v>
      </c>
    </row>
    <row r="36" spans="5:6" ht="14.45" x14ac:dyDescent="0.3">
      <c r="E36" s="4" t="s">
        <v>27</v>
      </c>
      <c r="F36">
        <f>SUMIF(D2:D25,"refrigerator",E2:E25)</f>
        <v>105</v>
      </c>
    </row>
    <row r="37" spans="5:6" ht="14.45" x14ac:dyDescent="0.3">
      <c r="E37" s="4" t="s">
        <v>28</v>
      </c>
      <c r="F37">
        <f>SUMIF(D2:D25,"washing machine",E2:E25)</f>
        <v>164</v>
      </c>
    </row>
    <row r="38" spans="5:6" ht="14.45" x14ac:dyDescent="0.3">
      <c r="E38" s="4" t="s">
        <v>34</v>
      </c>
      <c r="F38">
        <f>SUMIF(F2:F25,"truck 4",E2:E25)</f>
        <v>156</v>
      </c>
    </row>
    <row r="39" spans="5:6" ht="14.45" x14ac:dyDescent="0.3">
      <c r="E39" s="4" t="s">
        <v>44</v>
      </c>
      <c r="F39">
        <f>SUMIFS(E2:E25,F2:F25,"truck 1")+SUMIFS(E2:E25,F2:F25,"truck 2")+SUMIFS(E2:E25,F2:F25,"truck 3")+SUMIFS(E2:E25,F2:F25,"truck 4")</f>
        <v>511</v>
      </c>
    </row>
    <row r="41" spans="5:6" ht="14.45" x14ac:dyDescent="0.3">
      <c r="E41" s="4"/>
      <c r="F41" s="3" t="s">
        <v>25</v>
      </c>
    </row>
    <row r="42" spans="5:6" ht="14.45" x14ac:dyDescent="0.3">
      <c r="E42" s="4" t="s">
        <v>39</v>
      </c>
      <c r="F42">
        <f>COUNTIFS(D2:D25,"microwave",G2:G25,"boston")</f>
        <v>2</v>
      </c>
    </row>
    <row r="43" spans="5:6" ht="14.45" x14ac:dyDescent="0.3">
      <c r="E43" s="4" t="s">
        <v>40</v>
      </c>
      <c r="F43">
        <f>COUNTIFS(C2:C25,"Peter White",F2:F25,"truck 3")</f>
        <v>1</v>
      </c>
    </row>
    <row r="44" spans="5:6" ht="14.45" x14ac:dyDescent="0.3">
      <c r="E44" s="4" t="s">
        <v>41</v>
      </c>
      <c r="F44">
        <f>COUNTIFS(G2:G25,"Boston",B2:B25,"&gt;2/3/2013")</f>
        <v>2</v>
      </c>
    </row>
    <row r="45" spans="5:6" ht="14.45" x14ac:dyDescent="0.3">
      <c r="E45" s="4" t="s">
        <v>42</v>
      </c>
      <c r="F45">
        <f>COUNTIFS(B2:B25,"&gt;=2/3/2013",B2:B25,"&lt;=2/6/2013")</f>
        <v>14</v>
      </c>
    </row>
    <row r="46" spans="5:6" ht="14.45" x14ac:dyDescent="0.3">
      <c r="F46" s="3" t="s">
        <v>26</v>
      </c>
    </row>
    <row r="47" spans="5:6" ht="14.45" x14ac:dyDescent="0.3">
      <c r="E47" s="4" t="s">
        <v>31</v>
      </c>
      <c r="F47">
        <f>SUMIFS(E2:E25,D2:D25,"microwave",G2:G25,"NY")</f>
        <v>25</v>
      </c>
    </row>
    <row r="48" spans="5:6" ht="14.45" x14ac:dyDescent="0.3">
      <c r="E48" s="4" t="s">
        <v>33</v>
      </c>
      <c r="F48">
        <f>SUMIFS(E2:E25,F2:F25,"truck 1",G2:G25,"Pittsburgh")</f>
        <v>75</v>
      </c>
    </row>
    <row r="49" spans="5:6" ht="14.45" x14ac:dyDescent="0.3">
      <c r="E49" s="4" t="s">
        <v>43</v>
      </c>
      <c r="F49">
        <f>SUMIFS(E2:E25,B2:B25,"&gt;=2/3/2013",B2:B25,"&lt;=2/6/2013")</f>
        <v>309</v>
      </c>
    </row>
    <row r="52" spans="5:6" ht="14.45" x14ac:dyDescent="0.3">
      <c r="E52" s="4" t="s">
        <v>32</v>
      </c>
      <c r="F52">
        <f>SUM(SUMIFS(E2:E25,G2:G25,"NY")+SUMIFS(E2:E25,G2:G25,"Baltimore")+SUMIFS(E2:E25,G2:G25,"Philadelphia"))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A104" sqref="A104:A19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9" max="9" width="22.7109375" bestFit="1" customWidth="1"/>
  </cols>
  <sheetData>
    <row r="1" spans="1:9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9" ht="14.45" customHeight="1" x14ac:dyDescent="0.2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SUMIFS(E16:E241,D16:D241,"cash",B16:B241,"shaving")</f>
        <v>414</v>
      </c>
    </row>
    <row r="3" spans="1:9" x14ac:dyDescent="0.2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SUMIFS(E16:E241,D16:D241,"cash",B16:B241,"Washing and combing")</f>
        <v>1350</v>
      </c>
    </row>
    <row r="4" spans="1:9" x14ac:dyDescent="0.2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SUMIFS(E16:E241,D16:D241,"cash",B16:B241,"Dyeing")</f>
        <v>1155</v>
      </c>
    </row>
    <row r="5" spans="1:9" ht="14.45" x14ac:dyDescent="0.3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SUMIFS(E16:E241,D16:D241,"cash",B16:B241,"Meeting hairstyles")</f>
        <v>735</v>
      </c>
    </row>
    <row r="6" spans="1:9" ht="14.45" x14ac:dyDescent="0.3">
      <c r="A6" s="17"/>
      <c r="B6" s="17"/>
      <c r="C6" s="17"/>
      <c r="D6" s="17">
        <f>SUM(D2:D5)</f>
        <v>129</v>
      </c>
      <c r="E6" s="17"/>
      <c r="F6" s="17"/>
    </row>
    <row r="8" spans="1:9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  <c r="I8" s="20"/>
    </row>
    <row r="9" spans="1:9" ht="14.45" x14ac:dyDescent="0.3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SUMIFS(E16:E241,C16:C241,"Jane",B16:B241,"Shaving",A16:A241,"&gt;=5/10/2013",A16:A241,"&lt;=5/20/2013")</f>
        <v>31</v>
      </c>
    </row>
    <row r="10" spans="1:9" ht="14.45" x14ac:dyDescent="0.3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SUMIFS(E16:E241,C16:C241,"Martha",B16:B241,"Shaving",A16:A241,"&gt;=5/10/2013",A16:A241,"&lt;=5/20/2013")</f>
        <v>24</v>
      </c>
    </row>
    <row r="11" spans="1:9" ht="14.45" x14ac:dyDescent="0.3">
      <c r="A11" s="9" t="s">
        <v>56</v>
      </c>
      <c r="B11" s="2">
        <f>COUNTIF(C16:C241,"Alex")</f>
        <v>23</v>
      </c>
      <c r="C11" s="2">
        <f>SUMIF(C16:C241,"Alex",E16:E241)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SUMIFS(E16:E241,C16:C241,"Alex",B16:B241,"Shaving",A16:A241,"&gt;=5/10/2013",A16:A241,"&lt;=5/20/2013")</f>
        <v>38</v>
      </c>
    </row>
    <row r="12" spans="1:9" ht="14.45" x14ac:dyDescent="0.3">
      <c r="B12" s="16"/>
    </row>
    <row r="13" spans="1:9" ht="14.45" x14ac:dyDescent="0.3">
      <c r="B13" s="16"/>
    </row>
    <row r="14" spans="1:9" ht="14.45" x14ac:dyDescent="0.3">
      <c r="A14" s="19" t="s">
        <v>65</v>
      </c>
      <c r="B14" s="19"/>
      <c r="C14" s="19"/>
      <c r="D14" s="19"/>
      <c r="E14" s="19"/>
    </row>
    <row r="15" spans="1:9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9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10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15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2</vt:lpstr>
      <vt:lpstr>Exercise 2 - result</vt:lpstr>
      <vt:lpstr>Credits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2022-01-07T14:22:17Z</dcterms:modified>
</cp:coreProperties>
</file>