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enki\Desktop\Data Analytic  class\"/>
    </mc:Choice>
  </mc:AlternateContent>
  <xr:revisionPtr revIDLastSave="0" documentId="13_ncr:1_{2A25810C-8D55-4573-AC10-889013B750C3}" xr6:coauthVersionLast="47" xr6:coauthVersionMax="47" xr10:uidLastSave="{00000000-0000-0000-0000-000000000000}"/>
  <bookViews>
    <workbookView xWindow="11520" yWindow="0" windowWidth="11520" windowHeight="12960" firstSheet="7" activeTab="7" xr2:uid="{00000000-000D-0000-FFFF-FFFF00000000}"/>
  </bookViews>
  <sheets>
    <sheet name="Q1.Descriptive stats" sheetId="7" r:id="rId1"/>
    <sheet name="Q2.Histogram of Avg_Price" sheetId="5" r:id="rId2"/>
    <sheet name="Q3.Covariance" sheetId="3" r:id="rId3"/>
    <sheet name="Q4.Correlation" sheetId="4" r:id="rId4"/>
    <sheet name="Q5.LSTAT Regression" sheetId="9" r:id="rId5"/>
    <sheet name="Q6.Avg_Room &amp; LSTAT" sheetId="10" r:id="rId6"/>
    <sheet name="Q7.All variable Regression" sheetId="11" r:id="rId7"/>
    <sheet name="Q8.Significant variables" sheetId="12" r:id="rId8"/>
    <sheet name="Dataset" sheetId="1" r:id="rId9"/>
  </sheets>
  <definedNames>
    <definedName name="_xlnm._FilterDatabase" localSheetId="7" hidden="1">'Q8.Significant variables'!$A$16:$I$25</definedName>
    <definedName name="_xlchart.v1.0" hidden="1">'Q2.Histogram of Avg_Price'!$A$1</definedName>
    <definedName name="_xlchart.v1.1" hidden="1">'Q2.Histogram of Avg_Price'!$A$2:$A$507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0" l="1"/>
  <c r="H27" i="10"/>
  <c r="G29" i="10"/>
  <c r="K11" i="3" l="1"/>
  <c r="J10" i="3"/>
  <c r="I9" i="3"/>
  <c r="H8" i="3"/>
  <c r="G7" i="3"/>
  <c r="F6" i="3"/>
  <c r="E5" i="3"/>
  <c r="D4" i="3"/>
  <c r="C3" i="3"/>
  <c r="B2" i="3"/>
</calcChain>
</file>

<file path=xl/sharedStrings.xml><?xml version="1.0" encoding="utf-8"?>
<sst xmlns="http://schemas.openxmlformats.org/spreadsheetml/2006/main" count="406" uniqueCount="118">
  <si>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</si>
  <si>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</si>
  <si>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</si>
  <si>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</si>
  <si>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</si>
  <si>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</si>
  <si>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</si>
  <si>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</si>
  <si>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</si>
  <si>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</si>
  <si>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</si>
  <si>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</si>
  <si>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</si>
  <si>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</si>
  <si>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</si>
  <si>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</si>
  <si>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</si>
  <si>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</si>
  <si>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</si>
  <si>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</si>
  <si>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</si>
  <si>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</si>
  <si>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</si>
  <si>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</si>
  <si>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</si>
  <si>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</si>
  <si>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</si>
  <si>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</si>
  <si>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</si>
  <si>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</si>
  <si>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</si>
  <si>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</si>
  <si>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</si>
  <si>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</si>
  <si>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</si>
  <si>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</si>
  <si>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</si>
  <si>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</si>
  <si>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</si>
  <si>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</si>
  <si>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</si>
  <si>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</si>
  <si>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</si>
  <si>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</si>
  <si>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</si>
  <si>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</si>
  <si>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</si>
  <si>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</si>
  <si>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</si>
  <si>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</si>
  <si>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       I. DISTANCE - TAX</t>
  </si>
  <si>
    <t xml:space="preserve">      II. INDUS - NOX</t>
  </si>
  <si>
    <t xml:space="preserve">     III. AGE - NOX</t>
  </si>
  <si>
    <t xml:space="preserve">       I. LSTAT - AVG_PRICE</t>
  </si>
  <si>
    <t xml:space="preserve">      II. AVG_ROOM - LSTAT</t>
  </si>
  <si>
    <t xml:space="preserve">     III. PTRATIO - AVG_PRICE</t>
  </si>
  <si>
    <t>A)</t>
  </si>
  <si>
    <t>ii. Adjusted R square = 54% of variance of avg_Price is explained by the LSTAT.</t>
  </si>
  <si>
    <t>B)</t>
  </si>
  <si>
    <t>iv. If LSTAT increases 0.9 times Avg_Price decreases by 0.9 times.</t>
  </si>
  <si>
    <t>i. Residual is nothing but a difference between actual Avg_Price and the predicted Avg_Price.</t>
  </si>
  <si>
    <t xml:space="preserve">ii. For LSTAT P value is (5.08E-88)  less than alpha (0.05) so the we reject null hypothesis. </t>
  </si>
  <si>
    <t>iii. By this we can say that LSTAT is a significant variable according to this model.</t>
  </si>
  <si>
    <t>v. Intercept of LSTAT for the model is 34.55384088.</t>
  </si>
  <si>
    <t>Y= Avg_Price</t>
  </si>
  <si>
    <t>X1= LSTAT (from question</t>
  </si>
  <si>
    <t>X0=AVG_Rooms(from question)</t>
  </si>
  <si>
    <t>Regression eqn</t>
  </si>
  <si>
    <t>Y = -1.358 +5.09 X0 -0.642 X1</t>
  </si>
  <si>
    <t>Avg_Price of new house is $21.4K</t>
  </si>
  <si>
    <t>3. From adjusted R square we can say that all features together explains 69% of variability for Avg_Price.</t>
  </si>
  <si>
    <t>2.Excluding Crime_Rate all other variables are Significant variables for Avg_Price since there P-value is less than alpha(0.05).</t>
  </si>
  <si>
    <t>1. From this regression model we can say that Crime_rate is not a significant variable for Avg_Price since its P-value is greater than 0.05.</t>
  </si>
  <si>
    <t>d) Regression equation for this model is</t>
  </si>
  <si>
    <t>Y=0.03293496*AGE + 0.130710007*Indus -10.27270508*NOX +0.261506423*Distance - 0.014452345*Tax -1.071702473*PTRATIO + 4.125468959*AVG_ROOM -0.605159282*LSTAT +29.42847349</t>
  </si>
  <si>
    <t>AVG_PRICE=</t>
  </si>
  <si>
    <t>The detailed view of all variables is given in business report..</t>
  </si>
  <si>
    <t>1)</t>
  </si>
  <si>
    <t>2)</t>
  </si>
  <si>
    <t>3)</t>
  </si>
  <si>
    <t>4)</t>
  </si>
  <si>
    <t xml:space="preserve">The number of records in given data set are 506, count for all variables in data set are also 506 which is there are no missing values in any variable. </t>
  </si>
  <si>
    <t>From the skewness variables most of the variables are highly skewed but Crime_rate is very nearly to 0 so we can say that it is normally distributed.</t>
  </si>
  <si>
    <t>On an average the houses built in town is around 69 years.</t>
  </si>
  <si>
    <t>from distance variable average distance from the highway is around 9.5 miles.</t>
  </si>
  <si>
    <t>Q1. Descriptive statistics,From thr descriptive statistics of the given dataset some observations are:</t>
  </si>
  <si>
    <t>Q2. Histogram for Avg_price</t>
  </si>
  <si>
    <t>We have Least count of house ranges from $41000 to $50000.</t>
  </si>
  <si>
    <t>The price in between 14k to 23k is the affordable average price for a most people.</t>
  </si>
  <si>
    <t>Most of the houses are from range of  $14000 to $23000.</t>
  </si>
  <si>
    <t>Q3. Covariance</t>
  </si>
  <si>
    <t>From above chart  or matrix we can assume that Tax variable has high covariance between all features except Crime rate .</t>
  </si>
  <si>
    <t>Q4.Correlation</t>
  </si>
  <si>
    <t>Q5. Regression model for LSTAT</t>
  </si>
  <si>
    <t>In previous model 54% of variability is explained by LSTAT alone, So we can say that this model is better at explaining Avg_price or dependent variable than previous one(Q5)</t>
  </si>
  <si>
    <t xml:space="preserve">With this model we can say that nearly 64% of variability for AVG_Price is explained by Avg_Room and LSTAT. </t>
  </si>
  <si>
    <t>From the above solved problem predicted price is 21.4K USD compare to the company quoting a value of 30K USD for this locality they are overcharging.</t>
  </si>
  <si>
    <t>Q6. Regression model for Lstat and Avg_Room</t>
  </si>
  <si>
    <t>Q7. Regression model for all variables</t>
  </si>
  <si>
    <t>Q8. Regression model for significant variables</t>
  </si>
  <si>
    <t>C)</t>
  </si>
  <si>
    <t>D)</t>
  </si>
  <si>
    <t xml:space="preserve">    B)</t>
  </si>
  <si>
    <t>From this regression model we can say that all the variables are significant for Avg_price of house as there all P-value are less than 0.05</t>
  </si>
  <si>
    <t>By comparing this model and previous one(Q7) adjusted R square value neary same for both that is 69%, SO we can conclude that both the models perform well.</t>
  </si>
  <si>
    <t>By sorting values of coefficients in ascending order if NOX is more in the locality Avg_Price of the houses will decreases by 10 times.</t>
  </si>
  <si>
    <t>Inferences</t>
  </si>
  <si>
    <t>From above Histogram the data is not a perfect bell we can say that the data is  positively skewed or right skewed data.</t>
  </si>
  <si>
    <t>5)</t>
  </si>
  <si>
    <t>From the above matrix diagonal numbers are Variabilities and others are co variables between features.</t>
  </si>
  <si>
    <t>Nagative value between two variables means they are inversely proportional to each other.</t>
  </si>
  <si>
    <t>Positive value between two variables means they are directly proportional to each other.</t>
  </si>
  <si>
    <t>That means Tax has a good variability between other features.</t>
  </si>
  <si>
    <t>A. From above correlation Matrix top 3 positively correlated pairs are</t>
  </si>
  <si>
    <t>B. From above correlation Matrix top 3 Negatively correlated pairs are</t>
  </si>
  <si>
    <t>i. R is correlation coefficient value greater the value greater the correlation between Avg_Price and LSTAT.</t>
  </si>
  <si>
    <t xml:space="preserve">iii. The coefficient of LSTAT for the model is -0.950049354.That means LSTAT and AVG_price are inversley proportional to each other. </t>
  </si>
  <si>
    <t>4.For coefficients and intercepts NOX,TAX,PTRATIO,LSTAT have negative value they are inversely proportional to Avg_price, if Avg_Price increases they decreases and vice- versa.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</si>
</sst>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43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3" borderId="3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/>
    <xf numFmtId="0" fontId="1" fillId="4" borderId="3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right"/>
    </xf>
    <xf numFmtId="0" fontId="0" fillId="2" borderId="4" xfId="0" applyFill="1" applyBorder="1"/>
    <xf numFmtId="0" fontId="1" fillId="5" borderId="3" xfId="0" applyFont="1" applyFill="1" applyBorder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5" borderId="7" xfId="0" applyFill="1" applyBorder="1"/>
    <xf numFmtId="0" fontId="0" fillId="4" borderId="8" xfId="0" applyFill="1" applyBorder="1"/>
    <xf numFmtId="0" fontId="0" fillId="5" borderId="9" xfId="0" applyFill="1" applyBorder="1"/>
    <xf numFmtId="0" fontId="0" fillId="4" borderId="10" xfId="0" applyFill="1" applyBorder="1"/>
    <xf numFmtId="0" fontId="5" fillId="0" borderId="0" xfId="0" applyFont="1"/>
    <xf numFmtId="0" fontId="0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5" fillId="0" borderId="0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4343"/>
      <color rgb="FFEBC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'Q5.LSTAT 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E-49A7-B360-C16B7572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62479"/>
        <c:axId val="1037385743"/>
      </c:scatterChart>
      <c:valAx>
        <c:axId val="120806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85743"/>
        <c:crosses val="autoZero"/>
        <c:crossBetween val="midCat"/>
      </c:valAx>
      <c:valAx>
        <c:axId val="1037385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06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'Q6.Avg_Room &amp; LSTAT'!$C$26:$C$531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06-4A3C-AABE-3DE03C0D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58639"/>
        <c:axId val="1037386735"/>
      </c:scatterChart>
      <c:valAx>
        <c:axId val="120805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86735"/>
        <c:crosses val="autoZero"/>
        <c:crossBetween val="midCat"/>
      </c:valAx>
      <c:valAx>
        <c:axId val="103738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05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'Q6.Avg_Room &amp; LSTAT'!$C$26:$C$531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0-493C-9B4E-ED613373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54799"/>
        <c:axId val="1037390703"/>
      </c:scatterChart>
      <c:valAx>
        <c:axId val="120805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390703"/>
        <c:crosses val="autoZero"/>
        <c:crossBetween val="midCat"/>
      </c:valAx>
      <c:valAx>
        <c:axId val="1037390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054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 of 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Distribution  of Average price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D5AC6607-7793-43F9-9A99-06F9241D6F4D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10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Calibri" panose="020F0502020204030204"/>
                  </a:rPr>
                  <a:t>Range of average price</a:t>
                </a:r>
                <a:endPara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 hidden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</xdr:row>
      <xdr:rowOff>80010</xdr:rowOff>
    </xdr:from>
    <xdr:to>
      <xdr:col>12</xdr:col>
      <xdr:colOff>411480</xdr:colOff>
      <xdr:row>17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06E8B2-7ED2-1934-8C1C-6EB6A3AB73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8520" y="445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101311</xdr:colOff>
      <xdr:row>1</xdr:row>
      <xdr:rowOff>164522</xdr:rowOff>
    </xdr:from>
    <xdr:to>
      <xdr:col>15</xdr:col>
      <xdr:colOff>188248</xdr:colOff>
      <xdr:row>14</xdr:row>
      <xdr:rowOff>149282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C9D8B-1A15-6BAF-7D48-E4BDA631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BCCE3-8BAE-E6A0-9186-4DA201F9B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272626</xdr:colOff>
      <xdr:row>11</xdr:row>
      <xdr:rowOff>58844</xdr:rowOff>
    </xdr:from>
    <xdr:to>
      <xdr:col>15</xdr:col>
      <xdr:colOff>272626</xdr:colOff>
      <xdr:row>21</xdr:row>
      <xdr:rowOff>48260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0E99D-ED09-A288-1910-327FFC01E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7E39E-75BB-437C-926A-F66867DFF9F3}" name="Table3" displayName="Table3" ref="A1:A1048576" totalsRowShown="0" headerRowBorderDxfId="5" tableBorderDxfId="4">
  <autoFilter ref="A1:A1048576" xr:uid="{4977E39E-75BB-437C-926A-F66867DFF9F3}"/>
  <tableColumns count="1">
    <tableColumn id="1" xr3:uid="{6C414B65-E8D9-4808-AF33-9DEE347C46E3}" name="AVG_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0B886F-1159-4008-B531-3047F0271251}" name="Table9" displayName="Table9" ref="A1:J1048576" totalsRowShown="0" headerRowDxfId="1" headerRowBorderDxfId="2" tableBorderDxfId="3">
  <autoFilter ref="A1:J1048576" xr:uid="{ED0B886F-1159-4008-B531-3047F0271251}"/>
  <tableColumns count="10">
    <tableColumn id="1" xr3:uid="{688CB93A-74CD-47B0-9391-CBCC596FBCAD}" name="CRIME_RATE"/>
    <tableColumn id="2" xr3:uid="{26E59FCD-FC9F-4AAA-A815-44AD3837910A}" name="AGE"/>
    <tableColumn id="3" xr3:uid="{F1D9ED0D-313B-424F-A2E6-3304C2662597}" name="INDUS"/>
    <tableColumn id="4" xr3:uid="{A3760943-B5AC-4583-A477-15F3EA095555}" name="NOX"/>
    <tableColumn id="5" xr3:uid="{77BE8FCC-670E-45D8-BD87-44C50A1EB7B8}" name="DISTANCE"/>
    <tableColumn id="6" xr3:uid="{12460FAD-6326-4918-B282-690486803C57}" name="TAX"/>
    <tableColumn id="7" xr3:uid="{35B3009C-9941-4BCD-AA18-E4B1FCB53D8A}" name="PTRATIO"/>
    <tableColumn id="8" xr3:uid="{E385E509-EA1C-42DF-83C4-7863D1DC7AC4}" name="AVG_ROOM"/>
    <tableColumn id="9" xr3:uid="{0E59C1F0-C64F-442C-A9D9-4AEAF2550192}" name="LSTAT"/>
    <tableColumn id="10" xr3:uid="{C3799630-4811-48C0-AE9A-72DF1EE2F4D4}" name="AVG_PRICE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3DB8-2F73-472C-B87C-DD0386597016}">
  <dimension ref="A1:T24"/>
  <sheetViews>
    <sheetView topLeftCell="A7" zoomScale="79" workbookViewId="0">
      <selection activeCell="B20" sqref="B20:B21"/>
    </sheetView>
  </sheetViews>
  <sheetFormatPr defaultRowHeight="14.4" x14ac:dyDescent="0.3"/>
  <cols>
    <col min="1" max="1" width="17.77734375" bestFit="1" customWidth="1"/>
    <col min="2" max="2" width="12.6640625" bestFit="1" customWidth="1"/>
    <col min="3" max="3" width="17.77734375" bestFit="1" customWidth="1"/>
    <col min="5" max="5" width="17.77734375" bestFit="1" customWidth="1"/>
    <col min="7" max="7" width="17.77734375" bestFit="1" customWidth="1"/>
    <col min="9" max="9" width="17.77734375" bestFit="1" customWidth="1"/>
    <col min="10" max="10" width="12.6640625" bestFit="1" customWidth="1"/>
    <col min="11" max="11" width="17.77734375" bestFit="1" customWidth="1"/>
    <col min="13" max="13" width="17.77734375" bestFit="1" customWidth="1"/>
    <col min="15" max="15" width="17.77734375" bestFit="1" customWidth="1"/>
    <col min="16" max="16" width="12" bestFit="1" customWidth="1"/>
    <col min="17" max="17" width="17.77734375" bestFit="1" customWidth="1"/>
    <col min="19" max="19" width="17.77734375" bestFit="1" customWidth="1"/>
  </cols>
  <sheetData>
    <row r="1" spans="1:20" x14ac:dyDescent="0.3">
      <c r="A1" s="24" t="s">
        <v>6</v>
      </c>
      <c r="B1" s="25"/>
      <c r="C1" s="24" t="s">
        <v>0</v>
      </c>
      <c r="D1" s="25"/>
      <c r="E1" s="24" t="s">
        <v>1</v>
      </c>
      <c r="F1" s="25"/>
      <c r="G1" s="24" t="s">
        <v>2</v>
      </c>
      <c r="H1" s="25"/>
      <c r="I1" s="24" t="s">
        <v>7</v>
      </c>
      <c r="J1" s="25"/>
      <c r="K1" s="24" t="s">
        <v>3</v>
      </c>
      <c r="L1" s="25"/>
      <c r="M1" s="21" t="s">
        <v>4</v>
      </c>
      <c r="N1" s="21"/>
      <c r="O1" s="24" t="s">
        <v>8</v>
      </c>
      <c r="P1" s="25"/>
      <c r="Q1" s="24" t="s">
        <v>5</v>
      </c>
      <c r="R1" s="25"/>
      <c r="S1" s="24" t="s">
        <v>9</v>
      </c>
      <c r="T1" s="25"/>
    </row>
    <row r="2" spans="1:20" x14ac:dyDescent="0.3">
      <c r="A2" s="26"/>
      <c r="B2" s="27"/>
      <c r="C2" s="26"/>
      <c r="D2" s="27"/>
      <c r="E2" s="26"/>
      <c r="F2" s="27"/>
      <c r="G2" s="26"/>
      <c r="H2" s="27"/>
      <c r="I2" s="26"/>
      <c r="J2" s="27"/>
      <c r="K2" s="26"/>
      <c r="L2" s="27"/>
      <c r="O2" s="26"/>
      <c r="P2" s="27"/>
      <c r="Q2" s="26"/>
      <c r="R2" s="27"/>
      <c r="S2" s="26"/>
      <c r="T2" s="27"/>
    </row>
    <row r="3" spans="1:20" x14ac:dyDescent="0.3">
      <c r="A3" s="28" t="s">
        <v>10</v>
      </c>
      <c r="B3" s="29">
        <v>4.8719762845849779</v>
      </c>
      <c r="C3" s="28" t="s">
        <v>10</v>
      </c>
      <c r="D3" s="29">
        <v>68.574901185770784</v>
      </c>
      <c r="E3" s="28" t="s">
        <v>10</v>
      </c>
      <c r="F3" s="29">
        <v>11.136778656126504</v>
      </c>
      <c r="G3" s="28" t="s">
        <v>10</v>
      </c>
      <c r="H3" s="29">
        <v>0.55469505928853724</v>
      </c>
      <c r="I3" s="28" t="s">
        <v>10</v>
      </c>
      <c r="J3" s="29">
        <v>9.5494071146245059</v>
      </c>
      <c r="K3" s="28" t="s">
        <v>10</v>
      </c>
      <c r="L3" s="29">
        <v>408.23715415019763</v>
      </c>
      <c r="M3" s="22" t="s">
        <v>10</v>
      </c>
      <c r="N3" s="10">
        <v>18.455533596837967</v>
      </c>
      <c r="O3" s="28" t="s">
        <v>10</v>
      </c>
      <c r="P3" s="29">
        <v>6.2846343873517867</v>
      </c>
      <c r="Q3" s="28" t="s">
        <v>10</v>
      </c>
      <c r="R3" s="29">
        <v>12.653063241106723</v>
      </c>
      <c r="S3" s="28" t="s">
        <v>10</v>
      </c>
      <c r="T3" s="29">
        <v>22.532806324110698</v>
      </c>
    </row>
    <row r="4" spans="1:20" x14ac:dyDescent="0.3">
      <c r="A4" s="28" t="s">
        <v>11</v>
      </c>
      <c r="B4" s="29">
        <v>0.12986015229610323</v>
      </c>
      <c r="C4" s="28" t="s">
        <v>11</v>
      </c>
      <c r="D4" s="29">
        <v>1.2513695252583026</v>
      </c>
      <c r="E4" s="28" t="s">
        <v>11</v>
      </c>
      <c r="F4" s="29">
        <v>0.30497988812613019</v>
      </c>
      <c r="G4" s="28" t="s">
        <v>11</v>
      </c>
      <c r="H4" s="29">
        <v>5.1513910240283929E-3</v>
      </c>
      <c r="I4" s="28" t="s">
        <v>11</v>
      </c>
      <c r="J4" s="29">
        <v>0.38708489428578602</v>
      </c>
      <c r="K4" s="28" t="s">
        <v>11</v>
      </c>
      <c r="L4" s="29">
        <v>7.4923886922962053</v>
      </c>
      <c r="M4" s="22" t="s">
        <v>11</v>
      </c>
      <c r="N4" s="10">
        <v>9.6243567832414598E-2</v>
      </c>
      <c r="O4" s="28" t="s">
        <v>11</v>
      </c>
      <c r="P4" s="29">
        <v>3.1235141929339023E-2</v>
      </c>
      <c r="Q4" s="28" t="s">
        <v>11</v>
      </c>
      <c r="R4" s="29">
        <v>0.31745890621014489</v>
      </c>
      <c r="S4" s="28" t="s">
        <v>11</v>
      </c>
      <c r="T4" s="29">
        <v>0.40886114749753183</v>
      </c>
    </row>
    <row r="5" spans="1:20" x14ac:dyDescent="0.3">
      <c r="A5" s="28" t="s">
        <v>12</v>
      </c>
      <c r="B5" s="29">
        <v>4.82</v>
      </c>
      <c r="C5" s="28" t="s">
        <v>12</v>
      </c>
      <c r="D5" s="29">
        <v>77.5</v>
      </c>
      <c r="E5" s="28" t="s">
        <v>12</v>
      </c>
      <c r="F5" s="29">
        <v>9.69</v>
      </c>
      <c r="G5" s="28" t="s">
        <v>12</v>
      </c>
      <c r="H5" s="29">
        <v>0.53800000000000003</v>
      </c>
      <c r="I5" s="28" t="s">
        <v>12</v>
      </c>
      <c r="J5" s="29">
        <v>5</v>
      </c>
      <c r="K5" s="28" t="s">
        <v>12</v>
      </c>
      <c r="L5" s="29">
        <v>330</v>
      </c>
      <c r="M5" s="22" t="s">
        <v>12</v>
      </c>
      <c r="N5" s="10">
        <v>19.05</v>
      </c>
      <c r="O5" s="28" t="s">
        <v>12</v>
      </c>
      <c r="P5" s="29">
        <v>6.2084999999999999</v>
      </c>
      <c r="Q5" s="28" t="s">
        <v>12</v>
      </c>
      <c r="R5" s="29">
        <v>11.36</v>
      </c>
      <c r="S5" s="28" t="s">
        <v>12</v>
      </c>
      <c r="T5" s="29">
        <v>21.2</v>
      </c>
    </row>
    <row r="6" spans="1:20" x14ac:dyDescent="0.3">
      <c r="A6" s="28" t="s">
        <v>13</v>
      </c>
      <c r="B6" s="29">
        <v>3.43</v>
      </c>
      <c r="C6" s="28" t="s">
        <v>13</v>
      </c>
      <c r="D6" s="29">
        <v>100</v>
      </c>
      <c r="E6" s="28" t="s">
        <v>13</v>
      </c>
      <c r="F6" s="29">
        <v>18.100000000000001</v>
      </c>
      <c r="G6" s="28" t="s">
        <v>13</v>
      </c>
      <c r="H6" s="29">
        <v>0.53800000000000003</v>
      </c>
      <c r="I6" s="28" t="s">
        <v>13</v>
      </c>
      <c r="J6" s="29">
        <v>24</v>
      </c>
      <c r="K6" s="28" t="s">
        <v>13</v>
      </c>
      <c r="L6" s="29">
        <v>666</v>
      </c>
      <c r="M6" s="22" t="s">
        <v>13</v>
      </c>
      <c r="N6" s="10">
        <v>20.2</v>
      </c>
      <c r="O6" s="28" t="s">
        <v>13</v>
      </c>
      <c r="P6" s="29">
        <v>5.7130000000000001</v>
      </c>
      <c r="Q6" s="28" t="s">
        <v>13</v>
      </c>
      <c r="R6" s="29">
        <v>8.0500000000000007</v>
      </c>
      <c r="S6" s="28" t="s">
        <v>13</v>
      </c>
      <c r="T6" s="29">
        <v>50</v>
      </c>
    </row>
    <row r="7" spans="1:20" x14ac:dyDescent="0.3">
      <c r="A7" s="28" t="s">
        <v>14</v>
      </c>
      <c r="B7" s="29">
        <v>2.9211318922824701</v>
      </c>
      <c r="C7" s="28" t="s">
        <v>14</v>
      </c>
      <c r="D7" s="29">
        <v>28.148861406903585</v>
      </c>
      <c r="E7" s="28" t="s">
        <v>14</v>
      </c>
      <c r="F7" s="29">
        <v>6.8603529408975747</v>
      </c>
      <c r="G7" s="28" t="s">
        <v>14</v>
      </c>
      <c r="H7" s="29">
        <v>0.11587767566755379</v>
      </c>
      <c r="I7" s="28" t="s">
        <v>14</v>
      </c>
      <c r="J7" s="29">
        <v>8.7072593842393662</v>
      </c>
      <c r="K7" s="28" t="s">
        <v>14</v>
      </c>
      <c r="L7" s="29">
        <v>168.53711605495897</v>
      </c>
      <c r="M7" s="22" t="s">
        <v>14</v>
      </c>
      <c r="N7" s="10">
        <v>2.1649455237143891</v>
      </c>
      <c r="O7" s="28" t="s">
        <v>14</v>
      </c>
      <c r="P7" s="29">
        <v>0.70261714341528281</v>
      </c>
      <c r="Q7" s="28" t="s">
        <v>14</v>
      </c>
      <c r="R7" s="29">
        <v>7.1410615113485498</v>
      </c>
      <c r="S7" s="28" t="s">
        <v>14</v>
      </c>
      <c r="T7" s="29">
        <v>9.1971040873797456</v>
      </c>
    </row>
    <row r="8" spans="1:20" x14ac:dyDescent="0.3">
      <c r="A8" s="28" t="s">
        <v>15</v>
      </c>
      <c r="B8" s="29">
        <v>8.5330115321097644</v>
      </c>
      <c r="C8" s="28" t="s">
        <v>15</v>
      </c>
      <c r="D8" s="29">
        <v>792.35839850506602</v>
      </c>
      <c r="E8" s="28" t="s">
        <v>15</v>
      </c>
      <c r="F8" s="29">
        <v>47.064442473682007</v>
      </c>
      <c r="G8" s="28" t="s">
        <v>15</v>
      </c>
      <c r="H8" s="29">
        <v>1.3427635718114788E-2</v>
      </c>
      <c r="I8" s="28" t="s">
        <v>15</v>
      </c>
      <c r="J8" s="29">
        <v>75.816365984424522</v>
      </c>
      <c r="K8" s="28" t="s">
        <v>15</v>
      </c>
      <c r="L8" s="29">
        <v>28404.759488122712</v>
      </c>
      <c r="M8" s="22" t="s">
        <v>15</v>
      </c>
      <c r="N8" s="10">
        <v>4.6869891206509697</v>
      </c>
      <c r="O8" s="28" t="s">
        <v>15</v>
      </c>
      <c r="P8" s="29">
        <v>0.49367085022105212</v>
      </c>
      <c r="Q8" s="28" t="s">
        <v>15</v>
      </c>
      <c r="R8" s="29">
        <v>50.994759508863638</v>
      </c>
      <c r="S8" s="28" t="s">
        <v>15</v>
      </c>
      <c r="T8" s="29">
        <v>84.586723594097208</v>
      </c>
    </row>
    <row r="9" spans="1:20" x14ac:dyDescent="0.3">
      <c r="A9" s="28" t="s">
        <v>16</v>
      </c>
      <c r="B9" s="29">
        <v>-1.1891224643608609</v>
      </c>
      <c r="C9" s="28" t="s">
        <v>16</v>
      </c>
      <c r="D9" s="29">
        <v>-0.96771559416269604</v>
      </c>
      <c r="E9" s="28" t="s">
        <v>16</v>
      </c>
      <c r="F9" s="29">
        <v>-1.233539601149531</v>
      </c>
      <c r="G9" s="28" t="s">
        <v>16</v>
      </c>
      <c r="H9" s="29">
        <v>-6.4667133365429397E-2</v>
      </c>
      <c r="I9" s="28" t="s">
        <v>16</v>
      </c>
      <c r="J9" s="29">
        <v>-0.86723199360350334</v>
      </c>
      <c r="K9" s="28" t="s">
        <v>16</v>
      </c>
      <c r="L9" s="29">
        <v>-1.142407992476824</v>
      </c>
      <c r="M9" s="22" t="s">
        <v>16</v>
      </c>
      <c r="N9" s="10">
        <v>-0.28509138330541051</v>
      </c>
      <c r="O9" s="28" t="s">
        <v>16</v>
      </c>
      <c r="P9" s="29">
        <v>1.8915003664993173</v>
      </c>
      <c r="Q9" s="28" t="s">
        <v>16</v>
      </c>
      <c r="R9" s="29">
        <v>0.49323951739272553</v>
      </c>
      <c r="S9" s="28" t="s">
        <v>16</v>
      </c>
      <c r="T9" s="29">
        <v>1.495196944165802</v>
      </c>
    </row>
    <row r="10" spans="1:20" x14ac:dyDescent="0.3">
      <c r="A10" s="28" t="s">
        <v>17</v>
      </c>
      <c r="B10" s="29">
        <v>2.1728079418192266E-2</v>
      </c>
      <c r="C10" s="28" t="s">
        <v>17</v>
      </c>
      <c r="D10" s="29">
        <v>-0.59896263988129672</v>
      </c>
      <c r="E10" s="28" t="s">
        <v>17</v>
      </c>
      <c r="F10" s="29">
        <v>0.29502156787350237</v>
      </c>
      <c r="G10" s="28" t="s">
        <v>17</v>
      </c>
      <c r="H10" s="29">
        <v>0.72930792253488452</v>
      </c>
      <c r="I10" s="28" t="s">
        <v>17</v>
      </c>
      <c r="J10" s="29">
        <v>1.004814648218201</v>
      </c>
      <c r="K10" s="28" t="s">
        <v>17</v>
      </c>
      <c r="L10" s="29">
        <v>0.66995594179501428</v>
      </c>
      <c r="M10" s="22" t="s">
        <v>17</v>
      </c>
      <c r="N10" s="10">
        <v>-0.8023249268537983</v>
      </c>
      <c r="O10" s="28" t="s">
        <v>17</v>
      </c>
      <c r="P10" s="29">
        <v>0.40361213328870982</v>
      </c>
      <c r="Q10" s="28" t="s">
        <v>17</v>
      </c>
      <c r="R10" s="29">
        <v>0.90646009359153534</v>
      </c>
      <c r="S10" s="28" t="s">
        <v>17</v>
      </c>
      <c r="T10" s="29">
        <v>1.108098408254901</v>
      </c>
    </row>
    <row r="11" spans="1:20" x14ac:dyDescent="0.3">
      <c r="A11" s="28" t="s">
        <v>18</v>
      </c>
      <c r="B11" s="29">
        <v>9.9500000000000011</v>
      </c>
      <c r="C11" s="28" t="s">
        <v>18</v>
      </c>
      <c r="D11" s="29">
        <v>97.1</v>
      </c>
      <c r="E11" s="28" t="s">
        <v>18</v>
      </c>
      <c r="F11" s="29">
        <v>27.279999999999998</v>
      </c>
      <c r="G11" s="28" t="s">
        <v>18</v>
      </c>
      <c r="H11" s="29">
        <v>0.48599999999999999</v>
      </c>
      <c r="I11" s="28" t="s">
        <v>18</v>
      </c>
      <c r="J11" s="29">
        <v>23</v>
      </c>
      <c r="K11" s="28" t="s">
        <v>18</v>
      </c>
      <c r="L11" s="29">
        <v>524</v>
      </c>
      <c r="M11" s="22" t="s">
        <v>18</v>
      </c>
      <c r="N11" s="10">
        <v>9.4</v>
      </c>
      <c r="O11" s="28" t="s">
        <v>18</v>
      </c>
      <c r="P11" s="29">
        <v>5.2189999999999994</v>
      </c>
      <c r="Q11" s="28" t="s">
        <v>18</v>
      </c>
      <c r="R11" s="29">
        <v>36.24</v>
      </c>
      <c r="S11" s="28" t="s">
        <v>18</v>
      </c>
      <c r="T11" s="29">
        <v>45</v>
      </c>
    </row>
    <row r="12" spans="1:20" x14ac:dyDescent="0.3">
      <c r="A12" s="28" t="s">
        <v>19</v>
      </c>
      <c r="B12" s="29">
        <v>0.04</v>
      </c>
      <c r="C12" s="28" t="s">
        <v>19</v>
      </c>
      <c r="D12" s="29">
        <v>2.9</v>
      </c>
      <c r="E12" s="28" t="s">
        <v>19</v>
      </c>
      <c r="F12" s="29">
        <v>0.46</v>
      </c>
      <c r="G12" s="28" t="s">
        <v>19</v>
      </c>
      <c r="H12" s="29">
        <v>0.38500000000000001</v>
      </c>
      <c r="I12" s="28" t="s">
        <v>19</v>
      </c>
      <c r="J12" s="29">
        <v>1</v>
      </c>
      <c r="K12" s="28" t="s">
        <v>19</v>
      </c>
      <c r="L12" s="29">
        <v>187</v>
      </c>
      <c r="M12" s="22" t="s">
        <v>19</v>
      </c>
      <c r="N12" s="10">
        <v>12.6</v>
      </c>
      <c r="O12" s="28" t="s">
        <v>19</v>
      </c>
      <c r="P12" s="29">
        <v>3.5609999999999999</v>
      </c>
      <c r="Q12" s="28" t="s">
        <v>19</v>
      </c>
      <c r="R12" s="29">
        <v>1.73</v>
      </c>
      <c r="S12" s="28" t="s">
        <v>19</v>
      </c>
      <c r="T12" s="29">
        <v>5</v>
      </c>
    </row>
    <row r="13" spans="1:20" x14ac:dyDescent="0.3">
      <c r="A13" s="28" t="s">
        <v>20</v>
      </c>
      <c r="B13" s="29">
        <v>9.99</v>
      </c>
      <c r="C13" s="28" t="s">
        <v>20</v>
      </c>
      <c r="D13" s="29">
        <v>100</v>
      </c>
      <c r="E13" s="28" t="s">
        <v>20</v>
      </c>
      <c r="F13" s="29">
        <v>27.74</v>
      </c>
      <c r="G13" s="28" t="s">
        <v>20</v>
      </c>
      <c r="H13" s="29">
        <v>0.871</v>
      </c>
      <c r="I13" s="28" t="s">
        <v>20</v>
      </c>
      <c r="J13" s="29">
        <v>24</v>
      </c>
      <c r="K13" s="28" t="s">
        <v>20</v>
      </c>
      <c r="L13" s="29">
        <v>711</v>
      </c>
      <c r="M13" s="22" t="s">
        <v>20</v>
      </c>
      <c r="N13" s="10">
        <v>22</v>
      </c>
      <c r="O13" s="28" t="s">
        <v>20</v>
      </c>
      <c r="P13" s="29">
        <v>8.7799999999999994</v>
      </c>
      <c r="Q13" s="28" t="s">
        <v>20</v>
      </c>
      <c r="R13" s="29">
        <v>37.97</v>
      </c>
      <c r="S13" s="28" t="s">
        <v>20</v>
      </c>
      <c r="T13" s="29">
        <v>50</v>
      </c>
    </row>
    <row r="14" spans="1:20" x14ac:dyDescent="0.3">
      <c r="A14" s="28" t="s">
        <v>21</v>
      </c>
      <c r="B14" s="29">
        <v>2465.2199999999989</v>
      </c>
      <c r="C14" s="28" t="s">
        <v>21</v>
      </c>
      <c r="D14" s="29">
        <v>34698.900000000016</v>
      </c>
      <c r="E14" s="28" t="s">
        <v>21</v>
      </c>
      <c r="F14" s="29">
        <v>5635.210000000011</v>
      </c>
      <c r="G14" s="28" t="s">
        <v>21</v>
      </c>
      <c r="H14" s="29">
        <v>280.67569999999984</v>
      </c>
      <c r="I14" s="28" t="s">
        <v>21</v>
      </c>
      <c r="J14" s="29">
        <v>4832</v>
      </c>
      <c r="K14" s="28" t="s">
        <v>21</v>
      </c>
      <c r="L14" s="29">
        <v>206568</v>
      </c>
      <c r="M14" s="22" t="s">
        <v>21</v>
      </c>
      <c r="N14" s="10">
        <v>9338.5000000000109</v>
      </c>
      <c r="O14" s="28" t="s">
        <v>21</v>
      </c>
      <c r="P14" s="29">
        <v>3180.0250000000042</v>
      </c>
      <c r="Q14" s="28" t="s">
        <v>21</v>
      </c>
      <c r="R14" s="29">
        <v>6402.4500000000016</v>
      </c>
      <c r="S14" s="28" t="s">
        <v>21</v>
      </c>
      <c r="T14" s="29">
        <v>11401.600000000013</v>
      </c>
    </row>
    <row r="15" spans="1:20" ht="15" thickBot="1" x14ac:dyDescent="0.35">
      <c r="A15" s="30" t="s">
        <v>22</v>
      </c>
      <c r="B15" s="31">
        <v>506</v>
      </c>
      <c r="C15" s="30" t="s">
        <v>22</v>
      </c>
      <c r="D15" s="31">
        <v>506</v>
      </c>
      <c r="E15" s="30" t="s">
        <v>22</v>
      </c>
      <c r="F15" s="31">
        <v>506</v>
      </c>
      <c r="G15" s="30" t="s">
        <v>22</v>
      </c>
      <c r="H15" s="31">
        <v>506</v>
      </c>
      <c r="I15" s="30" t="s">
        <v>22</v>
      </c>
      <c r="J15" s="31">
        <v>506</v>
      </c>
      <c r="K15" s="30" t="s">
        <v>22</v>
      </c>
      <c r="L15" s="31">
        <v>506</v>
      </c>
      <c r="M15" s="23" t="s">
        <v>22</v>
      </c>
      <c r="N15" s="11">
        <v>506</v>
      </c>
      <c r="O15" s="30" t="s">
        <v>22</v>
      </c>
      <c r="P15" s="31">
        <v>506</v>
      </c>
      <c r="Q15" s="30" t="s">
        <v>22</v>
      </c>
      <c r="R15" s="31">
        <v>506</v>
      </c>
      <c r="S15" s="30" t="s">
        <v>22</v>
      </c>
      <c r="T15" s="31">
        <v>506</v>
      </c>
    </row>
    <row r="18" spans="1:5" x14ac:dyDescent="0.3">
      <c r="C18" s="32"/>
      <c r="D18" s="32"/>
      <c r="E18" s="32"/>
    </row>
    <row r="19" spans="1:5" x14ac:dyDescent="0.3">
      <c r="B19" s="32" t="s">
        <v>85</v>
      </c>
      <c r="C19" s="32"/>
      <c r="D19" s="32"/>
      <c r="E19" s="32"/>
    </row>
    <row r="20" spans="1:5" x14ac:dyDescent="0.3">
      <c r="A20" s="34" t="s">
        <v>77</v>
      </c>
      <c r="B20" s="33" t="s">
        <v>81</v>
      </c>
      <c r="C20" s="32"/>
      <c r="D20" s="32"/>
      <c r="E20" s="32"/>
    </row>
    <row r="21" spans="1:5" x14ac:dyDescent="0.3">
      <c r="A21" s="34" t="s">
        <v>78</v>
      </c>
      <c r="B21" s="33" t="s">
        <v>82</v>
      </c>
      <c r="C21" s="32"/>
      <c r="D21" s="32"/>
      <c r="E21" s="32"/>
    </row>
    <row r="22" spans="1:5" x14ac:dyDescent="0.3">
      <c r="A22" s="34" t="s">
        <v>79</v>
      </c>
      <c r="B22" s="33" t="s">
        <v>83</v>
      </c>
      <c r="C22" s="32"/>
      <c r="D22" s="32"/>
      <c r="E22" s="32"/>
    </row>
    <row r="23" spans="1:5" x14ac:dyDescent="0.3">
      <c r="A23" s="34" t="s">
        <v>80</v>
      </c>
      <c r="B23" s="33" t="s">
        <v>84</v>
      </c>
    </row>
    <row r="24" spans="1:5" x14ac:dyDescent="0.3">
      <c r="B24" s="3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7384-1D5F-4292-93D0-D06C8317174E}">
  <dimension ref="A1:H507"/>
  <sheetViews>
    <sheetView topLeftCell="D9" workbookViewId="0">
      <selection activeCell="G25" sqref="G25"/>
    </sheetView>
  </sheetViews>
  <sheetFormatPr defaultRowHeight="14.4" x14ac:dyDescent="0.3"/>
  <cols>
    <col min="1" max="1" width="12.44140625" customWidth="1"/>
  </cols>
  <sheetData>
    <row r="1" spans="1:1" x14ac:dyDescent="0.3">
      <c r="A1" s="5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8" x14ac:dyDescent="0.3">
      <c r="A17" s="1">
        <v>19.899999999999999</v>
      </c>
    </row>
    <row r="18" spans="1:8" x14ac:dyDescent="0.3">
      <c r="A18" s="1">
        <v>23.1</v>
      </c>
    </row>
    <row r="19" spans="1:8" x14ac:dyDescent="0.3">
      <c r="A19" s="1">
        <v>17.5</v>
      </c>
    </row>
    <row r="20" spans="1:8" x14ac:dyDescent="0.3">
      <c r="A20" s="1">
        <v>20.2</v>
      </c>
      <c r="F20" s="32" t="s">
        <v>86</v>
      </c>
      <c r="G20" s="32"/>
      <c r="H20" s="32"/>
    </row>
    <row r="21" spans="1:8" x14ac:dyDescent="0.3">
      <c r="A21" s="1">
        <v>18.2</v>
      </c>
      <c r="F21" s="35" t="s">
        <v>106</v>
      </c>
    </row>
    <row r="22" spans="1:8" x14ac:dyDescent="0.3">
      <c r="A22" s="1">
        <v>13.6</v>
      </c>
      <c r="F22" s="34" t="s">
        <v>77</v>
      </c>
      <c r="G22" t="s">
        <v>107</v>
      </c>
    </row>
    <row r="23" spans="1:8" x14ac:dyDescent="0.3">
      <c r="A23" s="1">
        <v>19.600000000000001</v>
      </c>
      <c r="F23" s="34" t="s">
        <v>78</v>
      </c>
      <c r="G23" t="s">
        <v>89</v>
      </c>
    </row>
    <row r="24" spans="1:8" x14ac:dyDescent="0.3">
      <c r="A24" s="1">
        <v>15.2</v>
      </c>
      <c r="F24" s="34" t="s">
        <v>79</v>
      </c>
      <c r="G24" t="s">
        <v>88</v>
      </c>
    </row>
    <row r="25" spans="1:8" x14ac:dyDescent="0.3">
      <c r="A25" s="1">
        <v>14.5</v>
      </c>
      <c r="F25" s="34" t="s">
        <v>80</v>
      </c>
      <c r="G25" t="s">
        <v>87</v>
      </c>
    </row>
    <row r="26" spans="1:8" x14ac:dyDescent="0.3">
      <c r="A26" s="1">
        <v>15.6</v>
      </c>
    </row>
    <row r="27" spans="1:8" x14ac:dyDescent="0.3">
      <c r="A27" s="1">
        <v>13.9</v>
      </c>
    </row>
    <row r="28" spans="1:8" x14ac:dyDescent="0.3">
      <c r="A28" s="1">
        <v>16.600000000000001</v>
      </c>
    </row>
    <row r="29" spans="1:8" x14ac:dyDescent="0.3">
      <c r="A29" s="1">
        <v>14.8</v>
      </c>
    </row>
    <row r="30" spans="1:8" x14ac:dyDescent="0.3">
      <c r="A30" s="1">
        <v>18.399999999999999</v>
      </c>
    </row>
    <row r="31" spans="1:8" x14ac:dyDescent="0.3">
      <c r="A31" s="1">
        <v>21</v>
      </c>
    </row>
    <row r="32" spans="1:8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D57F-8F26-41E6-9BC0-7EDCA1A67F80}">
  <dimension ref="A1:K18"/>
  <sheetViews>
    <sheetView zoomScale="81" workbookViewId="0">
      <selection activeCell="G22" sqref="G22"/>
    </sheetView>
  </sheetViews>
  <sheetFormatPr defaultRowHeight="14.4" x14ac:dyDescent="0.3"/>
  <cols>
    <col min="1" max="1" width="11.6640625" bestFit="1" customWidth="1"/>
    <col min="2" max="2" width="12.6640625" bestFit="1" customWidth="1"/>
    <col min="8" max="9" width="12.6640625" bestFit="1" customWidth="1"/>
    <col min="11" max="11" width="12" bestFit="1" customWidth="1"/>
  </cols>
  <sheetData>
    <row r="1" spans="1:11" x14ac:dyDescent="0.3">
      <c r="A1" s="6"/>
      <c r="B1" s="6" t="s">
        <v>6</v>
      </c>
      <c r="C1" s="6" t="s">
        <v>0</v>
      </c>
      <c r="D1" s="6" t="s">
        <v>1</v>
      </c>
      <c r="E1" s="6" t="s">
        <v>2</v>
      </c>
      <c r="F1" s="6" t="s">
        <v>7</v>
      </c>
      <c r="G1" s="6" t="s">
        <v>3</v>
      </c>
      <c r="H1" s="6" t="s">
        <v>4</v>
      </c>
      <c r="I1" s="6" t="s">
        <v>8</v>
      </c>
      <c r="J1" s="6" t="s">
        <v>5</v>
      </c>
      <c r="K1" s="6" t="s">
        <v>9</v>
      </c>
    </row>
    <row r="2" spans="1:11" x14ac:dyDescent="0.3">
      <c r="A2" s="7" t="s">
        <v>6</v>
      </c>
      <c r="B2">
        <f>VARP(Dataset!$A$2:$A$507)</f>
        <v>8.5161478729553952</v>
      </c>
    </row>
    <row r="3" spans="1:11" x14ac:dyDescent="0.3">
      <c r="A3" s="7" t="s">
        <v>0</v>
      </c>
      <c r="B3">
        <v>0.56291521504788367</v>
      </c>
      <c r="C3">
        <f>VARP(Dataset!$B$2:$B$507)</f>
        <v>790.79247281632058</v>
      </c>
    </row>
    <row r="4" spans="1:11" x14ac:dyDescent="0.3">
      <c r="A4" s="7" t="s">
        <v>1</v>
      </c>
      <c r="B4">
        <v>-0.11021517520973631</v>
      </c>
      <c r="C4">
        <v>124.26782823899758</v>
      </c>
      <c r="D4">
        <f>VARP(Dataset!$C$2:$C$507)</f>
        <v>46.971429741520595</v>
      </c>
    </row>
    <row r="5" spans="1:11" x14ac:dyDescent="0.3">
      <c r="A5" s="7" t="s">
        <v>2</v>
      </c>
      <c r="B5">
        <v>6.2530818322423449E-4</v>
      </c>
      <c r="C5">
        <v>2.3812119313299718</v>
      </c>
      <c r="D5">
        <v>0.60587394258229343</v>
      </c>
      <c r="E5">
        <f>VARP(Dataset!$D$2:$D$507)</f>
        <v>1.3401098888632343E-2</v>
      </c>
    </row>
    <row r="6" spans="1:11" x14ac:dyDescent="0.3">
      <c r="A6" s="7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VARP(Dataset!$E$2:$E$507)</f>
        <v>75.666531269040291</v>
      </c>
    </row>
    <row r="7" spans="1:11" x14ac:dyDescent="0.3">
      <c r="A7" s="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VARP(Dataset!$F$2:$F$507)</f>
        <v>28348.623599806277</v>
      </c>
    </row>
    <row r="8" spans="1:11" x14ac:dyDescent="0.3">
      <c r="A8" s="7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VARP(Dataset!$G$2:$G$507)</f>
        <v>4.6777262963018424</v>
      </c>
    </row>
    <row r="9" spans="1:11" x14ac:dyDescent="0.3">
      <c r="A9" s="7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VARP(Dataset!$H$2:$H$507)</f>
        <v>0.49269521612970291</v>
      </c>
    </row>
    <row r="10" spans="1:11" x14ac:dyDescent="0.3">
      <c r="A10" s="7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VARP(Dataset!$I$2:$I$507)</f>
        <v>50.893979351731517</v>
      </c>
    </row>
    <row r="11" spans="1:11" ht="15" thickBot="1" x14ac:dyDescent="0.35">
      <c r="A11" s="8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VARP(Dataset!$J$2:$J$507)</f>
        <v>84.419556156164219</v>
      </c>
    </row>
    <row r="13" spans="1:11" x14ac:dyDescent="0.3">
      <c r="B13" s="32" t="s">
        <v>90</v>
      </c>
    </row>
    <row r="14" spans="1:11" x14ac:dyDescent="0.3">
      <c r="B14" s="34" t="s">
        <v>77</v>
      </c>
      <c r="C14" t="s">
        <v>109</v>
      </c>
    </row>
    <row r="15" spans="1:11" x14ac:dyDescent="0.3">
      <c r="B15" s="34" t="s">
        <v>78</v>
      </c>
      <c r="C15" t="s">
        <v>110</v>
      </c>
    </row>
    <row r="16" spans="1:11" x14ac:dyDescent="0.3">
      <c r="B16" s="34" t="s">
        <v>79</v>
      </c>
      <c r="C16" t="s">
        <v>111</v>
      </c>
    </row>
    <row r="17" spans="2:3" x14ac:dyDescent="0.3">
      <c r="B17" s="34" t="s">
        <v>80</v>
      </c>
      <c r="C17" t="s">
        <v>91</v>
      </c>
    </row>
    <row r="18" spans="2:3" x14ac:dyDescent="0.3">
      <c r="B18" s="34" t="s">
        <v>108</v>
      </c>
      <c r="C18" t="s">
        <v>112</v>
      </c>
    </row>
  </sheetData>
  <conditionalFormatting sqref="H1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K11">
    <cfRule type="colorScale" priority="2">
      <colorScale>
        <cfvo type="min"/>
        <cfvo type="max"/>
        <color rgb="FFF8696B"/>
        <color rgb="FF63BE7B"/>
      </colorScale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416D-0C2A-4C53-8863-ADCF3D1CC0B7}">
  <dimension ref="A1:K23"/>
  <sheetViews>
    <sheetView zoomScale="83" workbookViewId="0">
      <selection activeCell="B23" sqref="B23"/>
    </sheetView>
  </sheetViews>
  <sheetFormatPr defaultRowHeight="14.4" x14ac:dyDescent="0.3"/>
  <cols>
    <col min="1" max="1" width="11.6640625" bestFit="1" customWidth="1"/>
    <col min="2" max="2" width="12.6640625" bestFit="1" customWidth="1"/>
    <col min="9" max="10" width="12.6640625" bestFit="1" customWidth="1"/>
    <col min="11" max="11" width="10.77734375" bestFit="1" customWidth="1"/>
  </cols>
  <sheetData>
    <row r="1" spans="1:11" x14ac:dyDescent="0.3">
      <c r="A1" s="9"/>
      <c r="B1" s="9" t="s">
        <v>6</v>
      </c>
      <c r="C1" s="9" t="s">
        <v>0</v>
      </c>
      <c r="D1" s="9" t="s">
        <v>1</v>
      </c>
      <c r="E1" s="9" t="s">
        <v>2</v>
      </c>
      <c r="F1" s="9" t="s">
        <v>7</v>
      </c>
      <c r="G1" s="9" t="s">
        <v>3</v>
      </c>
      <c r="H1" s="9" t="s">
        <v>4</v>
      </c>
      <c r="I1" s="9" t="s">
        <v>8</v>
      </c>
      <c r="J1" s="9" t="s">
        <v>5</v>
      </c>
      <c r="K1" s="9" t="s">
        <v>9</v>
      </c>
    </row>
    <row r="2" spans="1:11" x14ac:dyDescent="0.3">
      <c r="A2" s="10" t="s">
        <v>6</v>
      </c>
      <c r="B2">
        <v>1</v>
      </c>
    </row>
    <row r="3" spans="1:11" x14ac:dyDescent="0.3">
      <c r="A3" s="10" t="s">
        <v>0</v>
      </c>
      <c r="B3">
        <v>6.8594631451170916E-3</v>
      </c>
      <c r="C3">
        <v>1</v>
      </c>
    </row>
    <row r="4" spans="1:11" x14ac:dyDescent="0.3">
      <c r="A4" s="10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s="10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s="10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s="10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s="10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s="10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s="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11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4" spans="1:11" x14ac:dyDescent="0.3">
      <c r="B14" s="32" t="s">
        <v>92</v>
      </c>
    </row>
    <row r="15" spans="1:11" x14ac:dyDescent="0.3">
      <c r="B15" s="32" t="s">
        <v>113</v>
      </c>
    </row>
    <row r="16" spans="1:11" x14ac:dyDescent="0.3">
      <c r="B16" s="12" t="s">
        <v>50</v>
      </c>
      <c r="C16" s="13"/>
    </row>
    <row r="17" spans="2:3" x14ac:dyDescent="0.3">
      <c r="B17" s="12" t="s">
        <v>51</v>
      </c>
      <c r="C17" s="13"/>
    </row>
    <row r="18" spans="2:3" x14ac:dyDescent="0.3">
      <c r="B18" s="12" t="s">
        <v>52</v>
      </c>
      <c r="C18" s="13"/>
    </row>
    <row r="20" spans="2:3" x14ac:dyDescent="0.3">
      <c r="B20" s="32" t="s">
        <v>114</v>
      </c>
    </row>
    <row r="21" spans="2:3" x14ac:dyDescent="0.3">
      <c r="B21" s="14" t="s">
        <v>53</v>
      </c>
      <c r="C21" s="15"/>
    </row>
    <row r="22" spans="2:3" x14ac:dyDescent="0.3">
      <c r="B22" s="14" t="s">
        <v>54</v>
      </c>
      <c r="C22" s="15"/>
    </row>
    <row r="23" spans="2:3" x14ac:dyDescent="0.3">
      <c r="B23" s="14" t="s">
        <v>55</v>
      </c>
      <c r="C23" s="15"/>
    </row>
  </sheetData>
  <conditionalFormatting sqref="A1:K1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2375-D299-4D5D-85B8-C0AAF46094C3}">
  <dimension ref="A1:I530"/>
  <sheetViews>
    <sheetView topLeftCell="E1" zoomScale="80" zoomScaleNormal="80" workbookViewId="0">
      <selection activeCell="F27" sqref="F27"/>
    </sheetView>
  </sheetViews>
  <sheetFormatPr defaultRowHeight="14.4" x14ac:dyDescent="0.3"/>
  <cols>
    <col min="1" max="1" width="17.44140625" bestFit="1" customWidth="1"/>
    <col min="2" max="2" width="19.332031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88671875" bestFit="1" customWidth="1"/>
    <col min="7" max="7" width="12.6640625" bestFit="1" customWidth="1"/>
    <col min="8" max="8" width="10.6640625" customWidth="1"/>
    <col min="9" max="9" width="11.66406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6" t="s">
        <v>24</v>
      </c>
      <c r="B3" s="16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 s="36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7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>
      <c r="F23" s="32" t="s">
        <v>93</v>
      </c>
    </row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  <c r="E25" s="34" t="s">
        <v>56</v>
      </c>
      <c r="F25" s="32" t="s">
        <v>115</v>
      </c>
    </row>
    <row r="26" spans="1:9" x14ac:dyDescent="0.3">
      <c r="A26">
        <v>2</v>
      </c>
      <c r="B26">
        <v>25.870389786035091</v>
      </c>
      <c r="C26">
        <v>-4.2703897860350892</v>
      </c>
      <c r="F26" s="32" t="s">
        <v>57</v>
      </c>
    </row>
    <row r="27" spans="1:9" x14ac:dyDescent="0.3">
      <c r="A27">
        <v>3</v>
      </c>
      <c r="B27">
        <v>30.725141983738425</v>
      </c>
      <c r="C27">
        <v>3.9748580162615781</v>
      </c>
      <c r="F27" s="32" t="s">
        <v>116</v>
      </c>
    </row>
    <row r="28" spans="1:9" x14ac:dyDescent="0.3">
      <c r="A28">
        <v>4</v>
      </c>
      <c r="B28">
        <v>31.760695779334636</v>
      </c>
      <c r="C28">
        <v>1.6393042206653625</v>
      </c>
      <c r="F28" s="32" t="s">
        <v>59</v>
      </c>
    </row>
    <row r="29" spans="1:9" x14ac:dyDescent="0.3">
      <c r="A29">
        <v>5</v>
      </c>
      <c r="B29">
        <v>29.490077823853039</v>
      </c>
      <c r="C29">
        <v>6.7099221761469643</v>
      </c>
      <c r="F29" s="32" t="s">
        <v>63</v>
      </c>
    </row>
    <row r="30" spans="1:9" x14ac:dyDescent="0.3">
      <c r="A30">
        <v>6</v>
      </c>
      <c r="B30">
        <v>29.604083746303999</v>
      </c>
      <c r="C30">
        <v>-0.9040837463039999</v>
      </c>
      <c r="F30" s="32"/>
    </row>
    <row r="31" spans="1:9" x14ac:dyDescent="0.3">
      <c r="A31">
        <v>7</v>
      </c>
      <c r="B31">
        <v>22.744727412171301</v>
      </c>
      <c r="C31">
        <v>0.15527258782869779</v>
      </c>
      <c r="F31" s="32"/>
    </row>
    <row r="32" spans="1:9" x14ac:dyDescent="0.3">
      <c r="A32">
        <v>8</v>
      </c>
      <c r="B32">
        <v>16.360395754917601</v>
      </c>
      <c r="C32">
        <v>10.739604245082401</v>
      </c>
      <c r="E32" s="34" t="s">
        <v>58</v>
      </c>
      <c r="F32" s="32" t="s">
        <v>60</v>
      </c>
    </row>
    <row r="33" spans="1:6" x14ac:dyDescent="0.3">
      <c r="A33">
        <v>9</v>
      </c>
      <c r="B33">
        <v>6.1188637214064556</v>
      </c>
      <c r="C33">
        <v>10.381136278593544</v>
      </c>
      <c r="F33" s="32" t="s">
        <v>61</v>
      </c>
    </row>
    <row r="34" spans="1:6" x14ac:dyDescent="0.3">
      <c r="A34">
        <v>10</v>
      </c>
      <c r="B34">
        <v>18.30799693012148</v>
      </c>
      <c r="C34">
        <v>0.59200306987851903</v>
      </c>
      <c r="F34" s="32" t="s">
        <v>62</v>
      </c>
    </row>
    <row r="35" spans="1:6" x14ac:dyDescent="0.3">
      <c r="A35">
        <v>11</v>
      </c>
      <c r="B35">
        <v>15.125331595032211</v>
      </c>
      <c r="C35">
        <v>-0.12533159503221114</v>
      </c>
    </row>
    <row r="36" spans="1:6" x14ac:dyDescent="0.3">
      <c r="A36">
        <v>12</v>
      </c>
      <c r="B36">
        <v>21.946685955014587</v>
      </c>
      <c r="C36">
        <v>-3.0466859550145884</v>
      </c>
    </row>
    <row r="37" spans="1:6" x14ac:dyDescent="0.3">
      <c r="A37">
        <v>13</v>
      </c>
      <c r="B37">
        <v>19.628565531845091</v>
      </c>
      <c r="C37">
        <v>2.0714344681549086</v>
      </c>
    </row>
    <row r="38" spans="1:6" x14ac:dyDescent="0.3">
      <c r="A38">
        <v>14</v>
      </c>
      <c r="B38">
        <v>26.706433217342123</v>
      </c>
      <c r="C38">
        <v>-6.3064332173421249</v>
      </c>
    </row>
    <row r="39" spans="1:6" x14ac:dyDescent="0.3">
      <c r="A39">
        <v>15</v>
      </c>
      <c r="B39">
        <v>24.806334509826144</v>
      </c>
      <c r="C39">
        <v>-6.6063345098261443</v>
      </c>
    </row>
    <row r="40" spans="1:6" x14ac:dyDescent="0.3">
      <c r="A40">
        <v>16</v>
      </c>
      <c r="B40">
        <v>26.506922853052945</v>
      </c>
      <c r="C40">
        <v>-6.6069228530529465</v>
      </c>
    </row>
    <row r="41" spans="1:6" x14ac:dyDescent="0.3">
      <c r="A41">
        <v>17</v>
      </c>
      <c r="B41">
        <v>28.302516131655551</v>
      </c>
      <c r="C41">
        <v>-5.2025161316555497</v>
      </c>
    </row>
    <row r="42" spans="1:6" x14ac:dyDescent="0.3">
      <c r="A42">
        <v>18</v>
      </c>
      <c r="B42">
        <v>20.6166168597534</v>
      </c>
      <c r="C42">
        <v>-3.1166168597533996</v>
      </c>
    </row>
    <row r="43" spans="1:6" x14ac:dyDescent="0.3">
      <c r="A43">
        <v>19</v>
      </c>
      <c r="B43">
        <v>23.447763933952217</v>
      </c>
      <c r="C43">
        <v>-3.2477639339522177</v>
      </c>
    </row>
    <row r="44" spans="1:6" x14ac:dyDescent="0.3">
      <c r="A44">
        <v>20</v>
      </c>
      <c r="B44">
        <v>23.837284168992991</v>
      </c>
      <c r="C44">
        <v>-5.6372841689929913</v>
      </c>
    </row>
    <row r="45" spans="1:6" x14ac:dyDescent="0.3">
      <c r="A45">
        <v>21</v>
      </c>
      <c r="B45">
        <v>14.583803463390158</v>
      </c>
      <c r="C45">
        <v>-0.98380346339015823</v>
      </c>
    </row>
    <row r="46" spans="1:6" x14ac:dyDescent="0.3">
      <c r="A46">
        <v>22</v>
      </c>
      <c r="B46">
        <v>21.414658316910113</v>
      </c>
      <c r="C46">
        <v>-1.814658316910112</v>
      </c>
    </row>
    <row r="47" spans="1:6" x14ac:dyDescent="0.3">
      <c r="A47">
        <v>23</v>
      </c>
      <c r="B47">
        <v>16.768916977033538</v>
      </c>
      <c r="C47">
        <v>-1.5689169770335383</v>
      </c>
    </row>
    <row r="48" spans="1:6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conditionalFormatting sqref="B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{3DEDA22E-9692-4A84-8CEF-9E401FF0DC9C}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EDA22E-9692-4A84-8CEF-9E401FF0D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BD39-E00E-4D75-9AD4-398EDF1F79ED}">
  <dimension ref="A1:I531"/>
  <sheetViews>
    <sheetView topLeftCell="C1" zoomScale="72" workbookViewId="0">
      <selection activeCell="E37" sqref="E37"/>
    </sheetView>
  </sheetViews>
  <sheetFormatPr defaultRowHeight="14.4" x14ac:dyDescent="0.3"/>
  <cols>
    <col min="1" max="1" width="17.44140625" bestFit="1" customWidth="1"/>
    <col min="2" max="2" width="19.109375" bestFit="1" customWidth="1"/>
    <col min="3" max="4" width="13.5546875" bestFit="1" customWidth="1"/>
    <col min="5" max="5" width="13.77734375" customWidth="1"/>
    <col min="6" max="9" width="13.554687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6" t="s">
        <v>24</v>
      </c>
      <c r="B3" s="16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 s="36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7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  <c r="E23" s="32" t="s">
        <v>97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  <c r="D25" s="39" t="s">
        <v>56</v>
      </c>
      <c r="E25" t="s">
        <v>67</v>
      </c>
      <c r="F25" t="s">
        <v>68</v>
      </c>
    </row>
    <row r="26" spans="1:9" x14ac:dyDescent="0.3">
      <c r="A26">
        <v>1</v>
      </c>
      <c r="B26">
        <v>28.941013680602506</v>
      </c>
      <c r="C26">
        <v>-4.9410136806025058</v>
      </c>
      <c r="F26" s="17" t="s">
        <v>64</v>
      </c>
      <c r="H26">
        <v>7</v>
      </c>
    </row>
    <row r="27" spans="1:9" x14ac:dyDescent="0.3">
      <c r="A27">
        <v>2</v>
      </c>
      <c r="B27">
        <v>25.484205660559105</v>
      </c>
      <c r="C27">
        <v>-3.884205660559104</v>
      </c>
      <c r="F27" t="s">
        <v>66</v>
      </c>
      <c r="H27">
        <f>20</f>
        <v>20</v>
      </c>
    </row>
    <row r="28" spans="1:9" x14ac:dyDescent="0.3">
      <c r="A28">
        <v>3</v>
      </c>
      <c r="B28">
        <v>32.659074768579721</v>
      </c>
      <c r="C28">
        <v>2.0409252314202817</v>
      </c>
      <c r="F28" t="s">
        <v>65</v>
      </c>
    </row>
    <row r="29" spans="1:9" x14ac:dyDescent="0.3">
      <c r="A29">
        <v>4</v>
      </c>
      <c r="B29">
        <v>32.406519999834892</v>
      </c>
      <c r="C29">
        <v>0.99348000016510696</v>
      </c>
      <c r="G29" t="str">
        <f ca="1">_xlfn.FORMULATEXT(F30)</f>
        <v>=B17+(B18*H26)+(B19*H27)</v>
      </c>
    </row>
    <row r="30" spans="1:9" x14ac:dyDescent="0.3">
      <c r="A30">
        <v>5</v>
      </c>
      <c r="B30">
        <v>31.630406990657569</v>
      </c>
      <c r="C30">
        <v>4.5695930093424337</v>
      </c>
      <c r="F30" s="18">
        <f>B17+(B18*H26)+(B19*H27)</f>
        <v>21.458076393598724</v>
      </c>
    </row>
    <row r="31" spans="1:9" x14ac:dyDescent="0.3">
      <c r="A31">
        <v>6</v>
      </c>
      <c r="B31">
        <v>28.054527005997553</v>
      </c>
      <c r="C31">
        <v>0.6454729940024464</v>
      </c>
      <c r="F31" t="s">
        <v>69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5" x14ac:dyDescent="0.3">
      <c r="A33">
        <v>8</v>
      </c>
      <c r="B33">
        <v>17.785596526675569</v>
      </c>
      <c r="C33">
        <v>9.3144034733244325</v>
      </c>
      <c r="E33" s="32" t="s">
        <v>96</v>
      </c>
    </row>
    <row r="34" spans="1:5" x14ac:dyDescent="0.3">
      <c r="A34">
        <v>9</v>
      </c>
      <c r="B34">
        <v>8.1046933839977839</v>
      </c>
      <c r="C34">
        <v>8.3953066160022161</v>
      </c>
    </row>
    <row r="35" spans="1:5" x14ac:dyDescent="0.3">
      <c r="A35">
        <v>10</v>
      </c>
      <c r="B35">
        <v>18.246506730507488</v>
      </c>
      <c r="C35">
        <v>0.65349326949251108</v>
      </c>
    </row>
    <row r="36" spans="1:5" x14ac:dyDescent="0.3">
      <c r="A36">
        <v>11</v>
      </c>
      <c r="B36">
        <v>17.994962228947191</v>
      </c>
      <c r="C36">
        <v>-2.9949622289471911</v>
      </c>
      <c r="D36" s="34" t="s">
        <v>58</v>
      </c>
      <c r="E36" s="32" t="s">
        <v>95</v>
      </c>
    </row>
    <row r="37" spans="1:5" x14ac:dyDescent="0.3">
      <c r="A37">
        <v>12</v>
      </c>
      <c r="B37">
        <v>20.732213090584192</v>
      </c>
      <c r="C37">
        <v>-1.8322130905841938</v>
      </c>
      <c r="E37" s="32" t="s">
        <v>94</v>
      </c>
    </row>
    <row r="38" spans="1:5" x14ac:dyDescent="0.3">
      <c r="A38">
        <v>13</v>
      </c>
      <c r="B38">
        <v>18.55348419690813</v>
      </c>
      <c r="C38">
        <v>3.1465158030918694</v>
      </c>
    </row>
    <row r="39" spans="1:5" x14ac:dyDescent="0.3">
      <c r="A39">
        <v>14</v>
      </c>
      <c r="B39">
        <v>23.644741066087079</v>
      </c>
      <c r="C39">
        <v>-3.2447410660870801</v>
      </c>
    </row>
    <row r="40" spans="1:5" x14ac:dyDescent="0.3">
      <c r="A40">
        <v>15</v>
      </c>
      <c r="B40">
        <v>23.108958231296295</v>
      </c>
      <c r="C40">
        <v>-4.908958231296296</v>
      </c>
    </row>
    <row r="41" spans="1:5" x14ac:dyDescent="0.3">
      <c r="A41">
        <v>16</v>
      </c>
      <c r="B41">
        <v>22.923945197697108</v>
      </c>
      <c r="C41">
        <v>-3.0239451976971097</v>
      </c>
    </row>
    <row r="42" spans="1:5" x14ac:dyDescent="0.3">
      <c r="A42">
        <v>17</v>
      </c>
      <c r="B42">
        <v>24.652576035836503</v>
      </c>
      <c r="C42">
        <v>-1.5525760358365019</v>
      </c>
    </row>
    <row r="43" spans="1:5" x14ac:dyDescent="0.3">
      <c r="A43">
        <v>18</v>
      </c>
      <c r="B43">
        <v>19.736110450940014</v>
      </c>
      <c r="C43">
        <v>-2.2361104509400143</v>
      </c>
    </row>
    <row r="44" spans="1:5" x14ac:dyDescent="0.3">
      <c r="A44">
        <v>19</v>
      </c>
      <c r="B44">
        <v>18.929721503351804</v>
      </c>
      <c r="C44">
        <v>1.2702784966481957</v>
      </c>
    </row>
    <row r="45" spans="1:5" x14ac:dyDescent="0.3">
      <c r="A45">
        <v>20</v>
      </c>
      <c r="B45">
        <v>20.573775964147099</v>
      </c>
      <c r="C45">
        <v>-2.3737759641471001</v>
      </c>
    </row>
    <row r="46" spans="1:5" x14ac:dyDescent="0.3">
      <c r="A46">
        <v>21</v>
      </c>
      <c r="B46">
        <v>13.517324075068446</v>
      </c>
      <c r="C46">
        <v>8.2675924931553624E-2</v>
      </c>
    </row>
    <row r="47" spans="1:5" x14ac:dyDescent="0.3">
      <c r="A47">
        <v>22</v>
      </c>
      <c r="B47">
        <v>20.148321752096667</v>
      </c>
      <c r="C47">
        <v>-0.54832175209666545</v>
      </c>
    </row>
    <row r="48" spans="1:5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conditionalFormatting sqref="B17:B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{7E2FADE1-4D41-48E9-8B39-DA9AD2E8EE7C}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FADE1-4D41-48E9-8B39-DA9AD2E8EE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11C2-63E2-4FCB-B3C4-786FC5748B96}">
  <dimension ref="A1:I538"/>
  <sheetViews>
    <sheetView topLeftCell="B1" zoomScale="65" zoomScaleNormal="100" workbookViewId="0">
      <selection activeCell="F40" sqref="F40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6" t="s">
        <v>24</v>
      </c>
      <c r="B3" s="16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 s="36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3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36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36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36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36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36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36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36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7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>
      <c r="E31" s="32" t="s">
        <v>98</v>
      </c>
    </row>
    <row r="32" spans="1:9" x14ac:dyDescent="0.3">
      <c r="A32" s="4" t="s">
        <v>47</v>
      </c>
      <c r="B32" s="4" t="s">
        <v>48</v>
      </c>
      <c r="C32" s="4" t="s">
        <v>49</v>
      </c>
      <c r="E32" s="17"/>
    </row>
    <row r="33" spans="1:5" x14ac:dyDescent="0.3">
      <c r="A33">
        <v>1</v>
      </c>
      <c r="B33">
        <v>30.115355802161694</v>
      </c>
      <c r="C33">
        <v>-6.1153558021616945</v>
      </c>
      <c r="E33" t="s">
        <v>72</v>
      </c>
    </row>
    <row r="34" spans="1:5" x14ac:dyDescent="0.3">
      <c r="A34">
        <v>2</v>
      </c>
      <c r="B34">
        <v>27.00714024382026</v>
      </c>
      <c r="C34">
        <v>-5.4071402438202583</v>
      </c>
      <c r="E34" t="s">
        <v>71</v>
      </c>
    </row>
    <row r="35" spans="1:5" x14ac:dyDescent="0.3">
      <c r="A35">
        <v>3</v>
      </c>
      <c r="B35">
        <v>32.832912545493912</v>
      </c>
      <c r="C35">
        <v>1.8670874545060911</v>
      </c>
      <c r="E35" t="s">
        <v>70</v>
      </c>
    </row>
    <row r="36" spans="1:5" x14ac:dyDescent="0.3">
      <c r="A36">
        <v>4</v>
      </c>
      <c r="B36">
        <v>31.20703391657695</v>
      </c>
      <c r="C36">
        <v>2.1929660834230482</v>
      </c>
      <c r="E36" t="s">
        <v>117</v>
      </c>
    </row>
    <row r="37" spans="1:5" x14ac:dyDescent="0.3">
      <c r="A37">
        <v>5</v>
      </c>
      <c r="B37">
        <v>30.594728795641636</v>
      </c>
      <c r="C37">
        <v>5.6052712043583668</v>
      </c>
    </row>
    <row r="38" spans="1:5" x14ac:dyDescent="0.3">
      <c r="A38">
        <v>6</v>
      </c>
      <c r="B38">
        <v>28.076447312345238</v>
      </c>
      <c r="C38">
        <v>0.62355268765476168</v>
      </c>
    </row>
    <row r="39" spans="1:5" x14ac:dyDescent="0.3">
      <c r="A39">
        <v>7</v>
      </c>
      <c r="B39">
        <v>25.299851579719494</v>
      </c>
      <c r="C39">
        <v>-2.3998515797194955</v>
      </c>
    </row>
    <row r="40" spans="1:5" x14ac:dyDescent="0.3">
      <c r="A40">
        <v>8</v>
      </c>
      <c r="B40">
        <v>22.546713048313627</v>
      </c>
      <c r="C40">
        <v>4.5532869516863741</v>
      </c>
    </row>
    <row r="41" spans="1:5" x14ac:dyDescent="0.3">
      <c r="A41">
        <v>9</v>
      </c>
      <c r="B41">
        <v>14.175840146361576</v>
      </c>
      <c r="C41">
        <v>2.3241598536384238</v>
      </c>
    </row>
    <row r="42" spans="1:5" x14ac:dyDescent="0.3">
      <c r="A42">
        <v>10</v>
      </c>
      <c r="B42">
        <v>22.676621559374603</v>
      </c>
      <c r="C42">
        <v>-3.776621559374604</v>
      </c>
    </row>
    <row r="43" spans="1:5" x14ac:dyDescent="0.3">
      <c r="A43">
        <v>11</v>
      </c>
      <c r="B43">
        <v>22.780833791114919</v>
      </c>
      <c r="C43">
        <v>-7.7808337911149188</v>
      </c>
    </row>
    <row r="44" spans="1:5" x14ac:dyDescent="0.3">
      <c r="A44">
        <v>12</v>
      </c>
      <c r="B44">
        <v>24.931241985238998</v>
      </c>
      <c r="C44">
        <v>-6.0312419852389993</v>
      </c>
    </row>
    <row r="45" spans="1:5" x14ac:dyDescent="0.3">
      <c r="A45">
        <v>13</v>
      </c>
      <c r="B45">
        <v>21.629811418340424</v>
      </c>
      <c r="C45">
        <v>7.0188581659575533E-2</v>
      </c>
    </row>
    <row r="46" spans="1:5" x14ac:dyDescent="0.3">
      <c r="A46">
        <v>14</v>
      </c>
      <c r="B46">
        <v>20.744389734877039</v>
      </c>
      <c r="C46">
        <v>-0.34438973487704061</v>
      </c>
    </row>
    <row r="47" spans="1:5" x14ac:dyDescent="0.3">
      <c r="A47">
        <v>15</v>
      </c>
      <c r="B47">
        <v>20.550081111940429</v>
      </c>
      <c r="C47">
        <v>-2.3500811119404297</v>
      </c>
    </row>
    <row r="48" spans="1:5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conditionalFormatting sqref="B17:B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{53B33598-32ED-461E-B252-07FAF34A973A}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B33598-32ED-461E-B252-07FAF34A97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B17:B26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88DB-CBFD-4CD7-90FD-D4919753744D}">
  <dimension ref="A1:I537"/>
  <sheetViews>
    <sheetView tabSelected="1" topLeftCell="B1" zoomScale="72" zoomScaleNormal="85" workbookViewId="0">
      <selection activeCell="F35" sqref="F3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6" t="s">
        <v>24</v>
      </c>
      <c r="B3" s="16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t="s">
        <v>27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2</v>
      </c>
      <c r="B17">
        <v>-10.272705081509379</v>
      </c>
      <c r="C17">
        <v>3.8908492221425823</v>
      </c>
      <c r="D17">
        <v>-2.6402218371886654</v>
      </c>
      <c r="E17" s="36">
        <v>8.5457182892120023E-3</v>
      </c>
      <c r="F17">
        <v>-17.917245696591941</v>
      </c>
      <c r="G17">
        <v>-2.6281644664268171</v>
      </c>
      <c r="H17">
        <v>-17.917245696591941</v>
      </c>
      <c r="I17">
        <v>-2.6281644664268171</v>
      </c>
    </row>
    <row r="18" spans="1:9" x14ac:dyDescent="0.3">
      <c r="A18" t="s">
        <v>4</v>
      </c>
      <c r="B18">
        <v>-1.071702472694493</v>
      </c>
      <c r="C18">
        <v>0.13345352921377152</v>
      </c>
      <c r="D18">
        <v>-8.0305292711876852</v>
      </c>
      <c r="E18" s="36">
        <v>7.0825099064793248E-15</v>
      </c>
      <c r="F18">
        <v>-1.3339051092024667</v>
      </c>
      <c r="G18">
        <v>-0.80949983618651933</v>
      </c>
      <c r="H18">
        <v>-1.3339051092024667</v>
      </c>
      <c r="I18">
        <v>-0.80949983618651933</v>
      </c>
    </row>
    <row r="19" spans="1:9" x14ac:dyDescent="0.3">
      <c r="A19" t="s">
        <v>5</v>
      </c>
      <c r="B19">
        <v>-0.60515928203540559</v>
      </c>
      <c r="C19">
        <v>5.298010014826459E-2</v>
      </c>
      <c r="D19">
        <v>-11.422388412665697</v>
      </c>
      <c r="E19" s="36">
        <v>5.4184429851613701E-27</v>
      </c>
      <c r="F19">
        <v>-0.70925186035215759</v>
      </c>
      <c r="G19">
        <v>-0.50106670371865358</v>
      </c>
      <c r="H19">
        <v>-0.70925186035215759</v>
      </c>
      <c r="I19">
        <v>-0.50106670371865358</v>
      </c>
    </row>
    <row r="20" spans="1:9" x14ac:dyDescent="0.3">
      <c r="A20" t="s">
        <v>3</v>
      </c>
      <c r="B20">
        <v>-1.4452345036481897E-2</v>
      </c>
      <c r="C20">
        <v>3.9018774717523206E-3</v>
      </c>
      <c r="D20">
        <v>-3.7039464055726476</v>
      </c>
      <c r="E20" s="36">
        <v>2.360718130931446E-4</v>
      </c>
      <c r="F20">
        <v>-2.2118553389696056E-2</v>
      </c>
      <c r="G20">
        <v>-6.7861366832677383E-3</v>
      </c>
      <c r="H20">
        <v>-2.2118553389696056E-2</v>
      </c>
      <c r="I20">
        <v>-6.7861366832677383E-3</v>
      </c>
    </row>
    <row r="21" spans="1:9" x14ac:dyDescent="0.3">
      <c r="A21" t="s">
        <v>0</v>
      </c>
      <c r="B21">
        <v>3.2934960428630297E-2</v>
      </c>
      <c r="C21">
        <v>1.3087054966333991E-2</v>
      </c>
      <c r="D21">
        <v>2.5166059524739812</v>
      </c>
      <c r="E21" s="36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</row>
    <row r="22" spans="1:9" x14ac:dyDescent="0.3">
      <c r="A22" t="s">
        <v>1</v>
      </c>
      <c r="B22">
        <v>0.13071000668218175</v>
      </c>
      <c r="C22">
        <v>6.3077822553176593E-2</v>
      </c>
      <c r="D22">
        <v>2.0722022636718171</v>
      </c>
      <c r="E22" s="36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</row>
    <row r="23" spans="1:9" x14ac:dyDescent="0.3">
      <c r="A23" t="s">
        <v>7</v>
      </c>
      <c r="B23">
        <v>0.26150642300181948</v>
      </c>
      <c r="C23">
        <v>6.7901840853028084E-2</v>
      </c>
      <c r="D23">
        <v>3.8512420240247081</v>
      </c>
      <c r="E23" s="36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 s="36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33</v>
      </c>
      <c r="B25" s="3">
        <v>29.428473493945788</v>
      </c>
      <c r="C25" s="3">
        <v>4.8047286243169038</v>
      </c>
      <c r="D25" s="3">
        <v>6.1248981565800049</v>
      </c>
      <c r="E25" s="37">
        <v>1.8459738422387624E-9</v>
      </c>
      <c r="F25" s="3">
        <v>19.988389590408097</v>
      </c>
      <c r="G25" s="3">
        <v>38.868557397483478</v>
      </c>
      <c r="H25" s="3">
        <v>19.988389590408097</v>
      </c>
      <c r="I25" s="3">
        <v>38.868557397483478</v>
      </c>
    </row>
    <row r="28" spans="1:9" x14ac:dyDescent="0.3">
      <c r="F28" s="32" t="s">
        <v>99</v>
      </c>
    </row>
    <row r="29" spans="1:9" x14ac:dyDescent="0.3">
      <c r="A29" t="s">
        <v>46</v>
      </c>
    </row>
    <row r="30" spans="1:9" ht="15" thickBot="1" x14ac:dyDescent="0.35">
      <c r="E30" s="34" t="s">
        <v>56</v>
      </c>
      <c r="F30" t="s">
        <v>103</v>
      </c>
    </row>
    <row r="31" spans="1:9" x14ac:dyDescent="0.3">
      <c r="A31" s="4" t="s">
        <v>47</v>
      </c>
      <c r="B31" s="4" t="s">
        <v>48</v>
      </c>
      <c r="C31" s="4" t="s">
        <v>49</v>
      </c>
      <c r="E31" s="39" t="s">
        <v>102</v>
      </c>
      <c r="F31" t="s">
        <v>104</v>
      </c>
    </row>
    <row r="32" spans="1:9" x14ac:dyDescent="0.3">
      <c r="A32">
        <v>1</v>
      </c>
      <c r="B32">
        <v>30.048887336899554</v>
      </c>
      <c r="C32">
        <v>-6.0488873368995542</v>
      </c>
      <c r="E32" s="34" t="s">
        <v>100</v>
      </c>
      <c r="F32" t="s">
        <v>105</v>
      </c>
    </row>
    <row r="33" spans="1:6" x14ac:dyDescent="0.3">
      <c r="A33">
        <v>2</v>
      </c>
      <c r="B33">
        <v>27.040984617472393</v>
      </c>
      <c r="C33">
        <v>-5.4409846174723917</v>
      </c>
      <c r="E33" s="34"/>
      <c r="F33" s="17"/>
    </row>
    <row r="34" spans="1:6" x14ac:dyDescent="0.3">
      <c r="A34">
        <v>3</v>
      </c>
      <c r="B34">
        <v>32.698964537784434</v>
      </c>
      <c r="C34">
        <v>2.0010354622155688</v>
      </c>
      <c r="E34" s="34" t="s">
        <v>101</v>
      </c>
      <c r="F34" t="s">
        <v>73</v>
      </c>
    </row>
    <row r="35" spans="1:6" x14ac:dyDescent="0.3">
      <c r="A35">
        <v>4</v>
      </c>
      <c r="B35">
        <v>31.143069486823286</v>
      </c>
      <c r="C35">
        <v>2.2569305131767123</v>
      </c>
      <c r="E35" t="s">
        <v>75</v>
      </c>
      <c r="F35" t="s">
        <v>74</v>
      </c>
    </row>
    <row r="36" spans="1:6" x14ac:dyDescent="0.3">
      <c r="A36">
        <v>5</v>
      </c>
      <c r="B36">
        <v>30.588087345262785</v>
      </c>
      <c r="C36">
        <v>5.6119126547372176</v>
      </c>
      <c r="F36" s="19"/>
    </row>
    <row r="37" spans="1:6" x14ac:dyDescent="0.3">
      <c r="A37">
        <v>6</v>
      </c>
      <c r="B37">
        <v>27.850952537372113</v>
      </c>
      <c r="C37">
        <v>0.84904746262788677</v>
      </c>
      <c r="F37" s="19"/>
    </row>
    <row r="38" spans="1:6" x14ac:dyDescent="0.3">
      <c r="A38">
        <v>7</v>
      </c>
      <c r="B38">
        <v>25.070896878394716</v>
      </c>
      <c r="C38">
        <v>-2.1708968783947178</v>
      </c>
      <c r="F38" s="19"/>
    </row>
    <row r="39" spans="1:6" x14ac:dyDescent="0.3">
      <c r="A39">
        <v>8</v>
      </c>
      <c r="B39">
        <v>22.635882869214946</v>
      </c>
      <c r="C39">
        <v>4.4641171307850556</v>
      </c>
      <c r="F39" s="19"/>
    </row>
    <row r="40" spans="1:6" x14ac:dyDescent="0.3">
      <c r="A40">
        <v>9</v>
      </c>
      <c r="B40">
        <v>14.00883344768009</v>
      </c>
      <c r="C40">
        <v>2.4911665523199105</v>
      </c>
      <c r="F40" s="19"/>
    </row>
    <row r="41" spans="1:6" x14ac:dyDescent="0.3">
      <c r="A41">
        <v>10</v>
      </c>
      <c r="B41">
        <v>22.847444015889259</v>
      </c>
      <c r="C41">
        <v>-3.9474440158892605</v>
      </c>
      <c r="F41" s="19"/>
    </row>
    <row r="42" spans="1:6" x14ac:dyDescent="0.3">
      <c r="A42">
        <v>11</v>
      </c>
      <c r="B42">
        <v>22.635614010409761</v>
      </c>
      <c r="C42">
        <v>-7.6356140104097605</v>
      </c>
      <c r="F42" s="19"/>
    </row>
    <row r="43" spans="1:6" x14ac:dyDescent="0.3">
      <c r="A43">
        <v>12</v>
      </c>
      <c r="B43">
        <v>25.087026529594404</v>
      </c>
      <c r="C43">
        <v>-6.1870265295944051</v>
      </c>
      <c r="F43" s="19"/>
    </row>
    <row r="44" spans="1:6" x14ac:dyDescent="0.3">
      <c r="A44">
        <v>13</v>
      </c>
      <c r="B44">
        <v>21.669536843520969</v>
      </c>
      <c r="C44">
        <v>3.0463156479029863E-2</v>
      </c>
    </row>
    <row r="45" spans="1:6" x14ac:dyDescent="0.3">
      <c r="A45">
        <v>14</v>
      </c>
      <c r="B45">
        <v>20.648321176181696</v>
      </c>
      <c r="C45">
        <v>-0.24832117618169747</v>
      </c>
    </row>
    <row r="46" spans="1:6" x14ac:dyDescent="0.3">
      <c r="A46">
        <v>15</v>
      </c>
      <c r="B46">
        <v>20.792070150826252</v>
      </c>
      <c r="C46">
        <v>-2.5920701508262525</v>
      </c>
    </row>
    <row r="47" spans="1:6" x14ac:dyDescent="0.3">
      <c r="A47">
        <v>16</v>
      </c>
      <c r="B47">
        <v>19.872253506387779</v>
      </c>
      <c r="C47">
        <v>2.7746493612220036E-2</v>
      </c>
    </row>
    <row r="48" spans="1:6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conditionalFormatting sqref="B17:B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{FD498D7F-7AC3-4DC7-8EBD-74FEE63D3E99}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498D7F-7AC3-4DC7-8EBD-74FEE63D3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B17:B25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sqref="A1:J25"/>
    </sheetView>
  </sheetViews>
  <sheetFormatPr defaultRowHeight="14.4" x14ac:dyDescent="0.3"/>
  <cols>
    <col min="1" max="1" width="13.77734375" customWidth="1"/>
    <col min="2" max="2" width="9" customWidth="1"/>
    <col min="3" max="3" width="9.109375" customWidth="1"/>
    <col min="4" max="4" width="10.109375" customWidth="1"/>
    <col min="5" max="5" width="11.33203125" customWidth="1"/>
    <col min="6" max="6" width="6.21875" customWidth="1"/>
    <col min="7" max="7" width="10.21875" customWidth="1"/>
    <col min="8" max="8" width="13.109375" customWidth="1"/>
    <col min="9" max="9" width="8" customWidth="1"/>
    <col min="10" max="10" width="12.44140625" customWidth="1"/>
  </cols>
  <sheetData>
    <row r="1" spans="1:10" x14ac:dyDescent="0.3">
      <c r="A1" s="5" t="s">
        <v>6</v>
      </c>
      <c r="B1" s="20" t="s">
        <v>0</v>
      </c>
      <c r="C1" s="20" t="s">
        <v>1</v>
      </c>
      <c r="D1" s="5" t="s">
        <v>2</v>
      </c>
      <c r="E1" s="5" t="s">
        <v>7</v>
      </c>
      <c r="F1" s="5" t="s">
        <v>3</v>
      </c>
      <c r="G1" s="5" t="s">
        <v>4</v>
      </c>
      <c r="H1" s="5" t="s">
        <v>8</v>
      </c>
      <c r="I1" s="5" t="s">
        <v>5</v>
      </c>
      <c r="J1" s="5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Q1.Descriptive stats</vt:lpstr>
      <vt:lpstr>Q2.Histogram of Avg_Price</vt:lpstr>
      <vt:lpstr>Q3.Covariance</vt:lpstr>
      <vt:lpstr>Q4.Correlation</vt:lpstr>
      <vt:lpstr>Q5.LSTAT Regression</vt:lpstr>
      <vt:lpstr>Q6.Avg_Room &amp; LSTAT</vt:lpstr>
      <vt:lpstr>Q7.All variable Regression</vt:lpstr>
      <vt:lpstr>Q8.Significant variables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Venkatesh</cp:lastModifiedBy>
  <dcterms:created xsi:type="dcterms:W3CDTF">2020-06-02T13:46:53Z</dcterms:created>
  <dcterms:modified xsi:type="dcterms:W3CDTF">2023-11-05T17:40:14Z</dcterms:modified>
</cp:coreProperties>
</file>