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645414BF-25AB-41BB-AB06-7B0EDC77F96C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<sst xmlns="http://schemas.openxmlformats.org/spreadsheetml/2006/main" count="902" uniqueCount="356">
  <si>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</si>
  <si>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</si>
  <si>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</si>
  <si>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</si>
  <si>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</si>
  <si>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</si>
  <si>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</si>
  <si>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</si>
  <si>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</si>
  <si>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</si>
  <si>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</si>
  <si>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</si>
  <si>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</si>
  <si>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</si>
  <si>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</si>
  <si>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</si>
  <si>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</si>
  <si>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</si>
  <si>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</si>
  <si>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</si>
  <si>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</si>
  <si>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</si>
  <si>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</si>
  <si>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</si>
  <si>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</si>
  <si>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</si>
  <si>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</si>
  <si>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</si>
  <si>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</si>
  <si>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</si>
  <si>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</si>
  <si>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</si>
  <si>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</si>
  <si>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</si>
  <si>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</si>
  <si>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</si>
  <si>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</si>
  <si>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</si>
  <si>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</si>
  <si>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</si>
  <si>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</si>
  <si>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</si>
  <si>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</si>
  <si>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</si>
  <si>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</si>
  <si>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</si>
  <si>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</si>
  <si>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</si>
  <si>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</si>
  <si>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</si>
  <si>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</si>
  <si>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</si>
  <si>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</si>
  <si>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</si>
  <si>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</si>
  <si>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</si>
  <si>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</si>
  <si>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</si>
  <si>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</si>
  <si>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</si>
  <si>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</si>
  <si>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</si>
  <si>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</si>
  <si>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</si>
  <si>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</si>
  <si>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</si>
  <si>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</si>
  <si>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</si>
  <si>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</si>
  <si>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</si>
  <si>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</si>
  <si>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</si>
  <si>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</si>
  <si>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</si>
  <si>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</si>
  <si>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</si>
  <si>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</si>
  <si>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</si>
  <si>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</si>
  <si>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</si>
  <si>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</si>
  <si>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</si>
  <si>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</si>
  <si>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</si>
  <si>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</si>
  <si>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</si>
  <si>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</si>
  <si>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</si>
  <si>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</si>
  <si>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</si>
  <si>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</si>
  <si>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</si>
  <si>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</si>
  <si>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</si>
  <si>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</si>
  <si>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</si>
  <si>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</si>
  <si>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</si>
  <si>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</si>
  <si>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</si>
  <si>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</si>
  <si>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</si>
  <si>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</si>
  <si>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</si>
  <si>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</si>
  <si>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</si>
  <si>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</si>
  <si>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</si>
  <si>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</si>
  <si>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</si>
  <si>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</si>
  <si>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</si>
  <si>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</si>
  <si>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</si>
  <si>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</si>
  <si>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</si>
  <si>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</si>
  <si>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</si>
  <si>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</si>
  <si>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</si>
  <si>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</si>
  <si>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</si>
  <si>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</si>
  <si>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</si>
  <si>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</si>
  <si>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</si>
  <si>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</si>
  <si>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</si>
  <si>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</si>
  <si>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</si>
  <si>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</si>
  <si>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</si>
  <si>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</si>
  <si>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</si>
  <si>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</si>
  <si>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</si>
  <si>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</si>
  <si>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</si>
  <si>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</si>
  <si>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</si>
  <si>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</si>
  <si>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</si>
  <si>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</si>
  <si>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</si>
  <si>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</si>
  <si>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</si>
  <si>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</si>
  <si>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</si>
  <si>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</si>
  <si>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</si>
  <si>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</si>
  <si>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</si>
  <si>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</si>
  <si>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</si>
  <si>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</si>
  <si>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</si>
  <si>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</si>
  <si>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</si>
  <si>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</si>
  <si>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</si>
  <si>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</si>
  <si>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</si>
  <si>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</si>
  <si>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</si>
  <si>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</si>
  <si>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</si>
  <si>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</si>
  <si>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</si>
  <si>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</si>
  <si>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</si>
  <si>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</si>
  <si>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</si>
  <si>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</si>
  <si>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</si>
  <si>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</si>
  <si>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</si>
  <si>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</si>
  <si>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</si>
  <si>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</si>
  <si>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</si>
  <si>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</si>
  <si>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</si>
  <si>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</si>
  <si>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</si>
  <si>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</si>
  <si>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</si>
  <si>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</si>
  <si>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</si>
  <si>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</si>
  <si>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</si>
  <si>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</si>
  <si>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</si>
  <si>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</si>
  <si>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</si>
  <si>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</si>
  <si>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</si>
  <si>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</si>
  <si>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</si>
  <si>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</si>
  <si>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</si>
  <si>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</si>
  <si>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</si>
  <si>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</si>
  <si>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</si>
  <si>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</si>
  <si>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</si>
  <si>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</si>
  <si>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</si>
  <si>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</si>
  <si>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</si>
  <si>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</si>
  <si>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</si>
  <si>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</si>
  <si>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</si>
  <si>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</si>
  <si>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</si>
  <si>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</si>
  <si>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</si>
  <si>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</si>
  <si>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</si>
  <si>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</si>
  <si>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</si>
  <si>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</si>
  <si>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</si>
  <si>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</si>
  <si>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</si>
  <si>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</si>
  <si>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</si>
  <si>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</si>
  <si>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</si>
  <si>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</si>
  <si>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</si>
  <si>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</si>
  <si>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</si>
  <si>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</si>
  <si>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</si>
  <si>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</si>
  <si>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</si>
  <si>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</si>
  <si>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</si>
  <si>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</si>
  <si>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</si>
  <si>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</si>
  <si>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</si>
  <si>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</si>
  <si>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</si>
  <si>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</si>
  <si>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</si>
  <si>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</si>
  <si>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</si>
  <si>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</si>
  <si>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</si>
  <si>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</si>
  <si>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</si>
  <si>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</si>
  <si>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</si>
  <si>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</si>
  <si>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</si>
  <si>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</si>
  <si>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</si>
  <si>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</si>
  <si>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</si>
  <si>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</si>
  <si>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</si>
  <si>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</si>
  <si>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</si>
  <si>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</si>
  <si>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</si>
  <si>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</si>
  <si>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</si>
  <si>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</si>
  <si>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</si>
  <si>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</si>
  <si>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</si>
  <si>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</si>
  <si>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</si>
  <si>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</si>
  <si>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</si>
  <si>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</si>
  <si>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</si>
  <si>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</si>
  <si>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</si>
  <si>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</si>
  <si>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</si>
  <si>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</si>
  <si>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</si>
  <si>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</si>
  <si>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</si>
  <si>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</si>
  <si>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</si>
  <si>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</si>
  <si>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</si>
  <si>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</si>
  <si>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</si>
  <si>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</si>
  <si>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</si>
  <si>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</si>
  <si>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</si>
  <si>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</si>
  <si>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</si>
  <si>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</si>
  <si>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</si>
  <si>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</si>
  <si>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</si>
  <si>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</si>
  <si>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</si>
  <si>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</si>
  <si>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</si>
  <si>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</si>
  <si>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</si>
  <si>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</si>
  <si>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</si>
  <si>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</si>
  <si>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</si>
  <si>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</si>
  <si>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</si>
  <si>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</si>
  <si>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</si>
  <si>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</si>
  <si>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</si>
  <si>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</si>
  <si>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</si>
  <si>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</si>
  <si>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</si>
  <si>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</si>
  <si>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</si>
  <si>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</si>
  <si>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</si>
  <si>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</si>
  <si>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</si>
  <si>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</si>
  <si>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</si>
  <si>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</si>
  <si>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</si>
  <si>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</si>
  <si>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</si>
  <si>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</si>
  <si>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</si>
  <si>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</si>
  <si>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</si>
  <si>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</si>
  <si>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</si>
  <si>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</si>
  <si>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</si>
  <si>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</si>
  <si>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</si>
  <si>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</si>
  <si>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</si>
  <si>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</si>
  <si>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</si>
  <si>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</si>
  <si>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</si>
  <si>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</si>
  <si>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</si>
  <si>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</si>
  <si>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9.5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</si>
</sst>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-1279045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2312172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-1748767.5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11" sqref="D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-1279045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1279045</v>
      </c>
      <c r="E2" s="20"/>
      <c r="F2" s="32" t="s">
        <v>100</v>
      </c>
      <c r="G2" s="153" t="str">
        <f ca="1">IF(ISBLANK(G1),"",CONCATENATE(_xlfn.DAYS(TODAY(), G1-1)," days"))</f>
        <v>62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900000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62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700000</v>
      </c>
      <c r="D43" s="15">
        <v>160</v>
      </c>
      <c r="E43" s="131">
        <f>C43/D43</f>
        <v>4375</v>
      </c>
      <c r="F43" s="62">
        <v>200</v>
      </c>
      <c r="G43" s="101">
        <f>E43*F43</f>
        <v>875000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130</v>
      </c>
      <c r="E44" s="131">
        <f>C44/D44</f>
        <v>769.23076923076928</v>
      </c>
      <c r="F44" s="62">
        <v>200</v>
      </c>
      <c r="G44" s="101">
        <f>E44*F44</f>
        <v>153846.15384615384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1028846.1538461539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16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-1279045</v>
      </c>
      <c r="E13" s="89">
        <f>'Term-12'!$L$2</f>
        <v>0</v>
      </c>
      <c r="F13" s="89">
        <f>'Term-12'!$D$2</f>
        <v>1279045</v>
      </c>
      <c r="G13" s="143">
        <f>MIN('Term-12'!G6:G14)</f>
        <v>150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2312172</v>
      </c>
      <c r="E25" s="89">
        <f>SUM(E2:E24)</f>
        <v>17420794</v>
      </c>
      <c r="F25" s="89">
        <f>SUM(F2:F24)</f>
        <v>15108622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-1748767.5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2312172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2026-04-17T04:52:11Z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