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K_RETAIL_PROJECT\EXCEL\"/>
    </mc:Choice>
  </mc:AlternateContent>
  <bookViews>
    <workbookView xWindow="0" yWindow="0" windowWidth="23040" windowHeight="9072"/>
  </bookViews>
  <sheets>
    <sheet name="year_borough_grocery" sheetId="1" r:id="rId1"/>
  </sheets>
  <calcPr calcId="162913"/>
</workbook>
</file>

<file path=xl/calcChain.xml><?xml version="1.0" encoding="utf-8"?>
<calcChain xmlns="http://schemas.openxmlformats.org/spreadsheetml/2006/main">
  <c r="BF3" i="1" l="1"/>
  <c r="BF2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H2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G2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E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D2" i="1" l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 l="1"/>
</calcChain>
</file>

<file path=xl/sharedStrings.xml><?xml version="1.0" encoding="utf-8"?>
<sst xmlns="http://schemas.openxmlformats.org/spreadsheetml/2006/main" count="127" uniqueCount="127">
  <si>
    <t>energy_fat</t>
  </si>
  <si>
    <t>energy_saturate</t>
  </si>
  <si>
    <t>f_beer</t>
  </si>
  <si>
    <t>f_dairy</t>
  </si>
  <si>
    <t>f_eggs</t>
  </si>
  <si>
    <t>f_fats_oils</t>
  </si>
  <si>
    <t>f_fish</t>
  </si>
  <si>
    <t>f_fruit_veg</t>
  </si>
  <si>
    <t>f_grains</t>
  </si>
  <si>
    <t>f_meat_red</t>
  </si>
  <si>
    <t>f_poultry</t>
  </si>
  <si>
    <t>f_readymade</t>
  </si>
  <si>
    <t>f_sauces</t>
  </si>
  <si>
    <t>f_soft_drinks</t>
  </si>
  <si>
    <t>f_spirits</t>
  </si>
  <si>
    <t>f_sweets</t>
  </si>
  <si>
    <t>f_tea_coffee</t>
  </si>
  <si>
    <t>f_water</t>
  </si>
  <si>
    <t>f_wine</t>
  </si>
  <si>
    <t>f_dairy_weight</t>
  </si>
  <si>
    <t>f_eggs_weight</t>
  </si>
  <si>
    <t>f_fats_oils_weight</t>
  </si>
  <si>
    <t>f_fish_weight</t>
  </si>
  <si>
    <t>f_fruit_veg_weight</t>
  </si>
  <si>
    <t>f_grains_weight</t>
  </si>
  <si>
    <t>f_meat_red_weight</t>
  </si>
  <si>
    <t>f_poultry_weight</t>
  </si>
  <si>
    <t>f_readymade_weight</t>
  </si>
  <si>
    <t>f_sauces_weight</t>
  </si>
  <si>
    <t>f_sweets_weight</t>
  </si>
  <si>
    <t>representativeness_norm</t>
  </si>
  <si>
    <t>transaction_days</t>
  </si>
  <si>
    <t>num_transactions</t>
  </si>
  <si>
    <t>man_day</t>
  </si>
  <si>
    <t>population</t>
  </si>
  <si>
    <t>male</t>
  </si>
  <si>
    <t>female</t>
  </si>
  <si>
    <t>age_0_17</t>
  </si>
  <si>
    <t>age_18_64</t>
  </si>
  <si>
    <t>age_65+</t>
  </si>
  <si>
    <t>avg_age</t>
  </si>
  <si>
    <t>area_sq_km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</si>
  <si>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</si>
  <si>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</si>
  <si>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</si>
  <si>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</si>
  <si>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</si>
  <si>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</si>
  <si>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</si>
  <si>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</si>
  <si>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</si>
  <si>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</si>
  <si>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</si>
  <si>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</si>
  <si>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</si>
  <si>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</si>
  <si>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</si>
  <si>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</si>
  <si>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</si>
  <si>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</si>
  <si>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</si>
  <si>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</si>
  <si>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</si>
  <si>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</si>
  <si>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</si>
  <si>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</si>
  <si>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</si>
  <si>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</si>
  <si>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</si>
  <si>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</si>
  <si>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</si>
  <si>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</si>
  <si>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</si>
  <si>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</si>
  <si>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</si>
  <si>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Area_id</t>
  </si>
  <si>
    <t>Weight</t>
  </si>
  <si>
    <t>Volume</t>
  </si>
  <si>
    <t>Fat</t>
  </si>
  <si>
    <t>Saturate</t>
  </si>
  <si>
    <t>Salt</t>
  </si>
  <si>
    <t>Sugar</t>
  </si>
  <si>
    <t>Protein</t>
  </si>
  <si>
    <t>Carb</t>
  </si>
  <si>
    <t>Fibre</t>
  </si>
  <si>
    <t>Alcohol</t>
  </si>
  <si>
    <t>People_per_sqkms</t>
  </si>
  <si>
    <t>weight_per_capita</t>
  </si>
  <si>
    <t>volume_per_capita</t>
  </si>
  <si>
    <t xml:space="preserve">Health Score </t>
  </si>
  <si>
    <t>Fruits_to_sweets_Weight</t>
  </si>
  <si>
    <t>Sugar_per_transaction</t>
  </si>
  <si>
    <t>Grocery_density</t>
  </si>
  <si>
    <t>Area Name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</si>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</sst>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I35" totalsRowCount="1">
  <autoFilter ref="A1:BI34"/>
  <tableColumns count="61">
    <tableColumn id="1" name="Area_id"/>
    <tableColumn id="61" name="Area Name"/>
    <tableColumn id="2" name="Weight"/>
    <tableColumn id="3" name="Volume"/>
    <tableColumn id="4" name="Fat"/>
    <tableColumn id="5" name="Saturate"/>
    <tableColumn id="6" name="Salt"/>
    <tableColumn id="7" name="Sugar"/>
    <tableColumn id="8" name="Protein"/>
    <tableColumn id="9" name="Carb"/>
    <tableColumn id="10" name="Fibre"/>
    <tableColumn id="11" name="Alcohol"/>
    <tableColumn id="12" name="energy_fat"/>
    <tableColumn id="13" name="energy_saturate"/>
    <tableColumn id="17" name="f_beer"/>
    <tableColumn id="18" name="f_dairy"/>
    <tableColumn id="19" name="f_eggs"/>
    <tableColumn id="20" name="f_fats_oils"/>
    <tableColumn id="21" name="f_fish"/>
    <tableColumn id="22" name="f_fruit_veg"/>
    <tableColumn id="23" name="f_grains"/>
    <tableColumn id="24" name="f_meat_red"/>
    <tableColumn id="25" name="f_poultry"/>
    <tableColumn id="26" name="f_readymade"/>
    <tableColumn id="27" name="f_sauces"/>
    <tableColumn id="28" name="f_soft_drinks"/>
    <tableColumn id="29" name="f_spirits"/>
    <tableColumn id="30" name="f_sweets"/>
    <tableColumn id="31" name="f_tea_coffee"/>
    <tableColumn id="32" name="f_water"/>
    <tableColumn id="33" name="f_wine"/>
    <tableColumn id="34" name="f_dairy_weight"/>
    <tableColumn id="35" name="f_eggs_weight"/>
    <tableColumn id="36" name="f_fats_oils_weight"/>
    <tableColumn id="37" name="f_fish_weight"/>
    <tableColumn id="38" name="f_fruit_veg_weight"/>
    <tableColumn id="39" name="f_grains_weight"/>
    <tableColumn id="40" name="f_meat_red_weight"/>
    <tableColumn id="41" name="f_poultry_weight"/>
    <tableColumn id="42" name="f_readymade_weight"/>
    <tableColumn id="43" name="f_sauces_weight"/>
    <tableColumn id="44" name="f_sweets_weight"/>
    <tableColumn id="45" name="representativeness_norm"/>
    <tableColumn id="46" name="transaction_days"/>
    <tableColumn id="47" name="num_transactions"/>
    <tableColumn id="48" name="man_day"/>
    <tableColumn id="49" name="population"/>
    <tableColumn id="50" name="male"/>
    <tableColumn id="51" name="female"/>
    <tableColumn id="52" name="age_0_17"/>
    <tableColumn id="53" name="age_18_64"/>
    <tableColumn id="54" name="age_65+"/>
    <tableColumn id="55" name="avg_age"/>
    <tableColumn id="56" name="area_sq_km"/>
    <tableColumn id="57" name="People_per_sqkms"/>
    <tableColumn id="58" name="weight_per_capita" totalsRowFunction="custom" dataDxfId="6" totalsRowDxfId="5">
      <calculatedColumnFormula>C2/AU2</calculatedColumnFormula>
      <totalsRowFormula>SUM(Table2[weight_per_capita])</totalsRowFormula>
    </tableColumn>
    <tableColumn id="14" name="volume_per_capita" dataDxfId="4">
      <calculatedColumnFormula>Table2[[#This Row],[Volume]]/Table2[[#This Row],[population]]</calculatedColumnFormula>
    </tableColumn>
    <tableColumn id="15" name="Health Score " dataDxfId="3">
      <calculatedColumnFormula>((Table2[[#This Row],[Protein]]+Table2[[#This Row],[Fibre]]) - (Table2[[#This Row],[Sugar]]+Table2[[#This Row],[Saturate]]))</calculatedColumnFormula>
    </tableColumn>
    <tableColumn id="16" name="Fruits_to_sweets_Weight" dataDxfId="2">
      <calculatedColumnFormula>Table2[[#This Row],[f_fruit_veg_weight]]/Table2[[#This Row],[f_sweets_weight]]</calculatedColumnFormula>
    </tableColumn>
    <tableColumn id="59" name="Sugar_per_transaction" dataDxfId="1">
      <calculatedColumnFormula>(Table2[[#This Row],[Sugar]]*Table2[[#This Row],[population]])/Table2[[#This Row],[num_transactions]]</calculatedColumnFormula>
    </tableColumn>
    <tableColumn id="60" name="Grocery_density" dataDxfId="0">
      <calculatedColumnFormula>Table2[[#This Row],[num_transactions]]/Table2[[#This Row],[area_sq_km]]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"/>
  <sheetViews>
    <sheetView tabSelected="1" topLeftCell="BC1" zoomScale="88" workbookViewId="0">
      <selection activeCell="BI8" sqref="BI8"/>
    </sheetView>
  </sheetViews>
  <sheetFormatPr defaultRowHeight="14.4" x14ac:dyDescent="0.3"/>
  <cols>
    <col min="1" max="1" width="10" bestFit="1" customWidth="1"/>
    <col min="2" max="2" width="22.6640625" bestFit="1" customWidth="1"/>
    <col min="3" max="3" width="9.33203125" customWidth="1"/>
    <col min="4" max="4" width="12" bestFit="1" customWidth="1"/>
    <col min="5" max="5" width="10.109375" customWidth="1"/>
    <col min="8" max="8" width="9.33203125" customWidth="1"/>
    <col min="11" max="11" width="12" bestFit="1" customWidth="1"/>
    <col min="12" max="12" width="12.21875" customWidth="1"/>
    <col min="13" max="13" width="17" customWidth="1"/>
    <col min="14" max="14" width="20" customWidth="1"/>
    <col min="15" max="15" width="20.5546875" customWidth="1"/>
    <col min="16" max="16" width="26.21875" customWidth="1"/>
    <col min="17" max="20" width="12" bestFit="1" customWidth="1"/>
    <col min="22" max="22" width="12.33203125" customWidth="1"/>
    <col min="23" max="23" width="9.77734375" customWidth="1"/>
    <col min="24" max="24" width="12.88671875" customWidth="1"/>
    <col min="25" max="25" width="11" customWidth="1"/>
    <col min="26" max="26" width="14.21875" customWidth="1"/>
    <col min="27" max="27" width="10.109375" customWidth="1"/>
    <col min="28" max="28" width="14.109375" customWidth="1"/>
    <col min="29" max="29" width="9.77734375" customWidth="1"/>
    <col min="30" max="30" width="10.33203125" customWidth="1"/>
    <col min="31" max="31" width="13.6640625" customWidth="1"/>
    <col min="32" max="32" width="9.5546875" customWidth="1"/>
    <col min="34" max="34" width="15.88671875" customWidth="1"/>
    <col min="35" max="35" width="15.33203125" customWidth="1"/>
    <col min="36" max="36" width="18.5546875" customWidth="1"/>
    <col min="37" max="37" width="14.5546875" customWidth="1"/>
    <col min="38" max="38" width="19.33203125" customWidth="1"/>
    <col min="39" max="39" width="16.6640625" customWidth="1"/>
    <col min="40" max="40" width="19.77734375" customWidth="1"/>
    <col min="41" max="41" width="17.88671875" customWidth="1"/>
    <col min="42" max="42" width="21.21875" customWidth="1"/>
    <col min="43" max="43" width="17" customWidth="1"/>
    <col min="44" max="44" width="17.33203125" customWidth="1"/>
    <col min="45" max="45" width="24.88671875" customWidth="1"/>
    <col min="46" max="46" width="17.6640625" customWidth="1"/>
    <col min="47" max="47" width="18.44140625" customWidth="1"/>
    <col min="48" max="48" width="10.88671875" customWidth="1"/>
    <col min="49" max="49" width="12.5546875" customWidth="1"/>
    <col min="52" max="52" width="11" customWidth="1"/>
    <col min="53" max="53" width="12" customWidth="1"/>
    <col min="54" max="55" width="19.77734375" bestFit="1" customWidth="1"/>
    <col min="56" max="56" width="13.21875" customWidth="1"/>
    <col min="57" max="57" width="10.44140625" customWidth="1"/>
    <col min="58" max="58" width="12" bestFit="1" customWidth="1"/>
  </cols>
  <sheetData>
    <row r="1" spans="1:61" x14ac:dyDescent="0.3">
      <c r="A1" t="s">
        <v>75</v>
      </c>
      <c r="B1" t="s">
        <v>93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</row>
    <row r="2" spans="1:61" x14ac:dyDescent="0.3">
      <c r="A2" t="s">
        <v>42</v>
      </c>
      <c r="B2" t="s">
        <v>94</v>
      </c>
      <c r="C2">
        <v>323.17475003363802</v>
      </c>
      <c r="D2">
        <v>98.842963406203907</v>
      </c>
      <c r="E2">
        <v>8.4729845429995407</v>
      </c>
      <c r="F2">
        <v>3.36159931306819</v>
      </c>
      <c r="G2">
        <v>0.53049627590673598</v>
      </c>
      <c r="H2">
        <v>9.2780650739212405</v>
      </c>
      <c r="I2">
        <v>5.2533332853371499</v>
      </c>
      <c r="J2">
        <v>15.779639166575</v>
      </c>
      <c r="K2">
        <v>1.6198500693500999</v>
      </c>
      <c r="L2">
        <v>0.34071938600727603</v>
      </c>
      <c r="M2">
        <v>76.256860886931506</v>
      </c>
      <c r="N2">
        <v>30.254393817502599</v>
      </c>
      <c r="O2">
        <v>2.63071410822639E-2</v>
      </c>
      <c r="P2">
        <v>0.121101020383625</v>
      </c>
      <c r="Q2">
        <v>1.17556529894114E-2</v>
      </c>
      <c r="R2">
        <v>2.2850821997964E-2</v>
      </c>
      <c r="S2">
        <v>2.13070208485295E-2</v>
      </c>
      <c r="T2">
        <v>0.32287246407015202</v>
      </c>
      <c r="U2">
        <v>0.122288929679296</v>
      </c>
      <c r="V2">
        <v>4.64647274301241E-2</v>
      </c>
      <c r="W2">
        <v>1.8063916253196199E-2</v>
      </c>
      <c r="X2">
        <v>5.7107817597409301E-2</v>
      </c>
      <c r="Y2">
        <v>1.13805237381469E-2</v>
      </c>
      <c r="Z2">
        <v>2.1961092363554702E-2</v>
      </c>
      <c r="AA2">
        <v>3.2928012055435702E-3</v>
      </c>
      <c r="AB2">
        <v>0.139697171301009</v>
      </c>
      <c r="AC2">
        <v>4.9584392058160997E-3</v>
      </c>
      <c r="AD2">
        <v>2.26055451798295E-2</v>
      </c>
      <c r="AE2">
        <v>2.5984914674126499E-2</v>
      </c>
      <c r="AF2">
        <v>8.3379442948927907E-2</v>
      </c>
      <c r="AG2">
        <v>2.8347429642977599E-2</v>
      </c>
      <c r="AH2">
        <v>2.1973172122303E-2</v>
      </c>
      <c r="AI2">
        <v>2.0750523739581202E-2</v>
      </c>
      <c r="AJ2">
        <v>0.40002687991364799</v>
      </c>
      <c r="AK2">
        <v>0.16926879402456699</v>
      </c>
      <c r="AL2">
        <v>5.4917370594652203E-2</v>
      </c>
      <c r="AM2">
        <v>4.2892701839793199E-2</v>
      </c>
      <c r="AN2">
        <v>6.9720184494415E-2</v>
      </c>
      <c r="AO2">
        <v>1.42082755944994E-2</v>
      </c>
      <c r="AP2">
        <v>9.4515225084634696E-2</v>
      </c>
      <c r="AQ2">
        <v>1</v>
      </c>
      <c r="AR2">
        <v>365</v>
      </c>
      <c r="AS2">
        <v>842113</v>
      </c>
      <c r="AT2">
        <v>103883</v>
      </c>
      <c r="AU2">
        <v>6687</v>
      </c>
      <c r="AV2">
        <v>3697</v>
      </c>
      <c r="AW2">
        <v>2990</v>
      </c>
      <c r="AX2">
        <v>1018</v>
      </c>
      <c r="AY2">
        <v>4349</v>
      </c>
      <c r="AZ2">
        <v>1320</v>
      </c>
      <c r="BA2">
        <v>43.910124120527897</v>
      </c>
      <c r="BB2">
        <v>2.9</v>
      </c>
      <c r="BC2">
        <v>2305.8620689655099</v>
      </c>
      <c r="BD2">
        <f t="shared" ref="BD2:BD34" si="0">C2/AU2</f>
        <v>4.8328809635656951E-2</v>
      </c>
      <c r="BE2">
        <f>Table2[[#This Row],[Volume]]/Table2[[#This Row],[population]]</f>
        <v>1.4781361358786289E-2</v>
      </c>
      <c r="BF2">
        <f>((Table2[[#This Row],[Protein]]+Table2[[#This Row],[Fibre]]) - (Table2[[#This Row],[Sugar]]+Table2[[#This Row],[Saturate]]))</f>
        <v>-5.7664810323021811</v>
      </c>
      <c r="BG2" s="2">
        <f>Table2[[#This Row],[f_fruit_veg_weight]]/Table2[[#This Row],[f_sweets_weight]]</f>
        <v>4.2324067847845628</v>
      </c>
      <c r="BH2" s="2">
        <f>(Table2[[#This Row],[Sugar]]*Table2[[#This Row],[population]])/Table2[[#This Row],[num_transactions]]</f>
        <v>7.367469822851723E-2</v>
      </c>
      <c r="BI2" s="2">
        <f>Table2[[#This Row],[num_transactions]]/Table2[[#This Row],[area_sq_km]]</f>
        <v>290383.79310344829</v>
      </c>
    </row>
    <row r="3" spans="1:61" x14ac:dyDescent="0.3">
      <c r="A3" t="s">
        <v>43</v>
      </c>
      <c r="B3" t="s">
        <v>95</v>
      </c>
      <c r="C3">
        <v>421.304124899111</v>
      </c>
      <c r="D3">
        <v>122.34129375613701</v>
      </c>
      <c r="E3">
        <v>9.2099588794264502</v>
      </c>
      <c r="F3">
        <v>3.59683371767363</v>
      </c>
      <c r="G3">
        <v>0.60308128758429402</v>
      </c>
      <c r="H3">
        <v>10.7932444501263</v>
      </c>
      <c r="I3">
        <v>5.1938716124516198</v>
      </c>
      <c r="J3">
        <v>19.7849875805857</v>
      </c>
      <c r="K3">
        <v>1.59033525308243</v>
      </c>
      <c r="L3">
        <v>0.20254034431694601</v>
      </c>
      <c r="M3">
        <v>82.889629914754494</v>
      </c>
      <c r="N3">
        <v>32.371503459633303</v>
      </c>
      <c r="O3">
        <v>1.0782820135685199E-2</v>
      </c>
      <c r="P3">
        <v>9.6583371752896996E-2</v>
      </c>
      <c r="Q3">
        <v>1.1265948180212201E-2</v>
      </c>
      <c r="R3">
        <v>3.1448484157331397E-2</v>
      </c>
      <c r="S3">
        <v>2.0717323308182701E-2</v>
      </c>
      <c r="T3">
        <v>0.248116304223162</v>
      </c>
      <c r="U3">
        <v>0.15761768164168599</v>
      </c>
      <c r="V3">
        <v>5.1075764029476299E-2</v>
      </c>
      <c r="W3">
        <v>2.0254339136393101E-2</v>
      </c>
      <c r="X3">
        <v>6.1959303528849097E-2</v>
      </c>
      <c r="Y3">
        <v>1.43443867961462E-2</v>
      </c>
      <c r="Z3">
        <v>3.7077072081599501E-2</v>
      </c>
      <c r="AA3">
        <v>3.8224623025291198E-3</v>
      </c>
      <c r="AB3">
        <v>0.179794136118646</v>
      </c>
      <c r="AC3">
        <v>6.7702906468424901E-3</v>
      </c>
      <c r="AD3">
        <v>3.9457622977530797E-2</v>
      </c>
      <c r="AE3">
        <v>8.9126889828286399E-3</v>
      </c>
      <c r="AF3">
        <v>5.7367434031310303E-2</v>
      </c>
      <c r="AG3">
        <v>2.9513541388168099E-2</v>
      </c>
      <c r="AH3">
        <v>2.9937600634237199E-2</v>
      </c>
      <c r="AI3">
        <v>1.88413876839689E-2</v>
      </c>
      <c r="AJ3">
        <v>0.33820634946232803</v>
      </c>
      <c r="AK3">
        <v>0.23940244203826</v>
      </c>
      <c r="AL3">
        <v>5.5799484308138997E-2</v>
      </c>
      <c r="AM3">
        <v>4.9375106027441801E-2</v>
      </c>
      <c r="AN3">
        <v>5.2176046555811401E-2</v>
      </c>
      <c r="AO3">
        <v>1.46672415181028E-2</v>
      </c>
      <c r="AP3">
        <v>0.11471336635223101</v>
      </c>
      <c r="AQ3">
        <v>0.17337660466261701</v>
      </c>
      <c r="AR3">
        <v>365</v>
      </c>
      <c r="AS3">
        <v>4649347</v>
      </c>
      <c r="AT3">
        <v>397127</v>
      </c>
      <c r="AU3">
        <v>203101</v>
      </c>
      <c r="AV3">
        <v>99442</v>
      </c>
      <c r="AW3">
        <v>103659</v>
      </c>
      <c r="AX3">
        <v>60281</v>
      </c>
      <c r="AY3">
        <v>123180</v>
      </c>
      <c r="AZ3">
        <v>19640</v>
      </c>
      <c r="BA3">
        <v>33.0173214308005</v>
      </c>
      <c r="BB3">
        <v>36.090000000000003</v>
      </c>
      <c r="BC3">
        <v>5627.6253809919599</v>
      </c>
      <c r="BD3">
        <f t="shared" si="0"/>
        <v>2.0743577082294575E-3</v>
      </c>
      <c r="BE3">
        <f>Table2[[#This Row],[Volume]]/Table2[[#This Row],[population]]</f>
        <v>6.0236677198111782E-4</v>
      </c>
      <c r="BF3">
        <f>((Table2[[#This Row],[Protein]]+Table2[[#This Row],[Fibre]]) - (Table2[[#This Row],[Sugar]]+Table2[[#This Row],[Saturate]]))</f>
        <v>-7.6058713022658813</v>
      </c>
      <c r="BG3" s="2">
        <f>Table2[[#This Row],[f_fruit_veg_weight]]/Table2[[#This Row],[f_sweets_weight]]</f>
        <v>2.9482732502492759</v>
      </c>
      <c r="BH3" s="2">
        <f>(Table2[[#This Row],[Sugar]]*Table2[[#This Row],[population]])/Table2[[#This Row],[num_transactions]]</f>
        <v>0.47148959651002642</v>
      </c>
      <c r="BI3" s="2">
        <f>Table2[[#This Row],[num_transactions]]/Table2[[#This Row],[area_sq_km]]</f>
        <v>128826.46162371847</v>
      </c>
    </row>
    <row r="4" spans="1:61" x14ac:dyDescent="0.3">
      <c r="A4" t="s">
        <v>44</v>
      </c>
      <c r="B4" t="s">
        <v>96</v>
      </c>
      <c r="C4">
        <v>407.17049077926401</v>
      </c>
      <c r="D4">
        <v>114.93377080210701</v>
      </c>
      <c r="E4">
        <v>8.5944642561484397</v>
      </c>
      <c r="F4">
        <v>3.4073529420667601</v>
      </c>
      <c r="G4">
        <v>0.56721097314634195</v>
      </c>
      <c r="H4">
        <v>9.5305480605649304</v>
      </c>
      <c r="I4">
        <v>5.1296270223761598</v>
      </c>
      <c r="J4">
        <v>17.025949985282502</v>
      </c>
      <c r="K4">
        <v>1.6386388860507399</v>
      </c>
      <c r="L4">
        <v>0.22776096184005501</v>
      </c>
      <c r="M4">
        <v>77.350178307072895</v>
      </c>
      <c r="N4">
        <v>30.666176484229801</v>
      </c>
      <c r="O4">
        <v>1.1297564588163E-2</v>
      </c>
      <c r="P4">
        <v>0.106466978396801</v>
      </c>
      <c r="Q4">
        <v>1.27726757951423E-2</v>
      </c>
      <c r="R4">
        <v>3.2430341404853499E-2</v>
      </c>
      <c r="S4">
        <v>2.4276954083684198E-2</v>
      </c>
      <c r="T4">
        <v>0.32732616579829199</v>
      </c>
      <c r="U4">
        <v>0.13278104417286099</v>
      </c>
      <c r="V4">
        <v>5.03899088468217E-2</v>
      </c>
      <c r="W4">
        <v>2.0199292686175398E-2</v>
      </c>
      <c r="X4">
        <v>4.8064564351576702E-2</v>
      </c>
      <c r="Y4">
        <v>1.45551453426259E-2</v>
      </c>
      <c r="Z4">
        <v>2.3797160303329401E-2</v>
      </c>
      <c r="AA4">
        <v>3.0192628034778398E-3</v>
      </c>
      <c r="AB4">
        <v>0.141606804922317</v>
      </c>
      <c r="AC4">
        <v>6.1405963857063201E-3</v>
      </c>
      <c r="AD4">
        <v>2.9242030240760199E-2</v>
      </c>
      <c r="AE4">
        <v>1.5633509877410599E-2</v>
      </c>
      <c r="AF4">
        <v>6.3424866006135602E-2</v>
      </c>
      <c r="AG4">
        <v>2.7339446957320102E-2</v>
      </c>
      <c r="AH4">
        <v>2.88338724724535E-2</v>
      </c>
      <c r="AI4">
        <v>2.1949378709804599E-2</v>
      </c>
      <c r="AJ4">
        <v>0.405163461128217</v>
      </c>
      <c r="AK4">
        <v>0.191207181493181</v>
      </c>
      <c r="AL4">
        <v>5.5558901613475001E-2</v>
      </c>
      <c r="AM4">
        <v>4.8692311697165598E-2</v>
      </c>
      <c r="AN4">
        <v>4.9065127473771598E-2</v>
      </c>
      <c r="AO4">
        <v>1.41322130537208E-2</v>
      </c>
      <c r="AP4">
        <v>9.4633239394754501E-2</v>
      </c>
      <c r="AQ4">
        <v>0.72043904417033999</v>
      </c>
      <c r="AR4">
        <v>365</v>
      </c>
      <c r="AS4">
        <v>58025525</v>
      </c>
      <c r="AT4">
        <v>4131210</v>
      </c>
      <c r="AU4">
        <v>378778</v>
      </c>
      <c r="AV4">
        <v>186357</v>
      </c>
      <c r="AW4">
        <v>192421</v>
      </c>
      <c r="AX4">
        <v>88754</v>
      </c>
      <c r="AY4">
        <v>237036</v>
      </c>
      <c r="AZ4">
        <v>52988</v>
      </c>
      <c r="BA4">
        <v>37.1955815806148</v>
      </c>
      <c r="BB4">
        <v>86.76</v>
      </c>
      <c r="BC4">
        <v>4365.8137390502498</v>
      </c>
      <c r="BD4">
        <f t="shared" si="0"/>
        <v>1.074958130565302E-3</v>
      </c>
      <c r="BE4">
        <f>Table2[[#This Row],[Volume]]/Table2[[#This Row],[population]]</f>
        <v>3.0343306845198771E-4</v>
      </c>
      <c r="BF4">
        <f>((Table2[[#This Row],[Protein]]+Table2[[#This Row],[Fibre]]) - (Table2[[#This Row],[Sugar]]+Table2[[#This Row],[Saturate]]))</f>
        <v>-6.1696350942047911</v>
      </c>
      <c r="BG4" s="2">
        <f>Table2[[#This Row],[f_fruit_veg_weight]]/Table2[[#This Row],[f_sweets_weight]]</f>
        <v>4.2814075024750249</v>
      </c>
      <c r="BH4" s="2">
        <f>(Table2[[#This Row],[Sugar]]*Table2[[#This Row],[population]])/Table2[[#This Row],[num_transactions]]</f>
        <v>6.2213343753195913E-2</v>
      </c>
      <c r="BI4" s="2">
        <f>Table2[[#This Row],[num_transactions]]/Table2[[#This Row],[area_sq_km]]</f>
        <v>668805.0368833564</v>
      </c>
    </row>
    <row r="5" spans="1:61" x14ac:dyDescent="0.3">
      <c r="A5" t="s">
        <v>45</v>
      </c>
      <c r="B5" t="s">
        <v>97</v>
      </c>
      <c r="C5">
        <v>359.54412645269502</v>
      </c>
      <c r="D5">
        <v>106.44642598481001</v>
      </c>
      <c r="E5">
        <v>9.1191795094301398</v>
      </c>
      <c r="F5">
        <v>3.46634623163161</v>
      </c>
      <c r="G5">
        <v>0.59132556808516301</v>
      </c>
      <c r="H5">
        <v>10.941085042576001</v>
      </c>
      <c r="I5">
        <v>5.3044958844715504</v>
      </c>
      <c r="J5">
        <v>19.9971046348792</v>
      </c>
      <c r="K5">
        <v>1.65711842390651</v>
      </c>
      <c r="L5">
        <v>0.20132492743514899</v>
      </c>
      <c r="M5">
        <v>82.072615585292397</v>
      </c>
      <c r="N5">
        <v>31.197116084699601</v>
      </c>
      <c r="O5">
        <v>1.2230821833597E-2</v>
      </c>
      <c r="P5">
        <v>9.5073123792743602E-2</v>
      </c>
      <c r="Q5">
        <v>8.9477957187551107E-3</v>
      </c>
      <c r="R5">
        <v>2.5274525404078398E-2</v>
      </c>
      <c r="S5">
        <v>1.7349436520540999E-2</v>
      </c>
      <c r="T5">
        <v>0.251680887016551</v>
      </c>
      <c r="U5">
        <v>0.17031752176744799</v>
      </c>
      <c r="V5">
        <v>4.66665244123627E-2</v>
      </c>
      <c r="W5">
        <v>2.0140161133482201E-2</v>
      </c>
      <c r="X5">
        <v>8.0288837203158395E-2</v>
      </c>
      <c r="Y5">
        <v>1.28181288884959E-2</v>
      </c>
      <c r="Z5">
        <v>3.1980291682289198E-2</v>
      </c>
      <c r="AA5">
        <v>3.0996196729573501E-3</v>
      </c>
      <c r="AB5">
        <v>0.172935509011302</v>
      </c>
      <c r="AC5">
        <v>6.7702887660759997E-3</v>
      </c>
      <c r="AD5">
        <v>3.1481893567361897E-2</v>
      </c>
      <c r="AE5">
        <v>1.2944633608798601E-2</v>
      </c>
      <c r="AF5">
        <v>6.2082829662509498E-2</v>
      </c>
      <c r="AG5">
        <v>2.3369831777422301E-2</v>
      </c>
      <c r="AH5">
        <v>2.7886206362668298E-2</v>
      </c>
      <c r="AI5">
        <v>1.6950402617969401E-2</v>
      </c>
      <c r="AJ5">
        <v>0.34302891654887102</v>
      </c>
      <c r="AK5">
        <v>0.23036440408657599</v>
      </c>
      <c r="AL5">
        <v>5.5024099629671003E-2</v>
      </c>
      <c r="AM5">
        <v>5.0066058629469397E-2</v>
      </c>
      <c r="AN5">
        <v>6.3173679235265498E-2</v>
      </c>
      <c r="AO5">
        <v>1.4524560944917501E-2</v>
      </c>
      <c r="AP5">
        <v>0.113529010504658</v>
      </c>
      <c r="AQ5">
        <v>5.4965710035493401E-2</v>
      </c>
      <c r="AR5">
        <v>365</v>
      </c>
      <c r="AS5">
        <v>2867212</v>
      </c>
      <c r="AT5">
        <v>380177</v>
      </c>
      <c r="AU5">
        <v>242387</v>
      </c>
      <c r="AV5">
        <v>116814</v>
      </c>
      <c r="AW5">
        <v>125573</v>
      </c>
      <c r="AX5">
        <v>56028</v>
      </c>
      <c r="AY5">
        <v>146237</v>
      </c>
      <c r="AZ5">
        <v>40122</v>
      </c>
      <c r="BA5">
        <v>38.880748554961698</v>
      </c>
      <c r="BB5">
        <v>60.58</v>
      </c>
      <c r="BC5">
        <v>4001.1059755694901</v>
      </c>
      <c r="BD5">
        <f t="shared" si="0"/>
        <v>1.4833474008618243E-3</v>
      </c>
      <c r="BE5">
        <f>Table2[[#This Row],[Volume]]/Table2[[#This Row],[population]]</f>
        <v>4.39158972984566E-4</v>
      </c>
      <c r="BF5">
        <f>((Table2[[#This Row],[Protein]]+Table2[[#This Row],[Fibre]]) - (Table2[[#This Row],[Sugar]]+Table2[[#This Row],[Saturate]]))</f>
        <v>-7.4458169658295503</v>
      </c>
      <c r="BG5" s="2">
        <f>Table2[[#This Row],[f_fruit_veg_weight]]/Table2[[#This Row],[f_sweets_weight]]</f>
        <v>3.0215089079350061</v>
      </c>
      <c r="BH5" s="2">
        <f>(Table2[[#This Row],[Sugar]]*Table2[[#This Row],[population]])/Table2[[#This Row],[num_transactions]]</f>
        <v>0.92493222692108878</v>
      </c>
      <c r="BI5" s="2">
        <f>Table2[[#This Row],[num_transactions]]/Table2[[#This Row],[area_sq_km]]</f>
        <v>47329.349620336747</v>
      </c>
    </row>
    <row r="6" spans="1:61" x14ac:dyDescent="0.3">
      <c r="A6" t="s">
        <v>46</v>
      </c>
      <c r="B6" t="s">
        <v>98</v>
      </c>
      <c r="C6">
        <v>434.32414070079102</v>
      </c>
      <c r="D6">
        <v>128.93036878792</v>
      </c>
      <c r="E6">
        <v>8.9624662342007895</v>
      </c>
      <c r="F6">
        <v>3.5599133283753401</v>
      </c>
      <c r="G6">
        <v>0.57047724716981496</v>
      </c>
      <c r="H6">
        <v>10.1486100405135</v>
      </c>
      <c r="I6">
        <v>5.1329146021060197</v>
      </c>
      <c r="J6">
        <v>18.726476177055002</v>
      </c>
      <c r="K6">
        <v>1.5859782802024101</v>
      </c>
      <c r="L6">
        <v>0.20675658018333801</v>
      </c>
      <c r="M6">
        <v>80.662196110827296</v>
      </c>
      <c r="N6">
        <v>32.0392199513809</v>
      </c>
      <c r="O6">
        <v>1.07287732141195E-2</v>
      </c>
      <c r="P6">
        <v>0.115017762455072</v>
      </c>
      <c r="Q6">
        <v>1.29384167799905E-2</v>
      </c>
      <c r="R6">
        <v>3.29904730730467E-2</v>
      </c>
      <c r="S6">
        <v>2.0180319399397802E-2</v>
      </c>
      <c r="T6">
        <v>0.27066972917349802</v>
      </c>
      <c r="U6">
        <v>0.15768542772850899</v>
      </c>
      <c r="V6">
        <v>4.6170858258293902E-2</v>
      </c>
      <c r="W6">
        <v>2.0670101390165799E-2</v>
      </c>
      <c r="X6">
        <v>4.7498872183498499E-2</v>
      </c>
      <c r="Y6">
        <v>1.38106169317557E-2</v>
      </c>
      <c r="Z6">
        <v>3.1545169540280402E-2</v>
      </c>
      <c r="AA6">
        <v>3.7028114048730798E-3</v>
      </c>
      <c r="AB6">
        <v>0.16140770468649401</v>
      </c>
      <c r="AC6">
        <v>5.9137784077828203E-3</v>
      </c>
      <c r="AD6">
        <v>3.7472513177710699E-2</v>
      </c>
      <c r="AE6">
        <v>1.15966721955087E-2</v>
      </c>
      <c r="AF6">
        <v>6.0578547510430202E-2</v>
      </c>
      <c r="AG6">
        <v>2.8566995257690901E-2</v>
      </c>
      <c r="AH6">
        <v>2.9127101706584699E-2</v>
      </c>
      <c r="AI6">
        <v>1.7900051666051402E-2</v>
      </c>
      <c r="AJ6">
        <v>0.34032679335744098</v>
      </c>
      <c r="AK6">
        <v>0.26128723165266599</v>
      </c>
      <c r="AL6">
        <v>4.8517126635058402E-2</v>
      </c>
      <c r="AM6">
        <v>5.2380745110474698E-2</v>
      </c>
      <c r="AN6">
        <v>4.3013824111591902E-2</v>
      </c>
      <c r="AO6">
        <v>1.3605502563751501E-2</v>
      </c>
      <c r="AP6">
        <v>0.104696080428258</v>
      </c>
      <c r="AQ6">
        <v>0.45062471799131598</v>
      </c>
      <c r="AR6">
        <v>365</v>
      </c>
      <c r="AS6">
        <v>26303807</v>
      </c>
      <c r="AT6">
        <v>2541113</v>
      </c>
      <c r="AU6">
        <v>323443</v>
      </c>
      <c r="AV6">
        <v>163939</v>
      </c>
      <c r="AW6">
        <v>159504</v>
      </c>
      <c r="AX6">
        <v>75033</v>
      </c>
      <c r="AY6">
        <v>211885</v>
      </c>
      <c r="AZ6">
        <v>36525</v>
      </c>
      <c r="BA6">
        <v>35.766416338832698</v>
      </c>
      <c r="BB6">
        <v>43.28</v>
      </c>
      <c r="BC6">
        <v>7473.26709796672</v>
      </c>
      <c r="BD6">
        <f t="shared" si="0"/>
        <v>1.3428150885961081E-3</v>
      </c>
      <c r="BE6">
        <f>Table2[[#This Row],[Volume]]/Table2[[#This Row],[population]]</f>
        <v>3.9861851636275946E-4</v>
      </c>
      <c r="BF6">
        <f>((Table2[[#This Row],[Protein]]+Table2[[#This Row],[Fibre]]) - (Table2[[#This Row],[Sugar]]+Table2[[#This Row],[Saturate]]))</f>
        <v>-6.9896304865804115</v>
      </c>
      <c r="BG6" s="2">
        <f>Table2[[#This Row],[f_fruit_veg_weight]]/Table2[[#This Row],[f_sweets_weight]]</f>
        <v>3.2506163742266048</v>
      </c>
      <c r="BH6" s="2">
        <f>(Table2[[#This Row],[Sugar]]*Table2[[#This Row],[population]])/Table2[[#This Row],[num_transactions]]</f>
        <v>0.12479170324408964</v>
      </c>
      <c r="BI6" s="2">
        <f>Table2[[#This Row],[num_transactions]]/Table2[[#This Row],[area_sq_km]]</f>
        <v>607758.94177449169</v>
      </c>
    </row>
    <row r="7" spans="1:61" x14ac:dyDescent="0.3">
      <c r="A7" t="s">
        <v>47</v>
      </c>
      <c r="B7" t="s">
        <v>99</v>
      </c>
      <c r="C7">
        <v>319.33627324169902</v>
      </c>
      <c r="D7">
        <v>101.105159028247</v>
      </c>
      <c r="E7">
        <v>9.1230544045540807</v>
      </c>
      <c r="F7">
        <v>3.5569238929637299</v>
      </c>
      <c r="G7">
        <v>0.56358275166946303</v>
      </c>
      <c r="H7">
        <v>11.2187368026652</v>
      </c>
      <c r="I7">
        <v>5.22679487641647</v>
      </c>
      <c r="J7">
        <v>19.175528209132398</v>
      </c>
      <c r="K7">
        <v>1.6298718441112301</v>
      </c>
      <c r="L7">
        <v>0.273348876338944</v>
      </c>
      <c r="M7">
        <v>82.107489640854993</v>
      </c>
      <c r="N7">
        <v>32.012315037582198</v>
      </c>
      <c r="O7">
        <v>1.9327416006685302E-2</v>
      </c>
      <c r="P7">
        <v>9.6955528485344403E-2</v>
      </c>
      <c r="Q7">
        <v>8.7745732674839507E-3</v>
      </c>
      <c r="R7">
        <v>2.32145734065697E-2</v>
      </c>
      <c r="S7">
        <v>1.6208997226398E-2</v>
      </c>
      <c r="T7">
        <v>0.24708499415260199</v>
      </c>
      <c r="U7">
        <v>0.16454831317941901</v>
      </c>
      <c r="V7">
        <v>4.2790025696095198E-2</v>
      </c>
      <c r="W7">
        <v>1.7570009399879599E-2</v>
      </c>
      <c r="X7">
        <v>7.72189685167778E-2</v>
      </c>
      <c r="Y7">
        <v>1.3159541805124599E-2</v>
      </c>
      <c r="Z7">
        <v>3.5203766442545401E-2</v>
      </c>
      <c r="AA7">
        <v>3.03206970051357E-3</v>
      </c>
      <c r="AB7" s="1">
        <v>0.11922678562944</v>
      </c>
      <c r="AC7">
        <v>5.7126580796660097E-3</v>
      </c>
      <c r="AD7">
        <v>2.86684740089269E-2</v>
      </c>
      <c r="AE7">
        <v>2.0765504875535599E-2</v>
      </c>
      <c r="AF7">
        <v>6.1528721315018901E-2</v>
      </c>
      <c r="AG7">
        <v>2.12720090231166E-2</v>
      </c>
      <c r="AH7">
        <v>2.63009357661418E-2</v>
      </c>
      <c r="AI7">
        <v>1.7772907396691101E-2</v>
      </c>
      <c r="AJ7">
        <v>0.34700395059685901</v>
      </c>
      <c r="AK7">
        <v>0.21590776613578799</v>
      </c>
      <c r="AL7">
        <v>5.5482000874879402E-2</v>
      </c>
      <c r="AM7">
        <v>4.5293952660472002E-2</v>
      </c>
      <c r="AN7">
        <v>7.3455714084626103E-2</v>
      </c>
      <c r="AO7">
        <v>1.6755256516966001E-2</v>
      </c>
      <c r="AP7">
        <v>0.11922678562944</v>
      </c>
      <c r="AQ7">
        <v>0.172818057186123</v>
      </c>
      <c r="AR7">
        <v>364</v>
      </c>
      <c r="AS7">
        <v>4850975</v>
      </c>
      <c r="AT7">
        <v>734232</v>
      </c>
      <c r="AU7">
        <v>325303</v>
      </c>
      <c r="AV7">
        <v>156274</v>
      </c>
      <c r="AW7">
        <v>169029</v>
      </c>
      <c r="AX7">
        <v>72176</v>
      </c>
      <c r="AY7">
        <v>196323</v>
      </c>
      <c r="AZ7">
        <v>56804</v>
      </c>
      <c r="BA7">
        <v>39.853428956858501</v>
      </c>
      <c r="BB7">
        <v>150.13999999999999</v>
      </c>
      <c r="BC7">
        <v>2166.66444651658</v>
      </c>
      <c r="BD7">
        <f t="shared" si="0"/>
        <v>9.8165794118621418E-4</v>
      </c>
      <c r="BE7">
        <f>Table2[[#This Row],[Volume]]/Table2[[#This Row],[population]]</f>
        <v>3.1080303295157746E-4</v>
      </c>
      <c r="BF7">
        <f>((Table2[[#This Row],[Protein]]+Table2[[#This Row],[Fibre]]) - (Table2[[#This Row],[Sugar]]+Table2[[#This Row],[Saturate]]))</f>
        <v>-7.9189939751012286</v>
      </c>
      <c r="BG7" s="2">
        <f>Table2[[#This Row],[f_fruit_veg_weight]]/Table2[[#This Row],[f_sweets_weight]]</f>
        <v>2.9104529553900451</v>
      </c>
      <c r="BH7" s="2">
        <f>(Table2[[#This Row],[Sugar]]*Table2[[#This Row],[population]])/Table2[[#This Row],[num_transactions]]</f>
        <v>0.75232066504515016</v>
      </c>
      <c r="BI7" s="2">
        <f>Table2[[#This Row],[num_transactions]]/Table2[[#This Row],[area_sq_km]]</f>
        <v>32309.677634208074</v>
      </c>
    </row>
    <row r="8" spans="1:61" x14ac:dyDescent="0.3">
      <c r="A8" t="s">
        <v>48</v>
      </c>
      <c r="B8" t="s">
        <v>100</v>
      </c>
      <c r="C8">
        <v>348.42041416627399</v>
      </c>
      <c r="D8">
        <v>102.52597903160201</v>
      </c>
      <c r="E8">
        <v>8.8011490885219796</v>
      </c>
      <c r="F8">
        <v>3.50345115517085</v>
      </c>
      <c r="G8">
        <v>0.54038284209278797</v>
      </c>
      <c r="H8">
        <v>9.4260705420403195</v>
      </c>
      <c r="I8">
        <v>5.2345018816851097</v>
      </c>
      <c r="J8">
        <v>16.306470373998199</v>
      </c>
      <c r="K8">
        <v>1.63329546473464</v>
      </c>
      <c r="L8">
        <v>0.27465518249637799</v>
      </c>
      <c r="M8">
        <v>79.210341795623194</v>
      </c>
      <c r="N8">
        <v>31.5310603969697</v>
      </c>
      <c r="O8">
        <v>1.6162410251047199E-2</v>
      </c>
      <c r="P8">
        <v>0.117740082258818</v>
      </c>
      <c r="Q8">
        <v>1.21887367822552E-2</v>
      </c>
      <c r="R8">
        <v>2.7496652686685798E-2</v>
      </c>
      <c r="S8">
        <v>2.3463219565035501E-2</v>
      </c>
      <c r="T8">
        <v>0.321331946497251</v>
      </c>
      <c r="U8">
        <v>0.130472322780431</v>
      </c>
      <c r="V8">
        <v>4.3330384847012703E-2</v>
      </c>
      <c r="W8">
        <v>1.8664244683494501E-2</v>
      </c>
      <c r="X8">
        <v>5.33535211057184E-2</v>
      </c>
      <c r="Y8">
        <v>1.2865497678560701E-2</v>
      </c>
      <c r="Z8">
        <v>2.2920402718239901E-2</v>
      </c>
      <c r="AA8">
        <v>2.5512906968816898E-3</v>
      </c>
      <c r="AB8">
        <v>0.14296621158317199</v>
      </c>
      <c r="AC8">
        <v>5.2839210300228701E-3</v>
      </c>
      <c r="AD8">
        <v>2.5419661303581201E-2</v>
      </c>
      <c r="AE8">
        <v>2.3789493531790301E-2</v>
      </c>
      <c r="AF8">
        <v>7.6241251153799705E-2</v>
      </c>
      <c r="AG8">
        <v>2.7414513374606202E-2</v>
      </c>
      <c r="AH8">
        <v>2.58723813931717E-2</v>
      </c>
      <c r="AI8">
        <v>2.2050853649278002E-2</v>
      </c>
      <c r="AJ8">
        <v>0.38898039341594698</v>
      </c>
      <c r="AK8">
        <v>0.19188242244370701</v>
      </c>
      <c r="AL8">
        <v>5.1365539402221598E-2</v>
      </c>
      <c r="AM8">
        <v>4.68006570733977E-2</v>
      </c>
      <c r="AN8">
        <v>5.9244685753472498E-2</v>
      </c>
      <c r="AO8">
        <v>1.4808116933725701E-2</v>
      </c>
      <c r="AP8">
        <v>9.5339185406672494E-2</v>
      </c>
      <c r="AQ8">
        <v>0.15894462144999799</v>
      </c>
      <c r="AR8">
        <v>365</v>
      </c>
      <c r="AS8">
        <v>8242186</v>
      </c>
      <c r="AT8">
        <v>917661</v>
      </c>
      <c r="AU8">
        <v>243837</v>
      </c>
      <c r="AV8">
        <v>121808</v>
      </c>
      <c r="AW8">
        <v>122029</v>
      </c>
      <c r="AX8">
        <v>46242</v>
      </c>
      <c r="AY8">
        <v>169330</v>
      </c>
      <c r="AZ8">
        <v>28265</v>
      </c>
      <c r="BA8">
        <v>35.934275766521203</v>
      </c>
      <c r="BB8">
        <v>21.869999999999902</v>
      </c>
      <c r="BC8">
        <v>11149.3827160493</v>
      </c>
      <c r="BD8">
        <f t="shared" si="0"/>
        <v>1.4289070738496372E-3</v>
      </c>
      <c r="BE8">
        <f>Table2[[#This Row],[Volume]]/Table2[[#This Row],[population]]</f>
        <v>4.2046932594972053E-4</v>
      </c>
      <c r="BF8">
        <f>((Table2[[#This Row],[Protein]]+Table2[[#This Row],[Fibre]]) - (Table2[[#This Row],[Sugar]]+Table2[[#This Row],[Saturate]]))</f>
        <v>-6.0617243507914207</v>
      </c>
      <c r="BG8" s="2">
        <f>Table2[[#This Row],[f_fruit_veg_weight]]/Table2[[#This Row],[f_sweets_weight]]</f>
        <v>4.0799634668236155</v>
      </c>
      <c r="BH8" s="2">
        <f>(Table2[[#This Row],[Sugar]]*Table2[[#This Row],[population]])/Table2[[#This Row],[num_transactions]]</f>
        <v>0.27886106462041566</v>
      </c>
      <c r="BI8" s="2">
        <f>Table2[[#This Row],[num_transactions]]/Table2[[#This Row],[area_sq_km]]</f>
        <v>376871.78783722164</v>
      </c>
    </row>
    <row r="9" spans="1:61" x14ac:dyDescent="0.3">
      <c r="A9" t="s">
        <v>49</v>
      </c>
      <c r="B9" t="s">
        <v>101</v>
      </c>
      <c r="C9">
        <v>353.63612328068399</v>
      </c>
      <c r="D9">
        <v>107.46197655437</v>
      </c>
      <c r="E9">
        <v>9.0933300097916003</v>
      </c>
      <c r="F9">
        <v>3.5297827320922299</v>
      </c>
      <c r="G9">
        <v>0.56781468534198398</v>
      </c>
      <c r="H9">
        <v>10.9693732822727</v>
      </c>
      <c r="I9">
        <v>5.1759192858971801</v>
      </c>
      <c r="J9">
        <v>19.016230941715701</v>
      </c>
      <c r="K9">
        <v>1.5995815525816099</v>
      </c>
      <c r="L9">
        <v>0.22462148711098601</v>
      </c>
      <c r="M9">
        <v>81.839970087321404</v>
      </c>
      <c r="N9">
        <v>31.768044589852199</v>
      </c>
      <c r="O9">
        <v>1.4641450029901099E-2</v>
      </c>
      <c r="P9">
        <v>9.9639867027825596E-2</v>
      </c>
      <c r="Q9">
        <v>9.7451366658458504E-3</v>
      </c>
      <c r="R9">
        <v>2.5935290392936201E-2</v>
      </c>
      <c r="S9">
        <v>1.8103827347240298E-2</v>
      </c>
      <c r="T9">
        <v>0.24714927709571799</v>
      </c>
      <c r="U9">
        <v>0.16167815808913999</v>
      </c>
      <c r="V9">
        <v>4.4944946705596699E-2</v>
      </c>
      <c r="W9">
        <v>1.9698482076898699E-2</v>
      </c>
      <c r="X9">
        <v>6.8986131142927495E-2</v>
      </c>
      <c r="Y9">
        <v>1.3651853871319499E-2</v>
      </c>
      <c r="Z9">
        <v>3.9888134519998501E-2</v>
      </c>
      <c r="AA9">
        <v>3.6070461181271301E-3</v>
      </c>
      <c r="AB9">
        <v>0.17279457030288101</v>
      </c>
      <c r="AC9">
        <v>6.4529320716220397E-3</v>
      </c>
      <c r="AD9">
        <v>3.7988092306609898E-2</v>
      </c>
      <c r="AE9">
        <v>1.50948042354099E-2</v>
      </c>
      <c r="AF9">
        <v>6.1937038922645002E-2</v>
      </c>
      <c r="AG9">
        <v>2.3619561156625099E-2</v>
      </c>
      <c r="AH9">
        <v>2.9269105260377699E-2</v>
      </c>
      <c r="AI9">
        <v>1.8510455994360599E-2</v>
      </c>
      <c r="AJ9">
        <v>0.33614792098141399</v>
      </c>
      <c r="AK9">
        <v>0.22851447176405301</v>
      </c>
      <c r="AL9">
        <v>5.5250024753756899E-2</v>
      </c>
      <c r="AM9">
        <v>5.2697182132357301E-2</v>
      </c>
      <c r="AN9">
        <v>6.3661336085108405E-2</v>
      </c>
      <c r="AO9">
        <v>1.58549592291636E-2</v>
      </c>
      <c r="AP9">
        <v>0.11453794372013699</v>
      </c>
      <c r="AQ9">
        <v>0.21314779528084099</v>
      </c>
      <c r="AR9">
        <v>364</v>
      </c>
      <c r="AS9">
        <v>6479553</v>
      </c>
      <c r="AT9">
        <v>824237</v>
      </c>
      <c r="AU9">
        <v>380070</v>
      </c>
      <c r="AV9">
        <v>184305</v>
      </c>
      <c r="AW9">
        <v>195765</v>
      </c>
      <c r="AX9">
        <v>93166</v>
      </c>
      <c r="AY9">
        <v>237511</v>
      </c>
      <c r="AZ9">
        <v>49393</v>
      </c>
      <c r="BA9">
        <v>36.896434867451703</v>
      </c>
      <c r="BB9">
        <v>86.57</v>
      </c>
      <c r="BC9">
        <v>4390.3199722767604</v>
      </c>
      <c r="BD9">
        <f t="shared" si="0"/>
        <v>9.3044997837420475E-4</v>
      </c>
      <c r="BE9">
        <f>Table2[[#This Row],[Volume]]/Table2[[#This Row],[population]]</f>
        <v>2.8274259098158235E-4</v>
      </c>
      <c r="BF9">
        <f>((Table2[[#This Row],[Protein]]+Table2[[#This Row],[Fibre]]) - (Table2[[#This Row],[Sugar]]+Table2[[#This Row],[Saturate]]))</f>
        <v>-7.7236551758861403</v>
      </c>
      <c r="BG9" s="2">
        <f>Table2[[#This Row],[f_fruit_veg_weight]]/Table2[[#This Row],[f_sweets_weight]]</f>
        <v>2.9348171449869986</v>
      </c>
      <c r="BH9" s="2">
        <f>(Table2[[#This Row],[Sugar]]*Table2[[#This Row],[population]])/Table2[[#This Row],[num_transactions]]</f>
        <v>0.6434285981445611</v>
      </c>
      <c r="BI9" s="2">
        <f>Table2[[#This Row],[num_transactions]]/Table2[[#This Row],[area_sq_km]]</f>
        <v>74847.556890377731</v>
      </c>
    </row>
    <row r="10" spans="1:61" x14ac:dyDescent="0.3">
      <c r="A10" t="s">
        <v>50</v>
      </c>
      <c r="B10" t="s">
        <v>102</v>
      </c>
      <c r="C10">
        <v>358.56924483615501</v>
      </c>
      <c r="D10">
        <v>106.197369042936</v>
      </c>
      <c r="E10">
        <v>9.0121524643848492</v>
      </c>
      <c r="F10">
        <v>3.5885594579595401</v>
      </c>
      <c r="G10">
        <v>0.58465681092268496</v>
      </c>
      <c r="H10">
        <v>9.6022379961205804</v>
      </c>
      <c r="I10">
        <v>5.3684751038997298</v>
      </c>
      <c r="J10">
        <v>17.213206543729498</v>
      </c>
      <c r="K10">
        <v>1.65145785390779</v>
      </c>
      <c r="L10">
        <v>0.23421391605840899</v>
      </c>
      <c r="M10">
        <v>81.109372179853395</v>
      </c>
      <c r="N10">
        <v>32.297035118887301</v>
      </c>
      <c r="O10">
        <v>1.42427669213895E-2</v>
      </c>
      <c r="P10">
        <v>0.11513122051929001</v>
      </c>
      <c r="Q10">
        <v>1.28112947855883E-2</v>
      </c>
      <c r="R10">
        <v>2.9560459648167E-2</v>
      </c>
      <c r="S10">
        <v>2.2681956013706199E-2</v>
      </c>
      <c r="T10">
        <v>0.30336375790333903</v>
      </c>
      <c r="U10">
        <v>0.142617098453024</v>
      </c>
      <c r="V10">
        <v>4.9916755078925797E-2</v>
      </c>
      <c r="W10">
        <v>1.9973673457683899E-2</v>
      </c>
      <c r="X10">
        <v>5.3912780111542803E-2</v>
      </c>
      <c r="Y10">
        <v>1.43880198999268E-2</v>
      </c>
      <c r="Z10">
        <v>2.3123987440680099E-2</v>
      </c>
      <c r="AA10">
        <v>3.2299746232920899E-3</v>
      </c>
      <c r="AB10">
        <v>0.14689699852327601</v>
      </c>
      <c r="AC10">
        <v>6.1601241594861503E-3</v>
      </c>
      <c r="AD10">
        <v>2.5098298900342601E-2</v>
      </c>
      <c r="AE10">
        <v>1.6890833560337701E-2</v>
      </c>
      <c r="AF10">
        <v>7.4548357778563598E-2</v>
      </c>
      <c r="AG10">
        <v>2.9740194254763801E-2</v>
      </c>
      <c r="AH10">
        <v>2.75642287444487E-2</v>
      </c>
      <c r="AI10">
        <v>2.1890306163818998E-2</v>
      </c>
      <c r="AJ10">
        <v>0.37009214382347699</v>
      </c>
      <c r="AK10">
        <v>0.200415037239496</v>
      </c>
      <c r="AL10">
        <v>5.6452260317738097E-2</v>
      </c>
      <c r="AM10">
        <v>4.8470963516223202E-2</v>
      </c>
      <c r="AN10">
        <v>5.5187611371148797E-2</v>
      </c>
      <c r="AO10">
        <v>1.5670317243002101E-2</v>
      </c>
      <c r="AP10">
        <v>9.9968579547318401E-2</v>
      </c>
      <c r="AQ10">
        <v>0.51910055352723405</v>
      </c>
      <c r="AR10">
        <v>364</v>
      </c>
      <c r="AS10">
        <v>15534369</v>
      </c>
      <c r="AT10">
        <v>1824981</v>
      </c>
      <c r="AU10">
        <v>344285</v>
      </c>
      <c r="AV10">
        <v>172747</v>
      </c>
      <c r="AW10">
        <v>171538</v>
      </c>
      <c r="AX10">
        <v>81217</v>
      </c>
      <c r="AY10">
        <v>222669</v>
      </c>
      <c r="AZ10">
        <v>40399</v>
      </c>
      <c r="BA10">
        <v>36.143459633903603</v>
      </c>
      <c r="BB10">
        <v>55.55</v>
      </c>
      <c r="BC10">
        <v>6197.7497749774902</v>
      </c>
      <c r="BD10">
        <f t="shared" si="0"/>
        <v>1.0414895939008526E-3</v>
      </c>
      <c r="BE10">
        <f>Table2[[#This Row],[Volume]]/Table2[[#This Row],[population]]</f>
        <v>3.084577284602466E-4</v>
      </c>
      <c r="BF10">
        <f>((Table2[[#This Row],[Protein]]+Table2[[#This Row],[Fibre]]) - (Table2[[#This Row],[Sugar]]+Table2[[#This Row],[Saturate]]))</f>
        <v>-6.1708644962726016</v>
      </c>
      <c r="BG10" s="2">
        <f>Table2[[#This Row],[f_fruit_veg_weight]]/Table2[[#This Row],[f_sweets_weight]]</f>
        <v>3.7020846499904527</v>
      </c>
      <c r="BH10" s="2">
        <f>(Table2[[#This Row],[Sugar]]*Table2[[#This Row],[population]])/Table2[[#This Row],[num_transactions]]</f>
        <v>0.21281241024301495</v>
      </c>
      <c r="BI10" s="2">
        <f>Table2[[#This Row],[num_transactions]]/Table2[[#This Row],[area_sq_km]]</f>
        <v>279646.60666066606</v>
      </c>
    </row>
    <row r="11" spans="1:61" x14ac:dyDescent="0.3">
      <c r="A11" t="s">
        <v>51</v>
      </c>
      <c r="B11" t="s">
        <v>103</v>
      </c>
      <c r="C11">
        <v>416.06245562568603</v>
      </c>
      <c r="D11">
        <v>122.353062251936</v>
      </c>
      <c r="E11">
        <v>8.8904186677070101</v>
      </c>
      <c r="F11">
        <v>3.5213475813033801</v>
      </c>
      <c r="G11">
        <v>0.62314298259735901</v>
      </c>
      <c r="H11">
        <v>9.9470486030486303</v>
      </c>
      <c r="I11">
        <v>5.4806989462627804</v>
      </c>
      <c r="J11">
        <v>18.567563779950898</v>
      </c>
      <c r="K11">
        <v>1.56585285415986</v>
      </c>
      <c r="L11">
        <v>0.22559307562587799</v>
      </c>
      <c r="M11">
        <v>80.013768013944699</v>
      </c>
      <c r="N11">
        <v>31.692128232091601</v>
      </c>
      <c r="O11">
        <v>1.0892756759255899E-2</v>
      </c>
      <c r="P11">
        <v>0.10518603080776601</v>
      </c>
      <c r="Q11">
        <v>1.23256419358238E-2</v>
      </c>
      <c r="R11">
        <v>3.3648831013872803E-2</v>
      </c>
      <c r="S11">
        <v>2.26791035147039E-2</v>
      </c>
      <c r="T11">
        <v>0.26597852413415002</v>
      </c>
      <c r="U11">
        <v>0.14691411303663399</v>
      </c>
      <c r="V11">
        <v>6.0895325881965702E-2</v>
      </c>
      <c r="W11">
        <v>2.51706084244342E-2</v>
      </c>
      <c r="X11">
        <v>5.4654842996308198E-2</v>
      </c>
      <c r="Y11">
        <v>1.7791240941563001E-2</v>
      </c>
      <c r="Z11">
        <v>2.8820350910691499E-2</v>
      </c>
      <c r="AA11">
        <v>3.3156535926114898E-3</v>
      </c>
      <c r="AB11">
        <v>0.16005593305139701</v>
      </c>
      <c r="AC11">
        <v>6.2001298649617901E-3</v>
      </c>
      <c r="AD11">
        <v>3.1428150167236997E-2</v>
      </c>
      <c r="AE11">
        <v>1.4042762966621099E-2</v>
      </c>
      <c r="AF11">
        <v>5.7123870594953198E-2</v>
      </c>
      <c r="AG11">
        <v>2.7273979044765299E-2</v>
      </c>
      <c r="AH11">
        <v>3.2989533460083702E-2</v>
      </c>
      <c r="AI11">
        <v>2.0497242601572398E-2</v>
      </c>
      <c r="AJ11">
        <v>0.35057998571372301</v>
      </c>
      <c r="AK11">
        <v>0.20708466968012701</v>
      </c>
      <c r="AL11">
        <v>6.7137280872726898E-2</v>
      </c>
      <c r="AM11">
        <v>6.1123523643343003E-2</v>
      </c>
      <c r="AN11">
        <v>5.5057574579252803E-2</v>
      </c>
      <c r="AO11">
        <v>1.69183971590979E-2</v>
      </c>
      <c r="AP11">
        <v>0.104213942650353</v>
      </c>
      <c r="AQ11">
        <v>0.67955099105643202</v>
      </c>
      <c r="AR11">
        <v>365</v>
      </c>
      <c r="AS11">
        <v>49916158</v>
      </c>
      <c r="AT11">
        <v>3493012</v>
      </c>
      <c r="AU11">
        <v>328738</v>
      </c>
      <c r="AV11">
        <v>159756</v>
      </c>
      <c r="AW11">
        <v>168982</v>
      </c>
      <c r="AX11">
        <v>83274</v>
      </c>
      <c r="AY11">
        <v>203384</v>
      </c>
      <c r="AZ11">
        <v>42080</v>
      </c>
      <c r="BA11">
        <v>36.190750688825702</v>
      </c>
      <c r="BB11">
        <v>80.84</v>
      </c>
      <c r="BC11">
        <v>4066.5264720435298</v>
      </c>
      <c r="BD11">
        <f t="shared" si="0"/>
        <v>1.2656354167321271E-3</v>
      </c>
      <c r="BE11">
        <f>Table2[[#This Row],[Volume]]/Table2[[#This Row],[population]]</f>
        <v>3.7219020086493195E-4</v>
      </c>
      <c r="BF11">
        <f>((Table2[[#This Row],[Protein]]+Table2[[#This Row],[Fibre]]) - (Table2[[#This Row],[Sugar]]+Table2[[#This Row],[Saturate]]))</f>
        <v>-6.4218443839293693</v>
      </c>
      <c r="BG11" s="2">
        <f>Table2[[#This Row],[f_fruit_veg_weight]]/Table2[[#This Row],[f_sweets_weight]]</f>
        <v>3.3640410946733863</v>
      </c>
      <c r="BH11" s="2">
        <f>(Table2[[#This Row],[Sugar]]*Table2[[#This Row],[population]])/Table2[[#This Row],[num_transactions]]</f>
        <v>6.5509305897881814E-2</v>
      </c>
      <c r="BI11" s="2">
        <f>Table2[[#This Row],[num_transactions]]/Table2[[#This Row],[area_sq_km]]</f>
        <v>617468.55517070752</v>
      </c>
    </row>
    <row r="12" spans="1:61" x14ac:dyDescent="0.3">
      <c r="A12" t="s">
        <v>52</v>
      </c>
      <c r="B12" t="s">
        <v>104</v>
      </c>
      <c r="C12">
        <v>403.18968590647302</v>
      </c>
      <c r="D12">
        <v>114.736224503617</v>
      </c>
      <c r="E12">
        <v>8.9307493090151802</v>
      </c>
      <c r="F12">
        <v>3.4481674721096902</v>
      </c>
      <c r="G12">
        <v>0.61330499017699602</v>
      </c>
      <c r="H12">
        <v>9.7630846133537403</v>
      </c>
      <c r="I12">
        <v>5.3602701715796401</v>
      </c>
      <c r="J12">
        <v>18.366070867954601</v>
      </c>
      <c r="K12">
        <v>1.57778973237617</v>
      </c>
      <c r="L12">
        <v>0.24409815306389501</v>
      </c>
      <c r="M12">
        <v>80.376743781666306</v>
      </c>
      <c r="N12">
        <v>31.033507245952499</v>
      </c>
      <c r="O12">
        <v>1.58041103270651E-2</v>
      </c>
      <c r="P12">
        <v>0.10394111186499599</v>
      </c>
      <c r="Q12">
        <v>1.2592996499197999E-2</v>
      </c>
      <c r="R12">
        <v>3.1427934894685199E-2</v>
      </c>
      <c r="S12">
        <v>2.0723811846251401E-2</v>
      </c>
      <c r="T12">
        <v>0.26565693125979101</v>
      </c>
      <c r="U12">
        <v>0.151305511451512</v>
      </c>
      <c r="V12">
        <v>5.8502366920328903E-2</v>
      </c>
      <c r="W12">
        <v>2.2817298773397901E-2</v>
      </c>
      <c r="X12">
        <v>6.1153002007688202E-2</v>
      </c>
      <c r="Y12">
        <v>1.5885854352130802E-2</v>
      </c>
      <c r="Z12">
        <v>3.1261912707372899E-2</v>
      </c>
      <c r="AA12">
        <v>3.66675169300274E-3</v>
      </c>
      <c r="AB12">
        <v>0.151162586114506</v>
      </c>
      <c r="AC12">
        <v>6.1473099735602603E-3</v>
      </c>
      <c r="AD12">
        <v>3.3341208466306102E-2</v>
      </c>
      <c r="AE12">
        <v>1.4609300848204601E-2</v>
      </c>
      <c r="AF12">
        <v>6.2320448956414101E-2</v>
      </c>
      <c r="AG12">
        <v>2.9453744189242001E-2</v>
      </c>
      <c r="AH12">
        <v>3.02362943796642E-2</v>
      </c>
      <c r="AI12">
        <v>1.8875795956606399E-2</v>
      </c>
      <c r="AJ12">
        <v>0.34187636588606302</v>
      </c>
      <c r="AK12">
        <v>0.223069977984344</v>
      </c>
      <c r="AL12">
        <v>6.4423051749784493E-2</v>
      </c>
      <c r="AM12">
        <v>5.5529468615199702E-2</v>
      </c>
      <c r="AN12">
        <v>5.9519474961204299E-2</v>
      </c>
      <c r="AO12">
        <v>1.6162788237181602E-2</v>
      </c>
      <c r="AP12">
        <v>9.8532589084295005E-2</v>
      </c>
      <c r="AQ12">
        <v>0.39350237876993399</v>
      </c>
      <c r="AR12">
        <v>365</v>
      </c>
      <c r="AS12">
        <v>20076343</v>
      </c>
      <c r="AT12">
        <v>1795750</v>
      </c>
      <c r="AU12">
        <v>274542</v>
      </c>
      <c r="AV12">
        <v>137569</v>
      </c>
      <c r="AW12">
        <v>136973</v>
      </c>
      <c r="AX12">
        <v>66010</v>
      </c>
      <c r="AY12">
        <v>179854</v>
      </c>
      <c r="AZ12">
        <v>28678</v>
      </c>
      <c r="BA12">
        <v>34.8586409368124</v>
      </c>
      <c r="BB12">
        <v>47.389999999999901</v>
      </c>
      <c r="BC12">
        <v>5793.2475205739602</v>
      </c>
      <c r="BD12">
        <f t="shared" si="0"/>
        <v>1.4685901825821661E-3</v>
      </c>
      <c r="BE12">
        <f>Table2[[#This Row],[Volume]]/Table2[[#This Row],[population]]</f>
        <v>4.1791865908901734E-4</v>
      </c>
      <c r="BF12">
        <f>((Table2[[#This Row],[Protein]]+Table2[[#This Row],[Fibre]]) - (Table2[[#This Row],[Sugar]]+Table2[[#This Row],[Saturate]]))</f>
        <v>-6.2731921815076195</v>
      </c>
      <c r="BG12" s="2">
        <f>Table2[[#This Row],[f_fruit_veg_weight]]/Table2[[#This Row],[f_sweets_weight]]</f>
        <v>3.4696780939510936</v>
      </c>
      <c r="BH12" s="2">
        <f>(Table2[[#This Row],[Sugar]]*Table2[[#This Row],[population]])/Table2[[#This Row],[num_transactions]]</f>
        <v>0.13350921409936872</v>
      </c>
      <c r="BI12" s="2">
        <f>Table2[[#This Row],[num_transactions]]/Table2[[#This Row],[area_sq_km]]</f>
        <v>423640.91580502305</v>
      </c>
    </row>
    <row r="13" spans="1:61" x14ac:dyDescent="0.3">
      <c r="A13" t="s">
        <v>53</v>
      </c>
      <c r="B13" t="s">
        <v>105</v>
      </c>
      <c r="C13">
        <v>405.99319618871499</v>
      </c>
      <c r="D13">
        <v>111.593822800205</v>
      </c>
      <c r="E13">
        <v>8.9468477891125104</v>
      </c>
      <c r="F13">
        <v>3.4776288119241499</v>
      </c>
      <c r="G13">
        <v>0.60535105389680199</v>
      </c>
      <c r="H13">
        <v>9.6941304210384391</v>
      </c>
      <c r="I13">
        <v>5.2735889866935004</v>
      </c>
      <c r="J13">
        <v>17.752442104240298</v>
      </c>
      <c r="K13">
        <v>1.56907613253256</v>
      </c>
      <c r="L13">
        <v>0.228305274075534</v>
      </c>
      <c r="M13">
        <v>80.521630104386801</v>
      </c>
      <c r="N13">
        <v>31.298659303699601</v>
      </c>
      <c r="O13">
        <v>1.2731126784710301E-2</v>
      </c>
      <c r="P13">
        <v>0.105979255620371</v>
      </c>
      <c r="Q13">
        <v>1.2556817646275101E-2</v>
      </c>
      <c r="R13">
        <v>3.4976462852983899E-2</v>
      </c>
      <c r="S13">
        <v>2.4921175586174099E-2</v>
      </c>
      <c r="T13">
        <v>0.28151804726891899</v>
      </c>
      <c r="U13">
        <v>0.144714796623204</v>
      </c>
      <c r="V13">
        <v>5.06529491679652E-2</v>
      </c>
      <c r="W13">
        <v>2.0784310878342201E-2</v>
      </c>
      <c r="X13">
        <v>4.9445586125782197E-2</v>
      </c>
      <c r="Y13">
        <v>1.5886841844484901E-2</v>
      </c>
      <c r="Z13">
        <v>3.2224709380748402E-2</v>
      </c>
      <c r="AA13">
        <v>3.9379090087191503E-3</v>
      </c>
      <c r="AB13">
        <v>0.150528773808768</v>
      </c>
      <c r="AC13">
        <v>6.5644554052645999E-3</v>
      </c>
      <c r="AD13">
        <v>3.81212238857907E-2</v>
      </c>
      <c r="AE13">
        <v>1.44555581114951E-2</v>
      </c>
      <c r="AF13">
        <v>6.1991292572568198E-2</v>
      </c>
      <c r="AG13">
        <v>2.9137166372660801E-2</v>
      </c>
      <c r="AH13">
        <v>3.3453946214743603E-2</v>
      </c>
      <c r="AI13">
        <v>2.1541073579959699E-2</v>
      </c>
      <c r="AJ13">
        <v>0.349915841266844</v>
      </c>
      <c r="AK13">
        <v>0.22533035233256801</v>
      </c>
      <c r="AL13">
        <v>5.6594430428744603E-2</v>
      </c>
      <c r="AM13">
        <v>5.4119855914444397E-2</v>
      </c>
      <c r="AN13">
        <v>4.97956465776207E-2</v>
      </c>
      <c r="AO13">
        <v>1.5105894576203399E-2</v>
      </c>
      <c r="AP13">
        <v>0.103014500163641</v>
      </c>
      <c r="AQ13">
        <v>0.36819271616472699</v>
      </c>
      <c r="AR13">
        <v>365</v>
      </c>
      <c r="AS13">
        <v>22453809</v>
      </c>
      <c r="AT13">
        <v>1999259</v>
      </c>
      <c r="AU13">
        <v>268626</v>
      </c>
      <c r="AV13">
        <v>133429</v>
      </c>
      <c r="AW13">
        <v>135197</v>
      </c>
      <c r="AX13">
        <v>61120</v>
      </c>
      <c r="AY13">
        <v>188145</v>
      </c>
      <c r="AZ13">
        <v>19361</v>
      </c>
      <c r="BA13">
        <v>32.973528251006897</v>
      </c>
      <c r="BB13">
        <v>19.079999999999998</v>
      </c>
      <c r="BC13">
        <v>14078.93081761</v>
      </c>
      <c r="BD13">
        <f t="shared" si="0"/>
        <v>1.5113696968600022E-3</v>
      </c>
      <c r="BE13">
        <f>Table2[[#This Row],[Volume]]/Table2[[#This Row],[population]]</f>
        <v>4.1542450395793784E-4</v>
      </c>
      <c r="BF13">
        <f>((Table2[[#This Row],[Protein]]+Table2[[#This Row],[Fibre]]) - (Table2[[#This Row],[Sugar]]+Table2[[#This Row],[Saturate]]))</f>
        <v>-6.3290941137365291</v>
      </c>
      <c r="BG13" s="2">
        <f>Table2[[#This Row],[f_fruit_veg_weight]]/Table2[[#This Row],[f_sweets_weight]]</f>
        <v>3.396762986870725</v>
      </c>
      <c r="BH13" s="2">
        <f>(Table2[[#This Row],[Sugar]]*Table2[[#This Row],[population]])/Table2[[#This Row],[num_transactions]]</f>
        <v>0.11597566713433216</v>
      </c>
      <c r="BI13" s="2">
        <f>Table2[[#This Row],[num_transactions]]/Table2[[#This Row],[area_sq_km]]</f>
        <v>1176824.3710691824</v>
      </c>
    </row>
    <row r="14" spans="1:61" x14ac:dyDescent="0.3">
      <c r="A14" t="s">
        <v>54</v>
      </c>
      <c r="B14" t="s">
        <v>106</v>
      </c>
      <c r="C14">
        <v>368.87337235546403</v>
      </c>
      <c r="D14">
        <v>102.88217570373099</v>
      </c>
      <c r="E14">
        <v>8.8856190135755195</v>
      </c>
      <c r="F14">
        <v>3.5055124392393999</v>
      </c>
      <c r="G14">
        <v>0.58934269034661702</v>
      </c>
      <c r="H14">
        <v>8.9114381723212706</v>
      </c>
      <c r="I14">
        <v>5.5098273749329501</v>
      </c>
      <c r="J14">
        <v>16.076994704094499</v>
      </c>
      <c r="K14">
        <v>1.63047761257526</v>
      </c>
      <c r="L14">
        <v>0.25445918137912799</v>
      </c>
      <c r="M14">
        <v>79.970571124711796</v>
      </c>
      <c r="N14">
        <v>31.5496119490867</v>
      </c>
      <c r="O14">
        <v>1.40951237616018E-2</v>
      </c>
      <c r="P14">
        <v>0.110326336736422</v>
      </c>
      <c r="Q14">
        <v>1.37492137796511E-2</v>
      </c>
      <c r="R14">
        <v>3.15376851730979E-2</v>
      </c>
      <c r="S14">
        <v>2.80365771822941E-2</v>
      </c>
      <c r="T14">
        <v>0.32130499361853398</v>
      </c>
      <c r="U14">
        <v>0.12918793822007199</v>
      </c>
      <c r="V14">
        <v>5.4152915677260702E-2</v>
      </c>
      <c r="W14">
        <v>2.14595000771386E-2</v>
      </c>
      <c r="X14">
        <v>5.0060996134438998E-2</v>
      </c>
      <c r="Y14">
        <v>1.52144426115785E-2</v>
      </c>
      <c r="Z14">
        <v>2.1907632190207599E-2</v>
      </c>
      <c r="AA14">
        <v>2.6372096109301599E-3</v>
      </c>
      <c r="AB14">
        <v>0.13444287050532699</v>
      </c>
      <c r="AC14">
        <v>5.4303821435468403E-3</v>
      </c>
      <c r="AD14">
        <v>2.58549842863816E-2</v>
      </c>
      <c r="AE14">
        <v>2.06011982915148E-2</v>
      </c>
      <c r="AF14">
        <v>7.5190459038511695E-2</v>
      </c>
      <c r="AG14">
        <v>2.84026355765578E-2</v>
      </c>
      <c r="AH14">
        <v>2.84247647997007E-2</v>
      </c>
      <c r="AI14">
        <v>2.5454639278997101E-2</v>
      </c>
      <c r="AJ14">
        <v>0.38622203656296</v>
      </c>
      <c r="AK14">
        <v>0.18250894936874801</v>
      </c>
      <c r="AL14">
        <v>5.9982363701584503E-2</v>
      </c>
      <c r="AM14">
        <v>5.1259169474722602E-2</v>
      </c>
      <c r="AN14">
        <v>5.5797299281039298E-2</v>
      </c>
      <c r="AO14">
        <v>1.58238059034983E-2</v>
      </c>
      <c r="AP14">
        <v>9.0933877013678194E-2</v>
      </c>
      <c r="AQ14">
        <v>0.56093889165961597</v>
      </c>
      <c r="AR14">
        <v>365</v>
      </c>
      <c r="AS14">
        <v>20534866</v>
      </c>
      <c r="AT14">
        <v>1879110</v>
      </c>
      <c r="AU14">
        <v>182183</v>
      </c>
      <c r="AV14">
        <v>89454</v>
      </c>
      <c r="AW14">
        <v>92729</v>
      </c>
      <c r="AX14">
        <v>34398</v>
      </c>
      <c r="AY14">
        <v>129350</v>
      </c>
      <c r="AZ14">
        <v>18435</v>
      </c>
      <c r="BA14">
        <v>35.687813901386399</v>
      </c>
      <c r="BB14">
        <v>16.399999999999999</v>
      </c>
      <c r="BC14">
        <v>11108.719512195101</v>
      </c>
      <c r="BD14">
        <f t="shared" si="0"/>
        <v>2.0247409053285106E-3</v>
      </c>
      <c r="BE14">
        <f>Table2[[#This Row],[Volume]]/Table2[[#This Row],[population]]</f>
        <v>5.6471885798197959E-4</v>
      </c>
      <c r="BF14">
        <f>((Table2[[#This Row],[Protein]]+Table2[[#This Row],[Fibre]]) - (Table2[[#This Row],[Sugar]]+Table2[[#This Row],[Saturate]]))</f>
        <v>-5.2766456240524606</v>
      </c>
      <c r="BG14" s="2">
        <f>Table2[[#This Row],[f_fruit_veg_weight]]/Table2[[#This Row],[f_sweets_weight]]</f>
        <v>4.247284392205831</v>
      </c>
      <c r="BH14" s="2">
        <f>(Table2[[#This Row],[Sugar]]*Table2[[#This Row],[population]])/Table2[[#This Row],[num_transactions]]</f>
        <v>7.9061267823613071E-2</v>
      </c>
      <c r="BI14" s="2">
        <f>Table2[[#This Row],[num_transactions]]/Table2[[#This Row],[area_sq_km]]</f>
        <v>1252125.9756097563</v>
      </c>
    </row>
    <row r="15" spans="1:61" x14ac:dyDescent="0.3">
      <c r="A15" t="s">
        <v>55</v>
      </c>
      <c r="B15" t="s">
        <v>107</v>
      </c>
      <c r="C15">
        <v>401.72961859298402</v>
      </c>
      <c r="D15">
        <v>111.394666052792</v>
      </c>
      <c r="E15">
        <v>9.0408181923647906</v>
      </c>
      <c r="F15">
        <v>3.5364277766142802</v>
      </c>
      <c r="G15">
        <v>0.611105796606912</v>
      </c>
      <c r="H15">
        <v>9.37102318399117</v>
      </c>
      <c r="I15">
        <v>5.4149203603042704</v>
      </c>
      <c r="J15">
        <v>17.4675138572611</v>
      </c>
      <c r="K15">
        <v>1.6122589979053601</v>
      </c>
      <c r="L15">
        <v>0.24510229613454501</v>
      </c>
      <c r="M15">
        <v>81.367363734592203</v>
      </c>
      <c r="N15">
        <v>31.827849985354501</v>
      </c>
      <c r="O15">
        <v>1.25472401511684E-2</v>
      </c>
      <c r="P15">
        <v>0.10586417876537201</v>
      </c>
      <c r="Q15">
        <v>1.3671457081995899E-2</v>
      </c>
      <c r="R15">
        <v>3.4652110886754801E-2</v>
      </c>
      <c r="S15">
        <v>2.5943603019529599E-2</v>
      </c>
      <c r="T15">
        <v>0.28808492187175</v>
      </c>
      <c r="U15">
        <v>0.14179949375838</v>
      </c>
      <c r="V15">
        <v>5.6262473373248099E-2</v>
      </c>
      <c r="W15">
        <v>2.2195484358883199E-2</v>
      </c>
      <c r="X15">
        <v>5.00517334988805E-2</v>
      </c>
      <c r="Y15">
        <v>1.62301852699261E-2</v>
      </c>
      <c r="Z15">
        <v>2.8001156270366701E-2</v>
      </c>
      <c r="AA15">
        <v>3.3659307709784599E-3</v>
      </c>
      <c r="AB15">
        <v>0.14478835665607401</v>
      </c>
      <c r="AC15">
        <v>6.2595400305280897E-3</v>
      </c>
      <c r="AD15">
        <v>3.3191999547731797E-2</v>
      </c>
      <c r="AE15">
        <v>1.7090134688431E-2</v>
      </c>
      <c r="AF15">
        <v>6.3904497076578207E-2</v>
      </c>
      <c r="AG15">
        <v>3.10079518949797E-2</v>
      </c>
      <c r="AH15">
        <v>3.2270934217747599E-2</v>
      </c>
      <c r="AI15">
        <v>2.36347531805433E-2</v>
      </c>
      <c r="AJ15">
        <v>0.35985786121985502</v>
      </c>
      <c r="AK15">
        <v>0.208485926499238</v>
      </c>
      <c r="AL15">
        <v>6.2656993289868707E-2</v>
      </c>
      <c r="AM15">
        <v>5.4772475859975002E-2</v>
      </c>
      <c r="AN15">
        <v>5.07685959818212E-2</v>
      </c>
      <c r="AO15">
        <v>1.5679592610999198E-2</v>
      </c>
      <c r="AP15">
        <v>9.6960418168393001E-2</v>
      </c>
      <c r="AQ15">
        <v>0.48264781101846199</v>
      </c>
      <c r="AR15">
        <v>365</v>
      </c>
      <c r="AS15">
        <v>27513713</v>
      </c>
      <c r="AT15">
        <v>2108494</v>
      </c>
      <c r="AU15">
        <v>268251</v>
      </c>
      <c r="AV15">
        <v>134472</v>
      </c>
      <c r="AW15">
        <v>133779</v>
      </c>
      <c r="AX15">
        <v>60298</v>
      </c>
      <c r="AY15">
        <v>182741</v>
      </c>
      <c r="AZ15">
        <v>25212</v>
      </c>
      <c r="BA15">
        <v>34.9827773236551</v>
      </c>
      <c r="BB15">
        <v>29.599999999999898</v>
      </c>
      <c r="BC15">
        <v>9062.5337837837797</v>
      </c>
      <c r="BD15">
        <f t="shared" si="0"/>
        <v>1.4975885219178457E-3</v>
      </c>
      <c r="BE15">
        <f>Table2[[#This Row],[Volume]]/Table2[[#This Row],[population]]</f>
        <v>4.1526281748359558E-4</v>
      </c>
      <c r="BF15">
        <f>((Table2[[#This Row],[Protein]]+Table2[[#This Row],[Fibre]]) - (Table2[[#This Row],[Sugar]]+Table2[[#This Row],[Saturate]]))</f>
        <v>-5.8802716023958199</v>
      </c>
      <c r="BG15" s="2">
        <f>Table2[[#This Row],[f_fruit_veg_weight]]/Table2[[#This Row],[f_sweets_weight]]</f>
        <v>3.7113893279099006</v>
      </c>
      <c r="BH15" s="2">
        <f>(Table2[[#This Row],[Sugar]]*Table2[[#This Row],[population]])/Table2[[#This Row],[num_transactions]]</f>
        <v>9.1364852869142574E-2</v>
      </c>
      <c r="BI15" s="2">
        <f>Table2[[#This Row],[num_transactions]]/Table2[[#This Row],[area_sq_km]]</f>
        <v>929517.33108108432</v>
      </c>
    </row>
    <row r="16" spans="1:61" x14ac:dyDescent="0.3">
      <c r="A16" t="s">
        <v>56</v>
      </c>
      <c r="B16" t="s">
        <v>108</v>
      </c>
      <c r="C16">
        <v>427.89193796800299</v>
      </c>
      <c r="D16">
        <v>133.105977085435</v>
      </c>
      <c r="E16">
        <v>8.7651617792377596</v>
      </c>
      <c r="F16">
        <v>3.5654298285249602</v>
      </c>
      <c r="G16">
        <v>0.55631645697707999</v>
      </c>
      <c r="H16">
        <v>10.0511142618678</v>
      </c>
      <c r="I16">
        <v>5.00882207869439</v>
      </c>
      <c r="J16">
        <v>18.351060275955199</v>
      </c>
      <c r="K16">
        <v>1.6184913465978401</v>
      </c>
      <c r="L16">
        <v>0.20592188000874501</v>
      </c>
      <c r="M16">
        <v>78.886456018879699</v>
      </c>
      <c r="N16">
        <v>32.088868454585302</v>
      </c>
      <c r="O16">
        <v>1.0951216767316E-2</v>
      </c>
      <c r="P16">
        <v>0.121502006995249</v>
      </c>
      <c r="Q16">
        <v>1.2679854252463599E-2</v>
      </c>
      <c r="R16">
        <v>3.3142972187647897E-2</v>
      </c>
      <c r="S16">
        <v>1.74884980757616E-2</v>
      </c>
      <c r="T16">
        <v>0.29316549983324702</v>
      </c>
      <c r="U16">
        <v>0.14903158288761101</v>
      </c>
      <c r="V16">
        <v>4.3268490102110299E-2</v>
      </c>
      <c r="W16">
        <v>1.8702920612795701E-2</v>
      </c>
      <c r="X16">
        <v>4.9640771905928402E-2</v>
      </c>
      <c r="Y16">
        <v>1.5555493111235601E-2</v>
      </c>
      <c r="Z16">
        <v>2.5636686987617199E-2</v>
      </c>
      <c r="AA16">
        <v>2.9848125179686501E-3</v>
      </c>
      <c r="AB16">
        <v>0.15802234932082901</v>
      </c>
      <c r="AC16">
        <v>5.12999309938314E-3</v>
      </c>
      <c r="AD16">
        <v>3.00930762719911E-2</v>
      </c>
      <c r="AE16">
        <v>1.30037750708424E-2</v>
      </c>
      <c r="AF16">
        <v>6.30041088084798E-2</v>
      </c>
      <c r="AG16">
        <v>2.4699990342562199E-2</v>
      </c>
      <c r="AH16">
        <v>2.95079614880044E-2</v>
      </c>
      <c r="AI16">
        <v>1.5668478006624301E-2</v>
      </c>
      <c r="AJ16">
        <v>0.36843993836328198</v>
      </c>
      <c r="AK16">
        <v>0.24490302527759999</v>
      </c>
      <c r="AL16">
        <v>4.6188653927632002E-2</v>
      </c>
      <c r="AM16">
        <v>4.4448331977297501E-2</v>
      </c>
      <c r="AN16">
        <v>4.7252155361501999E-2</v>
      </c>
      <c r="AO16">
        <v>1.54726539627052E-2</v>
      </c>
      <c r="AP16">
        <v>0.10041470248431</v>
      </c>
      <c r="AQ16">
        <v>0.74711031262031002</v>
      </c>
      <c r="AR16">
        <v>365</v>
      </c>
      <c r="AS16">
        <v>30302784</v>
      </c>
      <c r="AT16">
        <v>2651032</v>
      </c>
      <c r="AU16">
        <v>246818</v>
      </c>
      <c r="AV16">
        <v>122713</v>
      </c>
      <c r="AW16">
        <v>124105</v>
      </c>
      <c r="AX16">
        <v>57186</v>
      </c>
      <c r="AY16">
        <v>152725</v>
      </c>
      <c r="AZ16">
        <v>36907</v>
      </c>
      <c r="BA16">
        <v>38.037606657633603</v>
      </c>
      <c r="BB16">
        <v>50.42</v>
      </c>
      <c r="BC16">
        <v>4895.2399841332699</v>
      </c>
      <c r="BD16">
        <f t="shared" si="0"/>
        <v>1.733633438274368E-3</v>
      </c>
      <c r="BE16">
        <f>Table2[[#This Row],[Volume]]/Table2[[#This Row],[population]]</f>
        <v>5.392879655674829E-4</v>
      </c>
      <c r="BF16">
        <f>((Table2[[#This Row],[Protein]]+Table2[[#This Row],[Fibre]]) - (Table2[[#This Row],[Sugar]]+Table2[[#This Row],[Saturate]]))</f>
        <v>-6.9892306651005311</v>
      </c>
      <c r="BG16" s="2">
        <f>Table2[[#This Row],[f_fruit_veg_weight]]/Table2[[#This Row],[f_sweets_weight]]</f>
        <v>3.6691831897908722</v>
      </c>
      <c r="BH16" s="2">
        <f>(Table2[[#This Row],[Sugar]]*Table2[[#This Row],[population]])/Table2[[#This Row],[num_transactions]]</f>
        <v>8.1866930770640958E-2</v>
      </c>
      <c r="BI16" s="2">
        <f>Table2[[#This Row],[num_transactions]]/Table2[[#This Row],[area_sq_km]]</f>
        <v>601007.21935739787</v>
      </c>
    </row>
    <row r="17" spans="1:61" x14ac:dyDescent="0.3">
      <c r="A17" t="s">
        <v>57</v>
      </c>
      <c r="B17" t="s">
        <v>109</v>
      </c>
      <c r="C17">
        <v>319.15568694255802</v>
      </c>
      <c r="D17">
        <v>99.909387308833104</v>
      </c>
      <c r="E17">
        <v>9.2503584736868092</v>
      </c>
      <c r="F17">
        <v>3.54436406774454</v>
      </c>
      <c r="G17">
        <v>0.58231687206490701</v>
      </c>
      <c r="H17">
        <v>11.4554781038933</v>
      </c>
      <c r="I17">
        <v>5.3752195010342101</v>
      </c>
      <c r="J17">
        <v>20.2505199993278</v>
      </c>
      <c r="K17">
        <v>1.6819658242531701</v>
      </c>
      <c r="L17">
        <v>0.20104836490382699</v>
      </c>
      <c r="M17">
        <v>83.253226263646795</v>
      </c>
      <c r="N17">
        <v>31.8992766097406</v>
      </c>
      <c r="O17">
        <v>1.2316255508100201E-2</v>
      </c>
      <c r="P17">
        <v>8.7823678251375201E-2</v>
      </c>
      <c r="Q17">
        <v>7.3104314493958296E-3</v>
      </c>
      <c r="R17">
        <v>2.0587200621232898E-2</v>
      </c>
      <c r="S17">
        <v>1.65788931943203E-2</v>
      </c>
      <c r="T17">
        <v>0.240150826182466</v>
      </c>
      <c r="U17">
        <v>0.17451798422422701</v>
      </c>
      <c r="V17">
        <v>4.3582200008859803E-2</v>
      </c>
      <c r="W17">
        <v>1.95073393563047E-2</v>
      </c>
      <c r="X17">
        <v>9.0930364062300401E-2</v>
      </c>
      <c r="Y17">
        <v>1.24058965011348E-2</v>
      </c>
      <c r="Z17">
        <v>3.4790607500136801E-2</v>
      </c>
      <c r="AA17">
        <v>3.04779376317579E-3</v>
      </c>
      <c r="AB17">
        <v>0.18897780603669501</v>
      </c>
      <c r="AC17">
        <v>6.5880918194776298E-3</v>
      </c>
      <c r="AD17">
        <v>2.87242054133778E-2</v>
      </c>
      <c r="AE17">
        <v>1.2160426107418E-2</v>
      </c>
      <c r="AF17">
        <v>5.8364076851070701E-2</v>
      </c>
      <c r="AG17">
        <v>2.13444817535734E-2</v>
      </c>
      <c r="AH17">
        <v>2.5623946130924599E-2</v>
      </c>
      <c r="AI17">
        <v>1.7495323863340299E-2</v>
      </c>
      <c r="AJ17">
        <v>0.34827600718544599</v>
      </c>
      <c r="AK17">
        <v>0.20607141688428099</v>
      </c>
      <c r="AL17">
        <v>5.59948445833445E-2</v>
      </c>
      <c r="AM17">
        <v>4.9889037652943502E-2</v>
      </c>
      <c r="AN17">
        <v>7.1461879776595696E-2</v>
      </c>
      <c r="AO17">
        <v>1.59488103207867E-2</v>
      </c>
      <c r="AP17">
        <v>0.12953017499769201</v>
      </c>
      <c r="AQ17">
        <v>0.16621003719871999</v>
      </c>
      <c r="AR17">
        <v>364</v>
      </c>
      <c r="AS17">
        <v>2746294</v>
      </c>
      <c r="AT17">
        <v>421583</v>
      </c>
      <c r="AU17">
        <v>249375</v>
      </c>
      <c r="AV17">
        <v>119743</v>
      </c>
      <c r="AW17">
        <v>129632</v>
      </c>
      <c r="AX17">
        <v>54279</v>
      </c>
      <c r="AY17">
        <v>149202</v>
      </c>
      <c r="AZ17">
        <v>45894</v>
      </c>
      <c r="BA17">
        <v>40.0511879695594</v>
      </c>
      <c r="BB17">
        <v>112.44</v>
      </c>
      <c r="BC17">
        <v>2217.8495197438601</v>
      </c>
      <c r="BD17">
        <f t="shared" si="0"/>
        <v>1.2798223035290547E-3</v>
      </c>
      <c r="BE17">
        <f>Table2[[#This Row],[Volume]]/Table2[[#This Row],[population]]</f>
        <v>4.0063914710309012E-4</v>
      </c>
      <c r="BF17">
        <f>((Table2[[#This Row],[Protein]]+Table2[[#This Row],[Fibre]]) - (Table2[[#This Row],[Sugar]]+Table2[[#This Row],[Saturate]]))</f>
        <v>-7.9426568463504612</v>
      </c>
      <c r="BG17" s="2">
        <f>Table2[[#This Row],[f_fruit_veg_weight]]/Table2[[#This Row],[f_sweets_weight]]</f>
        <v>2.6887635038835671</v>
      </c>
      <c r="BH17" s="2">
        <f>(Table2[[#This Row],[Sugar]]*Table2[[#This Row],[population]])/Table2[[#This Row],[num_transactions]]</f>
        <v>1.0402054012273965</v>
      </c>
      <c r="BI17" s="2">
        <f>Table2[[#This Row],[num_transactions]]/Table2[[#This Row],[area_sq_km]]</f>
        <v>24424.528637495554</v>
      </c>
    </row>
    <row r="18" spans="1:61" x14ac:dyDescent="0.3">
      <c r="A18" t="s">
        <v>58</v>
      </c>
      <c r="B18" t="s">
        <v>110</v>
      </c>
      <c r="C18">
        <v>374.73795091011698</v>
      </c>
      <c r="D18">
        <v>119.79257013983801</v>
      </c>
      <c r="E18">
        <v>8.8308521280300507</v>
      </c>
      <c r="F18">
        <v>3.60496568555015</v>
      </c>
      <c r="G18">
        <v>0.59090884958187095</v>
      </c>
      <c r="H18">
        <v>10.154582031696201</v>
      </c>
      <c r="I18">
        <v>5.31231036379529</v>
      </c>
      <c r="J18">
        <v>18.0926565473669</v>
      </c>
      <c r="K18">
        <v>1.5977781724106499</v>
      </c>
      <c r="L18">
        <v>0.26556500594629101</v>
      </c>
      <c r="M18">
        <v>79.477669151726403</v>
      </c>
      <c r="N18">
        <v>32.444691168444201</v>
      </c>
      <c r="O18">
        <v>1.4083036897626799E-2</v>
      </c>
      <c r="P18">
        <v>0.111702847570333</v>
      </c>
      <c r="Q18">
        <v>9.9532597713125094E-3</v>
      </c>
      <c r="R18">
        <v>2.9879676470112498E-2</v>
      </c>
      <c r="S18">
        <v>1.8714924612122399E-2</v>
      </c>
      <c r="T18">
        <v>0.278668290785339</v>
      </c>
      <c r="U18">
        <v>0.14251237028543801</v>
      </c>
      <c r="V18">
        <v>5.2968144972169499E-2</v>
      </c>
      <c r="W18">
        <v>2.2437076041610798E-2</v>
      </c>
      <c r="X18">
        <v>6.1800035070067698E-2</v>
      </c>
      <c r="Y18">
        <v>1.8073959538334902E-2</v>
      </c>
      <c r="Z18">
        <v>2.40962009412738E-2</v>
      </c>
      <c r="AA18">
        <v>2.73410334263711E-3</v>
      </c>
      <c r="AB18">
        <v>0.16217916633682</v>
      </c>
      <c r="AC18">
        <v>5.0543032760720797E-3</v>
      </c>
      <c r="AD18">
        <v>2.4909005091118298E-2</v>
      </c>
      <c r="AE18">
        <v>2.02335989976089E-2</v>
      </c>
      <c r="AF18">
        <v>6.5227517222521098E-2</v>
      </c>
      <c r="AG18">
        <v>2.1408491574946599E-2</v>
      </c>
      <c r="AH18">
        <v>3.1273594705469102E-2</v>
      </c>
      <c r="AI18">
        <v>1.83628266081938E-2</v>
      </c>
      <c r="AJ18">
        <v>0.36775314435088402</v>
      </c>
      <c r="AK18">
        <v>0.192166547888275</v>
      </c>
      <c r="AL18">
        <v>6.0271760693110799E-2</v>
      </c>
      <c r="AM18">
        <v>5.2055755241803801E-2</v>
      </c>
      <c r="AN18">
        <v>6.7339121025623797E-2</v>
      </c>
      <c r="AO18">
        <v>1.91278758783794E-2</v>
      </c>
      <c r="AP18">
        <v>0.105013364810791</v>
      </c>
      <c r="AQ18">
        <v>0.329134990628973</v>
      </c>
      <c r="AR18">
        <v>364</v>
      </c>
      <c r="AS18">
        <v>12991039</v>
      </c>
      <c r="AT18">
        <v>1168640</v>
      </c>
      <c r="AU18">
        <v>296056</v>
      </c>
      <c r="AV18">
        <v>147929</v>
      </c>
      <c r="AW18">
        <v>148127</v>
      </c>
      <c r="AX18">
        <v>70644</v>
      </c>
      <c r="AY18">
        <v>186478</v>
      </c>
      <c r="AZ18">
        <v>38934</v>
      </c>
      <c r="BA18">
        <v>36.3723586078982</v>
      </c>
      <c r="BB18">
        <v>115.709999999999</v>
      </c>
      <c r="BC18">
        <v>2558.6034050643798</v>
      </c>
      <c r="BD18">
        <f t="shared" si="0"/>
        <v>1.2657671214571465E-3</v>
      </c>
      <c r="BE18">
        <f>Table2[[#This Row],[Volume]]/Table2[[#This Row],[population]]</f>
        <v>4.046280775928811E-4</v>
      </c>
      <c r="BF18">
        <f>((Table2[[#This Row],[Protein]]+Table2[[#This Row],[Fibre]]) - (Table2[[#This Row],[Sugar]]+Table2[[#This Row],[Saturate]]))</f>
        <v>-6.8494591810404106</v>
      </c>
      <c r="BG18" s="2">
        <f>Table2[[#This Row],[f_fruit_veg_weight]]/Table2[[#This Row],[f_sweets_weight]]</f>
        <v>3.5019651547542292</v>
      </c>
      <c r="BH18" s="2">
        <f>(Table2[[#This Row],[Sugar]]*Table2[[#This Row],[population]])/Table2[[#This Row],[num_transactions]]</f>
        <v>0.23141528079284884</v>
      </c>
      <c r="BI18" s="2">
        <f>Table2[[#This Row],[num_transactions]]/Table2[[#This Row],[area_sq_km]]</f>
        <v>112272.39650851363</v>
      </c>
    </row>
    <row r="19" spans="1:61" x14ac:dyDescent="0.3">
      <c r="A19" t="s">
        <v>59</v>
      </c>
      <c r="B19" t="s">
        <v>111</v>
      </c>
      <c r="C19">
        <v>336.92294446272302</v>
      </c>
      <c r="D19">
        <v>105.20181118566499</v>
      </c>
      <c r="E19">
        <v>9.2631809908035905</v>
      </c>
      <c r="F19">
        <v>3.65392859561892</v>
      </c>
      <c r="G19">
        <v>0.57726482916575905</v>
      </c>
      <c r="H19">
        <v>10.399521289630799</v>
      </c>
      <c r="I19">
        <v>5.2831082612009004</v>
      </c>
      <c r="J19">
        <v>18.085253943363</v>
      </c>
      <c r="K19">
        <v>1.68465797335636</v>
      </c>
      <c r="L19">
        <v>0.23329066789298</v>
      </c>
      <c r="M19">
        <v>83.368628917507493</v>
      </c>
      <c r="N19">
        <v>32.885357360638302</v>
      </c>
      <c r="O19">
        <v>1.4149616258147601E-2</v>
      </c>
      <c r="P19">
        <v>0.10507996644640299</v>
      </c>
      <c r="Q19">
        <v>1.01542953875289E-2</v>
      </c>
      <c r="R19">
        <v>2.5076980656571001E-2</v>
      </c>
      <c r="S19">
        <v>1.99995719671918E-2</v>
      </c>
      <c r="T19">
        <v>0.28518260036194798</v>
      </c>
      <c r="U19">
        <v>0.15153039998621901</v>
      </c>
      <c r="V19">
        <v>4.3194774241403201E-2</v>
      </c>
      <c r="W19">
        <v>1.7747701803114298E-2</v>
      </c>
      <c r="X19">
        <v>6.8122465406336194E-2</v>
      </c>
      <c r="Y19">
        <v>1.3022637193649799E-2</v>
      </c>
      <c r="Z19">
        <v>2.8579019815309002E-2</v>
      </c>
      <c r="AA19">
        <v>3.2979405880022399E-3</v>
      </c>
      <c r="AB19">
        <v>0.16589507663092201</v>
      </c>
      <c r="AC19">
        <v>6.3651610525639899E-3</v>
      </c>
      <c r="AD19">
        <v>2.62373671597569E-2</v>
      </c>
      <c r="AE19">
        <v>1.6364425044930301E-2</v>
      </c>
      <c r="AF19">
        <v>7.23492937585241E-2</v>
      </c>
      <c r="AG19">
        <v>2.5613033402335901E-2</v>
      </c>
      <c r="AH19">
        <v>2.5295345772944601E-2</v>
      </c>
      <c r="AI19">
        <v>2.0425479039184E-2</v>
      </c>
      <c r="AJ19">
        <v>0.36887974990665701</v>
      </c>
      <c r="AK19">
        <v>0.201381012009406</v>
      </c>
      <c r="AL19">
        <v>5.3397138697677302E-2</v>
      </c>
      <c r="AM19">
        <v>4.5556870451495403E-2</v>
      </c>
      <c r="AN19">
        <v>6.1535022743505502E-2</v>
      </c>
      <c r="AO19">
        <v>1.51934385673593E-2</v>
      </c>
      <c r="AP19">
        <v>0.110373615650909</v>
      </c>
      <c r="AQ19">
        <v>0.12612823709646501</v>
      </c>
      <c r="AR19">
        <v>365</v>
      </c>
      <c r="AS19">
        <v>2677909</v>
      </c>
      <c r="AT19">
        <v>365032</v>
      </c>
      <c r="AU19">
        <v>266412</v>
      </c>
      <c r="AV19">
        <v>134797</v>
      </c>
      <c r="AW19">
        <v>131615</v>
      </c>
      <c r="AX19">
        <v>62349</v>
      </c>
      <c r="AY19">
        <v>173737</v>
      </c>
      <c r="AZ19">
        <v>30326</v>
      </c>
      <c r="BA19">
        <v>35.741396784053599</v>
      </c>
      <c r="BB19">
        <v>55.95</v>
      </c>
      <c r="BC19">
        <v>4761.6085790884699</v>
      </c>
      <c r="BD19">
        <f t="shared" si="0"/>
        <v>1.2646688004396313E-3</v>
      </c>
      <c r="BE19">
        <f>Table2[[#This Row],[Volume]]/Table2[[#This Row],[population]]</f>
        <v>3.9488390607654681E-4</v>
      </c>
      <c r="BF19">
        <f>((Table2[[#This Row],[Protein]]+Table2[[#This Row],[Fibre]]) - (Table2[[#This Row],[Sugar]]+Table2[[#This Row],[Saturate]]))</f>
        <v>-7.0856836506924594</v>
      </c>
      <c r="BG19" s="2">
        <f>Table2[[#This Row],[f_fruit_veg_weight]]/Table2[[#This Row],[f_sweets_weight]]</f>
        <v>3.3421008067123061</v>
      </c>
      <c r="BH19" s="2">
        <f>(Table2[[#This Row],[Sugar]]*Table2[[#This Row],[population]])/Table2[[#This Row],[num_transactions]]</f>
        <v>1.0345972420321679</v>
      </c>
      <c r="BI19" s="2">
        <f>Table2[[#This Row],[num_transactions]]/Table2[[#This Row],[area_sq_km]]</f>
        <v>47862.537980339584</v>
      </c>
    </row>
    <row r="20" spans="1:61" x14ac:dyDescent="0.3">
      <c r="A20" t="s">
        <v>60</v>
      </c>
      <c r="B20" t="s">
        <v>112</v>
      </c>
      <c r="C20">
        <v>357.45273997921498</v>
      </c>
      <c r="D20">
        <v>104.540991434679</v>
      </c>
      <c r="E20">
        <v>8.7963199964976901</v>
      </c>
      <c r="F20">
        <v>3.4496462160875598</v>
      </c>
      <c r="G20">
        <v>0.58403887397780296</v>
      </c>
      <c r="H20">
        <v>9.4334846388035594</v>
      </c>
      <c r="I20">
        <v>5.4293455338588599</v>
      </c>
      <c r="J20">
        <v>16.861522291992799</v>
      </c>
      <c r="K20">
        <v>1.6081682325157201</v>
      </c>
      <c r="L20">
        <v>0.28268172959093202</v>
      </c>
      <c r="M20">
        <v>79.166879968263203</v>
      </c>
      <c r="N20">
        <v>31.0468159429354</v>
      </c>
      <c r="O20">
        <v>1.8065800140514999E-2</v>
      </c>
      <c r="P20">
        <v>0.10473570661987899</v>
      </c>
      <c r="Q20">
        <v>1.23064044444501E-2</v>
      </c>
      <c r="R20">
        <v>2.80747028607004E-2</v>
      </c>
      <c r="S20">
        <v>2.3295071666749E-2</v>
      </c>
      <c r="T20">
        <v>0.296633726370989</v>
      </c>
      <c r="U20">
        <v>0.13855683668621599</v>
      </c>
      <c r="V20">
        <v>5.1390365718359803E-2</v>
      </c>
      <c r="W20">
        <v>2.1927737393414599E-2</v>
      </c>
      <c r="X20">
        <v>5.8048151113998199E-2</v>
      </c>
      <c r="Y20">
        <v>1.5673757131060999E-2</v>
      </c>
      <c r="Z20">
        <v>2.8953095346024499E-2</v>
      </c>
      <c r="AA20">
        <v>3.5796003467635702E-3</v>
      </c>
      <c r="AB20">
        <v>0.144908328117063</v>
      </c>
      <c r="AC20">
        <v>5.3902392013310601E-3</v>
      </c>
      <c r="AD20">
        <v>2.7429941195320599E-2</v>
      </c>
      <c r="AE20">
        <v>2.1030535647162799E-2</v>
      </c>
      <c r="AF20">
        <v>6.6045877577674703E-2</v>
      </c>
      <c r="AG20">
        <v>2.71709871901521E-2</v>
      </c>
      <c r="AH20">
        <v>2.7813916297431698E-2</v>
      </c>
      <c r="AI20">
        <v>2.2428631661450999E-2</v>
      </c>
      <c r="AJ20">
        <v>0.371060931322581</v>
      </c>
      <c r="AK20">
        <v>0.194946527581906</v>
      </c>
      <c r="AL20">
        <v>6.1151988293396103E-2</v>
      </c>
      <c r="AM20">
        <v>5.3047256801016997E-2</v>
      </c>
      <c r="AN20">
        <v>6.4111225222980198E-2</v>
      </c>
      <c r="AO20">
        <v>1.7271007590438401E-2</v>
      </c>
      <c r="AP20">
        <v>9.4951650460970302E-2</v>
      </c>
      <c r="AQ20">
        <v>0.33753824315298497</v>
      </c>
      <c r="AR20">
        <v>365</v>
      </c>
      <c r="AS20">
        <v>13897938</v>
      </c>
      <c r="AT20">
        <v>1535553</v>
      </c>
      <c r="AU20">
        <v>227507</v>
      </c>
      <c r="AV20">
        <v>113683</v>
      </c>
      <c r="AW20">
        <v>113824</v>
      </c>
      <c r="AX20">
        <v>40109</v>
      </c>
      <c r="AY20">
        <v>167416</v>
      </c>
      <c r="AZ20">
        <v>19982</v>
      </c>
      <c r="BA20">
        <v>34.484174113501702</v>
      </c>
      <c r="BB20">
        <v>14.899999999999901</v>
      </c>
      <c r="BC20">
        <v>15268.926174496601</v>
      </c>
      <c r="BD20">
        <f t="shared" si="0"/>
        <v>1.5711724913045092E-3</v>
      </c>
      <c r="BE20">
        <f>Table2[[#This Row],[Volume]]/Table2[[#This Row],[population]]</f>
        <v>4.5950670280333792E-4</v>
      </c>
      <c r="BF20">
        <f>((Table2[[#This Row],[Protein]]+Table2[[#This Row],[Fibre]]) - (Table2[[#This Row],[Sugar]]+Table2[[#This Row],[Saturate]]))</f>
        <v>-5.8456170885165388</v>
      </c>
      <c r="BG20" s="2">
        <f>Table2[[#This Row],[f_fruit_veg_weight]]/Table2[[#This Row],[f_sweets_weight]]</f>
        <v>3.9078934333543249</v>
      </c>
      <c r="BH20" s="2">
        <f>(Table2[[#This Row],[Sugar]]*Table2[[#This Row],[population]])/Table2[[#This Row],[num_transactions]]</f>
        <v>0.1544246196608649</v>
      </c>
      <c r="BI20" s="2">
        <f>Table2[[#This Row],[num_transactions]]/Table2[[#This Row],[area_sq_km]]</f>
        <v>932747.51677852974</v>
      </c>
    </row>
    <row r="21" spans="1:61" x14ac:dyDescent="0.3">
      <c r="A21" t="s">
        <v>61</v>
      </c>
      <c r="B21" t="s">
        <v>113</v>
      </c>
      <c r="C21">
        <v>372.60876541417599</v>
      </c>
      <c r="D21">
        <v>100.566629280142</v>
      </c>
      <c r="E21">
        <v>8.6508727440326005</v>
      </c>
      <c r="F21">
        <v>3.4433080803913598</v>
      </c>
      <c r="G21">
        <v>0.57155691498887495</v>
      </c>
      <c r="H21">
        <v>8.6453230549526001</v>
      </c>
      <c r="I21">
        <v>5.3944219208158799</v>
      </c>
      <c r="J21">
        <v>15.730523839606899</v>
      </c>
      <c r="K21">
        <v>1.61010179874293</v>
      </c>
      <c r="L21">
        <v>0.28189003126617501</v>
      </c>
      <c r="M21">
        <v>77.857854696366502</v>
      </c>
      <c r="N21">
        <v>30.989772721727199</v>
      </c>
      <c r="O21">
        <v>1.31931541322278E-2</v>
      </c>
      <c r="P21">
        <v>0.114339987493031</v>
      </c>
      <c r="Q21">
        <v>1.52611187478962E-2</v>
      </c>
      <c r="R21">
        <v>3.2041846401506403E-2</v>
      </c>
      <c r="S21">
        <v>2.8688727409851001E-2</v>
      </c>
      <c r="T21">
        <v>0.33324720648399098</v>
      </c>
      <c r="U21">
        <v>0.12574114420354299</v>
      </c>
      <c r="V21">
        <v>4.8621452354299703E-2</v>
      </c>
      <c r="W21">
        <v>2.08606250130366E-2</v>
      </c>
      <c r="X21">
        <v>4.6951436726724298E-2</v>
      </c>
      <c r="Y21">
        <v>1.33020481898637E-2</v>
      </c>
      <c r="Z21">
        <v>2.0446214106371399E-2</v>
      </c>
      <c r="AA21">
        <v>3.3500515534120698E-3</v>
      </c>
      <c r="AB21">
        <v>0.1280195350827</v>
      </c>
      <c r="AC21">
        <v>5.94602453868796E-3</v>
      </c>
      <c r="AD21">
        <v>2.6935277462058801E-2</v>
      </c>
      <c r="AE21">
        <v>2.3054150100795999E-2</v>
      </c>
      <c r="AF21">
        <v>7.9828684175085193E-2</v>
      </c>
      <c r="AG21">
        <v>3.3783522719917199E-2</v>
      </c>
      <c r="AH21">
        <v>2.6339059262655999E-2</v>
      </c>
      <c r="AI21">
        <v>2.59662955126269E-2</v>
      </c>
      <c r="AJ21">
        <v>0.39114835128348102</v>
      </c>
      <c r="AK21">
        <v>0.179879719064197</v>
      </c>
      <c r="AL21">
        <v>5.4885061946231502E-2</v>
      </c>
      <c r="AM21">
        <v>5.2480229960098101E-2</v>
      </c>
      <c r="AN21">
        <v>5.10788410410885E-2</v>
      </c>
      <c r="AO21">
        <v>1.36383080858629E-2</v>
      </c>
      <c r="AP21">
        <v>9.0971926948754597E-2</v>
      </c>
      <c r="AQ21">
        <v>0.37938174255968399</v>
      </c>
      <c r="AR21">
        <v>365</v>
      </c>
      <c r="AS21">
        <v>13659812</v>
      </c>
      <c r="AT21">
        <v>1279530</v>
      </c>
      <c r="AU21">
        <v>158589</v>
      </c>
      <c r="AV21">
        <v>78878</v>
      </c>
      <c r="AW21">
        <v>79711</v>
      </c>
      <c r="AX21">
        <v>28328</v>
      </c>
      <c r="AY21">
        <v>107647</v>
      </c>
      <c r="AZ21">
        <v>22614</v>
      </c>
      <c r="BA21">
        <v>38.888472719130597</v>
      </c>
      <c r="BB21">
        <v>12.11</v>
      </c>
      <c r="BC21">
        <v>13095.7060280759</v>
      </c>
      <c r="BD21">
        <f t="shared" si="0"/>
        <v>2.3495246543844528E-3</v>
      </c>
      <c r="BE21">
        <f>Table2[[#This Row],[Volume]]/Table2[[#This Row],[population]]</f>
        <v>6.3413369956391672E-4</v>
      </c>
      <c r="BF21">
        <f>((Table2[[#This Row],[Protein]]+Table2[[#This Row],[Fibre]]) - (Table2[[#This Row],[Sugar]]+Table2[[#This Row],[Saturate]]))</f>
        <v>-5.0841074157851498</v>
      </c>
      <c r="BG21" s="2">
        <f>Table2[[#This Row],[f_fruit_veg_weight]]/Table2[[#This Row],[f_sweets_weight]]</f>
        <v>4.2996599544804504</v>
      </c>
      <c r="BH21" s="2">
        <f>(Table2[[#This Row],[Sugar]]*Table2[[#This Row],[population]])/Table2[[#This Row],[num_transactions]]</f>
        <v>0.10037130364326229</v>
      </c>
      <c r="BI21" s="2">
        <f>Table2[[#This Row],[num_transactions]]/Table2[[#This Row],[area_sq_km]]</f>
        <v>1127977.8695293146</v>
      </c>
    </row>
    <row r="22" spans="1:61" x14ac:dyDescent="0.3">
      <c r="A22" t="s">
        <v>62</v>
      </c>
      <c r="B22" t="s">
        <v>114</v>
      </c>
      <c r="C22">
        <v>297.37917430531701</v>
      </c>
      <c r="D22">
        <v>95.006631514040095</v>
      </c>
      <c r="E22">
        <v>9.2939072183867104</v>
      </c>
      <c r="F22">
        <v>3.5628294962862999</v>
      </c>
      <c r="G22">
        <v>0.56868105390545898</v>
      </c>
      <c r="H22">
        <v>10.970420860007</v>
      </c>
      <c r="I22">
        <v>5.3556811552257004</v>
      </c>
      <c r="J22">
        <v>18.747217326789301</v>
      </c>
      <c r="K22">
        <v>1.7437376718309601</v>
      </c>
      <c r="L22">
        <v>0.235684668754329</v>
      </c>
      <c r="M22">
        <v>83.645164965415702</v>
      </c>
      <c r="N22">
        <v>32.065465466459202</v>
      </c>
      <c r="O22">
        <v>1.8333287123642399E-2</v>
      </c>
      <c r="P22">
        <v>9.4368887069495505E-2</v>
      </c>
      <c r="Q22">
        <v>8.8869390211482706E-3</v>
      </c>
      <c r="R22">
        <v>2.07242308940596E-2</v>
      </c>
      <c r="S22">
        <v>1.8933469461646198E-2</v>
      </c>
      <c r="T22">
        <v>0.26783789205524899</v>
      </c>
      <c r="U22">
        <v>0.161990517771431</v>
      </c>
      <c r="V22">
        <v>3.8356218003186802E-2</v>
      </c>
      <c r="W22">
        <v>1.8225645726065599E-2</v>
      </c>
      <c r="X22">
        <v>8.5631993632848194E-2</v>
      </c>
      <c r="Y22">
        <v>1.15388316341758E-2</v>
      </c>
      <c r="Z22">
        <v>3.2124433455598699E-2</v>
      </c>
      <c r="AA22">
        <v>3.1998851825092499E-3</v>
      </c>
      <c r="AB22">
        <v>0.17244804263904001</v>
      </c>
      <c r="AC22">
        <v>6.0393347761629702E-3</v>
      </c>
      <c r="AD22">
        <v>2.5765436347238099E-2</v>
      </c>
      <c r="AE22">
        <v>1.55949552065002E-2</v>
      </c>
      <c r="AF22">
        <v>7.0651204218751498E-2</v>
      </c>
      <c r="AG22">
        <v>2.4162096564163699E-2</v>
      </c>
      <c r="AH22">
        <v>2.36371070170515E-2</v>
      </c>
      <c r="AI22">
        <v>2.1002920863334398E-2</v>
      </c>
      <c r="AJ22">
        <v>0.35983012443474499</v>
      </c>
      <c r="AK22">
        <v>0.191069238517283</v>
      </c>
      <c r="AL22">
        <v>5.06341177249265E-2</v>
      </c>
      <c r="AM22">
        <v>4.6091540806437098E-2</v>
      </c>
      <c r="AN22">
        <v>7.4199028407132606E-2</v>
      </c>
      <c r="AO22">
        <v>1.5527185859233799E-2</v>
      </c>
      <c r="AP22">
        <v>0.123195435586939</v>
      </c>
      <c r="AQ22">
        <v>0</v>
      </c>
      <c r="AR22">
        <v>365</v>
      </c>
      <c r="AS22">
        <v>858899</v>
      </c>
      <c r="AT22">
        <v>145265</v>
      </c>
      <c r="AU22">
        <v>171609</v>
      </c>
      <c r="AV22">
        <v>84301</v>
      </c>
      <c r="AW22">
        <v>87308</v>
      </c>
      <c r="AX22">
        <v>37534</v>
      </c>
      <c r="AY22">
        <v>111139</v>
      </c>
      <c r="AZ22">
        <v>22936</v>
      </c>
      <c r="BA22">
        <v>37.072461234858601</v>
      </c>
      <c r="BB22">
        <v>37.26</v>
      </c>
      <c r="BC22">
        <v>4605.7165861513604</v>
      </c>
      <c r="BD22">
        <f t="shared" si="0"/>
        <v>1.7328879855096004E-3</v>
      </c>
      <c r="BE22">
        <f>Table2[[#This Row],[Volume]]/Table2[[#This Row],[population]]</f>
        <v>5.5362266264613212E-4</v>
      </c>
      <c r="BF22">
        <f>((Table2[[#This Row],[Protein]]+Table2[[#This Row],[Fibre]]) - (Table2[[#This Row],[Sugar]]+Table2[[#This Row],[Saturate]]))</f>
        <v>-7.433831529236639</v>
      </c>
      <c r="BG22" s="2">
        <f>Table2[[#This Row],[f_fruit_veg_weight]]/Table2[[#This Row],[f_sweets_weight]]</f>
        <v>2.9208072743962412</v>
      </c>
      <c r="BH22" s="2">
        <f>(Table2[[#This Row],[Sugar]]*Table2[[#This Row],[population]])/Table2[[#This Row],[num_transactions]]</f>
        <v>2.1919026024770565</v>
      </c>
      <c r="BI22" s="2">
        <f>Table2[[#This Row],[num_transactions]]/Table2[[#This Row],[area_sq_km]]</f>
        <v>23051.502952227591</v>
      </c>
    </row>
    <row r="23" spans="1:61" x14ac:dyDescent="0.3">
      <c r="A23" t="s">
        <v>63</v>
      </c>
      <c r="B23" t="s">
        <v>115</v>
      </c>
      <c r="C23">
        <v>397.09690514797597</v>
      </c>
      <c r="D23">
        <v>103.518901758618</v>
      </c>
      <c r="E23">
        <v>8.7150666646150707</v>
      </c>
      <c r="F23">
        <v>3.3651811904289799</v>
      </c>
      <c r="G23">
        <v>0.60803481429585104</v>
      </c>
      <c r="H23">
        <v>9.2998101648020199</v>
      </c>
      <c r="I23">
        <v>5.4363472172528997</v>
      </c>
      <c r="J23">
        <v>17.2013344631753</v>
      </c>
      <c r="K23">
        <v>1.5887348112139099</v>
      </c>
      <c r="L23">
        <v>0.2562823633272</v>
      </c>
      <c r="M23">
        <v>78.435599986039804</v>
      </c>
      <c r="N23">
        <v>30.286630712609099</v>
      </c>
      <c r="O23">
        <v>1.45852609847798E-2</v>
      </c>
      <c r="P23">
        <v>0.10464478216923701</v>
      </c>
      <c r="Q23">
        <v>1.2923070275688E-2</v>
      </c>
      <c r="R23">
        <v>3.2865148553749397E-2</v>
      </c>
      <c r="S23">
        <v>2.6723697293914401E-2</v>
      </c>
      <c r="T23">
        <v>0.29161829330927502</v>
      </c>
      <c r="U23">
        <v>0.140664116740946</v>
      </c>
      <c r="V23">
        <v>5.5078157410672103E-2</v>
      </c>
      <c r="W23">
        <v>2.3181106830615E-2</v>
      </c>
      <c r="X23">
        <v>4.9697014338048101E-2</v>
      </c>
      <c r="Y23">
        <v>1.69461799361737E-2</v>
      </c>
      <c r="Z23">
        <v>2.9261190783472502E-2</v>
      </c>
      <c r="AA23">
        <v>3.6717467427802701E-3</v>
      </c>
      <c r="AB23">
        <v>0.13953152206358799</v>
      </c>
      <c r="AC23">
        <v>6.1284803460248498E-3</v>
      </c>
      <c r="AD23">
        <v>3.4450321804118798E-2</v>
      </c>
      <c r="AE23">
        <v>1.8029910416915301E-2</v>
      </c>
      <c r="AF23">
        <v>6.7172166534919003E-2</v>
      </c>
      <c r="AG23">
        <v>2.83706436094825E-2</v>
      </c>
      <c r="AH23">
        <v>3.0876309525046799E-2</v>
      </c>
      <c r="AI23">
        <v>2.4625454139605499E-2</v>
      </c>
      <c r="AJ23">
        <v>0.35517811133757798</v>
      </c>
      <c r="AK23">
        <v>0.21211229994623099</v>
      </c>
      <c r="AL23">
        <v>6.23025832955236E-2</v>
      </c>
      <c r="AM23">
        <v>5.7764370943247198E-2</v>
      </c>
      <c r="AN23">
        <v>5.18520325272189E-2</v>
      </c>
      <c r="AO23">
        <v>1.6558511902216501E-2</v>
      </c>
      <c r="AP23">
        <v>9.3187516238929693E-2</v>
      </c>
      <c r="AQ23">
        <v>0.526050035199911</v>
      </c>
      <c r="AR23">
        <v>365</v>
      </c>
      <c r="AS23">
        <v>33399023</v>
      </c>
      <c r="AT23">
        <v>2827972</v>
      </c>
      <c r="AU23">
        <v>320736</v>
      </c>
      <c r="AV23">
        <v>160869</v>
      </c>
      <c r="AW23">
        <v>159867</v>
      </c>
      <c r="AX23">
        <v>62418</v>
      </c>
      <c r="AY23">
        <v>233025</v>
      </c>
      <c r="AZ23">
        <v>25293</v>
      </c>
      <c r="BA23">
        <v>34.320119973472302</v>
      </c>
      <c r="BB23">
        <v>26.82</v>
      </c>
      <c r="BC23">
        <v>11958.836689038</v>
      </c>
      <c r="BD23">
        <f t="shared" si="0"/>
        <v>1.2380802440261646E-3</v>
      </c>
      <c r="BE23">
        <f>Table2[[#This Row],[Volume]]/Table2[[#This Row],[population]]</f>
        <v>3.227542332591851E-4</v>
      </c>
      <c r="BF23">
        <f>((Table2[[#This Row],[Protein]]+Table2[[#This Row],[Fibre]]) - (Table2[[#This Row],[Sugar]]+Table2[[#This Row],[Saturate]]))</f>
        <v>-5.6399093267641893</v>
      </c>
      <c r="BG23" s="2">
        <f>Table2[[#This Row],[f_fruit_veg_weight]]/Table2[[#This Row],[f_sweets_weight]]</f>
        <v>3.8114344675408356</v>
      </c>
      <c r="BH23" s="2">
        <f>(Table2[[#This Row],[Sugar]]*Table2[[#This Row],[population]])/Table2[[#This Row],[num_transactions]]</f>
        <v>8.9307519954039988E-2</v>
      </c>
      <c r="BI23" s="2">
        <f>Table2[[#This Row],[num_transactions]]/Table2[[#This Row],[area_sq_km]]</f>
        <v>1245302.8709917972</v>
      </c>
    </row>
    <row r="24" spans="1:61" x14ac:dyDescent="0.3">
      <c r="A24" t="s">
        <v>64</v>
      </c>
      <c r="B24" t="s">
        <v>116</v>
      </c>
      <c r="C24">
        <v>399.18191020684202</v>
      </c>
      <c r="D24">
        <v>105.628372356779</v>
      </c>
      <c r="E24">
        <v>8.7992243062387203</v>
      </c>
      <c r="F24">
        <v>3.4092919848931</v>
      </c>
      <c r="G24">
        <v>0.61435936915797096</v>
      </c>
      <c r="H24">
        <v>9.7645074141626402</v>
      </c>
      <c r="I24">
        <v>5.3658231349962504</v>
      </c>
      <c r="J24">
        <v>18.056071385142001</v>
      </c>
      <c r="K24">
        <v>1.5768681640900799</v>
      </c>
      <c r="L24">
        <v>0.24474584367035401</v>
      </c>
      <c r="M24">
        <v>79.193018759768506</v>
      </c>
      <c r="N24">
        <v>30.683627860252098</v>
      </c>
      <c r="O24">
        <v>1.4110823896307899E-2</v>
      </c>
      <c r="P24">
        <v>0.10116159682496</v>
      </c>
      <c r="Q24">
        <v>1.17550041751656E-2</v>
      </c>
      <c r="R24">
        <v>3.2290336252927397E-2</v>
      </c>
      <c r="S24">
        <v>2.3906003442377501E-2</v>
      </c>
      <c r="T24">
        <v>0.27240403310949801</v>
      </c>
      <c r="U24">
        <v>0.14519861722015001</v>
      </c>
      <c r="V24">
        <v>5.7924934739441297E-2</v>
      </c>
      <c r="W24">
        <v>2.2074297701453801E-2</v>
      </c>
      <c r="X24">
        <v>5.4434512612231999E-2</v>
      </c>
      <c r="Y24">
        <v>1.7355781006538298E-2</v>
      </c>
      <c r="Z24">
        <v>3.28428249118329E-2</v>
      </c>
      <c r="AA24">
        <v>3.9841896290357002E-3</v>
      </c>
      <c r="AB24">
        <v>0.15305224735390399</v>
      </c>
      <c r="AC24">
        <v>6.4236906059662703E-3</v>
      </c>
      <c r="AD24">
        <v>3.5596948173457002E-2</v>
      </c>
      <c r="AE24">
        <v>1.54841583447501E-2</v>
      </c>
      <c r="AF24">
        <v>6.1004016047097001E-2</v>
      </c>
      <c r="AG24">
        <v>2.6440721804857101E-2</v>
      </c>
      <c r="AH24">
        <v>3.2722709895752003E-2</v>
      </c>
      <c r="AI24">
        <v>2.2362972495265199E-2</v>
      </c>
      <c r="AJ24">
        <v>0.35252254599184202</v>
      </c>
      <c r="AK24">
        <v>0.21216008934042299</v>
      </c>
      <c r="AL24">
        <v>6.5209478341003102E-2</v>
      </c>
      <c r="AM24">
        <v>5.5466065923169001E-2</v>
      </c>
      <c r="AN24">
        <v>5.52254006284243E-2</v>
      </c>
      <c r="AO24">
        <v>1.7326544132089498E-2</v>
      </c>
      <c r="AP24">
        <v>9.9559455400076102E-2</v>
      </c>
      <c r="AQ24">
        <v>0.53837224879114598</v>
      </c>
      <c r="AR24">
        <v>365</v>
      </c>
      <c r="AS24">
        <v>29986860</v>
      </c>
      <c r="AT24">
        <v>2612931</v>
      </c>
      <c r="AU24">
        <v>294999</v>
      </c>
      <c r="AV24">
        <v>144943</v>
      </c>
      <c r="AW24">
        <v>150056</v>
      </c>
      <c r="AX24">
        <v>67332</v>
      </c>
      <c r="AY24">
        <v>200119</v>
      </c>
      <c r="AZ24">
        <v>27548</v>
      </c>
      <c r="BA24">
        <v>34.885311475375502</v>
      </c>
      <c r="BB24">
        <v>35.17</v>
      </c>
      <c r="BC24">
        <v>8387.8021040659496</v>
      </c>
      <c r="BD24">
        <f t="shared" si="0"/>
        <v>1.353163604645582E-3</v>
      </c>
      <c r="BE24">
        <f>Table2[[#This Row],[Volume]]/Table2[[#This Row],[population]]</f>
        <v>3.5806349295007441E-4</v>
      </c>
      <c r="BF24">
        <f>((Table2[[#This Row],[Protein]]+Table2[[#This Row],[Fibre]]) - (Table2[[#This Row],[Sugar]]+Table2[[#This Row],[Saturate]]))</f>
        <v>-6.2311080999694095</v>
      </c>
      <c r="BG24" s="2">
        <f>Table2[[#This Row],[f_fruit_veg_weight]]/Table2[[#This Row],[f_sweets_weight]]</f>
        <v>3.5408243704753386</v>
      </c>
      <c r="BH24" s="2">
        <f>(Table2[[#This Row],[Sugar]]*Table2[[#This Row],[population]])/Table2[[#This Row],[num_transactions]]</f>
        <v>9.6059404774976931E-2</v>
      </c>
      <c r="BI24" s="2">
        <f>Table2[[#This Row],[num_transactions]]/Table2[[#This Row],[area_sq_km]]</f>
        <v>852626.10179129941</v>
      </c>
    </row>
    <row r="25" spans="1:61" x14ac:dyDescent="0.3">
      <c r="A25" t="s">
        <v>65</v>
      </c>
      <c r="B25" t="s">
        <v>117</v>
      </c>
      <c r="C25">
        <v>336.747005978201</v>
      </c>
      <c r="D25">
        <v>103.753812836873</v>
      </c>
      <c r="E25">
        <v>8.9374394650010593</v>
      </c>
      <c r="F25">
        <v>3.5431763181639302</v>
      </c>
      <c r="G25">
        <v>0.55764801816906595</v>
      </c>
      <c r="H25">
        <v>10.2506766477198</v>
      </c>
      <c r="I25">
        <v>5.2323534424560201</v>
      </c>
      <c r="J25">
        <v>17.498782178333499</v>
      </c>
      <c r="K25">
        <v>1.6432663675647601</v>
      </c>
      <c r="L25">
        <v>0.27802993041297402</v>
      </c>
      <c r="M25">
        <v>80.436955184316403</v>
      </c>
      <c r="N25">
        <v>31.888586864691099</v>
      </c>
      <c r="O25">
        <v>1.8075812938320002E-2</v>
      </c>
      <c r="P25">
        <v>0.10736648238548201</v>
      </c>
      <c r="Q25">
        <v>1.15064162063949E-2</v>
      </c>
      <c r="R25">
        <v>2.5276082191089601E-2</v>
      </c>
      <c r="S25">
        <v>1.8984605718688999E-2</v>
      </c>
      <c r="T25">
        <v>0.28642884540626201</v>
      </c>
      <c r="U25">
        <v>0.147620504521217</v>
      </c>
      <c r="V25">
        <v>4.47867743591501E-2</v>
      </c>
      <c r="W25">
        <v>2.0052086870671702E-2</v>
      </c>
      <c r="X25">
        <v>6.3063750681594505E-2</v>
      </c>
      <c r="Y25">
        <v>1.3907440263853901E-2</v>
      </c>
      <c r="Z25">
        <v>2.9373950656972E-2</v>
      </c>
      <c r="AA25">
        <v>3.4695832554444998E-3</v>
      </c>
      <c r="AB25">
        <v>0.15701696909091101</v>
      </c>
      <c r="AC25">
        <v>5.61791332984477E-3</v>
      </c>
      <c r="AD25">
        <v>2.5902426918722399E-2</v>
      </c>
      <c r="AE25">
        <v>2.1550355205377399E-2</v>
      </c>
      <c r="AF25">
        <v>6.8638352329906893E-2</v>
      </c>
      <c r="AG25">
        <v>2.6087919010686401E-2</v>
      </c>
      <c r="AH25">
        <v>2.6224928066971201E-2</v>
      </c>
      <c r="AI25">
        <v>1.9266913043320899E-2</v>
      </c>
      <c r="AJ25">
        <v>0.36120171410805701</v>
      </c>
      <c r="AK25">
        <v>0.20643143046648299</v>
      </c>
      <c r="AL25">
        <v>5.4966051218143998E-2</v>
      </c>
      <c r="AM25">
        <v>5.1034618499268401E-2</v>
      </c>
      <c r="AN25">
        <v>6.5585002291936007E-2</v>
      </c>
      <c r="AO25">
        <v>1.6162128108463798E-2</v>
      </c>
      <c r="AP25">
        <v>0.10440094285676101</v>
      </c>
      <c r="AQ25">
        <v>0.40362809412818601</v>
      </c>
      <c r="AR25">
        <v>364</v>
      </c>
      <c r="AS25">
        <v>6431064</v>
      </c>
      <c r="AT25">
        <v>923444</v>
      </c>
      <c r="AU25">
        <v>205965</v>
      </c>
      <c r="AV25">
        <v>101313</v>
      </c>
      <c r="AW25">
        <v>104652</v>
      </c>
      <c r="AX25">
        <v>46260</v>
      </c>
      <c r="AY25">
        <v>134778</v>
      </c>
      <c r="AZ25">
        <v>24927</v>
      </c>
      <c r="BA25">
        <v>36.5931638868283</v>
      </c>
      <c r="BB25">
        <v>37.639999999999901</v>
      </c>
      <c r="BC25">
        <v>5471.9713071200804</v>
      </c>
      <c r="BD25">
        <f t="shared" si="0"/>
        <v>1.6349719902808777E-3</v>
      </c>
      <c r="BE25">
        <f>Table2[[#This Row],[Volume]]/Table2[[#This Row],[population]]</f>
        <v>5.0374487333708633E-4</v>
      </c>
      <c r="BF25">
        <f>((Table2[[#This Row],[Protein]]+Table2[[#This Row],[Fibre]]) - (Table2[[#This Row],[Sugar]]+Table2[[#This Row],[Saturate]]))</f>
        <v>-6.91823315586295</v>
      </c>
      <c r="BG25" s="2">
        <f>Table2[[#This Row],[f_fruit_veg_weight]]/Table2[[#This Row],[f_sweets_weight]]</f>
        <v>3.4597552878773219</v>
      </c>
      <c r="BH25" s="2">
        <f>(Table2[[#This Row],[Sugar]]*Table2[[#This Row],[population]])/Table2[[#This Row],[num_transactions]]</f>
        <v>0.32829413853564648</v>
      </c>
      <c r="BI25" s="2">
        <f>Table2[[#This Row],[num_transactions]]/Table2[[#This Row],[area_sq_km]]</f>
        <v>170857.17321997919</v>
      </c>
    </row>
    <row r="26" spans="1:61" x14ac:dyDescent="0.3">
      <c r="A26" t="s">
        <v>66</v>
      </c>
      <c r="B26" t="s">
        <v>118</v>
      </c>
      <c r="C26">
        <v>450.34990333937498</v>
      </c>
      <c r="D26">
        <v>136.70356135199299</v>
      </c>
      <c r="E26">
        <v>9.3608918651942403</v>
      </c>
      <c r="F26">
        <v>3.7402534866085801</v>
      </c>
      <c r="G26">
        <v>0.56612857030226205</v>
      </c>
      <c r="H26">
        <v>10.6214765695886</v>
      </c>
      <c r="I26">
        <v>4.98320575767415</v>
      </c>
      <c r="J26">
        <v>19.279220058448502</v>
      </c>
      <c r="K26">
        <v>1.5301249793888401</v>
      </c>
      <c r="L26">
        <v>0.18313812328651499</v>
      </c>
      <c r="M26">
        <v>84.248026790635706</v>
      </c>
      <c r="N26">
        <v>33.662281377837097</v>
      </c>
      <c r="O26">
        <v>1.21084347073728E-2</v>
      </c>
      <c r="P26">
        <v>0.114937963447252</v>
      </c>
      <c r="Q26">
        <v>1.3791302886984E-2</v>
      </c>
      <c r="R26">
        <v>3.7929683561819E-2</v>
      </c>
      <c r="S26">
        <v>1.97676597973231E-2</v>
      </c>
      <c r="T26">
        <v>0.25455386932571999</v>
      </c>
      <c r="U26">
        <v>0.15418924466477099</v>
      </c>
      <c r="V26">
        <v>4.2993850523221203E-2</v>
      </c>
      <c r="W26">
        <v>1.7083286895773198E-2</v>
      </c>
      <c r="X26">
        <v>4.7976242270381497E-2</v>
      </c>
      <c r="Y26">
        <v>1.3368652621886299E-2</v>
      </c>
      <c r="Z26">
        <v>3.5121149593255303E-2</v>
      </c>
      <c r="AA26">
        <v>3.4644272501692199E-3</v>
      </c>
      <c r="AB26">
        <v>0.177719289274793</v>
      </c>
      <c r="AC26">
        <v>5.6456795960110997E-3</v>
      </c>
      <c r="AD26">
        <v>4.0647307850720203E-2</v>
      </c>
      <c r="AE26">
        <v>8.7019557325440106E-3</v>
      </c>
      <c r="AF26">
        <v>5.98649449186077E-2</v>
      </c>
      <c r="AG26">
        <v>3.2693469438174097E-2</v>
      </c>
      <c r="AH26">
        <v>3.1311154518625803E-2</v>
      </c>
      <c r="AI26">
        <v>1.6694582083292699E-2</v>
      </c>
      <c r="AJ26">
        <v>0.31943434451806502</v>
      </c>
      <c r="AK26">
        <v>0.28897525215137498</v>
      </c>
      <c r="AL26">
        <v>4.4596662772295098E-2</v>
      </c>
      <c r="AM26">
        <v>4.0950228532310201E-2</v>
      </c>
      <c r="AN26">
        <v>4.2059870107146603E-2</v>
      </c>
      <c r="AO26">
        <v>1.33089463935701E-2</v>
      </c>
      <c r="AP26">
        <v>0.110110544566536</v>
      </c>
      <c r="AQ26">
        <v>0.51223033319752698</v>
      </c>
      <c r="AR26">
        <v>365</v>
      </c>
      <c r="AS26">
        <v>30147202</v>
      </c>
      <c r="AT26">
        <v>2839005</v>
      </c>
      <c r="AU26">
        <v>336254</v>
      </c>
      <c r="AV26">
        <v>176602</v>
      </c>
      <c r="AW26">
        <v>159652</v>
      </c>
      <c r="AX26">
        <v>83982</v>
      </c>
      <c r="AY26">
        <v>228855</v>
      </c>
      <c r="AZ26">
        <v>23417</v>
      </c>
      <c r="BA26">
        <v>32.038271663511701</v>
      </c>
      <c r="BB26">
        <v>36.209999999999901</v>
      </c>
      <c r="BC26">
        <v>9286.2192764429692</v>
      </c>
      <c r="BD26">
        <f t="shared" si="0"/>
        <v>1.3393146351846372E-3</v>
      </c>
      <c r="BE26">
        <f>Table2[[#This Row],[Volume]]/Table2[[#This Row],[population]]</f>
        <v>4.0654850604600389E-4</v>
      </c>
      <c r="BF26">
        <f>((Table2[[#This Row],[Protein]]+Table2[[#This Row],[Fibre]]) - (Table2[[#This Row],[Sugar]]+Table2[[#This Row],[Saturate]]))</f>
        <v>-7.8483993191341899</v>
      </c>
      <c r="BG26" s="2">
        <f>Table2[[#This Row],[f_fruit_veg_weight]]/Table2[[#This Row],[f_sweets_weight]]</f>
        <v>2.9010331914673428</v>
      </c>
      <c r="BH26" s="2">
        <f>(Table2[[#This Row],[Sugar]]*Table2[[#This Row],[population]])/Table2[[#This Row],[num_transactions]]</f>
        <v>0.11846916945826166</v>
      </c>
      <c r="BI26" s="2">
        <f>Table2[[#This Row],[num_transactions]]/Table2[[#This Row],[area_sq_km]]</f>
        <v>832565.64484949131</v>
      </c>
    </row>
    <row r="27" spans="1:61" x14ac:dyDescent="0.3">
      <c r="A27" t="s">
        <v>67</v>
      </c>
      <c r="B27" t="s">
        <v>119</v>
      </c>
      <c r="C27">
        <v>407.36928483176501</v>
      </c>
      <c r="D27">
        <v>119.013555729576</v>
      </c>
      <c r="E27">
        <v>9.3180022314514996</v>
      </c>
      <c r="F27">
        <v>3.7317871226777299</v>
      </c>
      <c r="G27">
        <v>0.59746178494265501</v>
      </c>
      <c r="H27">
        <v>10.3733207376482</v>
      </c>
      <c r="I27">
        <v>5.2499710164457198</v>
      </c>
      <c r="J27">
        <v>18.766643772792499</v>
      </c>
      <c r="K27">
        <v>1.6245741953007</v>
      </c>
      <c r="L27">
        <v>0.227181905132784</v>
      </c>
      <c r="M27">
        <v>83.862020082617903</v>
      </c>
      <c r="N27">
        <v>33.586084102707503</v>
      </c>
      <c r="O27">
        <v>1.32580769714665E-2</v>
      </c>
      <c r="P27">
        <v>0.104706378714192</v>
      </c>
      <c r="Q27">
        <v>1.1854178506817701E-2</v>
      </c>
      <c r="R27">
        <v>3.3869809675445998E-2</v>
      </c>
      <c r="S27">
        <v>2.23558683042589E-2</v>
      </c>
      <c r="T27">
        <v>0.270528761263508</v>
      </c>
      <c r="U27">
        <v>0.147009448982867</v>
      </c>
      <c r="V27">
        <v>4.9956941618474499E-2</v>
      </c>
      <c r="W27">
        <v>1.9536791597433399E-2</v>
      </c>
      <c r="X27">
        <v>5.8429789892451602E-2</v>
      </c>
      <c r="Y27">
        <v>1.61903852911701E-2</v>
      </c>
      <c r="Z27">
        <v>2.8344779415273601E-2</v>
      </c>
      <c r="AA27">
        <v>3.0959735532600698E-3</v>
      </c>
      <c r="AB27">
        <v>0.16929622864976701</v>
      </c>
      <c r="AC27">
        <v>5.5442275738500002E-3</v>
      </c>
      <c r="AD27">
        <v>3.1699428635884402E-2</v>
      </c>
      <c r="AE27">
        <v>1.4322931353876901E-2</v>
      </c>
      <c r="AF27">
        <v>6.0838708956091399E-2</v>
      </c>
      <c r="AG27">
        <v>2.7442714075458299E-2</v>
      </c>
      <c r="AH27">
        <v>3.1409190873225398E-2</v>
      </c>
      <c r="AI27">
        <v>2.0712127893649901E-2</v>
      </c>
      <c r="AJ27">
        <v>0.35588130487741798</v>
      </c>
      <c r="AK27">
        <v>0.22455865763895799</v>
      </c>
      <c r="AL27">
        <v>5.5214753739242499E-2</v>
      </c>
      <c r="AM27">
        <v>4.64723960112031E-2</v>
      </c>
      <c r="AN27">
        <v>5.4071700174758902E-2</v>
      </c>
      <c r="AO27">
        <v>1.6360882987824898E-2</v>
      </c>
      <c r="AP27">
        <v>0.107037562772168</v>
      </c>
      <c r="AQ27">
        <v>0.45234870832399798</v>
      </c>
      <c r="AR27">
        <v>365</v>
      </c>
      <c r="AS27">
        <v>13560498</v>
      </c>
      <c r="AT27">
        <v>1112166</v>
      </c>
      <c r="AU27">
        <v>297928</v>
      </c>
      <c r="AV27">
        <v>148700</v>
      </c>
      <c r="AW27">
        <v>149228</v>
      </c>
      <c r="AX27">
        <v>75418</v>
      </c>
      <c r="AY27">
        <v>186229</v>
      </c>
      <c r="AZ27">
        <v>36281</v>
      </c>
      <c r="BA27">
        <v>35.736751833023902</v>
      </c>
      <c r="BB27">
        <v>56.38</v>
      </c>
      <c r="BC27">
        <v>5284.28520752039</v>
      </c>
      <c r="BD27">
        <f t="shared" si="0"/>
        <v>1.367341387287415E-3</v>
      </c>
      <c r="BE27">
        <f>Table2[[#This Row],[Volume]]/Table2[[#This Row],[population]]</f>
        <v>3.994708645363175E-4</v>
      </c>
      <c r="BF27">
        <f>((Table2[[#This Row],[Protein]]+Table2[[#This Row],[Fibre]]) - (Table2[[#This Row],[Sugar]]+Table2[[#This Row],[Saturate]]))</f>
        <v>-7.23056264857951</v>
      </c>
      <c r="BG27" s="2">
        <f>Table2[[#This Row],[f_fruit_veg_weight]]/Table2[[#This Row],[f_sweets_weight]]</f>
        <v>3.324826310133012</v>
      </c>
      <c r="BH27" s="2">
        <f>(Table2[[#This Row],[Sugar]]*Table2[[#This Row],[population]])/Table2[[#This Row],[num_transactions]]</f>
        <v>0.22790480856426162</v>
      </c>
      <c r="BI27" s="2">
        <f>Table2[[#This Row],[num_transactions]]/Table2[[#This Row],[area_sq_km]]</f>
        <v>240519.65235899255</v>
      </c>
    </row>
    <row r="28" spans="1:61" x14ac:dyDescent="0.3">
      <c r="A28" t="s">
        <v>68</v>
      </c>
      <c r="B28" t="s">
        <v>120</v>
      </c>
      <c r="C28">
        <v>321.808045354912</v>
      </c>
      <c r="D28">
        <v>97.373183217277301</v>
      </c>
      <c r="E28">
        <v>9.1541008548312508</v>
      </c>
      <c r="F28">
        <v>3.6190121189369702</v>
      </c>
      <c r="G28">
        <v>0.54976649966485802</v>
      </c>
      <c r="H28">
        <v>9.7260329725723107</v>
      </c>
      <c r="I28">
        <v>5.4023399048110496</v>
      </c>
      <c r="J28">
        <v>16.817123005108101</v>
      </c>
      <c r="K28">
        <v>1.6933058825788601</v>
      </c>
      <c r="L28">
        <v>0.30347661525060299</v>
      </c>
      <c r="M28">
        <v>82.386907693510807</v>
      </c>
      <c r="N28">
        <v>32.5711090704905</v>
      </c>
      <c r="O28">
        <v>1.9207778277842601E-2</v>
      </c>
      <c r="P28">
        <v>0.106753552388184</v>
      </c>
      <c r="Q28">
        <v>1.064130346426E-2</v>
      </c>
      <c r="R28">
        <v>2.6890493061765001E-2</v>
      </c>
      <c r="S28">
        <v>2.1811475101064799E-2</v>
      </c>
      <c r="T28">
        <v>0.30973979884174302</v>
      </c>
      <c r="U28">
        <v>0.13765789218028501</v>
      </c>
      <c r="V28">
        <v>4.5940156112764398E-2</v>
      </c>
      <c r="W28">
        <v>1.8205060083786199E-2</v>
      </c>
      <c r="X28">
        <v>6.5341737066769198E-2</v>
      </c>
      <c r="Y28">
        <v>1.14948282938028E-2</v>
      </c>
      <c r="Z28">
        <v>2.1650385920111599E-2</v>
      </c>
      <c r="AA28">
        <v>2.7266202597649699E-3</v>
      </c>
      <c r="AB28">
        <v>0.14983276464721901</v>
      </c>
      <c r="AC28">
        <v>4.8554757434389603E-3</v>
      </c>
      <c r="AD28">
        <v>2.07106164213815E-2</v>
      </c>
      <c r="AE28">
        <v>2.6540062135814502E-2</v>
      </c>
      <c r="AF28">
        <v>7.6169340093885193E-2</v>
      </c>
      <c r="AG28">
        <v>2.3351703960005601E-2</v>
      </c>
      <c r="AH28">
        <v>2.6624839355294801E-2</v>
      </c>
      <c r="AI28">
        <v>2.2584489438378201E-2</v>
      </c>
      <c r="AJ28">
        <v>0.388886128213218</v>
      </c>
      <c r="AK28">
        <v>0.17540180625184501</v>
      </c>
      <c r="AL28">
        <v>5.5433827344795197E-2</v>
      </c>
      <c r="AM28">
        <v>4.53331706950484E-2</v>
      </c>
      <c r="AN28">
        <v>6.8372903967655094E-2</v>
      </c>
      <c r="AO28">
        <v>1.4328458133442501E-2</v>
      </c>
      <c r="AP28">
        <v>0.103513332546429</v>
      </c>
      <c r="AQ28">
        <v>0.111183678821626</v>
      </c>
      <c r="AR28">
        <v>364</v>
      </c>
      <c r="AS28">
        <v>2766978</v>
      </c>
      <c r="AT28">
        <v>357840</v>
      </c>
      <c r="AU28">
        <v>194124</v>
      </c>
      <c r="AV28">
        <v>94288</v>
      </c>
      <c r="AW28">
        <v>99836</v>
      </c>
      <c r="AX28">
        <v>44364</v>
      </c>
      <c r="AY28">
        <v>120918</v>
      </c>
      <c r="AZ28">
        <v>28842</v>
      </c>
      <c r="BA28">
        <v>38.726401681361402</v>
      </c>
      <c r="BB28">
        <v>57.399999999999899</v>
      </c>
      <c r="BC28">
        <v>3381.9512195121902</v>
      </c>
      <c r="BD28">
        <f t="shared" si="0"/>
        <v>1.6577447680601676E-3</v>
      </c>
      <c r="BE28">
        <f>Table2[[#This Row],[Volume]]/Table2[[#This Row],[population]]</f>
        <v>5.0160301259647084E-4</v>
      </c>
      <c r="BF28">
        <f>((Table2[[#This Row],[Protein]]+Table2[[#This Row],[Fibre]]) - (Table2[[#This Row],[Sugar]]+Table2[[#This Row],[Saturate]]))</f>
        <v>-6.2493993041193709</v>
      </c>
      <c r="BG28" s="2">
        <f>Table2[[#This Row],[f_fruit_veg_weight]]/Table2[[#This Row],[f_sweets_weight]]</f>
        <v>3.7568699475383065</v>
      </c>
      <c r="BH28" s="2">
        <f>(Table2[[#This Row],[Sugar]]*Table2[[#This Row],[population]])/Table2[[#This Row],[num_transactions]]</f>
        <v>0.68235324775535877</v>
      </c>
      <c r="BI28" s="2">
        <f>Table2[[#This Row],[num_transactions]]/Table2[[#This Row],[area_sq_km]]</f>
        <v>48205.191637630749</v>
      </c>
    </row>
    <row r="29" spans="1:61" x14ac:dyDescent="0.3">
      <c r="A29" t="s">
        <v>69</v>
      </c>
      <c r="B29" t="s">
        <v>121</v>
      </c>
      <c r="C29">
        <v>387.68132015432502</v>
      </c>
      <c r="D29">
        <v>107.157265968053</v>
      </c>
      <c r="E29">
        <v>8.63391814937461</v>
      </c>
      <c r="F29">
        <v>3.3645235905650801</v>
      </c>
      <c r="G29">
        <v>0.61197903745613702</v>
      </c>
      <c r="H29">
        <v>9.2362149357876309</v>
      </c>
      <c r="I29">
        <v>5.5248706122240403</v>
      </c>
      <c r="J29">
        <v>17.6266820515938</v>
      </c>
      <c r="K29">
        <v>1.58922138542984</v>
      </c>
      <c r="L29">
        <v>0.24302955508020699</v>
      </c>
      <c r="M29">
        <v>77.705263349430695</v>
      </c>
      <c r="N29">
        <v>30.2807123150012</v>
      </c>
      <c r="O29">
        <v>1.5066377819192E-2</v>
      </c>
      <c r="P29">
        <v>0.103557588994925</v>
      </c>
      <c r="Q29">
        <v>1.3055936716618999E-2</v>
      </c>
      <c r="R29">
        <v>3.03772052190555E-2</v>
      </c>
      <c r="S29">
        <v>2.5328523640632001E-2</v>
      </c>
      <c r="T29">
        <v>0.29133379226985101</v>
      </c>
      <c r="U29">
        <v>0.14145019428826999</v>
      </c>
      <c r="V29">
        <v>5.9869740852817002E-2</v>
      </c>
      <c r="W29">
        <v>2.29105241171377E-2</v>
      </c>
      <c r="X29">
        <v>5.6240533543974E-2</v>
      </c>
      <c r="Y29">
        <v>1.6960790842827499E-2</v>
      </c>
      <c r="Z29">
        <v>2.65526234347516E-2</v>
      </c>
      <c r="AA29">
        <v>3.4356847241448401E-3</v>
      </c>
      <c r="AB29">
        <v>0.14319296594906999</v>
      </c>
      <c r="AC29">
        <v>6.2216050835825903E-3</v>
      </c>
      <c r="AD29">
        <v>2.8761145622361699E-2</v>
      </c>
      <c r="AE29">
        <v>1.56847668807856E-2</v>
      </c>
      <c r="AF29">
        <v>6.4471123500451505E-2</v>
      </c>
      <c r="AG29">
        <v>2.88406264256388E-2</v>
      </c>
      <c r="AH29">
        <v>2.89878509340987E-2</v>
      </c>
      <c r="AI29">
        <v>2.27976958521269E-2</v>
      </c>
      <c r="AJ29">
        <v>0.36327728644419199</v>
      </c>
      <c r="AK29">
        <v>0.19891574619174501</v>
      </c>
      <c r="AL29">
        <v>6.6381472879773806E-2</v>
      </c>
      <c r="AM29">
        <v>5.4254238433173403E-2</v>
      </c>
      <c r="AN29">
        <v>6.1274557340393498E-2</v>
      </c>
      <c r="AO29">
        <v>1.7070660967214501E-2</v>
      </c>
      <c r="AP29">
        <v>9.3728741031190305E-2</v>
      </c>
      <c r="AQ29">
        <v>0.58319415633751404</v>
      </c>
      <c r="AR29">
        <v>365</v>
      </c>
      <c r="AS29">
        <v>40562818</v>
      </c>
      <c r="AT29">
        <v>3560276</v>
      </c>
      <c r="AU29">
        <v>308434</v>
      </c>
      <c r="AV29">
        <v>153470</v>
      </c>
      <c r="AW29">
        <v>154964</v>
      </c>
      <c r="AX29">
        <v>62902</v>
      </c>
      <c r="AY29">
        <v>221000</v>
      </c>
      <c r="AZ29">
        <v>24532</v>
      </c>
      <c r="BA29">
        <v>34.2006555695936</v>
      </c>
      <c r="BB29">
        <v>28.86</v>
      </c>
      <c r="BC29">
        <v>10687.2487872487</v>
      </c>
      <c r="BD29">
        <f t="shared" si="0"/>
        <v>1.2569344500098078E-3</v>
      </c>
      <c r="BE29">
        <f>Table2[[#This Row],[Volume]]/Table2[[#This Row],[population]]</f>
        <v>3.4742364968859787E-4</v>
      </c>
      <c r="BF29">
        <f>((Table2[[#This Row],[Protein]]+Table2[[#This Row],[Fibre]]) - (Table2[[#This Row],[Sugar]]+Table2[[#This Row],[Saturate]]))</f>
        <v>-5.48664652869883</v>
      </c>
      <c r="BG29" s="2">
        <f>Table2[[#This Row],[f_fruit_veg_weight]]/Table2[[#This Row],[f_sweets_weight]]</f>
        <v>3.8758366158284732</v>
      </c>
      <c r="BH29" s="2">
        <f>(Table2[[#This Row],[Sugar]]*Table2[[#This Row],[population]])/Table2[[#This Row],[num_transactions]]</f>
        <v>7.0230887743172141E-2</v>
      </c>
      <c r="BI29" s="2">
        <f>Table2[[#This Row],[num_transactions]]/Table2[[#This Row],[area_sq_km]]</f>
        <v>1405503.0492030492</v>
      </c>
    </row>
    <row r="30" spans="1:61" x14ac:dyDescent="0.3">
      <c r="A30" t="s">
        <v>70</v>
      </c>
      <c r="B30" t="s">
        <v>122</v>
      </c>
      <c r="C30">
        <v>295.33027102612698</v>
      </c>
      <c r="D30">
        <v>98.495864464804001</v>
      </c>
      <c r="E30">
        <v>9.3583560333715603</v>
      </c>
      <c r="F30">
        <v>3.6097876312546502</v>
      </c>
      <c r="G30">
        <v>0.55202742914203595</v>
      </c>
      <c r="H30">
        <v>11.6291181773913</v>
      </c>
      <c r="I30">
        <v>5.2072993649535197</v>
      </c>
      <c r="J30">
        <v>19.756487448749599</v>
      </c>
      <c r="K30">
        <v>1.70130811599656</v>
      </c>
      <c r="L30">
        <v>0.22326714328379399</v>
      </c>
      <c r="M30">
        <v>84.225204300457605</v>
      </c>
      <c r="N30">
        <v>32.488088681079198</v>
      </c>
      <c r="O30">
        <v>1.52581772800478E-2</v>
      </c>
      <c r="P30">
        <v>9.2498236779139195E-2</v>
      </c>
      <c r="Q30">
        <v>7.6142578103543298E-3</v>
      </c>
      <c r="R30">
        <v>1.7709109205441002E-2</v>
      </c>
      <c r="S30">
        <v>1.39596557489788E-2</v>
      </c>
      <c r="T30">
        <v>0.24425058169809699</v>
      </c>
      <c r="U30">
        <v>0.17550693972970499</v>
      </c>
      <c r="V30">
        <v>3.6044408996930503E-2</v>
      </c>
      <c r="W30">
        <v>1.6269969437505E-2</v>
      </c>
      <c r="X30">
        <v>9.2749811593534195E-2</v>
      </c>
      <c r="Y30">
        <v>1.07188448211841E-2</v>
      </c>
      <c r="Z30">
        <v>3.7452788525551797E-2</v>
      </c>
      <c r="AA30">
        <v>3.44734396319317E-3</v>
      </c>
      <c r="AB30">
        <v>0.188154890987909</v>
      </c>
      <c r="AC30">
        <v>5.4896041376916197E-3</v>
      </c>
      <c r="AD30">
        <v>2.7989620616391198E-2</v>
      </c>
      <c r="AE30">
        <v>1.4885758668345199E-2</v>
      </c>
      <c r="AF30">
        <v>6.4911711577102002E-2</v>
      </c>
      <c r="AG30">
        <v>2.1216271888743001E-2</v>
      </c>
      <c r="AH30">
        <v>2.2695583530591801E-2</v>
      </c>
      <c r="AI30">
        <v>1.6579381495827401E-2</v>
      </c>
      <c r="AJ30">
        <v>0.34500860076906498</v>
      </c>
      <c r="AK30">
        <v>0.21282242068629401</v>
      </c>
      <c r="AL30">
        <v>4.94610740424032E-2</v>
      </c>
      <c r="AM30">
        <v>4.3223386135384699E-2</v>
      </c>
      <c r="AN30">
        <v>7.8581899582941303E-2</v>
      </c>
      <c r="AO30">
        <v>1.5501906372755701E-2</v>
      </c>
      <c r="AP30">
        <v>0.12999776391889001</v>
      </c>
      <c r="AQ30">
        <v>5.5238287924264301E-2</v>
      </c>
      <c r="AR30">
        <v>365</v>
      </c>
      <c r="AS30">
        <v>1304548</v>
      </c>
      <c r="AT30">
        <v>234609</v>
      </c>
      <c r="AU30">
        <v>199870</v>
      </c>
      <c r="AV30">
        <v>97427</v>
      </c>
      <c r="AW30">
        <v>102443</v>
      </c>
      <c r="AX30">
        <v>46142</v>
      </c>
      <c r="AY30">
        <v>123600</v>
      </c>
      <c r="AZ30">
        <v>30128</v>
      </c>
      <c r="BA30">
        <v>38.449161955514398</v>
      </c>
      <c r="BB30">
        <v>43.8</v>
      </c>
      <c r="BC30">
        <v>4563.2420091324102</v>
      </c>
      <c r="BD30">
        <f t="shared" si="0"/>
        <v>1.4776118028024564E-3</v>
      </c>
      <c r="BE30">
        <f>Table2[[#This Row],[Volume]]/Table2[[#This Row],[population]]</f>
        <v>4.9279964209137945E-4</v>
      </c>
      <c r="BF30">
        <f>((Table2[[#This Row],[Protein]]+Table2[[#This Row],[Fibre]]) - (Table2[[#This Row],[Sugar]]+Table2[[#This Row],[Saturate]]))</f>
        <v>-8.3302983276958695</v>
      </c>
      <c r="BG30" s="2">
        <f>Table2[[#This Row],[f_fruit_veg_weight]]/Table2[[#This Row],[f_sweets_weight]]</f>
        <v>2.6539579633410271</v>
      </c>
      <c r="BH30" s="2">
        <f>(Table2[[#This Row],[Sugar]]*Table2[[#This Row],[population]])/Table2[[#This Row],[num_transactions]]</f>
        <v>1.7816989870171118</v>
      </c>
      <c r="BI30" s="2">
        <f>Table2[[#This Row],[num_transactions]]/Table2[[#This Row],[area_sq_km]]</f>
        <v>29784.20091324201</v>
      </c>
    </row>
    <row r="31" spans="1:61" x14ac:dyDescent="0.3">
      <c r="A31" t="s">
        <v>71</v>
      </c>
      <c r="B31" t="s">
        <v>123</v>
      </c>
      <c r="C31">
        <v>390.04701182098898</v>
      </c>
      <c r="D31">
        <v>112.608968978761</v>
      </c>
      <c r="E31">
        <v>9.0042142696138008</v>
      </c>
      <c r="F31">
        <v>3.5346328588139002</v>
      </c>
      <c r="G31">
        <v>0.58468805400462298</v>
      </c>
      <c r="H31">
        <v>10.225052698348801</v>
      </c>
      <c r="I31">
        <v>5.2728598348603999</v>
      </c>
      <c r="J31">
        <v>18.506229572810501</v>
      </c>
      <c r="K31">
        <v>1.60258271765539</v>
      </c>
      <c r="L31">
        <v>0.199318632669853</v>
      </c>
      <c r="M31">
        <v>81.037928429517706</v>
      </c>
      <c r="N31">
        <v>31.811695725084402</v>
      </c>
      <c r="O31">
        <v>1.3756897938578099E-2</v>
      </c>
      <c r="P31">
        <v>0.105041257530006</v>
      </c>
      <c r="Q31">
        <v>1.2604475572272201E-2</v>
      </c>
      <c r="R31">
        <v>3.0400153171422899E-2</v>
      </c>
      <c r="S31">
        <v>2.4498259099009399E-2</v>
      </c>
      <c r="T31">
        <v>0.28008012406147598</v>
      </c>
      <c r="U31">
        <v>0.14419257802912</v>
      </c>
      <c r="V31">
        <v>4.6298398256353498E-2</v>
      </c>
      <c r="W31">
        <v>1.88790027712636E-2</v>
      </c>
      <c r="X31">
        <v>5.3927568520445099E-2</v>
      </c>
      <c r="Y31">
        <v>1.54508292277955E-2</v>
      </c>
      <c r="Z31">
        <v>2.9118909868574901E-2</v>
      </c>
      <c r="AA31">
        <v>2.51136799946566E-3</v>
      </c>
      <c r="AB31">
        <v>0.17232133381248901</v>
      </c>
      <c r="AC31">
        <v>5.3622803282900398E-3</v>
      </c>
      <c r="AD31">
        <v>3.1980220070209703E-2</v>
      </c>
      <c r="AE31">
        <v>1.3576343743225999E-2</v>
      </c>
      <c r="AF31">
        <v>6.3575924417251101E-2</v>
      </c>
      <c r="AG31">
        <v>2.9285795665477302E-2</v>
      </c>
      <c r="AH31">
        <v>2.79275858752192E-2</v>
      </c>
      <c r="AI31">
        <v>2.18987188130122E-2</v>
      </c>
      <c r="AJ31">
        <v>0.35644802112968199</v>
      </c>
      <c r="AK31">
        <v>0.22496461045303701</v>
      </c>
      <c r="AL31">
        <v>5.1850637766200101E-2</v>
      </c>
      <c r="AM31">
        <v>4.4923821278167499E-2</v>
      </c>
      <c r="AN31">
        <v>5.4742025356564E-2</v>
      </c>
      <c r="AO31">
        <v>1.6453491791379098E-2</v>
      </c>
      <c r="AP31">
        <v>0.107929367454008</v>
      </c>
      <c r="AQ31">
        <v>0.48519912507910901</v>
      </c>
      <c r="AR31">
        <v>365</v>
      </c>
      <c r="AS31">
        <v>27358813</v>
      </c>
      <c r="AT31">
        <v>2707571</v>
      </c>
      <c r="AU31">
        <v>293828</v>
      </c>
      <c r="AV31">
        <v>152762</v>
      </c>
      <c r="AW31">
        <v>141066</v>
      </c>
      <c r="AX31">
        <v>64797</v>
      </c>
      <c r="AY31">
        <v>211354</v>
      </c>
      <c r="AZ31">
        <v>17677</v>
      </c>
      <c r="BA31">
        <v>31.514726302077399</v>
      </c>
      <c r="BB31">
        <v>19.75</v>
      </c>
      <c r="BC31">
        <v>14877.3670886076</v>
      </c>
      <c r="BD31">
        <f t="shared" si="0"/>
        <v>1.3274671298208101E-3</v>
      </c>
      <c r="BE31">
        <f>Table2[[#This Row],[Volume]]/Table2[[#This Row],[population]]</f>
        <v>3.8324791707652434E-4</v>
      </c>
      <c r="BF31">
        <f>((Table2[[#This Row],[Protein]]+Table2[[#This Row],[Fibre]]) - (Table2[[#This Row],[Sugar]]+Table2[[#This Row],[Saturate]]))</f>
        <v>-6.884243004646911</v>
      </c>
      <c r="BG31" s="2">
        <f>Table2[[#This Row],[f_fruit_veg_weight]]/Table2[[#This Row],[f_sweets_weight]]</f>
        <v>3.3026045601682545</v>
      </c>
      <c r="BH31" s="2">
        <f>(Table2[[#This Row],[Sugar]]*Table2[[#This Row],[population]])/Table2[[#This Row],[num_transactions]]</f>
        <v>0.10981495375001946</v>
      </c>
      <c r="BI31" s="2">
        <f>Table2[[#This Row],[num_transactions]]/Table2[[#This Row],[area_sq_km]]</f>
        <v>1385256.3544303798</v>
      </c>
    </row>
    <row r="32" spans="1:61" x14ac:dyDescent="0.3">
      <c r="A32" t="s">
        <v>72</v>
      </c>
      <c r="B32" t="s">
        <v>124</v>
      </c>
      <c r="C32">
        <v>414.805726498806</v>
      </c>
      <c r="D32">
        <v>117.975457207576</v>
      </c>
      <c r="E32">
        <v>9.0745668029086701</v>
      </c>
      <c r="F32">
        <v>3.62015565548014</v>
      </c>
      <c r="G32">
        <v>0.61350789256753002</v>
      </c>
      <c r="H32">
        <v>9.7955184182580393</v>
      </c>
      <c r="I32">
        <v>5.4058619958384799</v>
      </c>
      <c r="J32">
        <v>18.293209562444499</v>
      </c>
      <c r="K32">
        <v>1.57371817718658</v>
      </c>
      <c r="L32">
        <v>0.236916572445448</v>
      </c>
      <c r="M32">
        <v>81.671101230819403</v>
      </c>
      <c r="N32">
        <v>32.5814008999725</v>
      </c>
      <c r="O32">
        <v>1.24468173906496E-2</v>
      </c>
      <c r="P32">
        <v>0.105399750386</v>
      </c>
      <c r="Q32">
        <v>1.33448599928994E-2</v>
      </c>
      <c r="R32">
        <v>3.5344620222745503E-2</v>
      </c>
      <c r="S32">
        <v>2.3638559916385901E-2</v>
      </c>
      <c r="T32">
        <v>0.272256942263994</v>
      </c>
      <c r="U32">
        <v>0.14500669396919399</v>
      </c>
      <c r="V32">
        <v>5.7733598078259098E-2</v>
      </c>
      <c r="W32">
        <v>2.16953107654176E-2</v>
      </c>
      <c r="X32">
        <v>5.27113545362769E-2</v>
      </c>
      <c r="Y32">
        <v>1.7249564780140399E-2</v>
      </c>
      <c r="Z32">
        <v>2.88935996026666E-2</v>
      </c>
      <c r="AA32">
        <v>3.7193380800829199E-3</v>
      </c>
      <c r="AB32">
        <v>0.157503964925051</v>
      </c>
      <c r="AC32">
        <v>5.4484604488021999E-3</v>
      </c>
      <c r="AD32">
        <v>3.2698539022129602E-2</v>
      </c>
      <c r="AE32">
        <v>1.4908025619302E-2</v>
      </c>
      <c r="AF32">
        <v>6.0016955029096E-2</v>
      </c>
      <c r="AG32">
        <v>2.9250021222241199E-2</v>
      </c>
      <c r="AH32">
        <v>3.3188089327477903E-2</v>
      </c>
      <c r="AI32">
        <v>2.16219391206444E-2</v>
      </c>
      <c r="AJ32">
        <v>0.35087710475495898</v>
      </c>
      <c r="AK32">
        <v>0.218336518594233</v>
      </c>
      <c r="AL32">
        <v>6.2859907789642497E-2</v>
      </c>
      <c r="AM32">
        <v>5.2812060707788197E-2</v>
      </c>
      <c r="AN32">
        <v>5.35677016826746E-2</v>
      </c>
      <c r="AO32">
        <v>1.6729878882569899E-2</v>
      </c>
      <c r="AP32">
        <v>0.100739822888671</v>
      </c>
      <c r="AQ32">
        <v>0.70197769399977905</v>
      </c>
      <c r="AR32">
        <v>365</v>
      </c>
      <c r="AS32">
        <v>46309951</v>
      </c>
      <c r="AT32">
        <v>3441950</v>
      </c>
      <c r="AU32">
        <v>270671</v>
      </c>
      <c r="AV32">
        <v>135651</v>
      </c>
      <c r="AW32">
        <v>135020</v>
      </c>
      <c r="AX32">
        <v>65030</v>
      </c>
      <c r="AY32">
        <v>177768</v>
      </c>
      <c r="AZ32">
        <v>27873</v>
      </c>
      <c r="BA32">
        <v>34.990623302934701</v>
      </c>
      <c r="BB32">
        <v>38.8599999999999</v>
      </c>
      <c r="BC32">
        <v>6965.2856407617101</v>
      </c>
      <c r="BD32">
        <f t="shared" si="0"/>
        <v>1.5325089370446261E-3</v>
      </c>
      <c r="BE32">
        <f>Table2[[#This Row],[Volume]]/Table2[[#This Row],[population]]</f>
        <v>4.3586293769031778E-4</v>
      </c>
      <c r="BF32">
        <f>((Table2[[#This Row],[Protein]]+Table2[[#This Row],[Fibre]]) - (Table2[[#This Row],[Sugar]]+Table2[[#This Row],[Saturate]]))</f>
        <v>-6.4360939007131197</v>
      </c>
      <c r="BG32" s="2">
        <f>Table2[[#This Row],[f_fruit_veg_weight]]/Table2[[#This Row],[f_sweets_weight]]</f>
        <v>3.483002994185509</v>
      </c>
      <c r="BH32" s="2">
        <f>(Table2[[#This Row],[Sugar]]*Table2[[#This Row],[population]])/Table2[[#This Row],[num_transactions]]</f>
        <v>5.7252549582449824E-2</v>
      </c>
      <c r="BI32" s="2">
        <f>Table2[[#This Row],[num_transactions]]/Table2[[#This Row],[area_sq_km]]</f>
        <v>1191712.5836335595</v>
      </c>
    </row>
    <row r="33" spans="1:61" x14ac:dyDescent="0.3">
      <c r="A33" t="s">
        <v>73</v>
      </c>
      <c r="B33" t="s">
        <v>125</v>
      </c>
      <c r="C33">
        <v>350.28687304780402</v>
      </c>
      <c r="D33">
        <v>103.653028756016</v>
      </c>
      <c r="E33">
        <v>8.8083937818470304</v>
      </c>
      <c r="F33">
        <v>3.4965726892235298</v>
      </c>
      <c r="G33">
        <v>0.57257518107722605</v>
      </c>
      <c r="H33">
        <v>9.5256010465005101</v>
      </c>
      <c r="I33">
        <v>5.3549232178095796</v>
      </c>
      <c r="J33">
        <v>16.9418386003065</v>
      </c>
      <c r="K33">
        <v>1.6121368871644199</v>
      </c>
      <c r="L33">
        <v>0.28569951543815703</v>
      </c>
      <c r="M33">
        <v>79.275544036217298</v>
      </c>
      <c r="N33">
        <v>31.4691542028505</v>
      </c>
      <c r="O33">
        <v>1.8823383807838601E-2</v>
      </c>
      <c r="P33">
        <v>0.10801236659952</v>
      </c>
      <c r="Q33">
        <v>1.2961776017794101E-2</v>
      </c>
      <c r="R33">
        <v>2.7796341634554401E-2</v>
      </c>
      <c r="S33">
        <v>2.3019748943521101E-2</v>
      </c>
      <c r="T33">
        <v>0.29462940123227899</v>
      </c>
      <c r="U33">
        <v>0.14170044567548501</v>
      </c>
      <c r="V33">
        <v>4.7303784411683203E-2</v>
      </c>
      <c r="W33">
        <v>2.0966529086180401E-2</v>
      </c>
      <c r="X33">
        <v>5.7728991434256E-2</v>
      </c>
      <c r="Y33">
        <v>1.42160965808292E-2</v>
      </c>
      <c r="Z33">
        <v>2.75031569501051E-2</v>
      </c>
      <c r="AA33">
        <v>3.1644245763857901E-3</v>
      </c>
      <c r="AB33">
        <v>0.14667311286694801</v>
      </c>
      <c r="AC33">
        <v>5.4100106693730802E-3</v>
      </c>
      <c r="AD33">
        <v>2.7490873323009601E-2</v>
      </c>
      <c r="AE33">
        <v>2.25995561902353E-2</v>
      </c>
      <c r="AF33">
        <v>6.9418949147423997E-2</v>
      </c>
      <c r="AG33">
        <v>2.96875453549519E-2</v>
      </c>
      <c r="AH33">
        <v>2.71666506304989E-2</v>
      </c>
      <c r="AI33">
        <v>2.2375913339874699E-2</v>
      </c>
      <c r="AJ33">
        <v>0.36239813608258997</v>
      </c>
      <c r="AK33">
        <v>0.20290830795746101</v>
      </c>
      <c r="AL33">
        <v>5.6485790682245102E-2</v>
      </c>
      <c r="AM33">
        <v>5.1224080337332098E-2</v>
      </c>
      <c r="AN33">
        <v>6.4570708985624503E-2</v>
      </c>
      <c r="AO33">
        <v>1.5918469780216001E-2</v>
      </c>
      <c r="AP33">
        <v>9.7845447701780802E-2</v>
      </c>
      <c r="AQ33">
        <v>0.240683325973539</v>
      </c>
      <c r="AR33">
        <v>365</v>
      </c>
      <c r="AS33">
        <v>11880748</v>
      </c>
      <c r="AT33">
        <v>1377019</v>
      </c>
      <c r="AU33">
        <v>319477</v>
      </c>
      <c r="AV33">
        <v>154118</v>
      </c>
      <c r="AW33">
        <v>165359</v>
      </c>
      <c r="AX33">
        <v>61036</v>
      </c>
      <c r="AY33">
        <v>229044</v>
      </c>
      <c r="AZ33">
        <v>29397</v>
      </c>
      <c r="BA33">
        <v>34.811995855617504</v>
      </c>
      <c r="BB33">
        <v>34.25</v>
      </c>
      <c r="BC33">
        <v>9327.7956204379498</v>
      </c>
      <c r="BD33">
        <f t="shared" si="0"/>
        <v>1.0964384698986282E-3</v>
      </c>
      <c r="BE33">
        <f>Table2[[#This Row],[Volume]]/Table2[[#This Row],[population]]</f>
        <v>3.2444598126317702E-4</v>
      </c>
      <c r="BF33">
        <f>((Table2[[#This Row],[Protein]]+Table2[[#This Row],[Fibre]]) - (Table2[[#This Row],[Sugar]]+Table2[[#This Row],[Saturate]]))</f>
        <v>-6.0551136307500411</v>
      </c>
      <c r="BG33" s="2">
        <f>Table2[[#This Row],[f_fruit_veg_weight]]/Table2[[#This Row],[f_sweets_weight]]</f>
        <v>3.7037812651961963</v>
      </c>
      <c r="BH33" s="2">
        <f>(Table2[[#This Row],[Sugar]]*Table2[[#This Row],[population]])/Table2[[#This Row],[num_transactions]]</f>
        <v>0.25614636768096111</v>
      </c>
      <c r="BI33" s="2">
        <f>Table2[[#This Row],[num_transactions]]/Table2[[#This Row],[area_sq_km]]</f>
        <v>346883.15328467154</v>
      </c>
    </row>
    <row r="34" spans="1:61" x14ac:dyDescent="0.3">
      <c r="A34" t="s">
        <v>74</v>
      </c>
      <c r="B34" t="s">
        <v>126</v>
      </c>
      <c r="C34">
        <v>380.47012046016698</v>
      </c>
      <c r="D34">
        <v>107.93397111956899</v>
      </c>
      <c r="E34">
        <v>8.7298072874888106</v>
      </c>
      <c r="F34">
        <v>3.4892548677524902</v>
      </c>
      <c r="G34">
        <v>0.53693362577733605</v>
      </c>
      <c r="H34">
        <v>9.4459434103369695</v>
      </c>
      <c r="I34">
        <v>5.24587928125744</v>
      </c>
      <c r="J34">
        <v>16.795838117155402</v>
      </c>
      <c r="K34">
        <v>1.5794712354440701</v>
      </c>
      <c r="L34">
        <v>0.21997271759406101</v>
      </c>
      <c r="M34">
        <v>78.568265587854498</v>
      </c>
      <c r="N34">
        <v>31.403293807414101</v>
      </c>
      <c r="O34">
        <v>1.14842040255371E-2</v>
      </c>
      <c r="P34">
        <v>0.125235298434002</v>
      </c>
      <c r="Q34">
        <v>1.5222947936853999E-2</v>
      </c>
      <c r="R34">
        <v>3.0723003584325798E-2</v>
      </c>
      <c r="S34">
        <v>2.4516321310172302E-2</v>
      </c>
      <c r="T34">
        <v>0.31408602048082301</v>
      </c>
      <c r="U34">
        <v>0.13338173468247999</v>
      </c>
      <c r="V34">
        <v>4.1930198129557297E-2</v>
      </c>
      <c r="W34">
        <v>1.89187652017547E-2</v>
      </c>
      <c r="X34">
        <v>4.5470713270924903E-2</v>
      </c>
      <c r="Y34">
        <v>1.2280851857196301E-2</v>
      </c>
      <c r="Z34">
        <v>2.1308021084547098E-2</v>
      </c>
      <c r="AA34">
        <v>2.4365046629438E-3</v>
      </c>
      <c r="AB34">
        <v>0.14792925099288701</v>
      </c>
      <c r="AC34">
        <v>5.9903791267659203E-3</v>
      </c>
      <c r="AD34">
        <v>3.1305214644528498E-2</v>
      </c>
      <c r="AE34">
        <v>1.77805705746974E-2</v>
      </c>
      <c r="AF34">
        <v>8.2218027700704396E-2</v>
      </c>
      <c r="AG34">
        <v>3.4481126460051102E-2</v>
      </c>
      <c r="AH34">
        <v>2.4776725844240899E-2</v>
      </c>
      <c r="AI34">
        <v>2.3086182576874299E-2</v>
      </c>
      <c r="AJ34">
        <v>0.37555091273465602</v>
      </c>
      <c r="AK34">
        <v>0.20459163081221399</v>
      </c>
      <c r="AL34">
        <v>4.6465828283417103E-2</v>
      </c>
      <c r="AM34">
        <v>4.6904001499268502E-2</v>
      </c>
      <c r="AN34">
        <v>4.7858758832826899E-2</v>
      </c>
      <c r="AO34">
        <v>1.3250900480134499E-2</v>
      </c>
      <c r="AP34">
        <v>0.10081590477561</v>
      </c>
      <c r="AQ34">
        <v>0.30700726766484598</v>
      </c>
      <c r="AR34">
        <v>365</v>
      </c>
      <c r="AS34">
        <v>14078449</v>
      </c>
      <c r="AT34">
        <v>1485336</v>
      </c>
      <c r="AU34">
        <v>238047</v>
      </c>
      <c r="AV34">
        <v>123356</v>
      </c>
      <c r="AW34">
        <v>114691</v>
      </c>
      <c r="AX34">
        <v>42610</v>
      </c>
      <c r="AY34">
        <v>167188</v>
      </c>
      <c r="AZ34">
        <v>28249</v>
      </c>
      <c r="BA34">
        <v>37.157952000986697</v>
      </c>
      <c r="BB34">
        <v>21.499999999999901</v>
      </c>
      <c r="BC34">
        <v>11071.953488372001</v>
      </c>
      <c r="BD34">
        <f t="shared" si="0"/>
        <v>1.5982983211725709E-3</v>
      </c>
      <c r="BE34">
        <f>Table2[[#This Row],[Volume]]/Table2[[#This Row],[population]]</f>
        <v>4.5341454048809267E-4</v>
      </c>
      <c r="BF34">
        <f>((Table2[[#This Row],[Protein]]+Table2[[#This Row],[Fibre]]) - (Table2[[#This Row],[Sugar]]+Table2[[#This Row],[Saturate]]))</f>
        <v>-6.1098477613879485</v>
      </c>
      <c r="BG34" s="2">
        <f>Table2[[#This Row],[f_fruit_veg_weight]]/Table2[[#This Row],[f_sweets_weight]]</f>
        <v>3.7251157302068032</v>
      </c>
      <c r="BH34" s="2">
        <f>(Table2[[#This Row],[Sugar]]*Table2[[#This Row],[population]])/Table2[[#This Row],[num_transactions]]</f>
        <v>0.15971777082834088</v>
      </c>
      <c r="BI34" s="2">
        <f>Table2[[#This Row],[num_transactions]]/Table2[[#This Row],[area_sq_km]]</f>
        <v>654811.58139535191</v>
      </c>
    </row>
    <row r="35" spans="1:61" x14ac:dyDescent="0.3">
      <c r="BD35" s="2">
        <f>SUM(Table2[weight_per_capita])</f>
        <v>9.4532069809773731E-2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year_borough_grocery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Sridhar</dc:creator>
  <cp:lastModifiedBy>venky sridhar</cp:lastModifiedBy>
  <dcterms:created xsi:type="dcterms:W3CDTF">2025-07-31T08:57:07Z</dcterms:created>
  <dcterms:modified xsi:type="dcterms:W3CDTF">2025-08-05T13:36:22Z</dcterms:modified>
</cp:coreProperties>
</file>