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6930" firstSheet="1" activeTab="3"/>
  </bookViews>
  <sheets>
    <sheet name="Sheet2" sheetId="2" r:id="rId1"/>
    <sheet name="Pivot_Table" sheetId="13" r:id="rId2"/>
    <sheet name="Sheet5" sheetId="14" r:id="rId3"/>
    <sheet name="Raw_Data" sheetId="4" r:id="rId4"/>
    <sheet name="Q2" sheetId="7" r:id="rId5"/>
    <sheet name="Sheet3" sheetId="12" r:id="rId6"/>
    <sheet name="Vlookup_Match" sheetId="10" r:id="rId7"/>
    <sheet name="Sheet6" sheetId="6" r:id="rId8"/>
    <sheet name="All_Formulaes" sheetId="5" r:id="rId9"/>
    <sheet name="LookupSheet" sheetId="8" r:id="rId10"/>
    <sheet name="Sheet9" sheetId="9" r:id="rId11"/>
    <sheet name="Index_Match" sheetId="11" r:id="rId12"/>
  </sheets>
  <definedNames>
    <definedName name="_xlnm._FilterDatabase" localSheetId="1" hidden="1">Pivot_Table!$A$10:$D$30</definedName>
    <definedName name="_xlnm._FilterDatabase" localSheetId="3" hidden="1">Raw_Data!$A$1:$AD$911</definedName>
  </definedNames>
  <calcPr calcId="162913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1" l="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15" i="11"/>
  <c r="E6" i="11"/>
  <c r="E7" i="11"/>
  <c r="E8" i="11"/>
  <c r="E9" i="11"/>
  <c r="E10" i="11"/>
  <c r="E5" i="11"/>
  <c r="F5" i="11"/>
  <c r="F6" i="11"/>
  <c r="F7" i="11"/>
  <c r="F8" i="11"/>
  <c r="F9" i="11"/>
  <c r="F10" i="11"/>
  <c r="H3" i="4" l="1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H254" i="4"/>
  <c r="I254" i="4"/>
  <c r="J254" i="4"/>
  <c r="H255" i="4"/>
  <c r="I255" i="4"/>
  <c r="J255" i="4"/>
  <c r="H256" i="4"/>
  <c r="I256" i="4"/>
  <c r="J256" i="4"/>
  <c r="H257" i="4"/>
  <c r="I257" i="4"/>
  <c r="J257" i="4"/>
  <c r="H258" i="4"/>
  <c r="I258" i="4"/>
  <c r="J258" i="4"/>
  <c r="H259" i="4"/>
  <c r="I259" i="4"/>
  <c r="J259" i="4"/>
  <c r="H260" i="4"/>
  <c r="I260" i="4"/>
  <c r="J260" i="4"/>
  <c r="H261" i="4"/>
  <c r="I261" i="4"/>
  <c r="J261" i="4"/>
  <c r="H262" i="4"/>
  <c r="I262" i="4"/>
  <c r="J262" i="4"/>
  <c r="H263" i="4"/>
  <c r="I263" i="4"/>
  <c r="J263" i="4"/>
  <c r="H264" i="4"/>
  <c r="I264" i="4"/>
  <c r="J264" i="4"/>
  <c r="H265" i="4"/>
  <c r="I265" i="4"/>
  <c r="J265" i="4"/>
  <c r="H266" i="4"/>
  <c r="I266" i="4"/>
  <c r="J266" i="4"/>
  <c r="H267" i="4"/>
  <c r="I267" i="4"/>
  <c r="J267" i="4"/>
  <c r="H268" i="4"/>
  <c r="I268" i="4"/>
  <c r="J268" i="4"/>
  <c r="H269" i="4"/>
  <c r="I269" i="4"/>
  <c r="J269" i="4"/>
  <c r="H270" i="4"/>
  <c r="I270" i="4"/>
  <c r="J270" i="4"/>
  <c r="H271" i="4"/>
  <c r="I271" i="4"/>
  <c r="J271" i="4"/>
  <c r="H272" i="4"/>
  <c r="I272" i="4"/>
  <c r="J272" i="4"/>
  <c r="H273" i="4"/>
  <c r="I273" i="4"/>
  <c r="J273" i="4"/>
  <c r="H274" i="4"/>
  <c r="I274" i="4"/>
  <c r="J274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1" i="4"/>
  <c r="I281" i="4"/>
  <c r="J281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87" i="4"/>
  <c r="I287" i="4"/>
  <c r="J287" i="4"/>
  <c r="H288" i="4"/>
  <c r="I288" i="4"/>
  <c r="J288" i="4"/>
  <c r="H289" i="4"/>
  <c r="I289" i="4"/>
  <c r="J289" i="4"/>
  <c r="H290" i="4"/>
  <c r="I290" i="4"/>
  <c r="J290" i="4"/>
  <c r="H291" i="4"/>
  <c r="I291" i="4"/>
  <c r="J291" i="4"/>
  <c r="H292" i="4"/>
  <c r="I292" i="4"/>
  <c r="J292" i="4"/>
  <c r="H293" i="4"/>
  <c r="I293" i="4"/>
  <c r="J293" i="4"/>
  <c r="H294" i="4"/>
  <c r="I294" i="4"/>
  <c r="J294" i="4"/>
  <c r="H295" i="4"/>
  <c r="I295" i="4"/>
  <c r="J295" i="4"/>
  <c r="H296" i="4"/>
  <c r="I296" i="4"/>
  <c r="J296" i="4"/>
  <c r="H297" i="4"/>
  <c r="I297" i="4"/>
  <c r="J297" i="4"/>
  <c r="H298" i="4"/>
  <c r="I298" i="4"/>
  <c r="J298" i="4"/>
  <c r="H299" i="4"/>
  <c r="I299" i="4"/>
  <c r="J299" i="4"/>
  <c r="H300" i="4"/>
  <c r="I300" i="4"/>
  <c r="J300" i="4"/>
  <c r="H301" i="4"/>
  <c r="I301" i="4"/>
  <c r="J301" i="4"/>
  <c r="H302" i="4"/>
  <c r="I302" i="4"/>
  <c r="J302" i="4"/>
  <c r="H303" i="4"/>
  <c r="I303" i="4"/>
  <c r="J303" i="4"/>
  <c r="H304" i="4"/>
  <c r="I304" i="4"/>
  <c r="J304" i="4"/>
  <c r="H305" i="4"/>
  <c r="I305" i="4"/>
  <c r="J305" i="4"/>
  <c r="H306" i="4"/>
  <c r="I306" i="4"/>
  <c r="J306" i="4"/>
  <c r="H307" i="4"/>
  <c r="I307" i="4"/>
  <c r="J307" i="4"/>
  <c r="H308" i="4"/>
  <c r="I308" i="4"/>
  <c r="J308" i="4"/>
  <c r="H309" i="4"/>
  <c r="I309" i="4"/>
  <c r="J309" i="4"/>
  <c r="H310" i="4"/>
  <c r="I310" i="4"/>
  <c r="J310" i="4"/>
  <c r="H311" i="4"/>
  <c r="I311" i="4"/>
  <c r="J311" i="4"/>
  <c r="H312" i="4"/>
  <c r="I312" i="4"/>
  <c r="J312" i="4"/>
  <c r="H313" i="4"/>
  <c r="I313" i="4"/>
  <c r="J313" i="4"/>
  <c r="H314" i="4"/>
  <c r="I314" i="4"/>
  <c r="J314" i="4"/>
  <c r="H315" i="4"/>
  <c r="I315" i="4"/>
  <c r="J315" i="4"/>
  <c r="H316" i="4"/>
  <c r="I316" i="4"/>
  <c r="J316" i="4"/>
  <c r="H317" i="4"/>
  <c r="I317" i="4"/>
  <c r="J317" i="4"/>
  <c r="H318" i="4"/>
  <c r="I318" i="4"/>
  <c r="J318" i="4"/>
  <c r="H319" i="4"/>
  <c r="I319" i="4"/>
  <c r="J319" i="4"/>
  <c r="H320" i="4"/>
  <c r="I320" i="4"/>
  <c r="J320" i="4"/>
  <c r="H321" i="4"/>
  <c r="I321" i="4"/>
  <c r="J321" i="4"/>
  <c r="H322" i="4"/>
  <c r="I322" i="4"/>
  <c r="J322" i="4"/>
  <c r="H323" i="4"/>
  <c r="I323" i="4"/>
  <c r="J323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I332" i="4"/>
  <c r="J332" i="4"/>
  <c r="H333" i="4"/>
  <c r="I333" i="4"/>
  <c r="J333" i="4"/>
  <c r="H334" i="4"/>
  <c r="I334" i="4"/>
  <c r="J334" i="4"/>
  <c r="H335" i="4"/>
  <c r="I335" i="4"/>
  <c r="J335" i="4"/>
  <c r="H336" i="4"/>
  <c r="I336" i="4"/>
  <c r="J336" i="4"/>
  <c r="H337" i="4"/>
  <c r="I337" i="4"/>
  <c r="J337" i="4"/>
  <c r="H338" i="4"/>
  <c r="I338" i="4"/>
  <c r="J338" i="4"/>
  <c r="H339" i="4"/>
  <c r="I339" i="4"/>
  <c r="J339" i="4"/>
  <c r="H340" i="4"/>
  <c r="I340" i="4"/>
  <c r="J340" i="4"/>
  <c r="H341" i="4"/>
  <c r="I341" i="4"/>
  <c r="J341" i="4"/>
  <c r="H342" i="4"/>
  <c r="I342" i="4"/>
  <c r="J342" i="4"/>
  <c r="H343" i="4"/>
  <c r="I343" i="4"/>
  <c r="J343" i="4"/>
  <c r="H344" i="4"/>
  <c r="I344" i="4"/>
  <c r="J344" i="4"/>
  <c r="H345" i="4"/>
  <c r="I345" i="4"/>
  <c r="J345" i="4"/>
  <c r="H346" i="4"/>
  <c r="I346" i="4"/>
  <c r="J346" i="4"/>
  <c r="H347" i="4"/>
  <c r="I347" i="4"/>
  <c r="J347" i="4"/>
  <c r="H348" i="4"/>
  <c r="I348" i="4"/>
  <c r="J348" i="4"/>
  <c r="H349" i="4"/>
  <c r="I349" i="4"/>
  <c r="J349" i="4"/>
  <c r="H350" i="4"/>
  <c r="I350" i="4"/>
  <c r="J350" i="4"/>
  <c r="H351" i="4"/>
  <c r="I351" i="4"/>
  <c r="J351" i="4"/>
  <c r="H352" i="4"/>
  <c r="I352" i="4"/>
  <c r="J352" i="4"/>
  <c r="H353" i="4"/>
  <c r="I353" i="4"/>
  <c r="J353" i="4"/>
  <c r="H354" i="4"/>
  <c r="I354" i="4"/>
  <c r="J354" i="4"/>
  <c r="H355" i="4"/>
  <c r="I355" i="4"/>
  <c r="J355" i="4"/>
  <c r="H356" i="4"/>
  <c r="I356" i="4"/>
  <c r="J356" i="4"/>
  <c r="H357" i="4"/>
  <c r="I357" i="4"/>
  <c r="J357" i="4"/>
  <c r="H358" i="4"/>
  <c r="I358" i="4"/>
  <c r="J358" i="4"/>
  <c r="H359" i="4"/>
  <c r="I359" i="4"/>
  <c r="J359" i="4"/>
  <c r="H360" i="4"/>
  <c r="I360" i="4"/>
  <c r="J360" i="4"/>
  <c r="H361" i="4"/>
  <c r="I361" i="4"/>
  <c r="J361" i="4"/>
  <c r="H362" i="4"/>
  <c r="I362" i="4"/>
  <c r="J362" i="4"/>
  <c r="H363" i="4"/>
  <c r="I363" i="4"/>
  <c r="J363" i="4"/>
  <c r="H364" i="4"/>
  <c r="I364" i="4"/>
  <c r="J364" i="4"/>
  <c r="H365" i="4"/>
  <c r="I365" i="4"/>
  <c r="J365" i="4"/>
  <c r="H366" i="4"/>
  <c r="I366" i="4"/>
  <c r="J366" i="4"/>
  <c r="H367" i="4"/>
  <c r="I367" i="4"/>
  <c r="J367" i="4"/>
  <c r="H368" i="4"/>
  <c r="I368" i="4"/>
  <c r="J368" i="4"/>
  <c r="H369" i="4"/>
  <c r="I369" i="4"/>
  <c r="J369" i="4"/>
  <c r="H370" i="4"/>
  <c r="I370" i="4"/>
  <c r="J370" i="4"/>
  <c r="H371" i="4"/>
  <c r="I371" i="4"/>
  <c r="J371" i="4"/>
  <c r="H372" i="4"/>
  <c r="I372" i="4"/>
  <c r="J372" i="4"/>
  <c r="H373" i="4"/>
  <c r="I373" i="4"/>
  <c r="J373" i="4"/>
  <c r="H374" i="4"/>
  <c r="I374" i="4"/>
  <c r="J374" i="4"/>
  <c r="H375" i="4"/>
  <c r="I375" i="4"/>
  <c r="J375" i="4"/>
  <c r="H376" i="4"/>
  <c r="I376" i="4"/>
  <c r="J376" i="4"/>
  <c r="H377" i="4"/>
  <c r="I377" i="4"/>
  <c r="J377" i="4"/>
  <c r="H378" i="4"/>
  <c r="I378" i="4"/>
  <c r="J378" i="4"/>
  <c r="H379" i="4"/>
  <c r="I379" i="4"/>
  <c r="J379" i="4"/>
  <c r="H380" i="4"/>
  <c r="I380" i="4"/>
  <c r="J380" i="4"/>
  <c r="H381" i="4"/>
  <c r="I381" i="4"/>
  <c r="J381" i="4"/>
  <c r="H382" i="4"/>
  <c r="I382" i="4"/>
  <c r="J382" i="4"/>
  <c r="H383" i="4"/>
  <c r="I383" i="4"/>
  <c r="J383" i="4"/>
  <c r="H384" i="4"/>
  <c r="I384" i="4"/>
  <c r="J384" i="4"/>
  <c r="H385" i="4"/>
  <c r="I385" i="4"/>
  <c r="J385" i="4"/>
  <c r="H386" i="4"/>
  <c r="I386" i="4"/>
  <c r="J386" i="4"/>
  <c r="H387" i="4"/>
  <c r="I387" i="4"/>
  <c r="J387" i="4"/>
  <c r="H388" i="4"/>
  <c r="I388" i="4"/>
  <c r="J388" i="4"/>
  <c r="H389" i="4"/>
  <c r="I389" i="4"/>
  <c r="J389" i="4"/>
  <c r="H390" i="4"/>
  <c r="I390" i="4"/>
  <c r="J390" i="4"/>
  <c r="H391" i="4"/>
  <c r="I391" i="4"/>
  <c r="J391" i="4"/>
  <c r="H392" i="4"/>
  <c r="I392" i="4"/>
  <c r="J392" i="4"/>
  <c r="H393" i="4"/>
  <c r="I393" i="4"/>
  <c r="J393" i="4"/>
  <c r="H394" i="4"/>
  <c r="I394" i="4"/>
  <c r="J394" i="4"/>
  <c r="H395" i="4"/>
  <c r="I395" i="4"/>
  <c r="J395" i="4"/>
  <c r="H396" i="4"/>
  <c r="I396" i="4"/>
  <c r="J396" i="4"/>
  <c r="H397" i="4"/>
  <c r="I397" i="4"/>
  <c r="J397" i="4"/>
  <c r="H398" i="4"/>
  <c r="I398" i="4"/>
  <c r="J398" i="4"/>
  <c r="H399" i="4"/>
  <c r="I399" i="4"/>
  <c r="J399" i="4"/>
  <c r="H400" i="4"/>
  <c r="I400" i="4"/>
  <c r="J400" i="4"/>
  <c r="H401" i="4"/>
  <c r="I401" i="4"/>
  <c r="J401" i="4"/>
  <c r="H402" i="4"/>
  <c r="I402" i="4"/>
  <c r="J402" i="4"/>
  <c r="H403" i="4"/>
  <c r="I403" i="4"/>
  <c r="J403" i="4"/>
  <c r="H404" i="4"/>
  <c r="I404" i="4"/>
  <c r="J404" i="4"/>
  <c r="H405" i="4"/>
  <c r="I405" i="4"/>
  <c r="J405" i="4"/>
  <c r="H406" i="4"/>
  <c r="I406" i="4"/>
  <c r="J406" i="4"/>
  <c r="H407" i="4"/>
  <c r="I407" i="4"/>
  <c r="J407" i="4"/>
  <c r="H408" i="4"/>
  <c r="I408" i="4"/>
  <c r="J408" i="4"/>
  <c r="H409" i="4"/>
  <c r="I409" i="4"/>
  <c r="J409" i="4"/>
  <c r="H410" i="4"/>
  <c r="I410" i="4"/>
  <c r="J410" i="4"/>
  <c r="H411" i="4"/>
  <c r="I411" i="4"/>
  <c r="J411" i="4"/>
  <c r="H412" i="4"/>
  <c r="I412" i="4"/>
  <c r="J412" i="4"/>
  <c r="H413" i="4"/>
  <c r="I413" i="4"/>
  <c r="J413" i="4"/>
  <c r="H414" i="4"/>
  <c r="I414" i="4"/>
  <c r="J414" i="4"/>
  <c r="H415" i="4"/>
  <c r="I415" i="4"/>
  <c r="J415" i="4"/>
  <c r="H416" i="4"/>
  <c r="I416" i="4"/>
  <c r="J416" i="4"/>
  <c r="H417" i="4"/>
  <c r="I417" i="4"/>
  <c r="J417" i="4"/>
  <c r="H418" i="4"/>
  <c r="I418" i="4"/>
  <c r="J418" i="4"/>
  <c r="H419" i="4"/>
  <c r="I419" i="4"/>
  <c r="J419" i="4"/>
  <c r="H420" i="4"/>
  <c r="I420" i="4"/>
  <c r="J420" i="4"/>
  <c r="H421" i="4"/>
  <c r="I421" i="4"/>
  <c r="J421" i="4"/>
  <c r="H422" i="4"/>
  <c r="I422" i="4"/>
  <c r="J422" i="4"/>
  <c r="H423" i="4"/>
  <c r="I423" i="4"/>
  <c r="J423" i="4"/>
  <c r="H424" i="4"/>
  <c r="I424" i="4"/>
  <c r="J424" i="4"/>
  <c r="H425" i="4"/>
  <c r="I425" i="4"/>
  <c r="J425" i="4"/>
  <c r="H426" i="4"/>
  <c r="I426" i="4"/>
  <c r="J426" i="4"/>
  <c r="H427" i="4"/>
  <c r="I427" i="4"/>
  <c r="J427" i="4"/>
  <c r="H428" i="4"/>
  <c r="I428" i="4"/>
  <c r="J428" i="4"/>
  <c r="H429" i="4"/>
  <c r="I429" i="4"/>
  <c r="J429" i="4"/>
  <c r="H430" i="4"/>
  <c r="I430" i="4"/>
  <c r="J430" i="4"/>
  <c r="H431" i="4"/>
  <c r="I431" i="4"/>
  <c r="J431" i="4"/>
  <c r="H432" i="4"/>
  <c r="I432" i="4"/>
  <c r="J432" i="4"/>
  <c r="H433" i="4"/>
  <c r="I433" i="4"/>
  <c r="J433" i="4"/>
  <c r="H434" i="4"/>
  <c r="I434" i="4"/>
  <c r="J434" i="4"/>
  <c r="H435" i="4"/>
  <c r="I435" i="4"/>
  <c r="J435" i="4"/>
  <c r="H436" i="4"/>
  <c r="I436" i="4"/>
  <c r="J436" i="4"/>
  <c r="H437" i="4"/>
  <c r="I437" i="4"/>
  <c r="J437" i="4"/>
  <c r="H438" i="4"/>
  <c r="I438" i="4"/>
  <c r="J438" i="4"/>
  <c r="H439" i="4"/>
  <c r="I439" i="4"/>
  <c r="J439" i="4"/>
  <c r="H440" i="4"/>
  <c r="I440" i="4"/>
  <c r="J440" i="4"/>
  <c r="H441" i="4"/>
  <c r="I441" i="4"/>
  <c r="J441" i="4"/>
  <c r="H442" i="4"/>
  <c r="I442" i="4"/>
  <c r="J442" i="4"/>
  <c r="H443" i="4"/>
  <c r="I443" i="4"/>
  <c r="J443" i="4"/>
  <c r="H444" i="4"/>
  <c r="I444" i="4"/>
  <c r="J444" i="4"/>
  <c r="H445" i="4"/>
  <c r="I445" i="4"/>
  <c r="J445" i="4"/>
  <c r="H446" i="4"/>
  <c r="I446" i="4"/>
  <c r="J446" i="4"/>
  <c r="H447" i="4"/>
  <c r="I447" i="4"/>
  <c r="J447" i="4"/>
  <c r="H448" i="4"/>
  <c r="I448" i="4"/>
  <c r="J448" i="4"/>
  <c r="H449" i="4"/>
  <c r="I449" i="4"/>
  <c r="J449" i="4"/>
  <c r="H450" i="4"/>
  <c r="I450" i="4"/>
  <c r="J450" i="4"/>
  <c r="H451" i="4"/>
  <c r="I451" i="4"/>
  <c r="J451" i="4"/>
  <c r="H452" i="4"/>
  <c r="I452" i="4"/>
  <c r="J452" i="4"/>
  <c r="H453" i="4"/>
  <c r="I453" i="4"/>
  <c r="J453" i="4"/>
  <c r="H454" i="4"/>
  <c r="I454" i="4"/>
  <c r="J454" i="4"/>
  <c r="H455" i="4"/>
  <c r="I455" i="4"/>
  <c r="J455" i="4"/>
  <c r="H456" i="4"/>
  <c r="I456" i="4"/>
  <c r="J456" i="4"/>
  <c r="H457" i="4"/>
  <c r="I457" i="4"/>
  <c r="J457" i="4"/>
  <c r="H458" i="4"/>
  <c r="I458" i="4"/>
  <c r="J458" i="4"/>
  <c r="H459" i="4"/>
  <c r="I459" i="4"/>
  <c r="J459" i="4"/>
  <c r="H460" i="4"/>
  <c r="I460" i="4"/>
  <c r="J460" i="4"/>
  <c r="H461" i="4"/>
  <c r="I461" i="4"/>
  <c r="J461" i="4"/>
  <c r="H462" i="4"/>
  <c r="I462" i="4"/>
  <c r="J462" i="4"/>
  <c r="H463" i="4"/>
  <c r="I463" i="4"/>
  <c r="J463" i="4"/>
  <c r="H464" i="4"/>
  <c r="I464" i="4"/>
  <c r="J464" i="4"/>
  <c r="H465" i="4"/>
  <c r="I465" i="4"/>
  <c r="J465" i="4"/>
  <c r="H466" i="4"/>
  <c r="I466" i="4"/>
  <c r="J466" i="4"/>
  <c r="H467" i="4"/>
  <c r="I467" i="4"/>
  <c r="J467" i="4"/>
  <c r="H468" i="4"/>
  <c r="I468" i="4"/>
  <c r="J468" i="4"/>
  <c r="H469" i="4"/>
  <c r="I469" i="4"/>
  <c r="J469" i="4"/>
  <c r="H470" i="4"/>
  <c r="I470" i="4"/>
  <c r="J470" i="4"/>
  <c r="H471" i="4"/>
  <c r="I471" i="4"/>
  <c r="J471" i="4"/>
  <c r="H472" i="4"/>
  <c r="I472" i="4"/>
  <c r="J472" i="4"/>
  <c r="H473" i="4"/>
  <c r="I473" i="4"/>
  <c r="J473" i="4"/>
  <c r="H474" i="4"/>
  <c r="I474" i="4"/>
  <c r="J474" i="4"/>
  <c r="H475" i="4"/>
  <c r="I475" i="4"/>
  <c r="J475" i="4"/>
  <c r="H476" i="4"/>
  <c r="I476" i="4"/>
  <c r="J476" i="4"/>
  <c r="H477" i="4"/>
  <c r="I477" i="4"/>
  <c r="J477" i="4"/>
  <c r="H478" i="4"/>
  <c r="I478" i="4"/>
  <c r="J478" i="4"/>
  <c r="H479" i="4"/>
  <c r="I479" i="4"/>
  <c r="J479" i="4"/>
  <c r="H480" i="4"/>
  <c r="I480" i="4"/>
  <c r="J480" i="4"/>
  <c r="H481" i="4"/>
  <c r="I481" i="4"/>
  <c r="J481" i="4"/>
  <c r="H482" i="4"/>
  <c r="I482" i="4"/>
  <c r="J482" i="4"/>
  <c r="H483" i="4"/>
  <c r="I483" i="4"/>
  <c r="J483" i="4"/>
  <c r="H484" i="4"/>
  <c r="I484" i="4"/>
  <c r="J484" i="4"/>
  <c r="H485" i="4"/>
  <c r="I485" i="4"/>
  <c r="J485" i="4"/>
  <c r="H486" i="4"/>
  <c r="I486" i="4"/>
  <c r="J486" i="4"/>
  <c r="H487" i="4"/>
  <c r="I487" i="4"/>
  <c r="J487" i="4"/>
  <c r="H488" i="4"/>
  <c r="I488" i="4"/>
  <c r="J488" i="4"/>
  <c r="H489" i="4"/>
  <c r="I489" i="4"/>
  <c r="J489" i="4"/>
  <c r="H490" i="4"/>
  <c r="I490" i="4"/>
  <c r="J490" i="4"/>
  <c r="H491" i="4"/>
  <c r="I491" i="4"/>
  <c r="J491" i="4"/>
  <c r="H492" i="4"/>
  <c r="I492" i="4"/>
  <c r="J492" i="4"/>
  <c r="H493" i="4"/>
  <c r="I493" i="4"/>
  <c r="J493" i="4"/>
  <c r="H494" i="4"/>
  <c r="I494" i="4"/>
  <c r="J494" i="4"/>
  <c r="H495" i="4"/>
  <c r="I495" i="4"/>
  <c r="J495" i="4"/>
  <c r="H496" i="4"/>
  <c r="I496" i="4"/>
  <c r="J496" i="4"/>
  <c r="H497" i="4"/>
  <c r="I497" i="4"/>
  <c r="J497" i="4"/>
  <c r="H498" i="4"/>
  <c r="I498" i="4"/>
  <c r="J498" i="4"/>
  <c r="H499" i="4"/>
  <c r="I499" i="4"/>
  <c r="J499" i="4"/>
  <c r="H500" i="4"/>
  <c r="I500" i="4"/>
  <c r="J500" i="4"/>
  <c r="H501" i="4"/>
  <c r="I501" i="4"/>
  <c r="J501" i="4"/>
  <c r="H502" i="4"/>
  <c r="I502" i="4"/>
  <c r="J502" i="4"/>
  <c r="H503" i="4"/>
  <c r="I503" i="4"/>
  <c r="J503" i="4"/>
  <c r="H504" i="4"/>
  <c r="I504" i="4"/>
  <c r="J504" i="4"/>
  <c r="H505" i="4"/>
  <c r="I505" i="4"/>
  <c r="J505" i="4"/>
  <c r="H506" i="4"/>
  <c r="I506" i="4"/>
  <c r="J506" i="4"/>
  <c r="H507" i="4"/>
  <c r="I507" i="4"/>
  <c r="J507" i="4"/>
  <c r="H508" i="4"/>
  <c r="I508" i="4"/>
  <c r="J508" i="4"/>
  <c r="H509" i="4"/>
  <c r="I509" i="4"/>
  <c r="J509" i="4"/>
  <c r="H510" i="4"/>
  <c r="I510" i="4"/>
  <c r="J510" i="4"/>
  <c r="H511" i="4"/>
  <c r="I511" i="4"/>
  <c r="J511" i="4"/>
  <c r="H512" i="4"/>
  <c r="I512" i="4"/>
  <c r="J512" i="4"/>
  <c r="H513" i="4"/>
  <c r="I513" i="4"/>
  <c r="J513" i="4"/>
  <c r="H514" i="4"/>
  <c r="I514" i="4"/>
  <c r="J514" i="4"/>
  <c r="H515" i="4"/>
  <c r="I515" i="4"/>
  <c r="J515" i="4"/>
  <c r="H516" i="4"/>
  <c r="I516" i="4"/>
  <c r="J516" i="4"/>
  <c r="H517" i="4"/>
  <c r="I517" i="4"/>
  <c r="J517" i="4"/>
  <c r="H518" i="4"/>
  <c r="I518" i="4"/>
  <c r="J518" i="4"/>
  <c r="H519" i="4"/>
  <c r="I519" i="4"/>
  <c r="J519" i="4"/>
  <c r="H520" i="4"/>
  <c r="I520" i="4"/>
  <c r="J520" i="4"/>
  <c r="H521" i="4"/>
  <c r="I521" i="4"/>
  <c r="J521" i="4"/>
  <c r="H522" i="4"/>
  <c r="I522" i="4"/>
  <c r="J522" i="4"/>
  <c r="H523" i="4"/>
  <c r="I523" i="4"/>
  <c r="J523" i="4"/>
  <c r="H524" i="4"/>
  <c r="I524" i="4"/>
  <c r="J524" i="4"/>
  <c r="H525" i="4"/>
  <c r="I525" i="4"/>
  <c r="J525" i="4"/>
  <c r="H526" i="4"/>
  <c r="I526" i="4"/>
  <c r="J526" i="4"/>
  <c r="H527" i="4"/>
  <c r="I527" i="4"/>
  <c r="J527" i="4"/>
  <c r="H528" i="4"/>
  <c r="I528" i="4"/>
  <c r="J528" i="4"/>
  <c r="H529" i="4"/>
  <c r="I529" i="4"/>
  <c r="J529" i="4"/>
  <c r="H530" i="4"/>
  <c r="I530" i="4"/>
  <c r="J530" i="4"/>
  <c r="H531" i="4"/>
  <c r="I531" i="4"/>
  <c r="J531" i="4"/>
  <c r="H532" i="4"/>
  <c r="I532" i="4"/>
  <c r="J532" i="4"/>
  <c r="H533" i="4"/>
  <c r="I533" i="4"/>
  <c r="J533" i="4"/>
  <c r="H534" i="4"/>
  <c r="I534" i="4"/>
  <c r="J534" i="4"/>
  <c r="H535" i="4"/>
  <c r="I535" i="4"/>
  <c r="J535" i="4"/>
  <c r="H536" i="4"/>
  <c r="I536" i="4"/>
  <c r="J536" i="4"/>
  <c r="H537" i="4"/>
  <c r="I537" i="4"/>
  <c r="J537" i="4"/>
  <c r="H538" i="4"/>
  <c r="I538" i="4"/>
  <c r="J538" i="4"/>
  <c r="H539" i="4"/>
  <c r="I539" i="4"/>
  <c r="J539" i="4"/>
  <c r="H540" i="4"/>
  <c r="I540" i="4"/>
  <c r="J540" i="4"/>
  <c r="H541" i="4"/>
  <c r="I541" i="4"/>
  <c r="J541" i="4"/>
  <c r="H542" i="4"/>
  <c r="I542" i="4"/>
  <c r="J542" i="4"/>
  <c r="H543" i="4"/>
  <c r="I543" i="4"/>
  <c r="J543" i="4"/>
  <c r="H544" i="4"/>
  <c r="I544" i="4"/>
  <c r="J544" i="4"/>
  <c r="H545" i="4"/>
  <c r="I545" i="4"/>
  <c r="J545" i="4"/>
  <c r="H546" i="4"/>
  <c r="I546" i="4"/>
  <c r="J546" i="4"/>
  <c r="H547" i="4"/>
  <c r="I547" i="4"/>
  <c r="J547" i="4"/>
  <c r="H548" i="4"/>
  <c r="I548" i="4"/>
  <c r="J548" i="4"/>
  <c r="H549" i="4"/>
  <c r="I549" i="4"/>
  <c r="J549" i="4"/>
  <c r="H550" i="4"/>
  <c r="I550" i="4"/>
  <c r="J550" i="4"/>
  <c r="H551" i="4"/>
  <c r="I551" i="4"/>
  <c r="J551" i="4"/>
  <c r="H552" i="4"/>
  <c r="I552" i="4"/>
  <c r="J552" i="4"/>
  <c r="H553" i="4"/>
  <c r="I553" i="4"/>
  <c r="J553" i="4"/>
  <c r="H554" i="4"/>
  <c r="I554" i="4"/>
  <c r="J554" i="4"/>
  <c r="H555" i="4"/>
  <c r="I555" i="4"/>
  <c r="J555" i="4"/>
  <c r="H556" i="4"/>
  <c r="I556" i="4"/>
  <c r="J556" i="4"/>
  <c r="H557" i="4"/>
  <c r="I557" i="4"/>
  <c r="J557" i="4"/>
  <c r="H558" i="4"/>
  <c r="I558" i="4"/>
  <c r="J558" i="4"/>
  <c r="H559" i="4"/>
  <c r="I559" i="4"/>
  <c r="J559" i="4"/>
  <c r="H560" i="4"/>
  <c r="I560" i="4"/>
  <c r="J560" i="4"/>
  <c r="H561" i="4"/>
  <c r="I561" i="4"/>
  <c r="J561" i="4"/>
  <c r="H562" i="4"/>
  <c r="I562" i="4"/>
  <c r="J562" i="4"/>
  <c r="H563" i="4"/>
  <c r="I563" i="4"/>
  <c r="J563" i="4"/>
  <c r="H564" i="4"/>
  <c r="I564" i="4"/>
  <c r="J564" i="4"/>
  <c r="H565" i="4"/>
  <c r="I565" i="4"/>
  <c r="J565" i="4"/>
  <c r="H566" i="4"/>
  <c r="I566" i="4"/>
  <c r="J566" i="4"/>
  <c r="H567" i="4"/>
  <c r="I567" i="4"/>
  <c r="J567" i="4"/>
  <c r="H568" i="4"/>
  <c r="I568" i="4"/>
  <c r="J568" i="4"/>
  <c r="H569" i="4"/>
  <c r="I569" i="4"/>
  <c r="J569" i="4"/>
  <c r="H570" i="4"/>
  <c r="I570" i="4"/>
  <c r="J570" i="4"/>
  <c r="H571" i="4"/>
  <c r="I571" i="4"/>
  <c r="J571" i="4"/>
  <c r="H572" i="4"/>
  <c r="I572" i="4"/>
  <c r="J572" i="4"/>
  <c r="H573" i="4"/>
  <c r="I573" i="4"/>
  <c r="J573" i="4"/>
  <c r="H574" i="4"/>
  <c r="I574" i="4"/>
  <c r="J574" i="4"/>
  <c r="H575" i="4"/>
  <c r="I575" i="4"/>
  <c r="J575" i="4"/>
  <c r="H576" i="4"/>
  <c r="I576" i="4"/>
  <c r="J576" i="4"/>
  <c r="H577" i="4"/>
  <c r="I577" i="4"/>
  <c r="J577" i="4"/>
  <c r="H578" i="4"/>
  <c r="I578" i="4"/>
  <c r="J578" i="4"/>
  <c r="H579" i="4"/>
  <c r="I579" i="4"/>
  <c r="J579" i="4"/>
  <c r="H580" i="4"/>
  <c r="I580" i="4"/>
  <c r="J580" i="4"/>
  <c r="H581" i="4"/>
  <c r="I581" i="4"/>
  <c r="J581" i="4"/>
  <c r="H582" i="4"/>
  <c r="I582" i="4"/>
  <c r="J582" i="4"/>
  <c r="H583" i="4"/>
  <c r="I583" i="4"/>
  <c r="J583" i="4"/>
  <c r="H584" i="4"/>
  <c r="I584" i="4"/>
  <c r="J584" i="4"/>
  <c r="H585" i="4"/>
  <c r="I585" i="4"/>
  <c r="J585" i="4"/>
  <c r="H586" i="4"/>
  <c r="I586" i="4"/>
  <c r="J586" i="4"/>
  <c r="H587" i="4"/>
  <c r="I587" i="4"/>
  <c r="J587" i="4"/>
  <c r="H588" i="4"/>
  <c r="I588" i="4"/>
  <c r="J588" i="4"/>
  <c r="H589" i="4"/>
  <c r="I589" i="4"/>
  <c r="J589" i="4"/>
  <c r="H590" i="4"/>
  <c r="I590" i="4"/>
  <c r="J590" i="4"/>
  <c r="H591" i="4"/>
  <c r="I591" i="4"/>
  <c r="J591" i="4"/>
  <c r="H592" i="4"/>
  <c r="I592" i="4"/>
  <c r="J592" i="4"/>
  <c r="H593" i="4"/>
  <c r="I593" i="4"/>
  <c r="J593" i="4"/>
  <c r="H594" i="4"/>
  <c r="I594" i="4"/>
  <c r="J594" i="4"/>
  <c r="H595" i="4"/>
  <c r="I595" i="4"/>
  <c r="J595" i="4"/>
  <c r="H596" i="4"/>
  <c r="I596" i="4"/>
  <c r="J596" i="4"/>
  <c r="H597" i="4"/>
  <c r="I597" i="4"/>
  <c r="J597" i="4"/>
  <c r="H598" i="4"/>
  <c r="I598" i="4"/>
  <c r="J598" i="4"/>
  <c r="H599" i="4"/>
  <c r="I599" i="4"/>
  <c r="J599" i="4"/>
  <c r="H600" i="4"/>
  <c r="I600" i="4"/>
  <c r="J600" i="4"/>
  <c r="H601" i="4"/>
  <c r="I601" i="4"/>
  <c r="J601" i="4"/>
  <c r="H602" i="4"/>
  <c r="I602" i="4"/>
  <c r="J602" i="4"/>
  <c r="H603" i="4"/>
  <c r="I603" i="4"/>
  <c r="J603" i="4"/>
  <c r="H604" i="4"/>
  <c r="I604" i="4"/>
  <c r="J604" i="4"/>
  <c r="H605" i="4"/>
  <c r="I605" i="4"/>
  <c r="J605" i="4"/>
  <c r="H606" i="4"/>
  <c r="I606" i="4"/>
  <c r="J606" i="4"/>
  <c r="H607" i="4"/>
  <c r="I607" i="4"/>
  <c r="J607" i="4"/>
  <c r="H608" i="4"/>
  <c r="I608" i="4"/>
  <c r="J608" i="4"/>
  <c r="H609" i="4"/>
  <c r="I609" i="4"/>
  <c r="J609" i="4"/>
  <c r="H610" i="4"/>
  <c r="I610" i="4"/>
  <c r="J610" i="4"/>
  <c r="H611" i="4"/>
  <c r="I611" i="4"/>
  <c r="J611" i="4"/>
  <c r="H612" i="4"/>
  <c r="I612" i="4"/>
  <c r="J612" i="4"/>
  <c r="H613" i="4"/>
  <c r="I613" i="4"/>
  <c r="J613" i="4"/>
  <c r="H614" i="4"/>
  <c r="I614" i="4"/>
  <c r="J614" i="4"/>
  <c r="H615" i="4"/>
  <c r="I615" i="4"/>
  <c r="J615" i="4"/>
  <c r="H616" i="4"/>
  <c r="I616" i="4"/>
  <c r="J616" i="4"/>
  <c r="H617" i="4"/>
  <c r="I617" i="4"/>
  <c r="J617" i="4"/>
  <c r="H618" i="4"/>
  <c r="I618" i="4"/>
  <c r="J618" i="4"/>
  <c r="H619" i="4"/>
  <c r="I619" i="4"/>
  <c r="J619" i="4"/>
  <c r="H620" i="4"/>
  <c r="I620" i="4"/>
  <c r="J620" i="4"/>
  <c r="H621" i="4"/>
  <c r="I621" i="4"/>
  <c r="J621" i="4"/>
  <c r="H622" i="4"/>
  <c r="I622" i="4"/>
  <c r="J622" i="4"/>
  <c r="H623" i="4"/>
  <c r="I623" i="4"/>
  <c r="J623" i="4"/>
  <c r="H624" i="4"/>
  <c r="I624" i="4"/>
  <c r="J624" i="4"/>
  <c r="H625" i="4"/>
  <c r="I625" i="4"/>
  <c r="J625" i="4"/>
  <c r="H626" i="4"/>
  <c r="I626" i="4"/>
  <c r="J626" i="4"/>
  <c r="H627" i="4"/>
  <c r="I627" i="4"/>
  <c r="J627" i="4"/>
  <c r="H628" i="4"/>
  <c r="I628" i="4"/>
  <c r="J628" i="4"/>
  <c r="H629" i="4"/>
  <c r="I629" i="4"/>
  <c r="J629" i="4"/>
  <c r="H630" i="4"/>
  <c r="I630" i="4"/>
  <c r="J630" i="4"/>
  <c r="H631" i="4"/>
  <c r="I631" i="4"/>
  <c r="J631" i="4"/>
  <c r="H632" i="4"/>
  <c r="I632" i="4"/>
  <c r="J632" i="4"/>
  <c r="H633" i="4"/>
  <c r="I633" i="4"/>
  <c r="J633" i="4"/>
  <c r="H634" i="4"/>
  <c r="I634" i="4"/>
  <c r="J634" i="4"/>
  <c r="H635" i="4"/>
  <c r="I635" i="4"/>
  <c r="J635" i="4"/>
  <c r="H636" i="4"/>
  <c r="I636" i="4"/>
  <c r="J636" i="4"/>
  <c r="H637" i="4"/>
  <c r="I637" i="4"/>
  <c r="J637" i="4"/>
  <c r="H638" i="4"/>
  <c r="I638" i="4"/>
  <c r="J638" i="4"/>
  <c r="H639" i="4"/>
  <c r="I639" i="4"/>
  <c r="J639" i="4"/>
  <c r="H640" i="4"/>
  <c r="I640" i="4"/>
  <c r="J640" i="4"/>
  <c r="H641" i="4"/>
  <c r="I641" i="4"/>
  <c r="J641" i="4"/>
  <c r="H642" i="4"/>
  <c r="I642" i="4"/>
  <c r="J642" i="4"/>
  <c r="H643" i="4"/>
  <c r="I643" i="4"/>
  <c r="J643" i="4"/>
  <c r="H644" i="4"/>
  <c r="I644" i="4"/>
  <c r="J644" i="4"/>
  <c r="H645" i="4"/>
  <c r="I645" i="4"/>
  <c r="J645" i="4"/>
  <c r="H646" i="4"/>
  <c r="I646" i="4"/>
  <c r="J646" i="4"/>
  <c r="H647" i="4"/>
  <c r="I647" i="4"/>
  <c r="J647" i="4"/>
  <c r="H648" i="4"/>
  <c r="I648" i="4"/>
  <c r="J648" i="4"/>
  <c r="H649" i="4"/>
  <c r="I649" i="4"/>
  <c r="J649" i="4"/>
  <c r="H650" i="4"/>
  <c r="I650" i="4"/>
  <c r="J650" i="4"/>
  <c r="H651" i="4"/>
  <c r="I651" i="4"/>
  <c r="J651" i="4"/>
  <c r="H652" i="4"/>
  <c r="I652" i="4"/>
  <c r="J652" i="4"/>
  <c r="H653" i="4"/>
  <c r="I653" i="4"/>
  <c r="J653" i="4"/>
  <c r="H654" i="4"/>
  <c r="I654" i="4"/>
  <c r="J654" i="4"/>
  <c r="H655" i="4"/>
  <c r="I655" i="4"/>
  <c r="J655" i="4"/>
  <c r="H656" i="4"/>
  <c r="I656" i="4"/>
  <c r="J656" i="4"/>
  <c r="H657" i="4"/>
  <c r="I657" i="4"/>
  <c r="J657" i="4"/>
  <c r="H658" i="4"/>
  <c r="I658" i="4"/>
  <c r="J658" i="4"/>
  <c r="H659" i="4"/>
  <c r="I659" i="4"/>
  <c r="J659" i="4"/>
  <c r="H660" i="4"/>
  <c r="I660" i="4"/>
  <c r="J660" i="4"/>
  <c r="H661" i="4"/>
  <c r="I661" i="4"/>
  <c r="J661" i="4"/>
  <c r="H662" i="4"/>
  <c r="I662" i="4"/>
  <c r="J662" i="4"/>
  <c r="H663" i="4"/>
  <c r="I663" i="4"/>
  <c r="J663" i="4"/>
  <c r="H664" i="4"/>
  <c r="I664" i="4"/>
  <c r="J664" i="4"/>
  <c r="H665" i="4"/>
  <c r="I665" i="4"/>
  <c r="J665" i="4"/>
  <c r="H666" i="4"/>
  <c r="I666" i="4"/>
  <c r="J666" i="4"/>
  <c r="H667" i="4"/>
  <c r="I667" i="4"/>
  <c r="J667" i="4"/>
  <c r="H668" i="4"/>
  <c r="I668" i="4"/>
  <c r="J668" i="4"/>
  <c r="H669" i="4"/>
  <c r="I669" i="4"/>
  <c r="J669" i="4"/>
  <c r="H670" i="4"/>
  <c r="I670" i="4"/>
  <c r="J670" i="4"/>
  <c r="H671" i="4"/>
  <c r="I671" i="4"/>
  <c r="J671" i="4"/>
  <c r="H672" i="4"/>
  <c r="I672" i="4"/>
  <c r="J672" i="4"/>
  <c r="H673" i="4"/>
  <c r="I673" i="4"/>
  <c r="J673" i="4"/>
  <c r="H674" i="4"/>
  <c r="I674" i="4"/>
  <c r="J674" i="4"/>
  <c r="H675" i="4"/>
  <c r="I675" i="4"/>
  <c r="J675" i="4"/>
  <c r="H676" i="4"/>
  <c r="I676" i="4"/>
  <c r="J676" i="4"/>
  <c r="H677" i="4"/>
  <c r="I677" i="4"/>
  <c r="J677" i="4"/>
  <c r="H678" i="4"/>
  <c r="I678" i="4"/>
  <c r="J678" i="4"/>
  <c r="H679" i="4"/>
  <c r="I679" i="4"/>
  <c r="J679" i="4"/>
  <c r="H680" i="4"/>
  <c r="I680" i="4"/>
  <c r="J680" i="4"/>
  <c r="H681" i="4"/>
  <c r="I681" i="4"/>
  <c r="J681" i="4"/>
  <c r="H682" i="4"/>
  <c r="I682" i="4"/>
  <c r="J682" i="4"/>
  <c r="H683" i="4"/>
  <c r="I683" i="4"/>
  <c r="J683" i="4"/>
  <c r="H684" i="4"/>
  <c r="I684" i="4"/>
  <c r="J684" i="4"/>
  <c r="H685" i="4"/>
  <c r="I685" i="4"/>
  <c r="J685" i="4"/>
  <c r="H686" i="4"/>
  <c r="I686" i="4"/>
  <c r="J686" i="4"/>
  <c r="H687" i="4"/>
  <c r="I687" i="4"/>
  <c r="J687" i="4"/>
  <c r="H688" i="4"/>
  <c r="I688" i="4"/>
  <c r="J688" i="4"/>
  <c r="H689" i="4"/>
  <c r="I689" i="4"/>
  <c r="J689" i="4"/>
  <c r="H690" i="4"/>
  <c r="I690" i="4"/>
  <c r="J690" i="4"/>
  <c r="H691" i="4"/>
  <c r="I691" i="4"/>
  <c r="J691" i="4"/>
  <c r="H692" i="4"/>
  <c r="I692" i="4"/>
  <c r="J692" i="4"/>
  <c r="H693" i="4"/>
  <c r="I693" i="4"/>
  <c r="J693" i="4"/>
  <c r="H694" i="4"/>
  <c r="I694" i="4"/>
  <c r="J694" i="4"/>
  <c r="H695" i="4"/>
  <c r="I695" i="4"/>
  <c r="J695" i="4"/>
  <c r="H696" i="4"/>
  <c r="I696" i="4"/>
  <c r="J696" i="4"/>
  <c r="H697" i="4"/>
  <c r="I697" i="4"/>
  <c r="J697" i="4"/>
  <c r="H698" i="4"/>
  <c r="I698" i="4"/>
  <c r="J698" i="4"/>
  <c r="H699" i="4"/>
  <c r="I699" i="4"/>
  <c r="J699" i="4"/>
  <c r="H700" i="4"/>
  <c r="I700" i="4"/>
  <c r="J700" i="4"/>
  <c r="H701" i="4"/>
  <c r="I701" i="4"/>
  <c r="J701" i="4"/>
  <c r="H702" i="4"/>
  <c r="I702" i="4"/>
  <c r="J702" i="4"/>
  <c r="H703" i="4"/>
  <c r="I703" i="4"/>
  <c r="J703" i="4"/>
  <c r="H704" i="4"/>
  <c r="I704" i="4"/>
  <c r="J704" i="4"/>
  <c r="H705" i="4"/>
  <c r="I705" i="4"/>
  <c r="J705" i="4"/>
  <c r="H706" i="4"/>
  <c r="I706" i="4"/>
  <c r="J706" i="4"/>
  <c r="H707" i="4"/>
  <c r="I707" i="4"/>
  <c r="J707" i="4"/>
  <c r="H708" i="4"/>
  <c r="I708" i="4"/>
  <c r="J708" i="4"/>
  <c r="H709" i="4"/>
  <c r="I709" i="4"/>
  <c r="J709" i="4"/>
  <c r="H710" i="4"/>
  <c r="I710" i="4"/>
  <c r="J710" i="4"/>
  <c r="H711" i="4"/>
  <c r="I711" i="4"/>
  <c r="J711" i="4"/>
  <c r="H712" i="4"/>
  <c r="I712" i="4"/>
  <c r="J712" i="4"/>
  <c r="H713" i="4"/>
  <c r="I713" i="4"/>
  <c r="J713" i="4"/>
  <c r="H714" i="4"/>
  <c r="I714" i="4"/>
  <c r="J714" i="4"/>
  <c r="H715" i="4"/>
  <c r="I715" i="4"/>
  <c r="J715" i="4"/>
  <c r="H716" i="4"/>
  <c r="I716" i="4"/>
  <c r="J716" i="4"/>
  <c r="H717" i="4"/>
  <c r="I717" i="4"/>
  <c r="J717" i="4"/>
  <c r="H718" i="4"/>
  <c r="I718" i="4"/>
  <c r="J718" i="4"/>
  <c r="H719" i="4"/>
  <c r="I719" i="4"/>
  <c r="J719" i="4"/>
  <c r="H720" i="4"/>
  <c r="I720" i="4"/>
  <c r="J720" i="4"/>
  <c r="H721" i="4"/>
  <c r="I721" i="4"/>
  <c r="J721" i="4"/>
  <c r="H722" i="4"/>
  <c r="I722" i="4"/>
  <c r="J722" i="4"/>
  <c r="H723" i="4"/>
  <c r="I723" i="4"/>
  <c r="J723" i="4"/>
  <c r="H724" i="4"/>
  <c r="I724" i="4"/>
  <c r="J724" i="4"/>
  <c r="H725" i="4"/>
  <c r="I725" i="4"/>
  <c r="J725" i="4"/>
  <c r="H726" i="4"/>
  <c r="I726" i="4"/>
  <c r="J726" i="4"/>
  <c r="H727" i="4"/>
  <c r="I727" i="4"/>
  <c r="J727" i="4"/>
  <c r="H728" i="4"/>
  <c r="I728" i="4"/>
  <c r="J728" i="4"/>
  <c r="H729" i="4"/>
  <c r="I729" i="4"/>
  <c r="J729" i="4"/>
  <c r="H730" i="4"/>
  <c r="I730" i="4"/>
  <c r="J730" i="4"/>
  <c r="H731" i="4"/>
  <c r="I731" i="4"/>
  <c r="J731" i="4"/>
  <c r="H732" i="4"/>
  <c r="I732" i="4"/>
  <c r="J732" i="4"/>
  <c r="H733" i="4"/>
  <c r="I733" i="4"/>
  <c r="J733" i="4"/>
  <c r="H734" i="4"/>
  <c r="I734" i="4"/>
  <c r="J734" i="4"/>
  <c r="H735" i="4"/>
  <c r="I735" i="4"/>
  <c r="J735" i="4"/>
  <c r="H736" i="4"/>
  <c r="I736" i="4"/>
  <c r="J736" i="4"/>
  <c r="H737" i="4"/>
  <c r="I737" i="4"/>
  <c r="J737" i="4"/>
  <c r="H738" i="4"/>
  <c r="I738" i="4"/>
  <c r="J738" i="4"/>
  <c r="H739" i="4"/>
  <c r="I739" i="4"/>
  <c r="J739" i="4"/>
  <c r="H740" i="4"/>
  <c r="I740" i="4"/>
  <c r="J740" i="4"/>
  <c r="H741" i="4"/>
  <c r="I741" i="4"/>
  <c r="J741" i="4"/>
  <c r="H742" i="4"/>
  <c r="I742" i="4"/>
  <c r="J742" i="4"/>
  <c r="H743" i="4"/>
  <c r="I743" i="4"/>
  <c r="J743" i="4"/>
  <c r="H744" i="4"/>
  <c r="I744" i="4"/>
  <c r="J744" i="4"/>
  <c r="H745" i="4"/>
  <c r="I745" i="4"/>
  <c r="J745" i="4"/>
  <c r="H746" i="4"/>
  <c r="I746" i="4"/>
  <c r="J746" i="4"/>
  <c r="H747" i="4"/>
  <c r="I747" i="4"/>
  <c r="J747" i="4"/>
  <c r="H748" i="4"/>
  <c r="I748" i="4"/>
  <c r="J748" i="4"/>
  <c r="H749" i="4"/>
  <c r="I749" i="4"/>
  <c r="J749" i="4"/>
  <c r="H750" i="4"/>
  <c r="I750" i="4"/>
  <c r="J750" i="4"/>
  <c r="H751" i="4"/>
  <c r="I751" i="4"/>
  <c r="J751" i="4"/>
  <c r="H752" i="4"/>
  <c r="I752" i="4"/>
  <c r="J752" i="4"/>
  <c r="H753" i="4"/>
  <c r="I753" i="4"/>
  <c r="J753" i="4"/>
  <c r="H754" i="4"/>
  <c r="I754" i="4"/>
  <c r="J754" i="4"/>
  <c r="H755" i="4"/>
  <c r="I755" i="4"/>
  <c r="J755" i="4"/>
  <c r="H756" i="4"/>
  <c r="I756" i="4"/>
  <c r="J756" i="4"/>
  <c r="H757" i="4"/>
  <c r="I757" i="4"/>
  <c r="J757" i="4"/>
  <c r="H758" i="4"/>
  <c r="I758" i="4"/>
  <c r="J758" i="4"/>
  <c r="H759" i="4"/>
  <c r="I759" i="4"/>
  <c r="J759" i="4"/>
  <c r="H760" i="4"/>
  <c r="I760" i="4"/>
  <c r="J760" i="4"/>
  <c r="H761" i="4"/>
  <c r="I761" i="4"/>
  <c r="J761" i="4"/>
  <c r="H762" i="4"/>
  <c r="I762" i="4"/>
  <c r="J762" i="4"/>
  <c r="H763" i="4"/>
  <c r="I763" i="4"/>
  <c r="J763" i="4"/>
  <c r="H764" i="4"/>
  <c r="I764" i="4"/>
  <c r="J764" i="4"/>
  <c r="H765" i="4"/>
  <c r="I765" i="4"/>
  <c r="J765" i="4"/>
  <c r="H766" i="4"/>
  <c r="I766" i="4"/>
  <c r="J766" i="4"/>
  <c r="H767" i="4"/>
  <c r="I767" i="4"/>
  <c r="J767" i="4"/>
  <c r="H768" i="4"/>
  <c r="I768" i="4"/>
  <c r="J768" i="4"/>
  <c r="H769" i="4"/>
  <c r="I769" i="4"/>
  <c r="J769" i="4"/>
  <c r="H770" i="4"/>
  <c r="I770" i="4"/>
  <c r="J770" i="4"/>
  <c r="H771" i="4"/>
  <c r="I771" i="4"/>
  <c r="J771" i="4"/>
  <c r="H772" i="4"/>
  <c r="I772" i="4"/>
  <c r="J772" i="4"/>
  <c r="H773" i="4"/>
  <c r="I773" i="4"/>
  <c r="J773" i="4"/>
  <c r="H774" i="4"/>
  <c r="I774" i="4"/>
  <c r="J774" i="4"/>
  <c r="H775" i="4"/>
  <c r="I775" i="4"/>
  <c r="J775" i="4"/>
  <c r="H776" i="4"/>
  <c r="I776" i="4"/>
  <c r="J776" i="4"/>
  <c r="H777" i="4"/>
  <c r="I777" i="4"/>
  <c r="J777" i="4"/>
  <c r="H778" i="4"/>
  <c r="I778" i="4"/>
  <c r="J778" i="4"/>
  <c r="H779" i="4"/>
  <c r="I779" i="4"/>
  <c r="J779" i="4"/>
  <c r="H780" i="4"/>
  <c r="I780" i="4"/>
  <c r="J780" i="4"/>
  <c r="H781" i="4"/>
  <c r="I781" i="4"/>
  <c r="J781" i="4"/>
  <c r="H782" i="4"/>
  <c r="I782" i="4"/>
  <c r="J782" i="4"/>
  <c r="H783" i="4"/>
  <c r="I783" i="4"/>
  <c r="J783" i="4"/>
  <c r="H784" i="4"/>
  <c r="I784" i="4"/>
  <c r="J784" i="4"/>
  <c r="H785" i="4"/>
  <c r="I785" i="4"/>
  <c r="J785" i="4"/>
  <c r="H786" i="4"/>
  <c r="I786" i="4"/>
  <c r="J786" i="4"/>
  <c r="H787" i="4"/>
  <c r="I787" i="4"/>
  <c r="J787" i="4"/>
  <c r="H788" i="4"/>
  <c r="I788" i="4"/>
  <c r="J788" i="4"/>
  <c r="H789" i="4"/>
  <c r="I789" i="4"/>
  <c r="J789" i="4"/>
  <c r="H790" i="4"/>
  <c r="I790" i="4"/>
  <c r="J790" i="4"/>
  <c r="H791" i="4"/>
  <c r="I791" i="4"/>
  <c r="J791" i="4"/>
  <c r="H792" i="4"/>
  <c r="I792" i="4"/>
  <c r="J792" i="4"/>
  <c r="H793" i="4"/>
  <c r="I793" i="4"/>
  <c r="J793" i="4"/>
  <c r="H794" i="4"/>
  <c r="I794" i="4"/>
  <c r="J794" i="4"/>
  <c r="H795" i="4"/>
  <c r="I795" i="4"/>
  <c r="J795" i="4"/>
  <c r="H796" i="4"/>
  <c r="I796" i="4"/>
  <c r="J796" i="4"/>
  <c r="H797" i="4"/>
  <c r="I797" i="4"/>
  <c r="J797" i="4"/>
  <c r="H798" i="4"/>
  <c r="I798" i="4"/>
  <c r="J798" i="4"/>
  <c r="H799" i="4"/>
  <c r="I799" i="4"/>
  <c r="J799" i="4"/>
  <c r="H800" i="4"/>
  <c r="I800" i="4"/>
  <c r="J800" i="4"/>
  <c r="H801" i="4"/>
  <c r="I801" i="4"/>
  <c r="J801" i="4"/>
  <c r="H802" i="4"/>
  <c r="I802" i="4"/>
  <c r="J802" i="4"/>
  <c r="H803" i="4"/>
  <c r="I803" i="4"/>
  <c r="J803" i="4"/>
  <c r="H804" i="4"/>
  <c r="I804" i="4"/>
  <c r="J804" i="4"/>
  <c r="H805" i="4"/>
  <c r="I805" i="4"/>
  <c r="J805" i="4"/>
  <c r="H806" i="4"/>
  <c r="I806" i="4"/>
  <c r="J806" i="4"/>
  <c r="H807" i="4"/>
  <c r="I807" i="4"/>
  <c r="J807" i="4"/>
  <c r="H808" i="4"/>
  <c r="I808" i="4"/>
  <c r="J808" i="4"/>
  <c r="H809" i="4"/>
  <c r="I809" i="4"/>
  <c r="J809" i="4"/>
  <c r="H810" i="4"/>
  <c r="I810" i="4"/>
  <c r="J810" i="4"/>
  <c r="H811" i="4"/>
  <c r="I811" i="4"/>
  <c r="J811" i="4"/>
  <c r="H812" i="4"/>
  <c r="I812" i="4"/>
  <c r="J812" i="4"/>
  <c r="H813" i="4"/>
  <c r="I813" i="4"/>
  <c r="J813" i="4"/>
  <c r="H814" i="4"/>
  <c r="I814" i="4"/>
  <c r="J814" i="4"/>
  <c r="H815" i="4"/>
  <c r="I815" i="4"/>
  <c r="J815" i="4"/>
  <c r="H816" i="4"/>
  <c r="I816" i="4"/>
  <c r="J816" i="4"/>
  <c r="H817" i="4"/>
  <c r="I817" i="4"/>
  <c r="J817" i="4"/>
  <c r="H818" i="4"/>
  <c r="I818" i="4"/>
  <c r="J818" i="4"/>
  <c r="H819" i="4"/>
  <c r="I819" i="4"/>
  <c r="J819" i="4"/>
  <c r="H820" i="4"/>
  <c r="I820" i="4"/>
  <c r="J820" i="4"/>
  <c r="H821" i="4"/>
  <c r="I821" i="4"/>
  <c r="J821" i="4"/>
  <c r="H822" i="4"/>
  <c r="I822" i="4"/>
  <c r="J822" i="4"/>
  <c r="H823" i="4"/>
  <c r="I823" i="4"/>
  <c r="J823" i="4"/>
  <c r="H824" i="4"/>
  <c r="I824" i="4"/>
  <c r="J824" i="4"/>
  <c r="H825" i="4"/>
  <c r="I825" i="4"/>
  <c r="J825" i="4"/>
  <c r="H826" i="4"/>
  <c r="I826" i="4"/>
  <c r="J826" i="4"/>
  <c r="H827" i="4"/>
  <c r="I827" i="4"/>
  <c r="J827" i="4"/>
  <c r="H828" i="4"/>
  <c r="I828" i="4"/>
  <c r="J828" i="4"/>
  <c r="H829" i="4"/>
  <c r="I829" i="4"/>
  <c r="J829" i="4"/>
  <c r="H830" i="4"/>
  <c r="I830" i="4"/>
  <c r="J830" i="4"/>
  <c r="H831" i="4"/>
  <c r="I831" i="4"/>
  <c r="J831" i="4"/>
  <c r="H832" i="4"/>
  <c r="I832" i="4"/>
  <c r="J832" i="4"/>
  <c r="H833" i="4"/>
  <c r="I833" i="4"/>
  <c r="J833" i="4"/>
  <c r="H834" i="4"/>
  <c r="I834" i="4"/>
  <c r="J834" i="4"/>
  <c r="H835" i="4"/>
  <c r="I835" i="4"/>
  <c r="J835" i="4"/>
  <c r="H836" i="4"/>
  <c r="I836" i="4"/>
  <c r="J836" i="4"/>
  <c r="H837" i="4"/>
  <c r="I837" i="4"/>
  <c r="J837" i="4"/>
  <c r="H838" i="4"/>
  <c r="I838" i="4"/>
  <c r="J838" i="4"/>
  <c r="H839" i="4"/>
  <c r="I839" i="4"/>
  <c r="J839" i="4"/>
  <c r="H840" i="4"/>
  <c r="I840" i="4"/>
  <c r="J840" i="4"/>
  <c r="H841" i="4"/>
  <c r="I841" i="4"/>
  <c r="J841" i="4"/>
  <c r="H842" i="4"/>
  <c r="I842" i="4"/>
  <c r="J842" i="4"/>
  <c r="H843" i="4"/>
  <c r="I843" i="4"/>
  <c r="J843" i="4"/>
  <c r="H844" i="4"/>
  <c r="I844" i="4"/>
  <c r="J844" i="4"/>
  <c r="H845" i="4"/>
  <c r="I845" i="4"/>
  <c r="J845" i="4"/>
  <c r="H846" i="4"/>
  <c r="I846" i="4"/>
  <c r="J846" i="4"/>
  <c r="H847" i="4"/>
  <c r="I847" i="4"/>
  <c r="J847" i="4"/>
  <c r="H848" i="4"/>
  <c r="I848" i="4"/>
  <c r="J848" i="4"/>
  <c r="H849" i="4"/>
  <c r="I849" i="4"/>
  <c r="J849" i="4"/>
  <c r="H850" i="4"/>
  <c r="I850" i="4"/>
  <c r="J850" i="4"/>
  <c r="H851" i="4"/>
  <c r="I851" i="4"/>
  <c r="J851" i="4"/>
  <c r="H852" i="4"/>
  <c r="I852" i="4"/>
  <c r="J852" i="4"/>
  <c r="H853" i="4"/>
  <c r="I853" i="4"/>
  <c r="J853" i="4"/>
  <c r="H854" i="4"/>
  <c r="I854" i="4"/>
  <c r="J854" i="4"/>
  <c r="H855" i="4"/>
  <c r="I855" i="4"/>
  <c r="J855" i="4"/>
  <c r="H856" i="4"/>
  <c r="I856" i="4"/>
  <c r="J856" i="4"/>
  <c r="H857" i="4"/>
  <c r="I857" i="4"/>
  <c r="J857" i="4"/>
  <c r="H858" i="4"/>
  <c r="I858" i="4"/>
  <c r="J858" i="4"/>
  <c r="H859" i="4"/>
  <c r="I859" i="4"/>
  <c r="J859" i="4"/>
  <c r="H860" i="4"/>
  <c r="I860" i="4"/>
  <c r="J860" i="4"/>
  <c r="H861" i="4"/>
  <c r="I861" i="4"/>
  <c r="J861" i="4"/>
  <c r="H862" i="4"/>
  <c r="I862" i="4"/>
  <c r="J862" i="4"/>
  <c r="H863" i="4"/>
  <c r="I863" i="4"/>
  <c r="J863" i="4"/>
  <c r="H864" i="4"/>
  <c r="I864" i="4"/>
  <c r="J864" i="4"/>
  <c r="H865" i="4"/>
  <c r="I865" i="4"/>
  <c r="J865" i="4"/>
  <c r="H866" i="4"/>
  <c r="I866" i="4"/>
  <c r="J866" i="4"/>
  <c r="H867" i="4"/>
  <c r="I867" i="4"/>
  <c r="J867" i="4"/>
  <c r="H868" i="4"/>
  <c r="I868" i="4"/>
  <c r="J868" i="4"/>
  <c r="H869" i="4"/>
  <c r="I869" i="4"/>
  <c r="J869" i="4"/>
  <c r="H870" i="4"/>
  <c r="I870" i="4"/>
  <c r="J870" i="4"/>
  <c r="H871" i="4"/>
  <c r="I871" i="4"/>
  <c r="J871" i="4"/>
  <c r="H872" i="4"/>
  <c r="I872" i="4"/>
  <c r="J872" i="4"/>
  <c r="H873" i="4"/>
  <c r="I873" i="4"/>
  <c r="J873" i="4"/>
  <c r="H874" i="4"/>
  <c r="I874" i="4"/>
  <c r="J874" i="4"/>
  <c r="H875" i="4"/>
  <c r="I875" i="4"/>
  <c r="J875" i="4"/>
  <c r="H876" i="4"/>
  <c r="I876" i="4"/>
  <c r="J876" i="4"/>
  <c r="H877" i="4"/>
  <c r="I877" i="4"/>
  <c r="J877" i="4"/>
  <c r="H878" i="4"/>
  <c r="I878" i="4"/>
  <c r="J878" i="4"/>
  <c r="H879" i="4"/>
  <c r="I879" i="4"/>
  <c r="J879" i="4"/>
  <c r="H880" i="4"/>
  <c r="I880" i="4"/>
  <c r="J880" i="4"/>
  <c r="H881" i="4"/>
  <c r="I881" i="4"/>
  <c r="J881" i="4"/>
  <c r="H882" i="4"/>
  <c r="I882" i="4"/>
  <c r="J882" i="4"/>
  <c r="H883" i="4"/>
  <c r="I883" i="4"/>
  <c r="J883" i="4"/>
  <c r="H884" i="4"/>
  <c r="I884" i="4"/>
  <c r="J884" i="4"/>
  <c r="H885" i="4"/>
  <c r="I885" i="4"/>
  <c r="J885" i="4"/>
  <c r="H886" i="4"/>
  <c r="I886" i="4"/>
  <c r="J886" i="4"/>
  <c r="H887" i="4"/>
  <c r="I887" i="4"/>
  <c r="J887" i="4"/>
  <c r="H888" i="4"/>
  <c r="I888" i="4"/>
  <c r="J888" i="4"/>
  <c r="H889" i="4"/>
  <c r="I889" i="4"/>
  <c r="J889" i="4"/>
  <c r="H890" i="4"/>
  <c r="I890" i="4"/>
  <c r="J890" i="4"/>
  <c r="H891" i="4"/>
  <c r="I891" i="4"/>
  <c r="J891" i="4"/>
  <c r="H892" i="4"/>
  <c r="I892" i="4"/>
  <c r="J892" i="4"/>
  <c r="H893" i="4"/>
  <c r="I893" i="4"/>
  <c r="J893" i="4"/>
  <c r="H894" i="4"/>
  <c r="I894" i="4"/>
  <c r="J894" i="4"/>
  <c r="H895" i="4"/>
  <c r="I895" i="4"/>
  <c r="J895" i="4"/>
  <c r="H896" i="4"/>
  <c r="I896" i="4"/>
  <c r="J896" i="4"/>
  <c r="H897" i="4"/>
  <c r="I897" i="4"/>
  <c r="J897" i="4"/>
  <c r="H898" i="4"/>
  <c r="I898" i="4"/>
  <c r="J898" i="4"/>
  <c r="H899" i="4"/>
  <c r="I899" i="4"/>
  <c r="J899" i="4"/>
  <c r="H900" i="4"/>
  <c r="I900" i="4"/>
  <c r="J900" i="4"/>
  <c r="H901" i="4"/>
  <c r="I901" i="4"/>
  <c r="J901" i="4"/>
  <c r="H902" i="4"/>
  <c r="I902" i="4"/>
  <c r="J902" i="4"/>
  <c r="H903" i="4"/>
  <c r="I903" i="4"/>
  <c r="J903" i="4"/>
  <c r="H904" i="4"/>
  <c r="I904" i="4"/>
  <c r="J904" i="4"/>
  <c r="H905" i="4"/>
  <c r="I905" i="4"/>
  <c r="J905" i="4"/>
  <c r="H906" i="4"/>
  <c r="I906" i="4"/>
  <c r="J906" i="4"/>
  <c r="H907" i="4"/>
  <c r="I907" i="4"/>
  <c r="J907" i="4"/>
  <c r="H908" i="4"/>
  <c r="I908" i="4"/>
  <c r="J908" i="4"/>
  <c r="H909" i="4"/>
  <c r="I909" i="4"/>
  <c r="J909" i="4"/>
  <c r="H910" i="4"/>
  <c r="I910" i="4"/>
  <c r="J910" i="4"/>
  <c r="H911" i="4"/>
  <c r="I911" i="4"/>
  <c r="J911" i="4"/>
  <c r="J2" i="4"/>
  <c r="I2" i="4"/>
  <c r="H2" i="4"/>
  <c r="AF3" i="4"/>
  <c r="AF2" i="4"/>
  <c r="J6" i="11"/>
  <c r="J7" i="11"/>
  <c r="J8" i="11"/>
  <c r="J9" i="11"/>
  <c r="J10" i="11"/>
  <c r="J5" i="11"/>
  <c r="H6" i="11"/>
  <c r="H7" i="11"/>
  <c r="H8" i="11"/>
  <c r="H9" i="11"/>
  <c r="H10" i="11"/>
  <c r="H5" i="11"/>
  <c r="I6" i="11"/>
  <c r="I7" i="11"/>
  <c r="I8" i="11"/>
  <c r="I9" i="11"/>
  <c r="I10" i="11"/>
  <c r="I5" i="11"/>
  <c r="AI26" i="11" l="1"/>
  <c r="AO26" i="11" s="1"/>
  <c r="AE26" i="11"/>
  <c r="S26" i="11"/>
  <c r="B3" i="10" l="1"/>
  <c r="C3" i="10"/>
  <c r="D3" i="10"/>
  <c r="E3" i="10"/>
  <c r="F3" i="10"/>
  <c r="G3" i="10"/>
  <c r="B4" i="10"/>
  <c r="C4" i="10"/>
  <c r="D4" i="10"/>
  <c r="E4" i="10"/>
  <c r="F4" i="10"/>
  <c r="G4" i="10"/>
  <c r="B5" i="10"/>
  <c r="C5" i="10"/>
  <c r="D5" i="10"/>
  <c r="E5" i="10"/>
  <c r="F5" i="10"/>
  <c r="G5" i="10"/>
  <c r="B6" i="10"/>
  <c r="C6" i="10"/>
  <c r="D6" i="10"/>
  <c r="E6" i="10"/>
  <c r="F6" i="10"/>
  <c r="G6" i="10"/>
  <c r="B7" i="10"/>
  <c r="C7" i="10"/>
  <c r="D7" i="10"/>
  <c r="E7" i="10"/>
  <c r="F7" i="10"/>
  <c r="G7" i="10"/>
  <c r="B8" i="10"/>
  <c r="C8" i="10"/>
  <c r="D8" i="10"/>
  <c r="E8" i="10"/>
  <c r="F8" i="10"/>
  <c r="G8" i="10"/>
  <c r="B9" i="10"/>
  <c r="C9" i="10"/>
  <c r="D9" i="10"/>
  <c r="E9" i="10"/>
  <c r="F9" i="10"/>
  <c r="G9" i="10"/>
  <c r="B10" i="10"/>
  <c r="C10" i="10"/>
  <c r="D10" i="10"/>
  <c r="E10" i="10"/>
  <c r="F10" i="10"/>
  <c r="G10" i="10"/>
  <c r="B11" i="10"/>
  <c r="C11" i="10"/>
  <c r="D11" i="10"/>
  <c r="E11" i="10"/>
  <c r="F11" i="10"/>
  <c r="G11" i="10"/>
  <c r="B12" i="10"/>
  <c r="C12" i="10"/>
  <c r="D12" i="10"/>
  <c r="E12" i="10"/>
  <c r="F12" i="10"/>
  <c r="G12" i="10"/>
  <c r="B13" i="10"/>
  <c r="C13" i="10"/>
  <c r="D13" i="10"/>
  <c r="E13" i="10"/>
  <c r="F13" i="10"/>
  <c r="G13" i="10"/>
  <c r="B14" i="10"/>
  <c r="C14" i="10"/>
  <c r="D14" i="10"/>
  <c r="E14" i="10"/>
  <c r="F14" i="10"/>
  <c r="G14" i="10"/>
  <c r="B15" i="10"/>
  <c r="C15" i="10"/>
  <c r="D15" i="10"/>
  <c r="E15" i="10"/>
  <c r="F15" i="10"/>
  <c r="G15" i="10"/>
  <c r="B16" i="10"/>
  <c r="C16" i="10"/>
  <c r="D16" i="10"/>
  <c r="E16" i="10"/>
  <c r="F16" i="10"/>
  <c r="G16" i="10"/>
  <c r="B17" i="10"/>
  <c r="C17" i="10"/>
  <c r="D17" i="10"/>
  <c r="E17" i="10"/>
  <c r="F17" i="10"/>
  <c r="G17" i="10"/>
  <c r="B18" i="10"/>
  <c r="C18" i="10"/>
  <c r="D18" i="10"/>
  <c r="E18" i="10"/>
  <c r="F18" i="10"/>
  <c r="G18" i="10"/>
  <c r="B19" i="10"/>
  <c r="C19" i="10"/>
  <c r="D19" i="10"/>
  <c r="E19" i="10"/>
  <c r="F19" i="10"/>
  <c r="G19" i="10"/>
  <c r="B20" i="10"/>
  <c r="C20" i="10"/>
  <c r="D20" i="10"/>
  <c r="E20" i="10"/>
  <c r="F20" i="10"/>
  <c r="G20" i="10"/>
  <c r="B21" i="10"/>
  <c r="C21" i="10"/>
  <c r="D21" i="10"/>
  <c r="E21" i="10"/>
  <c r="F21" i="10"/>
  <c r="G21" i="10"/>
  <c r="B22" i="10"/>
  <c r="C22" i="10"/>
  <c r="D22" i="10"/>
  <c r="E22" i="10"/>
  <c r="F22" i="10"/>
  <c r="G22" i="10"/>
  <c r="B23" i="10"/>
  <c r="C23" i="10"/>
  <c r="D23" i="10"/>
  <c r="E23" i="10"/>
  <c r="F23" i="10"/>
  <c r="G23" i="10"/>
  <c r="B24" i="10"/>
  <c r="C24" i="10"/>
  <c r="D24" i="10"/>
  <c r="E24" i="10"/>
  <c r="F24" i="10"/>
  <c r="G24" i="10"/>
  <c r="B25" i="10"/>
  <c r="C25" i="10"/>
  <c r="D25" i="10"/>
  <c r="E25" i="10"/>
  <c r="F25" i="10"/>
  <c r="G25" i="10"/>
  <c r="B26" i="10"/>
  <c r="C26" i="10"/>
  <c r="D26" i="10"/>
  <c r="E26" i="10"/>
  <c r="F26" i="10"/>
  <c r="G26" i="10"/>
  <c r="B27" i="10"/>
  <c r="C27" i="10"/>
  <c r="D27" i="10"/>
  <c r="E27" i="10"/>
  <c r="F27" i="10"/>
  <c r="G27" i="10"/>
  <c r="B28" i="10"/>
  <c r="C28" i="10"/>
  <c r="D28" i="10"/>
  <c r="E28" i="10"/>
  <c r="F28" i="10"/>
  <c r="G28" i="10"/>
  <c r="B29" i="10"/>
  <c r="C29" i="10"/>
  <c r="D29" i="10"/>
  <c r="E29" i="10"/>
  <c r="F29" i="10"/>
  <c r="G29" i="10"/>
  <c r="B30" i="10"/>
  <c r="C30" i="10"/>
  <c r="D30" i="10"/>
  <c r="E30" i="10"/>
  <c r="F30" i="10"/>
  <c r="G30" i="10"/>
  <c r="B31" i="10"/>
  <c r="C31" i="10"/>
  <c r="D31" i="10"/>
  <c r="E31" i="10"/>
  <c r="F31" i="10"/>
  <c r="G31" i="10"/>
  <c r="B32" i="10"/>
  <c r="C32" i="10"/>
  <c r="D32" i="10"/>
  <c r="E32" i="10"/>
  <c r="F32" i="10"/>
  <c r="G32" i="10"/>
  <c r="B33" i="10"/>
  <c r="C33" i="10"/>
  <c r="D33" i="10"/>
  <c r="E33" i="10"/>
  <c r="F33" i="10"/>
  <c r="G33" i="10"/>
  <c r="B34" i="10"/>
  <c r="C34" i="10"/>
  <c r="D34" i="10"/>
  <c r="E34" i="10"/>
  <c r="F34" i="10"/>
  <c r="G34" i="10"/>
  <c r="B35" i="10"/>
  <c r="C35" i="10"/>
  <c r="D35" i="10"/>
  <c r="E35" i="10"/>
  <c r="F35" i="10"/>
  <c r="G35" i="10"/>
  <c r="B36" i="10"/>
  <c r="C36" i="10"/>
  <c r="D36" i="10"/>
  <c r="E36" i="10"/>
  <c r="F36" i="10"/>
  <c r="G36" i="10"/>
  <c r="B37" i="10"/>
  <c r="C37" i="10"/>
  <c r="D37" i="10"/>
  <c r="E37" i="10"/>
  <c r="F37" i="10"/>
  <c r="G37" i="10"/>
  <c r="B38" i="10"/>
  <c r="C38" i="10"/>
  <c r="D38" i="10"/>
  <c r="E38" i="10"/>
  <c r="F38" i="10"/>
  <c r="G38" i="10"/>
  <c r="B39" i="10"/>
  <c r="C39" i="10"/>
  <c r="D39" i="10"/>
  <c r="E39" i="10"/>
  <c r="F39" i="10"/>
  <c r="G39" i="10"/>
  <c r="B40" i="10"/>
  <c r="C40" i="10"/>
  <c r="D40" i="10"/>
  <c r="E40" i="10"/>
  <c r="F40" i="10"/>
  <c r="G40" i="10"/>
  <c r="B41" i="10"/>
  <c r="C41" i="10"/>
  <c r="D41" i="10"/>
  <c r="E41" i="10"/>
  <c r="F41" i="10"/>
  <c r="G41" i="10"/>
  <c r="B42" i="10"/>
  <c r="C42" i="10"/>
  <c r="D42" i="10"/>
  <c r="E42" i="10"/>
  <c r="F42" i="10"/>
  <c r="G42" i="10"/>
  <c r="B43" i="10"/>
  <c r="C43" i="10"/>
  <c r="D43" i="10"/>
  <c r="E43" i="10"/>
  <c r="F43" i="10"/>
  <c r="G43" i="10"/>
  <c r="B44" i="10"/>
  <c r="C44" i="10"/>
  <c r="D44" i="10"/>
  <c r="E44" i="10"/>
  <c r="F44" i="10"/>
  <c r="G44" i="10"/>
  <c r="B45" i="10"/>
  <c r="C45" i="10"/>
  <c r="D45" i="10"/>
  <c r="E45" i="10"/>
  <c r="F45" i="10"/>
  <c r="G45" i="10"/>
  <c r="B46" i="10"/>
  <c r="C46" i="10"/>
  <c r="D46" i="10"/>
  <c r="E46" i="10"/>
  <c r="F46" i="10"/>
  <c r="G46" i="10"/>
  <c r="B47" i="10"/>
  <c r="C47" i="10"/>
  <c r="D47" i="10"/>
  <c r="E47" i="10"/>
  <c r="F47" i="10"/>
  <c r="G47" i="10"/>
  <c r="B48" i="10"/>
  <c r="C48" i="10"/>
  <c r="D48" i="10"/>
  <c r="E48" i="10"/>
  <c r="F48" i="10"/>
  <c r="G48" i="10"/>
  <c r="B49" i="10"/>
  <c r="C49" i="10"/>
  <c r="D49" i="10"/>
  <c r="E49" i="10"/>
  <c r="F49" i="10"/>
  <c r="G49" i="10"/>
  <c r="B50" i="10"/>
  <c r="C50" i="10"/>
  <c r="D50" i="10"/>
  <c r="E50" i="10"/>
  <c r="F50" i="10"/>
  <c r="G50" i="10"/>
  <c r="B51" i="10"/>
  <c r="C51" i="10"/>
  <c r="D51" i="10"/>
  <c r="E51" i="10"/>
  <c r="F51" i="10"/>
  <c r="G51" i="10"/>
  <c r="B52" i="10"/>
  <c r="C52" i="10"/>
  <c r="D52" i="10"/>
  <c r="E52" i="10"/>
  <c r="F52" i="10"/>
  <c r="G52" i="10"/>
  <c r="B53" i="10"/>
  <c r="C53" i="10"/>
  <c r="D53" i="10"/>
  <c r="E53" i="10"/>
  <c r="F53" i="10"/>
  <c r="G53" i="10"/>
  <c r="B54" i="10"/>
  <c r="C54" i="10"/>
  <c r="D54" i="10"/>
  <c r="E54" i="10"/>
  <c r="F54" i="10"/>
  <c r="G54" i="10"/>
  <c r="B55" i="10"/>
  <c r="C55" i="10"/>
  <c r="D55" i="10"/>
  <c r="E55" i="10"/>
  <c r="F55" i="10"/>
  <c r="G55" i="10"/>
  <c r="B56" i="10"/>
  <c r="C56" i="10"/>
  <c r="D56" i="10"/>
  <c r="E56" i="10"/>
  <c r="F56" i="10"/>
  <c r="G56" i="10"/>
  <c r="B57" i="10"/>
  <c r="C57" i="10"/>
  <c r="D57" i="10"/>
  <c r="E57" i="10"/>
  <c r="F57" i="10"/>
  <c r="G57" i="10"/>
  <c r="B58" i="10"/>
  <c r="C58" i="10"/>
  <c r="D58" i="10"/>
  <c r="E58" i="10"/>
  <c r="F58" i="10"/>
  <c r="G58" i="10"/>
  <c r="B59" i="10"/>
  <c r="C59" i="10"/>
  <c r="D59" i="10"/>
  <c r="E59" i="10"/>
  <c r="F59" i="10"/>
  <c r="G59" i="10"/>
  <c r="B60" i="10"/>
  <c r="C60" i="10"/>
  <c r="D60" i="10"/>
  <c r="E60" i="10"/>
  <c r="F60" i="10"/>
  <c r="G60" i="10"/>
  <c r="B61" i="10"/>
  <c r="C61" i="10"/>
  <c r="D61" i="10"/>
  <c r="E61" i="10"/>
  <c r="F61" i="10"/>
  <c r="G61" i="10"/>
  <c r="B62" i="10"/>
  <c r="C62" i="10"/>
  <c r="D62" i="10"/>
  <c r="E62" i="10"/>
  <c r="F62" i="10"/>
  <c r="G62" i="10"/>
  <c r="B63" i="10"/>
  <c r="C63" i="10"/>
  <c r="D63" i="10"/>
  <c r="E63" i="10"/>
  <c r="F63" i="10"/>
  <c r="G63" i="10"/>
  <c r="B64" i="10"/>
  <c r="C64" i="10"/>
  <c r="D64" i="10"/>
  <c r="E64" i="10"/>
  <c r="F64" i="10"/>
  <c r="G64" i="10"/>
  <c r="B65" i="10"/>
  <c r="C65" i="10"/>
  <c r="D65" i="10"/>
  <c r="E65" i="10"/>
  <c r="F65" i="10"/>
  <c r="G65" i="10"/>
  <c r="B66" i="10"/>
  <c r="C66" i="10"/>
  <c r="D66" i="10"/>
  <c r="E66" i="10"/>
  <c r="F66" i="10"/>
  <c r="G66" i="10"/>
  <c r="B67" i="10"/>
  <c r="C67" i="10"/>
  <c r="D67" i="10"/>
  <c r="E67" i="10"/>
  <c r="F67" i="10"/>
  <c r="G67" i="10"/>
  <c r="B68" i="10"/>
  <c r="C68" i="10"/>
  <c r="D68" i="10"/>
  <c r="E68" i="10"/>
  <c r="F68" i="10"/>
  <c r="G68" i="10"/>
  <c r="B69" i="10"/>
  <c r="C69" i="10"/>
  <c r="D69" i="10"/>
  <c r="E69" i="10"/>
  <c r="F69" i="10"/>
  <c r="G69" i="10"/>
  <c r="B70" i="10"/>
  <c r="C70" i="10"/>
  <c r="D70" i="10"/>
  <c r="E70" i="10"/>
  <c r="F70" i="10"/>
  <c r="G70" i="10"/>
  <c r="B71" i="10"/>
  <c r="C71" i="10"/>
  <c r="D71" i="10"/>
  <c r="E71" i="10"/>
  <c r="F71" i="10"/>
  <c r="G71" i="10"/>
  <c r="B72" i="10"/>
  <c r="C72" i="10"/>
  <c r="D72" i="10"/>
  <c r="E72" i="10"/>
  <c r="F72" i="10"/>
  <c r="G72" i="10"/>
  <c r="B73" i="10"/>
  <c r="C73" i="10"/>
  <c r="D73" i="10"/>
  <c r="E73" i="10"/>
  <c r="F73" i="10"/>
  <c r="G73" i="10"/>
  <c r="B74" i="10"/>
  <c r="C74" i="10"/>
  <c r="D74" i="10"/>
  <c r="E74" i="10"/>
  <c r="F74" i="10"/>
  <c r="G74" i="10"/>
  <c r="B75" i="10"/>
  <c r="C75" i="10"/>
  <c r="D75" i="10"/>
  <c r="E75" i="10"/>
  <c r="F75" i="10"/>
  <c r="G75" i="10"/>
  <c r="B76" i="10"/>
  <c r="C76" i="10"/>
  <c r="D76" i="10"/>
  <c r="E76" i="10"/>
  <c r="F76" i="10"/>
  <c r="G76" i="10"/>
  <c r="B77" i="10"/>
  <c r="C77" i="10"/>
  <c r="D77" i="10"/>
  <c r="E77" i="10"/>
  <c r="F77" i="10"/>
  <c r="G77" i="10"/>
  <c r="B78" i="10"/>
  <c r="C78" i="10"/>
  <c r="D78" i="10"/>
  <c r="E78" i="10"/>
  <c r="F78" i="10"/>
  <c r="G78" i="10"/>
  <c r="B79" i="10"/>
  <c r="C79" i="10"/>
  <c r="D79" i="10"/>
  <c r="E79" i="10"/>
  <c r="F79" i="10"/>
  <c r="G79" i="10"/>
  <c r="B80" i="10"/>
  <c r="C80" i="10"/>
  <c r="D80" i="10"/>
  <c r="E80" i="10"/>
  <c r="F80" i="10"/>
  <c r="G80" i="10"/>
  <c r="B81" i="10"/>
  <c r="C81" i="10"/>
  <c r="D81" i="10"/>
  <c r="E81" i="10"/>
  <c r="F81" i="10"/>
  <c r="G81" i="10"/>
  <c r="B82" i="10"/>
  <c r="C82" i="10"/>
  <c r="D82" i="10"/>
  <c r="E82" i="10"/>
  <c r="F82" i="10"/>
  <c r="G82" i="10"/>
  <c r="B83" i="10"/>
  <c r="C83" i="10"/>
  <c r="D83" i="10"/>
  <c r="E83" i="10"/>
  <c r="F83" i="10"/>
  <c r="G83" i="10"/>
  <c r="B84" i="10"/>
  <c r="C84" i="10"/>
  <c r="D84" i="10"/>
  <c r="E84" i="10"/>
  <c r="F84" i="10"/>
  <c r="G84" i="10"/>
  <c r="B85" i="10"/>
  <c r="C85" i="10"/>
  <c r="D85" i="10"/>
  <c r="E85" i="10"/>
  <c r="F85" i="10"/>
  <c r="G85" i="10"/>
  <c r="B86" i="10"/>
  <c r="C86" i="10"/>
  <c r="D86" i="10"/>
  <c r="E86" i="10"/>
  <c r="F86" i="10"/>
  <c r="G86" i="10"/>
  <c r="B87" i="10"/>
  <c r="C87" i="10"/>
  <c r="D87" i="10"/>
  <c r="E87" i="10"/>
  <c r="F87" i="10"/>
  <c r="G87" i="10"/>
  <c r="B88" i="10"/>
  <c r="C88" i="10"/>
  <c r="D88" i="10"/>
  <c r="E88" i="10"/>
  <c r="F88" i="10"/>
  <c r="G88" i="10"/>
  <c r="B89" i="10"/>
  <c r="C89" i="10"/>
  <c r="D89" i="10"/>
  <c r="E89" i="10"/>
  <c r="F89" i="10"/>
  <c r="G89" i="10"/>
  <c r="B90" i="10"/>
  <c r="C90" i="10"/>
  <c r="D90" i="10"/>
  <c r="E90" i="10"/>
  <c r="F90" i="10"/>
  <c r="G90" i="10"/>
  <c r="B91" i="10"/>
  <c r="C91" i="10"/>
  <c r="D91" i="10"/>
  <c r="E91" i="10"/>
  <c r="F91" i="10"/>
  <c r="G91" i="10"/>
  <c r="B92" i="10"/>
  <c r="C92" i="10"/>
  <c r="D92" i="10"/>
  <c r="E92" i="10"/>
  <c r="F92" i="10"/>
  <c r="G92" i="10"/>
  <c r="B93" i="10"/>
  <c r="C93" i="10"/>
  <c r="D93" i="10"/>
  <c r="E93" i="10"/>
  <c r="F93" i="10"/>
  <c r="G93" i="10"/>
  <c r="B94" i="10"/>
  <c r="C94" i="10"/>
  <c r="D94" i="10"/>
  <c r="E94" i="10"/>
  <c r="F94" i="10"/>
  <c r="G94" i="10"/>
  <c r="B95" i="10"/>
  <c r="C95" i="10"/>
  <c r="D95" i="10"/>
  <c r="E95" i="10"/>
  <c r="F95" i="10"/>
  <c r="G95" i="10"/>
  <c r="B96" i="10"/>
  <c r="C96" i="10"/>
  <c r="D96" i="10"/>
  <c r="E96" i="10"/>
  <c r="F96" i="10"/>
  <c r="G96" i="10"/>
  <c r="B97" i="10"/>
  <c r="C97" i="10"/>
  <c r="D97" i="10"/>
  <c r="E97" i="10"/>
  <c r="F97" i="10"/>
  <c r="G97" i="10"/>
  <c r="B98" i="10"/>
  <c r="C98" i="10"/>
  <c r="D98" i="10"/>
  <c r="E98" i="10"/>
  <c r="F98" i="10"/>
  <c r="G98" i="10"/>
  <c r="B99" i="10"/>
  <c r="C99" i="10"/>
  <c r="D99" i="10"/>
  <c r="E99" i="10"/>
  <c r="F99" i="10"/>
  <c r="G99" i="10"/>
  <c r="B100" i="10"/>
  <c r="C100" i="10"/>
  <c r="D100" i="10"/>
  <c r="E100" i="10"/>
  <c r="F100" i="10"/>
  <c r="G100" i="10"/>
  <c r="B101" i="10"/>
  <c r="C101" i="10"/>
  <c r="D101" i="10"/>
  <c r="E101" i="10"/>
  <c r="F101" i="10"/>
  <c r="G101" i="10"/>
  <c r="B102" i="10"/>
  <c r="C102" i="10"/>
  <c r="D102" i="10"/>
  <c r="E102" i="10"/>
  <c r="F102" i="10"/>
  <c r="G102" i="10"/>
  <c r="B103" i="10"/>
  <c r="C103" i="10"/>
  <c r="D103" i="10"/>
  <c r="E103" i="10"/>
  <c r="F103" i="10"/>
  <c r="G103" i="10"/>
  <c r="B104" i="10"/>
  <c r="C104" i="10"/>
  <c r="D104" i="10"/>
  <c r="E104" i="10"/>
  <c r="F104" i="10"/>
  <c r="G104" i="10"/>
  <c r="B105" i="10"/>
  <c r="C105" i="10"/>
  <c r="D105" i="10"/>
  <c r="E105" i="10"/>
  <c r="F105" i="10"/>
  <c r="G105" i="10"/>
  <c r="B106" i="10"/>
  <c r="C106" i="10"/>
  <c r="D106" i="10"/>
  <c r="E106" i="10"/>
  <c r="F106" i="10"/>
  <c r="G106" i="10"/>
  <c r="B107" i="10"/>
  <c r="C107" i="10"/>
  <c r="D107" i="10"/>
  <c r="E107" i="10"/>
  <c r="F107" i="10"/>
  <c r="G107" i="10"/>
  <c r="B108" i="10"/>
  <c r="C108" i="10"/>
  <c r="D108" i="10"/>
  <c r="E108" i="10"/>
  <c r="F108" i="10"/>
  <c r="G108" i="10"/>
  <c r="B109" i="10"/>
  <c r="C109" i="10"/>
  <c r="D109" i="10"/>
  <c r="E109" i="10"/>
  <c r="F109" i="10"/>
  <c r="G109" i="10"/>
  <c r="B110" i="10"/>
  <c r="C110" i="10"/>
  <c r="D110" i="10"/>
  <c r="E110" i="10"/>
  <c r="F110" i="10"/>
  <c r="G110" i="10"/>
  <c r="B111" i="10"/>
  <c r="C111" i="10"/>
  <c r="D111" i="10"/>
  <c r="E111" i="10"/>
  <c r="F111" i="10"/>
  <c r="G111" i="10"/>
  <c r="B112" i="10"/>
  <c r="C112" i="10"/>
  <c r="D112" i="10"/>
  <c r="E112" i="10"/>
  <c r="F112" i="10"/>
  <c r="G112" i="10"/>
  <c r="B113" i="10"/>
  <c r="C113" i="10"/>
  <c r="D113" i="10"/>
  <c r="E113" i="10"/>
  <c r="F113" i="10"/>
  <c r="G113" i="10"/>
  <c r="B114" i="10"/>
  <c r="C114" i="10"/>
  <c r="D114" i="10"/>
  <c r="E114" i="10"/>
  <c r="F114" i="10"/>
  <c r="G114" i="10"/>
  <c r="B115" i="10"/>
  <c r="C115" i="10"/>
  <c r="D115" i="10"/>
  <c r="E115" i="10"/>
  <c r="F115" i="10"/>
  <c r="G115" i="10"/>
  <c r="B116" i="10"/>
  <c r="C116" i="10"/>
  <c r="D116" i="10"/>
  <c r="E116" i="10"/>
  <c r="F116" i="10"/>
  <c r="G116" i="10"/>
  <c r="B117" i="10"/>
  <c r="C117" i="10"/>
  <c r="D117" i="10"/>
  <c r="E117" i="10"/>
  <c r="F117" i="10"/>
  <c r="G117" i="10"/>
  <c r="B118" i="10"/>
  <c r="C118" i="10"/>
  <c r="D118" i="10"/>
  <c r="E118" i="10"/>
  <c r="F118" i="10"/>
  <c r="G118" i="10"/>
  <c r="B119" i="10"/>
  <c r="C119" i="10"/>
  <c r="D119" i="10"/>
  <c r="E119" i="10"/>
  <c r="F119" i="10"/>
  <c r="G119" i="10"/>
  <c r="B120" i="10"/>
  <c r="C120" i="10"/>
  <c r="D120" i="10"/>
  <c r="E120" i="10"/>
  <c r="F120" i="10"/>
  <c r="G120" i="10"/>
  <c r="B121" i="10"/>
  <c r="C121" i="10"/>
  <c r="D121" i="10"/>
  <c r="E121" i="10"/>
  <c r="F121" i="10"/>
  <c r="G121" i="10"/>
  <c r="B122" i="10"/>
  <c r="C122" i="10"/>
  <c r="D122" i="10"/>
  <c r="E122" i="10"/>
  <c r="F122" i="10"/>
  <c r="G122" i="10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7" i="10"/>
  <c r="C127" i="10"/>
  <c r="D127" i="10"/>
  <c r="E127" i="10"/>
  <c r="F127" i="10"/>
  <c r="G127" i="10"/>
  <c r="B128" i="10"/>
  <c r="C128" i="10"/>
  <c r="D128" i="10"/>
  <c r="E128" i="10"/>
  <c r="F128" i="10"/>
  <c r="G128" i="10"/>
  <c r="B129" i="10"/>
  <c r="C129" i="10"/>
  <c r="D129" i="10"/>
  <c r="E129" i="10"/>
  <c r="F129" i="10"/>
  <c r="G129" i="10"/>
  <c r="B130" i="10"/>
  <c r="C130" i="10"/>
  <c r="D130" i="10"/>
  <c r="E130" i="10"/>
  <c r="F130" i="10"/>
  <c r="G130" i="10"/>
  <c r="B131" i="10"/>
  <c r="C131" i="10"/>
  <c r="D131" i="10"/>
  <c r="E131" i="10"/>
  <c r="F131" i="10"/>
  <c r="G131" i="10"/>
  <c r="B132" i="10"/>
  <c r="C132" i="10"/>
  <c r="D132" i="10"/>
  <c r="E132" i="10"/>
  <c r="F132" i="10"/>
  <c r="G132" i="10"/>
  <c r="B133" i="10"/>
  <c r="C133" i="10"/>
  <c r="D133" i="10"/>
  <c r="E133" i="10"/>
  <c r="F133" i="10"/>
  <c r="G133" i="10"/>
  <c r="B134" i="10"/>
  <c r="C134" i="10"/>
  <c r="D134" i="10"/>
  <c r="E134" i="10"/>
  <c r="F134" i="10"/>
  <c r="G134" i="10"/>
  <c r="B135" i="10"/>
  <c r="C135" i="10"/>
  <c r="D135" i="10"/>
  <c r="E135" i="10"/>
  <c r="F135" i="10"/>
  <c r="G135" i="10"/>
  <c r="B136" i="10"/>
  <c r="C136" i="10"/>
  <c r="D136" i="10"/>
  <c r="E136" i="10"/>
  <c r="F136" i="10"/>
  <c r="G136" i="10"/>
  <c r="B137" i="10"/>
  <c r="C137" i="10"/>
  <c r="D137" i="10"/>
  <c r="E137" i="10"/>
  <c r="F137" i="10"/>
  <c r="G137" i="10"/>
  <c r="B138" i="10"/>
  <c r="C138" i="10"/>
  <c r="D138" i="10"/>
  <c r="E138" i="10"/>
  <c r="F138" i="10"/>
  <c r="G138" i="10"/>
  <c r="B139" i="10"/>
  <c r="C139" i="10"/>
  <c r="D139" i="10"/>
  <c r="E139" i="10"/>
  <c r="F139" i="10"/>
  <c r="G139" i="10"/>
  <c r="B140" i="10"/>
  <c r="C140" i="10"/>
  <c r="D140" i="10"/>
  <c r="E140" i="10"/>
  <c r="F140" i="10"/>
  <c r="G140" i="10"/>
  <c r="B141" i="10"/>
  <c r="C141" i="10"/>
  <c r="D141" i="10"/>
  <c r="E141" i="10"/>
  <c r="F141" i="10"/>
  <c r="G141" i="10"/>
  <c r="B142" i="10"/>
  <c r="C142" i="10"/>
  <c r="D142" i="10"/>
  <c r="E142" i="10"/>
  <c r="F142" i="10"/>
  <c r="G142" i="10"/>
  <c r="B143" i="10"/>
  <c r="C143" i="10"/>
  <c r="D143" i="10"/>
  <c r="E143" i="10"/>
  <c r="F143" i="10"/>
  <c r="G143" i="10"/>
  <c r="B144" i="10"/>
  <c r="C144" i="10"/>
  <c r="D144" i="10"/>
  <c r="E144" i="10"/>
  <c r="F144" i="10"/>
  <c r="G144" i="10"/>
  <c r="B145" i="10"/>
  <c r="C145" i="10"/>
  <c r="D145" i="10"/>
  <c r="E145" i="10"/>
  <c r="F145" i="10"/>
  <c r="G145" i="10"/>
  <c r="B146" i="10"/>
  <c r="C146" i="10"/>
  <c r="D146" i="10"/>
  <c r="E146" i="10"/>
  <c r="F146" i="10"/>
  <c r="G146" i="10"/>
  <c r="B147" i="10"/>
  <c r="C147" i="10"/>
  <c r="D147" i="10"/>
  <c r="E147" i="10"/>
  <c r="F147" i="10"/>
  <c r="G147" i="10"/>
  <c r="B148" i="10"/>
  <c r="C148" i="10"/>
  <c r="D148" i="10"/>
  <c r="E148" i="10"/>
  <c r="F148" i="10"/>
  <c r="G148" i="10"/>
  <c r="B149" i="10"/>
  <c r="C149" i="10"/>
  <c r="D149" i="10"/>
  <c r="E149" i="10"/>
  <c r="F149" i="10"/>
  <c r="G149" i="10"/>
  <c r="B150" i="10"/>
  <c r="C150" i="10"/>
  <c r="D150" i="10"/>
  <c r="E150" i="10"/>
  <c r="F150" i="10"/>
  <c r="G150" i="10"/>
  <c r="B151" i="10"/>
  <c r="C151" i="10"/>
  <c r="D151" i="10"/>
  <c r="E151" i="10"/>
  <c r="F151" i="10"/>
  <c r="G151" i="10"/>
  <c r="B152" i="10"/>
  <c r="C152" i="10"/>
  <c r="D152" i="10"/>
  <c r="E152" i="10"/>
  <c r="F152" i="10"/>
  <c r="G152" i="10"/>
  <c r="B153" i="10"/>
  <c r="C153" i="10"/>
  <c r="D153" i="10"/>
  <c r="E153" i="10"/>
  <c r="F153" i="10"/>
  <c r="G153" i="10"/>
  <c r="B154" i="10"/>
  <c r="C154" i="10"/>
  <c r="D154" i="10"/>
  <c r="E154" i="10"/>
  <c r="F154" i="10"/>
  <c r="G154" i="10"/>
  <c r="B155" i="10"/>
  <c r="C155" i="10"/>
  <c r="D155" i="10"/>
  <c r="E155" i="10"/>
  <c r="F155" i="10"/>
  <c r="G155" i="10"/>
  <c r="B156" i="10"/>
  <c r="C156" i="10"/>
  <c r="D156" i="10"/>
  <c r="E156" i="10"/>
  <c r="F156" i="10"/>
  <c r="G156" i="10"/>
  <c r="B157" i="10"/>
  <c r="C157" i="10"/>
  <c r="D157" i="10"/>
  <c r="E157" i="10"/>
  <c r="F157" i="10"/>
  <c r="G157" i="10"/>
  <c r="B158" i="10"/>
  <c r="C158" i="10"/>
  <c r="D158" i="10"/>
  <c r="E158" i="10"/>
  <c r="F158" i="10"/>
  <c r="G158" i="10"/>
  <c r="B159" i="10"/>
  <c r="C159" i="10"/>
  <c r="D159" i="10"/>
  <c r="E159" i="10"/>
  <c r="F159" i="10"/>
  <c r="G159" i="10"/>
  <c r="B160" i="10"/>
  <c r="C160" i="10"/>
  <c r="D160" i="10"/>
  <c r="E160" i="10"/>
  <c r="F160" i="10"/>
  <c r="G160" i="10"/>
  <c r="B161" i="10"/>
  <c r="C161" i="10"/>
  <c r="D161" i="10"/>
  <c r="E161" i="10"/>
  <c r="F161" i="10"/>
  <c r="G161" i="10"/>
  <c r="B162" i="10"/>
  <c r="C162" i="10"/>
  <c r="D162" i="10"/>
  <c r="E162" i="10"/>
  <c r="F162" i="10"/>
  <c r="G162" i="10"/>
  <c r="B163" i="10"/>
  <c r="C163" i="10"/>
  <c r="D163" i="10"/>
  <c r="E163" i="10"/>
  <c r="F163" i="10"/>
  <c r="G163" i="10"/>
  <c r="B164" i="10"/>
  <c r="C164" i="10"/>
  <c r="D164" i="10"/>
  <c r="E164" i="10"/>
  <c r="F164" i="10"/>
  <c r="G164" i="10"/>
  <c r="B165" i="10"/>
  <c r="C165" i="10"/>
  <c r="D165" i="10"/>
  <c r="E165" i="10"/>
  <c r="F165" i="10"/>
  <c r="G165" i="10"/>
  <c r="B166" i="10"/>
  <c r="C166" i="10"/>
  <c r="D166" i="10"/>
  <c r="E166" i="10"/>
  <c r="F166" i="10"/>
  <c r="G166" i="10"/>
  <c r="B167" i="10"/>
  <c r="C167" i="10"/>
  <c r="D167" i="10"/>
  <c r="E167" i="10"/>
  <c r="F167" i="10"/>
  <c r="G167" i="10"/>
  <c r="B168" i="10"/>
  <c r="C168" i="10"/>
  <c r="D168" i="10"/>
  <c r="E168" i="10"/>
  <c r="F168" i="10"/>
  <c r="G168" i="10"/>
  <c r="B169" i="10"/>
  <c r="C169" i="10"/>
  <c r="D169" i="10"/>
  <c r="E169" i="10"/>
  <c r="F169" i="10"/>
  <c r="G169" i="10"/>
  <c r="B170" i="10"/>
  <c r="C170" i="10"/>
  <c r="D170" i="10"/>
  <c r="E170" i="10"/>
  <c r="F170" i="10"/>
  <c r="G170" i="10"/>
  <c r="B171" i="10"/>
  <c r="C171" i="10"/>
  <c r="D171" i="10"/>
  <c r="E171" i="10"/>
  <c r="F171" i="10"/>
  <c r="G171" i="10"/>
  <c r="B172" i="10"/>
  <c r="C172" i="10"/>
  <c r="D172" i="10"/>
  <c r="E172" i="10"/>
  <c r="F172" i="10"/>
  <c r="G172" i="10"/>
  <c r="B173" i="10"/>
  <c r="C173" i="10"/>
  <c r="D173" i="10"/>
  <c r="E173" i="10"/>
  <c r="F173" i="10"/>
  <c r="G173" i="10"/>
  <c r="B174" i="10"/>
  <c r="C174" i="10"/>
  <c r="D174" i="10"/>
  <c r="E174" i="10"/>
  <c r="F174" i="10"/>
  <c r="G174" i="10"/>
  <c r="B175" i="10"/>
  <c r="C175" i="10"/>
  <c r="D175" i="10"/>
  <c r="E175" i="10"/>
  <c r="F175" i="10"/>
  <c r="G175" i="10"/>
  <c r="B176" i="10"/>
  <c r="C176" i="10"/>
  <c r="D176" i="10"/>
  <c r="E176" i="10"/>
  <c r="F176" i="10"/>
  <c r="G176" i="10"/>
  <c r="B177" i="10"/>
  <c r="C177" i="10"/>
  <c r="D177" i="10"/>
  <c r="E177" i="10"/>
  <c r="F177" i="10"/>
  <c r="G177" i="10"/>
  <c r="B178" i="10"/>
  <c r="C178" i="10"/>
  <c r="D178" i="10"/>
  <c r="E178" i="10"/>
  <c r="F178" i="10"/>
  <c r="G178" i="10"/>
  <c r="B179" i="10"/>
  <c r="C179" i="10"/>
  <c r="D179" i="10"/>
  <c r="E179" i="10"/>
  <c r="F179" i="10"/>
  <c r="G179" i="10"/>
  <c r="B180" i="10"/>
  <c r="C180" i="10"/>
  <c r="D180" i="10"/>
  <c r="E180" i="10"/>
  <c r="F180" i="10"/>
  <c r="G180" i="10"/>
  <c r="B181" i="10"/>
  <c r="C181" i="10"/>
  <c r="D181" i="10"/>
  <c r="E181" i="10"/>
  <c r="F181" i="10"/>
  <c r="G181" i="10"/>
  <c r="B182" i="10"/>
  <c r="C182" i="10"/>
  <c r="D182" i="10"/>
  <c r="E182" i="10"/>
  <c r="F182" i="10"/>
  <c r="G182" i="10"/>
  <c r="B183" i="10"/>
  <c r="C183" i="10"/>
  <c r="D183" i="10"/>
  <c r="E183" i="10"/>
  <c r="F183" i="10"/>
  <c r="G183" i="10"/>
  <c r="B184" i="10"/>
  <c r="C184" i="10"/>
  <c r="D184" i="10"/>
  <c r="E184" i="10"/>
  <c r="F184" i="10"/>
  <c r="G184" i="10"/>
  <c r="B185" i="10"/>
  <c r="C185" i="10"/>
  <c r="D185" i="10"/>
  <c r="E185" i="10"/>
  <c r="F185" i="10"/>
  <c r="G185" i="10"/>
  <c r="B186" i="10"/>
  <c r="C186" i="10"/>
  <c r="D186" i="10"/>
  <c r="E186" i="10"/>
  <c r="F186" i="10"/>
  <c r="G186" i="10"/>
  <c r="B187" i="10"/>
  <c r="C187" i="10"/>
  <c r="D187" i="10"/>
  <c r="E187" i="10"/>
  <c r="F187" i="10"/>
  <c r="G187" i="10"/>
  <c r="B188" i="10"/>
  <c r="C188" i="10"/>
  <c r="D188" i="10"/>
  <c r="E188" i="10"/>
  <c r="F188" i="10"/>
  <c r="G188" i="10"/>
  <c r="B189" i="10"/>
  <c r="C189" i="10"/>
  <c r="D189" i="10"/>
  <c r="E189" i="10"/>
  <c r="F189" i="10"/>
  <c r="G189" i="10"/>
  <c r="B190" i="10"/>
  <c r="C190" i="10"/>
  <c r="D190" i="10"/>
  <c r="E190" i="10"/>
  <c r="F190" i="10"/>
  <c r="G190" i="10"/>
  <c r="B191" i="10"/>
  <c r="C191" i="10"/>
  <c r="D191" i="10"/>
  <c r="E191" i="10"/>
  <c r="F191" i="10"/>
  <c r="G191" i="10"/>
  <c r="B192" i="10"/>
  <c r="C192" i="10"/>
  <c r="D192" i="10"/>
  <c r="E192" i="10"/>
  <c r="F192" i="10"/>
  <c r="G192" i="10"/>
  <c r="B193" i="10"/>
  <c r="C193" i="10"/>
  <c r="D193" i="10"/>
  <c r="E193" i="10"/>
  <c r="F193" i="10"/>
  <c r="G193" i="10"/>
  <c r="B194" i="10"/>
  <c r="C194" i="10"/>
  <c r="D194" i="10"/>
  <c r="E194" i="10"/>
  <c r="F194" i="10"/>
  <c r="G194" i="10"/>
  <c r="B195" i="10"/>
  <c r="C195" i="10"/>
  <c r="D195" i="10"/>
  <c r="E195" i="10"/>
  <c r="F195" i="10"/>
  <c r="G195" i="10"/>
  <c r="B196" i="10"/>
  <c r="C196" i="10"/>
  <c r="D196" i="10"/>
  <c r="E196" i="10"/>
  <c r="F196" i="10"/>
  <c r="G196" i="10"/>
  <c r="B197" i="10"/>
  <c r="C197" i="10"/>
  <c r="D197" i="10"/>
  <c r="E197" i="10"/>
  <c r="F197" i="10"/>
  <c r="G197" i="10"/>
  <c r="B198" i="10"/>
  <c r="C198" i="10"/>
  <c r="D198" i="10"/>
  <c r="E198" i="10"/>
  <c r="F198" i="10"/>
  <c r="G198" i="10"/>
  <c r="B199" i="10"/>
  <c r="C199" i="10"/>
  <c r="D199" i="10"/>
  <c r="E199" i="10"/>
  <c r="F199" i="10"/>
  <c r="G199" i="10"/>
  <c r="B200" i="10"/>
  <c r="C200" i="10"/>
  <c r="D200" i="10"/>
  <c r="E200" i="10"/>
  <c r="F200" i="10"/>
  <c r="G200" i="10"/>
  <c r="B201" i="10"/>
  <c r="C201" i="10"/>
  <c r="D201" i="10"/>
  <c r="E201" i="10"/>
  <c r="F201" i="10"/>
  <c r="G201" i="10"/>
  <c r="B202" i="10"/>
  <c r="C202" i="10"/>
  <c r="D202" i="10"/>
  <c r="E202" i="10"/>
  <c r="F202" i="10"/>
  <c r="G202" i="10"/>
  <c r="B203" i="10"/>
  <c r="C203" i="10"/>
  <c r="D203" i="10"/>
  <c r="E203" i="10"/>
  <c r="F203" i="10"/>
  <c r="G203" i="10"/>
  <c r="B204" i="10"/>
  <c r="C204" i="10"/>
  <c r="D204" i="10"/>
  <c r="E204" i="10"/>
  <c r="F204" i="10"/>
  <c r="G204" i="10"/>
  <c r="B205" i="10"/>
  <c r="C205" i="10"/>
  <c r="D205" i="10"/>
  <c r="E205" i="10"/>
  <c r="F205" i="10"/>
  <c r="G205" i="10"/>
  <c r="B206" i="10"/>
  <c r="C206" i="10"/>
  <c r="D206" i="10"/>
  <c r="E206" i="10"/>
  <c r="F206" i="10"/>
  <c r="G206" i="10"/>
  <c r="B207" i="10"/>
  <c r="C207" i="10"/>
  <c r="D207" i="10"/>
  <c r="E207" i="10"/>
  <c r="F207" i="10"/>
  <c r="G207" i="10"/>
  <c r="B208" i="10"/>
  <c r="C208" i="10"/>
  <c r="D208" i="10"/>
  <c r="E208" i="10"/>
  <c r="F208" i="10"/>
  <c r="G208" i="10"/>
  <c r="B209" i="10"/>
  <c r="C209" i="10"/>
  <c r="D209" i="10"/>
  <c r="E209" i="10"/>
  <c r="F209" i="10"/>
  <c r="G209" i="10"/>
  <c r="B210" i="10"/>
  <c r="C210" i="10"/>
  <c r="D210" i="10"/>
  <c r="E210" i="10"/>
  <c r="F210" i="10"/>
  <c r="G210" i="10"/>
  <c r="B211" i="10"/>
  <c r="C211" i="10"/>
  <c r="D211" i="10"/>
  <c r="E211" i="10"/>
  <c r="F211" i="10"/>
  <c r="G211" i="10"/>
  <c r="B212" i="10"/>
  <c r="C212" i="10"/>
  <c r="D212" i="10"/>
  <c r="E212" i="10"/>
  <c r="F212" i="10"/>
  <c r="G212" i="10"/>
  <c r="B213" i="10"/>
  <c r="C213" i="10"/>
  <c r="D213" i="10"/>
  <c r="E213" i="10"/>
  <c r="F213" i="10"/>
  <c r="G213" i="10"/>
  <c r="B214" i="10"/>
  <c r="C214" i="10"/>
  <c r="D214" i="10"/>
  <c r="E214" i="10"/>
  <c r="F214" i="10"/>
  <c r="G214" i="10"/>
  <c r="B215" i="10"/>
  <c r="C215" i="10"/>
  <c r="D215" i="10"/>
  <c r="E215" i="10"/>
  <c r="F215" i="10"/>
  <c r="G215" i="10"/>
  <c r="B216" i="10"/>
  <c r="C216" i="10"/>
  <c r="D216" i="10"/>
  <c r="E216" i="10"/>
  <c r="F216" i="10"/>
  <c r="G216" i="10"/>
  <c r="B217" i="10"/>
  <c r="C217" i="10"/>
  <c r="D217" i="10"/>
  <c r="E217" i="10"/>
  <c r="F217" i="10"/>
  <c r="G217" i="10"/>
  <c r="B218" i="10"/>
  <c r="C218" i="10"/>
  <c r="D218" i="10"/>
  <c r="E218" i="10"/>
  <c r="F218" i="10"/>
  <c r="G218" i="10"/>
  <c r="B219" i="10"/>
  <c r="C219" i="10"/>
  <c r="D219" i="10"/>
  <c r="E219" i="10"/>
  <c r="F219" i="10"/>
  <c r="G219" i="10"/>
  <c r="B220" i="10"/>
  <c r="C220" i="10"/>
  <c r="D220" i="10"/>
  <c r="E220" i="10"/>
  <c r="F220" i="10"/>
  <c r="G220" i="10"/>
  <c r="B221" i="10"/>
  <c r="C221" i="10"/>
  <c r="D221" i="10"/>
  <c r="E221" i="10"/>
  <c r="F221" i="10"/>
  <c r="G221" i="10"/>
  <c r="B222" i="10"/>
  <c r="C222" i="10"/>
  <c r="D222" i="10"/>
  <c r="E222" i="10"/>
  <c r="F222" i="10"/>
  <c r="G222" i="10"/>
  <c r="B223" i="10"/>
  <c r="C223" i="10"/>
  <c r="D223" i="10"/>
  <c r="E223" i="10"/>
  <c r="F223" i="10"/>
  <c r="G223" i="10"/>
  <c r="B224" i="10"/>
  <c r="C224" i="10"/>
  <c r="D224" i="10"/>
  <c r="E224" i="10"/>
  <c r="F224" i="10"/>
  <c r="G224" i="10"/>
  <c r="B225" i="10"/>
  <c r="C225" i="10"/>
  <c r="D225" i="10"/>
  <c r="E225" i="10"/>
  <c r="F225" i="10"/>
  <c r="G225" i="10"/>
  <c r="B226" i="10"/>
  <c r="C226" i="10"/>
  <c r="D226" i="10"/>
  <c r="E226" i="10"/>
  <c r="F226" i="10"/>
  <c r="G226" i="10"/>
  <c r="B227" i="10"/>
  <c r="C227" i="10"/>
  <c r="D227" i="10"/>
  <c r="E227" i="10"/>
  <c r="F227" i="10"/>
  <c r="G227" i="10"/>
  <c r="B228" i="10"/>
  <c r="C228" i="10"/>
  <c r="D228" i="10"/>
  <c r="E228" i="10"/>
  <c r="F228" i="10"/>
  <c r="G228" i="10"/>
  <c r="B229" i="10"/>
  <c r="C229" i="10"/>
  <c r="D229" i="10"/>
  <c r="E229" i="10"/>
  <c r="F229" i="10"/>
  <c r="G229" i="10"/>
  <c r="B230" i="10"/>
  <c r="C230" i="10"/>
  <c r="D230" i="10"/>
  <c r="E230" i="10"/>
  <c r="F230" i="10"/>
  <c r="G230" i="10"/>
  <c r="B231" i="10"/>
  <c r="C231" i="10"/>
  <c r="D231" i="10"/>
  <c r="E231" i="10"/>
  <c r="F231" i="10"/>
  <c r="G231" i="10"/>
  <c r="B232" i="10"/>
  <c r="C232" i="10"/>
  <c r="D232" i="10"/>
  <c r="E232" i="10"/>
  <c r="F232" i="10"/>
  <c r="G232" i="10"/>
  <c r="B233" i="10"/>
  <c r="C233" i="10"/>
  <c r="D233" i="10"/>
  <c r="E233" i="10"/>
  <c r="F233" i="10"/>
  <c r="G233" i="10"/>
  <c r="B234" i="10"/>
  <c r="C234" i="10"/>
  <c r="D234" i="10"/>
  <c r="E234" i="10"/>
  <c r="F234" i="10"/>
  <c r="G234" i="10"/>
  <c r="B235" i="10"/>
  <c r="C235" i="10"/>
  <c r="D235" i="10"/>
  <c r="E235" i="10"/>
  <c r="F235" i="10"/>
  <c r="G235" i="10"/>
  <c r="B236" i="10"/>
  <c r="C236" i="10"/>
  <c r="D236" i="10"/>
  <c r="E236" i="10"/>
  <c r="F236" i="10"/>
  <c r="G236" i="10"/>
  <c r="B237" i="10"/>
  <c r="C237" i="10"/>
  <c r="D237" i="10"/>
  <c r="E237" i="10"/>
  <c r="F237" i="10"/>
  <c r="G237" i="10"/>
  <c r="B238" i="10"/>
  <c r="C238" i="10"/>
  <c r="D238" i="10"/>
  <c r="E238" i="10"/>
  <c r="F238" i="10"/>
  <c r="G238" i="10"/>
  <c r="B239" i="10"/>
  <c r="C239" i="10"/>
  <c r="D239" i="10"/>
  <c r="E239" i="10"/>
  <c r="F239" i="10"/>
  <c r="G239" i="10"/>
  <c r="B240" i="10"/>
  <c r="C240" i="10"/>
  <c r="D240" i="10"/>
  <c r="E240" i="10"/>
  <c r="F240" i="10"/>
  <c r="G240" i="10"/>
  <c r="B241" i="10"/>
  <c r="C241" i="10"/>
  <c r="D241" i="10"/>
  <c r="E241" i="10"/>
  <c r="F241" i="10"/>
  <c r="G241" i="10"/>
  <c r="B242" i="10"/>
  <c r="C242" i="10"/>
  <c r="D242" i="10"/>
  <c r="E242" i="10"/>
  <c r="F242" i="10"/>
  <c r="G242" i="10"/>
  <c r="B243" i="10"/>
  <c r="C243" i="10"/>
  <c r="D243" i="10"/>
  <c r="E243" i="10"/>
  <c r="F243" i="10"/>
  <c r="G243" i="10"/>
  <c r="B244" i="10"/>
  <c r="C244" i="10"/>
  <c r="D244" i="10"/>
  <c r="E244" i="10"/>
  <c r="F244" i="10"/>
  <c r="G244" i="10"/>
  <c r="B245" i="10"/>
  <c r="C245" i="10"/>
  <c r="D245" i="10"/>
  <c r="E245" i="10"/>
  <c r="F245" i="10"/>
  <c r="G245" i="10"/>
  <c r="B246" i="10"/>
  <c r="C246" i="10"/>
  <c r="D246" i="10"/>
  <c r="E246" i="10"/>
  <c r="F246" i="10"/>
  <c r="G246" i="10"/>
  <c r="B247" i="10"/>
  <c r="C247" i="10"/>
  <c r="D247" i="10"/>
  <c r="E247" i="10"/>
  <c r="F247" i="10"/>
  <c r="G247" i="10"/>
  <c r="B248" i="10"/>
  <c r="C248" i="10"/>
  <c r="D248" i="10"/>
  <c r="E248" i="10"/>
  <c r="F248" i="10"/>
  <c r="G248" i="10"/>
  <c r="B249" i="10"/>
  <c r="C249" i="10"/>
  <c r="D249" i="10"/>
  <c r="E249" i="10"/>
  <c r="F249" i="10"/>
  <c r="G249" i="10"/>
  <c r="B250" i="10"/>
  <c r="C250" i="10"/>
  <c r="D250" i="10"/>
  <c r="E250" i="10"/>
  <c r="F250" i="10"/>
  <c r="G250" i="10"/>
  <c r="B251" i="10"/>
  <c r="C251" i="10"/>
  <c r="D251" i="10"/>
  <c r="E251" i="10"/>
  <c r="F251" i="10"/>
  <c r="G251" i="10"/>
  <c r="B252" i="10"/>
  <c r="C252" i="10"/>
  <c r="D252" i="10"/>
  <c r="E252" i="10"/>
  <c r="F252" i="10"/>
  <c r="G252" i="10"/>
  <c r="B253" i="10"/>
  <c r="C253" i="10"/>
  <c r="D253" i="10"/>
  <c r="E253" i="10"/>
  <c r="F253" i="10"/>
  <c r="G253" i="10"/>
  <c r="B254" i="10"/>
  <c r="C254" i="10"/>
  <c r="D254" i="10"/>
  <c r="E254" i="10"/>
  <c r="F254" i="10"/>
  <c r="G254" i="10"/>
  <c r="B255" i="10"/>
  <c r="C255" i="10"/>
  <c r="D255" i="10"/>
  <c r="E255" i="10"/>
  <c r="F255" i="10"/>
  <c r="G255" i="10"/>
  <c r="B256" i="10"/>
  <c r="C256" i="10"/>
  <c r="D256" i="10"/>
  <c r="E256" i="10"/>
  <c r="F256" i="10"/>
  <c r="G256" i="10"/>
  <c r="B257" i="10"/>
  <c r="C257" i="10"/>
  <c r="D257" i="10"/>
  <c r="E257" i="10"/>
  <c r="F257" i="10"/>
  <c r="G257" i="10"/>
  <c r="B258" i="10"/>
  <c r="C258" i="10"/>
  <c r="D258" i="10"/>
  <c r="E258" i="10"/>
  <c r="F258" i="10"/>
  <c r="G258" i="10"/>
  <c r="B259" i="10"/>
  <c r="C259" i="10"/>
  <c r="D259" i="10"/>
  <c r="E259" i="10"/>
  <c r="F259" i="10"/>
  <c r="G259" i="10"/>
  <c r="B260" i="10"/>
  <c r="C260" i="10"/>
  <c r="D260" i="10"/>
  <c r="E260" i="10"/>
  <c r="F260" i="10"/>
  <c r="G260" i="10"/>
  <c r="B261" i="10"/>
  <c r="C261" i="10"/>
  <c r="D261" i="10"/>
  <c r="E261" i="10"/>
  <c r="F261" i="10"/>
  <c r="G261" i="10"/>
  <c r="B262" i="10"/>
  <c r="C262" i="10"/>
  <c r="D262" i="10"/>
  <c r="E262" i="10"/>
  <c r="F262" i="10"/>
  <c r="G262" i="10"/>
  <c r="B263" i="10"/>
  <c r="C263" i="10"/>
  <c r="D263" i="10"/>
  <c r="E263" i="10"/>
  <c r="F263" i="10"/>
  <c r="G263" i="10"/>
  <c r="B264" i="10"/>
  <c r="C264" i="10"/>
  <c r="D264" i="10"/>
  <c r="E264" i="10"/>
  <c r="F264" i="10"/>
  <c r="G264" i="10"/>
  <c r="B265" i="10"/>
  <c r="C265" i="10"/>
  <c r="D265" i="10"/>
  <c r="E265" i="10"/>
  <c r="F265" i="10"/>
  <c r="G265" i="10"/>
  <c r="B266" i="10"/>
  <c r="C266" i="10"/>
  <c r="D266" i="10"/>
  <c r="E266" i="10"/>
  <c r="F266" i="10"/>
  <c r="G266" i="10"/>
  <c r="B267" i="10"/>
  <c r="C267" i="10"/>
  <c r="D267" i="10"/>
  <c r="E267" i="10"/>
  <c r="F267" i="10"/>
  <c r="G267" i="10"/>
  <c r="B268" i="10"/>
  <c r="C268" i="10"/>
  <c r="D268" i="10"/>
  <c r="E268" i="10"/>
  <c r="F268" i="10"/>
  <c r="G268" i="10"/>
  <c r="B269" i="10"/>
  <c r="C269" i="10"/>
  <c r="D269" i="10"/>
  <c r="E269" i="10"/>
  <c r="F269" i="10"/>
  <c r="G269" i="10"/>
  <c r="B270" i="10"/>
  <c r="C270" i="10"/>
  <c r="D270" i="10"/>
  <c r="E270" i="10"/>
  <c r="F270" i="10"/>
  <c r="G270" i="10"/>
  <c r="B271" i="10"/>
  <c r="C271" i="10"/>
  <c r="D271" i="10"/>
  <c r="E271" i="10"/>
  <c r="F271" i="10"/>
  <c r="G271" i="10"/>
  <c r="B272" i="10"/>
  <c r="C272" i="10"/>
  <c r="D272" i="10"/>
  <c r="E272" i="10"/>
  <c r="F272" i="10"/>
  <c r="G272" i="10"/>
  <c r="B273" i="10"/>
  <c r="C273" i="10"/>
  <c r="D273" i="10"/>
  <c r="E273" i="10"/>
  <c r="F273" i="10"/>
  <c r="G273" i="10"/>
  <c r="B274" i="10"/>
  <c r="C274" i="10"/>
  <c r="D274" i="10"/>
  <c r="E274" i="10"/>
  <c r="F274" i="10"/>
  <c r="G274" i="10"/>
  <c r="B275" i="10"/>
  <c r="C275" i="10"/>
  <c r="D275" i="10"/>
  <c r="E275" i="10"/>
  <c r="F275" i="10"/>
  <c r="G275" i="10"/>
  <c r="B276" i="10"/>
  <c r="C276" i="10"/>
  <c r="D276" i="10"/>
  <c r="E276" i="10"/>
  <c r="F276" i="10"/>
  <c r="G276" i="10"/>
  <c r="B277" i="10"/>
  <c r="C277" i="10"/>
  <c r="D277" i="10"/>
  <c r="E277" i="10"/>
  <c r="F277" i="10"/>
  <c r="G277" i="10"/>
  <c r="B278" i="10"/>
  <c r="C278" i="10"/>
  <c r="D278" i="10"/>
  <c r="E278" i="10"/>
  <c r="F278" i="10"/>
  <c r="G278" i="10"/>
  <c r="B279" i="10"/>
  <c r="C279" i="10"/>
  <c r="D279" i="10"/>
  <c r="E279" i="10"/>
  <c r="F279" i="10"/>
  <c r="G279" i="10"/>
  <c r="B280" i="10"/>
  <c r="C280" i="10"/>
  <c r="D280" i="10"/>
  <c r="E280" i="10"/>
  <c r="F280" i="10"/>
  <c r="G280" i="10"/>
  <c r="B281" i="10"/>
  <c r="C281" i="10"/>
  <c r="D281" i="10"/>
  <c r="E281" i="10"/>
  <c r="F281" i="10"/>
  <c r="G281" i="10"/>
  <c r="B282" i="10"/>
  <c r="C282" i="10"/>
  <c r="D282" i="10"/>
  <c r="E282" i="10"/>
  <c r="F282" i="10"/>
  <c r="G282" i="10"/>
  <c r="B283" i="10"/>
  <c r="C283" i="10"/>
  <c r="D283" i="10"/>
  <c r="E283" i="10"/>
  <c r="F283" i="10"/>
  <c r="G283" i="10"/>
  <c r="B284" i="10"/>
  <c r="C284" i="10"/>
  <c r="D284" i="10"/>
  <c r="E284" i="10"/>
  <c r="F284" i="10"/>
  <c r="G284" i="10"/>
  <c r="B285" i="10"/>
  <c r="C285" i="10"/>
  <c r="D285" i="10"/>
  <c r="E285" i="10"/>
  <c r="F285" i="10"/>
  <c r="G285" i="10"/>
  <c r="B286" i="10"/>
  <c r="C286" i="10"/>
  <c r="D286" i="10"/>
  <c r="E286" i="10"/>
  <c r="F286" i="10"/>
  <c r="G286" i="10"/>
  <c r="B287" i="10"/>
  <c r="C287" i="10"/>
  <c r="D287" i="10"/>
  <c r="E287" i="10"/>
  <c r="F287" i="10"/>
  <c r="G287" i="10"/>
  <c r="B288" i="10"/>
  <c r="C288" i="10"/>
  <c r="D288" i="10"/>
  <c r="E288" i="10"/>
  <c r="F288" i="10"/>
  <c r="G288" i="10"/>
  <c r="B289" i="10"/>
  <c r="C289" i="10"/>
  <c r="D289" i="10"/>
  <c r="E289" i="10"/>
  <c r="F289" i="10"/>
  <c r="G289" i="10"/>
  <c r="B290" i="10"/>
  <c r="C290" i="10"/>
  <c r="D290" i="10"/>
  <c r="E290" i="10"/>
  <c r="F290" i="10"/>
  <c r="G290" i="10"/>
  <c r="B291" i="10"/>
  <c r="C291" i="10"/>
  <c r="D291" i="10"/>
  <c r="E291" i="10"/>
  <c r="F291" i="10"/>
  <c r="G291" i="10"/>
  <c r="B292" i="10"/>
  <c r="C292" i="10"/>
  <c r="D292" i="10"/>
  <c r="E292" i="10"/>
  <c r="F292" i="10"/>
  <c r="G292" i="10"/>
  <c r="B293" i="10"/>
  <c r="C293" i="10"/>
  <c r="D293" i="10"/>
  <c r="E293" i="10"/>
  <c r="F293" i="10"/>
  <c r="G293" i="10"/>
  <c r="B294" i="10"/>
  <c r="C294" i="10"/>
  <c r="D294" i="10"/>
  <c r="E294" i="10"/>
  <c r="F294" i="10"/>
  <c r="G294" i="10"/>
  <c r="B295" i="10"/>
  <c r="C295" i="10"/>
  <c r="D295" i="10"/>
  <c r="E295" i="10"/>
  <c r="F295" i="10"/>
  <c r="G295" i="10"/>
  <c r="B296" i="10"/>
  <c r="C296" i="10"/>
  <c r="D296" i="10"/>
  <c r="E296" i="10"/>
  <c r="F296" i="10"/>
  <c r="G296" i="10"/>
  <c r="B297" i="10"/>
  <c r="C297" i="10"/>
  <c r="D297" i="10"/>
  <c r="E297" i="10"/>
  <c r="F297" i="10"/>
  <c r="G297" i="10"/>
  <c r="B298" i="10"/>
  <c r="C298" i="10"/>
  <c r="D298" i="10"/>
  <c r="E298" i="10"/>
  <c r="F298" i="10"/>
  <c r="G298" i="10"/>
  <c r="B299" i="10"/>
  <c r="C299" i="10"/>
  <c r="D299" i="10"/>
  <c r="E299" i="10"/>
  <c r="F299" i="10"/>
  <c r="G299" i="10"/>
  <c r="B300" i="10"/>
  <c r="C300" i="10"/>
  <c r="D300" i="10"/>
  <c r="E300" i="10"/>
  <c r="F300" i="10"/>
  <c r="G300" i="10"/>
  <c r="B301" i="10"/>
  <c r="C301" i="10"/>
  <c r="D301" i="10"/>
  <c r="E301" i="10"/>
  <c r="F301" i="10"/>
  <c r="G301" i="10"/>
  <c r="B302" i="10"/>
  <c r="C302" i="10"/>
  <c r="D302" i="10"/>
  <c r="E302" i="10"/>
  <c r="F302" i="10"/>
  <c r="G302" i="10"/>
  <c r="B303" i="10"/>
  <c r="C303" i="10"/>
  <c r="D303" i="10"/>
  <c r="E303" i="10"/>
  <c r="F303" i="10"/>
  <c r="G303" i="10"/>
  <c r="B304" i="10"/>
  <c r="C304" i="10"/>
  <c r="D304" i="10"/>
  <c r="E304" i="10"/>
  <c r="F304" i="10"/>
  <c r="G304" i="10"/>
  <c r="B305" i="10"/>
  <c r="C305" i="10"/>
  <c r="D305" i="10"/>
  <c r="E305" i="10"/>
  <c r="F305" i="10"/>
  <c r="G305" i="10"/>
  <c r="B306" i="10"/>
  <c r="C306" i="10"/>
  <c r="D306" i="10"/>
  <c r="E306" i="10"/>
  <c r="F306" i="10"/>
  <c r="G306" i="10"/>
  <c r="B307" i="10"/>
  <c r="C307" i="10"/>
  <c r="D307" i="10"/>
  <c r="E307" i="10"/>
  <c r="F307" i="10"/>
  <c r="G307" i="10"/>
  <c r="B308" i="10"/>
  <c r="C308" i="10"/>
  <c r="D308" i="10"/>
  <c r="E308" i="10"/>
  <c r="F308" i="10"/>
  <c r="G308" i="10"/>
  <c r="B309" i="10"/>
  <c r="C309" i="10"/>
  <c r="D309" i="10"/>
  <c r="E309" i="10"/>
  <c r="F309" i="10"/>
  <c r="G309" i="10"/>
  <c r="B310" i="10"/>
  <c r="C310" i="10"/>
  <c r="D310" i="10"/>
  <c r="E310" i="10"/>
  <c r="F310" i="10"/>
  <c r="G310" i="10"/>
  <c r="B311" i="10"/>
  <c r="C311" i="10"/>
  <c r="D311" i="10"/>
  <c r="E311" i="10"/>
  <c r="F311" i="10"/>
  <c r="G311" i="10"/>
  <c r="B312" i="10"/>
  <c r="C312" i="10"/>
  <c r="D312" i="10"/>
  <c r="E312" i="10"/>
  <c r="F312" i="10"/>
  <c r="G312" i="10"/>
  <c r="B313" i="10"/>
  <c r="C313" i="10"/>
  <c r="D313" i="10"/>
  <c r="E313" i="10"/>
  <c r="F313" i="10"/>
  <c r="G313" i="10"/>
  <c r="B314" i="10"/>
  <c r="C314" i="10"/>
  <c r="D314" i="10"/>
  <c r="E314" i="10"/>
  <c r="F314" i="10"/>
  <c r="G314" i="10"/>
  <c r="B315" i="10"/>
  <c r="C315" i="10"/>
  <c r="D315" i="10"/>
  <c r="E315" i="10"/>
  <c r="F315" i="10"/>
  <c r="G315" i="10"/>
  <c r="B316" i="10"/>
  <c r="C316" i="10"/>
  <c r="D316" i="10"/>
  <c r="E316" i="10"/>
  <c r="F316" i="10"/>
  <c r="G316" i="10"/>
  <c r="B317" i="10"/>
  <c r="C317" i="10"/>
  <c r="D317" i="10"/>
  <c r="E317" i="10"/>
  <c r="F317" i="10"/>
  <c r="G317" i="10"/>
  <c r="B318" i="10"/>
  <c r="C318" i="10"/>
  <c r="D318" i="10"/>
  <c r="E318" i="10"/>
  <c r="F318" i="10"/>
  <c r="G318" i="10"/>
  <c r="B319" i="10"/>
  <c r="C319" i="10"/>
  <c r="D319" i="10"/>
  <c r="E319" i="10"/>
  <c r="F319" i="10"/>
  <c r="G319" i="10"/>
  <c r="B320" i="10"/>
  <c r="C320" i="10"/>
  <c r="D320" i="10"/>
  <c r="E320" i="10"/>
  <c r="F320" i="10"/>
  <c r="G320" i="10"/>
  <c r="B321" i="10"/>
  <c r="C321" i="10"/>
  <c r="D321" i="10"/>
  <c r="E321" i="10"/>
  <c r="F321" i="10"/>
  <c r="G321" i="10"/>
  <c r="B322" i="10"/>
  <c r="C322" i="10"/>
  <c r="D322" i="10"/>
  <c r="E322" i="10"/>
  <c r="F322" i="10"/>
  <c r="G322" i="10"/>
  <c r="B323" i="10"/>
  <c r="C323" i="10"/>
  <c r="D323" i="10"/>
  <c r="E323" i="10"/>
  <c r="F323" i="10"/>
  <c r="G323" i="10"/>
  <c r="B324" i="10"/>
  <c r="C324" i="10"/>
  <c r="D324" i="10"/>
  <c r="E324" i="10"/>
  <c r="F324" i="10"/>
  <c r="G324" i="10"/>
  <c r="B325" i="10"/>
  <c r="C325" i="10"/>
  <c r="D325" i="10"/>
  <c r="E325" i="10"/>
  <c r="F325" i="10"/>
  <c r="G325" i="10"/>
  <c r="B326" i="10"/>
  <c r="C326" i="10"/>
  <c r="D326" i="10"/>
  <c r="E326" i="10"/>
  <c r="F326" i="10"/>
  <c r="G326" i="10"/>
  <c r="B327" i="10"/>
  <c r="C327" i="10"/>
  <c r="D327" i="10"/>
  <c r="E327" i="10"/>
  <c r="F327" i="10"/>
  <c r="G327" i="10"/>
  <c r="B328" i="10"/>
  <c r="C328" i="10"/>
  <c r="D328" i="10"/>
  <c r="E328" i="10"/>
  <c r="F328" i="10"/>
  <c r="G328" i="10"/>
  <c r="B329" i="10"/>
  <c r="C329" i="10"/>
  <c r="D329" i="10"/>
  <c r="E329" i="10"/>
  <c r="F329" i="10"/>
  <c r="G329" i="10"/>
  <c r="B330" i="10"/>
  <c r="C330" i="10"/>
  <c r="D330" i="10"/>
  <c r="E330" i="10"/>
  <c r="F330" i="10"/>
  <c r="G330" i="10"/>
  <c r="B331" i="10"/>
  <c r="C331" i="10"/>
  <c r="D331" i="10"/>
  <c r="E331" i="10"/>
  <c r="F331" i="10"/>
  <c r="G331" i="10"/>
  <c r="B332" i="10"/>
  <c r="C332" i="10"/>
  <c r="D332" i="10"/>
  <c r="E332" i="10"/>
  <c r="F332" i="10"/>
  <c r="G332" i="10"/>
  <c r="B333" i="10"/>
  <c r="C333" i="10"/>
  <c r="D333" i="10"/>
  <c r="E333" i="10"/>
  <c r="F333" i="10"/>
  <c r="G333" i="10"/>
  <c r="B334" i="10"/>
  <c r="C334" i="10"/>
  <c r="D334" i="10"/>
  <c r="E334" i="10"/>
  <c r="F334" i="10"/>
  <c r="G334" i="10"/>
  <c r="B335" i="10"/>
  <c r="C335" i="10"/>
  <c r="D335" i="10"/>
  <c r="E335" i="10"/>
  <c r="F335" i="10"/>
  <c r="G335" i="10"/>
  <c r="B336" i="10"/>
  <c r="C336" i="10"/>
  <c r="D336" i="10"/>
  <c r="E336" i="10"/>
  <c r="F336" i="10"/>
  <c r="G336" i="10"/>
  <c r="B337" i="10"/>
  <c r="C337" i="10"/>
  <c r="D337" i="10"/>
  <c r="E337" i="10"/>
  <c r="F337" i="10"/>
  <c r="G337" i="10"/>
  <c r="B338" i="10"/>
  <c r="C338" i="10"/>
  <c r="D338" i="10"/>
  <c r="E338" i="10"/>
  <c r="F338" i="10"/>
  <c r="G338" i="10"/>
  <c r="B339" i="10"/>
  <c r="C339" i="10"/>
  <c r="D339" i="10"/>
  <c r="E339" i="10"/>
  <c r="F339" i="10"/>
  <c r="G339" i="10"/>
  <c r="B340" i="10"/>
  <c r="C340" i="10"/>
  <c r="D340" i="10"/>
  <c r="E340" i="10"/>
  <c r="F340" i="10"/>
  <c r="G340" i="10"/>
  <c r="B341" i="10"/>
  <c r="C341" i="10"/>
  <c r="D341" i="10"/>
  <c r="E341" i="10"/>
  <c r="F341" i="10"/>
  <c r="G341" i="10"/>
  <c r="B342" i="10"/>
  <c r="C342" i="10"/>
  <c r="D342" i="10"/>
  <c r="E342" i="10"/>
  <c r="F342" i="10"/>
  <c r="G342" i="10"/>
  <c r="B343" i="10"/>
  <c r="C343" i="10"/>
  <c r="D343" i="10"/>
  <c r="E343" i="10"/>
  <c r="F343" i="10"/>
  <c r="G343" i="10"/>
  <c r="B344" i="10"/>
  <c r="C344" i="10"/>
  <c r="D344" i="10"/>
  <c r="E344" i="10"/>
  <c r="F344" i="10"/>
  <c r="G344" i="10"/>
  <c r="B345" i="10"/>
  <c r="C345" i="10"/>
  <c r="D345" i="10"/>
  <c r="E345" i="10"/>
  <c r="F345" i="10"/>
  <c r="G345" i="10"/>
  <c r="B346" i="10"/>
  <c r="C346" i="10"/>
  <c r="D346" i="10"/>
  <c r="E346" i="10"/>
  <c r="F346" i="10"/>
  <c r="G346" i="10"/>
  <c r="B347" i="10"/>
  <c r="C347" i="10"/>
  <c r="D347" i="10"/>
  <c r="E347" i="10"/>
  <c r="F347" i="10"/>
  <c r="G347" i="10"/>
  <c r="B348" i="10"/>
  <c r="C348" i="10"/>
  <c r="D348" i="10"/>
  <c r="E348" i="10"/>
  <c r="F348" i="10"/>
  <c r="G348" i="10"/>
  <c r="B349" i="10"/>
  <c r="C349" i="10"/>
  <c r="D349" i="10"/>
  <c r="E349" i="10"/>
  <c r="F349" i="10"/>
  <c r="G349" i="10"/>
  <c r="B350" i="10"/>
  <c r="C350" i="10"/>
  <c r="D350" i="10"/>
  <c r="E350" i="10"/>
  <c r="F350" i="10"/>
  <c r="G350" i="10"/>
  <c r="B351" i="10"/>
  <c r="C351" i="10"/>
  <c r="D351" i="10"/>
  <c r="E351" i="10"/>
  <c r="F351" i="10"/>
  <c r="G351" i="10"/>
  <c r="B352" i="10"/>
  <c r="C352" i="10"/>
  <c r="D352" i="10"/>
  <c r="E352" i="10"/>
  <c r="F352" i="10"/>
  <c r="G352" i="10"/>
  <c r="B353" i="10"/>
  <c r="C353" i="10"/>
  <c r="D353" i="10"/>
  <c r="E353" i="10"/>
  <c r="F353" i="10"/>
  <c r="G353" i="10"/>
  <c r="B354" i="10"/>
  <c r="C354" i="10"/>
  <c r="D354" i="10"/>
  <c r="E354" i="10"/>
  <c r="F354" i="10"/>
  <c r="G354" i="10"/>
  <c r="B355" i="10"/>
  <c r="C355" i="10"/>
  <c r="D355" i="10"/>
  <c r="E355" i="10"/>
  <c r="F355" i="10"/>
  <c r="G355" i="10"/>
  <c r="B356" i="10"/>
  <c r="C356" i="10"/>
  <c r="D356" i="10"/>
  <c r="E356" i="10"/>
  <c r="F356" i="10"/>
  <c r="G356" i="10"/>
  <c r="B357" i="10"/>
  <c r="C357" i="10"/>
  <c r="D357" i="10"/>
  <c r="E357" i="10"/>
  <c r="F357" i="10"/>
  <c r="G357" i="10"/>
  <c r="B358" i="10"/>
  <c r="C358" i="10"/>
  <c r="D358" i="10"/>
  <c r="E358" i="10"/>
  <c r="F358" i="10"/>
  <c r="G358" i="10"/>
  <c r="B359" i="10"/>
  <c r="C359" i="10"/>
  <c r="D359" i="10"/>
  <c r="E359" i="10"/>
  <c r="F359" i="10"/>
  <c r="G359" i="10"/>
  <c r="B360" i="10"/>
  <c r="C360" i="10"/>
  <c r="D360" i="10"/>
  <c r="E360" i="10"/>
  <c r="F360" i="10"/>
  <c r="G360" i="10"/>
  <c r="B361" i="10"/>
  <c r="C361" i="10"/>
  <c r="D361" i="10"/>
  <c r="E361" i="10"/>
  <c r="F361" i="10"/>
  <c r="G361" i="10"/>
  <c r="B362" i="10"/>
  <c r="C362" i="10"/>
  <c r="D362" i="10"/>
  <c r="E362" i="10"/>
  <c r="F362" i="10"/>
  <c r="G362" i="10"/>
  <c r="B363" i="10"/>
  <c r="C363" i="10"/>
  <c r="D363" i="10"/>
  <c r="E363" i="10"/>
  <c r="F363" i="10"/>
  <c r="G363" i="10"/>
  <c r="B364" i="10"/>
  <c r="C364" i="10"/>
  <c r="D364" i="10"/>
  <c r="E364" i="10"/>
  <c r="F364" i="10"/>
  <c r="G364" i="10"/>
  <c r="B365" i="10"/>
  <c r="C365" i="10"/>
  <c r="D365" i="10"/>
  <c r="E365" i="10"/>
  <c r="F365" i="10"/>
  <c r="G365" i="10"/>
  <c r="B366" i="10"/>
  <c r="C366" i="10"/>
  <c r="D366" i="10"/>
  <c r="E366" i="10"/>
  <c r="F366" i="10"/>
  <c r="G366" i="10"/>
  <c r="B367" i="10"/>
  <c r="C367" i="10"/>
  <c r="D367" i="10"/>
  <c r="E367" i="10"/>
  <c r="F367" i="10"/>
  <c r="G367" i="10"/>
  <c r="B368" i="10"/>
  <c r="C368" i="10"/>
  <c r="D368" i="10"/>
  <c r="E368" i="10"/>
  <c r="F368" i="10"/>
  <c r="G368" i="10"/>
  <c r="B369" i="10"/>
  <c r="C369" i="10"/>
  <c r="D369" i="10"/>
  <c r="E369" i="10"/>
  <c r="F369" i="10"/>
  <c r="G369" i="10"/>
  <c r="B370" i="10"/>
  <c r="C370" i="10"/>
  <c r="D370" i="10"/>
  <c r="E370" i="10"/>
  <c r="F370" i="10"/>
  <c r="G370" i="10"/>
  <c r="B371" i="10"/>
  <c r="C371" i="10"/>
  <c r="D371" i="10"/>
  <c r="E371" i="10"/>
  <c r="F371" i="10"/>
  <c r="G371" i="10"/>
  <c r="B372" i="10"/>
  <c r="C372" i="10"/>
  <c r="D372" i="10"/>
  <c r="E372" i="10"/>
  <c r="F372" i="10"/>
  <c r="G372" i="10"/>
  <c r="B373" i="10"/>
  <c r="C373" i="10"/>
  <c r="D373" i="10"/>
  <c r="E373" i="10"/>
  <c r="F373" i="10"/>
  <c r="G373" i="10"/>
  <c r="B374" i="10"/>
  <c r="C374" i="10"/>
  <c r="D374" i="10"/>
  <c r="E374" i="10"/>
  <c r="F374" i="10"/>
  <c r="G374" i="10"/>
  <c r="B375" i="10"/>
  <c r="C375" i="10"/>
  <c r="D375" i="10"/>
  <c r="E375" i="10"/>
  <c r="F375" i="10"/>
  <c r="G375" i="10"/>
  <c r="B376" i="10"/>
  <c r="C376" i="10"/>
  <c r="D376" i="10"/>
  <c r="E376" i="10"/>
  <c r="F376" i="10"/>
  <c r="G376" i="10"/>
  <c r="B377" i="10"/>
  <c r="C377" i="10"/>
  <c r="D377" i="10"/>
  <c r="E377" i="10"/>
  <c r="F377" i="10"/>
  <c r="G377" i="10"/>
  <c r="B378" i="10"/>
  <c r="C378" i="10"/>
  <c r="D378" i="10"/>
  <c r="E378" i="10"/>
  <c r="F378" i="10"/>
  <c r="G378" i="10"/>
  <c r="B379" i="10"/>
  <c r="C379" i="10"/>
  <c r="D379" i="10"/>
  <c r="E379" i="10"/>
  <c r="F379" i="10"/>
  <c r="G379" i="10"/>
  <c r="B380" i="10"/>
  <c r="C380" i="10"/>
  <c r="D380" i="10"/>
  <c r="E380" i="10"/>
  <c r="F380" i="10"/>
  <c r="G380" i="10"/>
  <c r="B381" i="10"/>
  <c r="C381" i="10"/>
  <c r="D381" i="10"/>
  <c r="E381" i="10"/>
  <c r="F381" i="10"/>
  <c r="G381" i="10"/>
  <c r="B382" i="10"/>
  <c r="C382" i="10"/>
  <c r="D382" i="10"/>
  <c r="E382" i="10"/>
  <c r="F382" i="10"/>
  <c r="G382" i="10"/>
  <c r="B383" i="10"/>
  <c r="C383" i="10"/>
  <c r="D383" i="10"/>
  <c r="E383" i="10"/>
  <c r="F383" i="10"/>
  <c r="G383" i="10"/>
  <c r="B384" i="10"/>
  <c r="C384" i="10"/>
  <c r="D384" i="10"/>
  <c r="E384" i="10"/>
  <c r="F384" i="10"/>
  <c r="G384" i="10"/>
  <c r="B385" i="10"/>
  <c r="C385" i="10"/>
  <c r="D385" i="10"/>
  <c r="E385" i="10"/>
  <c r="F385" i="10"/>
  <c r="G385" i="10"/>
  <c r="B386" i="10"/>
  <c r="C386" i="10"/>
  <c r="D386" i="10"/>
  <c r="E386" i="10"/>
  <c r="F386" i="10"/>
  <c r="G386" i="10"/>
  <c r="B387" i="10"/>
  <c r="C387" i="10"/>
  <c r="D387" i="10"/>
  <c r="E387" i="10"/>
  <c r="F387" i="10"/>
  <c r="G387" i="10"/>
  <c r="B388" i="10"/>
  <c r="C388" i="10"/>
  <c r="D388" i="10"/>
  <c r="E388" i="10"/>
  <c r="F388" i="10"/>
  <c r="G388" i="10"/>
  <c r="B389" i="10"/>
  <c r="C389" i="10"/>
  <c r="D389" i="10"/>
  <c r="E389" i="10"/>
  <c r="F389" i="10"/>
  <c r="G389" i="10"/>
  <c r="B390" i="10"/>
  <c r="C390" i="10"/>
  <c r="D390" i="10"/>
  <c r="E390" i="10"/>
  <c r="F390" i="10"/>
  <c r="G390" i="10"/>
  <c r="B391" i="10"/>
  <c r="C391" i="10"/>
  <c r="D391" i="10"/>
  <c r="E391" i="10"/>
  <c r="F391" i="10"/>
  <c r="G391" i="10"/>
  <c r="B392" i="10"/>
  <c r="C392" i="10"/>
  <c r="D392" i="10"/>
  <c r="E392" i="10"/>
  <c r="F392" i="10"/>
  <c r="G392" i="10"/>
  <c r="B393" i="10"/>
  <c r="C393" i="10"/>
  <c r="D393" i="10"/>
  <c r="E393" i="10"/>
  <c r="F393" i="10"/>
  <c r="G393" i="10"/>
  <c r="B394" i="10"/>
  <c r="C394" i="10"/>
  <c r="D394" i="10"/>
  <c r="E394" i="10"/>
  <c r="F394" i="10"/>
  <c r="G394" i="10"/>
  <c r="B395" i="10"/>
  <c r="C395" i="10"/>
  <c r="D395" i="10"/>
  <c r="E395" i="10"/>
  <c r="F395" i="10"/>
  <c r="G395" i="10"/>
  <c r="B396" i="10"/>
  <c r="C396" i="10"/>
  <c r="D396" i="10"/>
  <c r="E396" i="10"/>
  <c r="F396" i="10"/>
  <c r="G396" i="10"/>
  <c r="B397" i="10"/>
  <c r="C397" i="10"/>
  <c r="D397" i="10"/>
  <c r="E397" i="10"/>
  <c r="F397" i="10"/>
  <c r="G397" i="10"/>
  <c r="B398" i="10"/>
  <c r="C398" i="10"/>
  <c r="D398" i="10"/>
  <c r="E398" i="10"/>
  <c r="F398" i="10"/>
  <c r="G398" i="10"/>
  <c r="B399" i="10"/>
  <c r="C399" i="10"/>
  <c r="D399" i="10"/>
  <c r="E399" i="10"/>
  <c r="F399" i="10"/>
  <c r="G399" i="10"/>
  <c r="B400" i="10"/>
  <c r="C400" i="10"/>
  <c r="D400" i="10"/>
  <c r="E400" i="10"/>
  <c r="F400" i="10"/>
  <c r="G400" i="10"/>
  <c r="B401" i="10"/>
  <c r="C401" i="10"/>
  <c r="D401" i="10"/>
  <c r="E401" i="10"/>
  <c r="F401" i="10"/>
  <c r="G401" i="10"/>
  <c r="B402" i="10"/>
  <c r="C402" i="10"/>
  <c r="D402" i="10"/>
  <c r="E402" i="10"/>
  <c r="F402" i="10"/>
  <c r="G402" i="10"/>
  <c r="B403" i="10"/>
  <c r="C403" i="10"/>
  <c r="D403" i="10"/>
  <c r="E403" i="10"/>
  <c r="F403" i="10"/>
  <c r="G403" i="10"/>
  <c r="B404" i="10"/>
  <c r="C404" i="10"/>
  <c r="D404" i="10"/>
  <c r="E404" i="10"/>
  <c r="F404" i="10"/>
  <c r="G404" i="10"/>
  <c r="B405" i="10"/>
  <c r="C405" i="10"/>
  <c r="D405" i="10"/>
  <c r="E405" i="10"/>
  <c r="F405" i="10"/>
  <c r="G405" i="10"/>
  <c r="B406" i="10"/>
  <c r="C406" i="10"/>
  <c r="D406" i="10"/>
  <c r="E406" i="10"/>
  <c r="F406" i="10"/>
  <c r="G406" i="10"/>
  <c r="B407" i="10"/>
  <c r="C407" i="10"/>
  <c r="D407" i="10"/>
  <c r="E407" i="10"/>
  <c r="F407" i="10"/>
  <c r="G407" i="10"/>
  <c r="B408" i="10"/>
  <c r="C408" i="10"/>
  <c r="D408" i="10"/>
  <c r="E408" i="10"/>
  <c r="F408" i="10"/>
  <c r="G408" i="10"/>
  <c r="B409" i="10"/>
  <c r="C409" i="10"/>
  <c r="D409" i="10"/>
  <c r="E409" i="10"/>
  <c r="F409" i="10"/>
  <c r="G409" i="10"/>
  <c r="B410" i="10"/>
  <c r="C410" i="10"/>
  <c r="D410" i="10"/>
  <c r="E410" i="10"/>
  <c r="F410" i="10"/>
  <c r="G410" i="10"/>
  <c r="B411" i="10"/>
  <c r="C411" i="10"/>
  <c r="D411" i="10"/>
  <c r="E411" i="10"/>
  <c r="F411" i="10"/>
  <c r="G411" i="10"/>
  <c r="B412" i="10"/>
  <c r="C412" i="10"/>
  <c r="D412" i="10"/>
  <c r="E412" i="10"/>
  <c r="F412" i="10"/>
  <c r="G412" i="10"/>
  <c r="B413" i="10"/>
  <c r="C413" i="10"/>
  <c r="D413" i="10"/>
  <c r="E413" i="10"/>
  <c r="F413" i="10"/>
  <c r="G413" i="10"/>
  <c r="B414" i="10"/>
  <c r="C414" i="10"/>
  <c r="D414" i="10"/>
  <c r="E414" i="10"/>
  <c r="F414" i="10"/>
  <c r="G414" i="10"/>
  <c r="B415" i="10"/>
  <c r="C415" i="10"/>
  <c r="D415" i="10"/>
  <c r="E415" i="10"/>
  <c r="F415" i="10"/>
  <c r="G415" i="10"/>
  <c r="B416" i="10"/>
  <c r="C416" i="10"/>
  <c r="D416" i="10"/>
  <c r="E416" i="10"/>
  <c r="F416" i="10"/>
  <c r="G416" i="10"/>
  <c r="B417" i="10"/>
  <c r="C417" i="10"/>
  <c r="D417" i="10"/>
  <c r="E417" i="10"/>
  <c r="F417" i="10"/>
  <c r="G417" i="10"/>
  <c r="B418" i="10"/>
  <c r="C418" i="10"/>
  <c r="D418" i="10"/>
  <c r="E418" i="10"/>
  <c r="F418" i="10"/>
  <c r="G418" i="10"/>
  <c r="B419" i="10"/>
  <c r="C419" i="10"/>
  <c r="D419" i="10"/>
  <c r="E419" i="10"/>
  <c r="F419" i="10"/>
  <c r="G419" i="10"/>
  <c r="B420" i="10"/>
  <c r="C420" i="10"/>
  <c r="D420" i="10"/>
  <c r="E420" i="10"/>
  <c r="F420" i="10"/>
  <c r="G420" i="10"/>
  <c r="B421" i="10"/>
  <c r="C421" i="10"/>
  <c r="D421" i="10"/>
  <c r="E421" i="10"/>
  <c r="F421" i="10"/>
  <c r="G421" i="10"/>
  <c r="B422" i="10"/>
  <c r="C422" i="10"/>
  <c r="D422" i="10"/>
  <c r="E422" i="10"/>
  <c r="F422" i="10"/>
  <c r="G422" i="10"/>
  <c r="B423" i="10"/>
  <c r="C423" i="10"/>
  <c r="D423" i="10"/>
  <c r="E423" i="10"/>
  <c r="F423" i="10"/>
  <c r="G423" i="10"/>
  <c r="B424" i="10"/>
  <c r="C424" i="10"/>
  <c r="D424" i="10"/>
  <c r="E424" i="10"/>
  <c r="F424" i="10"/>
  <c r="G424" i="10"/>
  <c r="B425" i="10"/>
  <c r="C425" i="10"/>
  <c r="D425" i="10"/>
  <c r="E425" i="10"/>
  <c r="F425" i="10"/>
  <c r="G425" i="10"/>
  <c r="B426" i="10"/>
  <c r="C426" i="10"/>
  <c r="D426" i="10"/>
  <c r="E426" i="10"/>
  <c r="F426" i="10"/>
  <c r="G426" i="10"/>
  <c r="B427" i="10"/>
  <c r="C427" i="10"/>
  <c r="D427" i="10"/>
  <c r="E427" i="10"/>
  <c r="F427" i="10"/>
  <c r="G427" i="10"/>
  <c r="B428" i="10"/>
  <c r="C428" i="10"/>
  <c r="D428" i="10"/>
  <c r="E428" i="10"/>
  <c r="F428" i="10"/>
  <c r="G428" i="10"/>
  <c r="B429" i="10"/>
  <c r="C429" i="10"/>
  <c r="D429" i="10"/>
  <c r="E429" i="10"/>
  <c r="F429" i="10"/>
  <c r="G429" i="10"/>
  <c r="B430" i="10"/>
  <c r="C430" i="10"/>
  <c r="D430" i="10"/>
  <c r="E430" i="10"/>
  <c r="F430" i="10"/>
  <c r="G430" i="10"/>
  <c r="B431" i="10"/>
  <c r="C431" i="10"/>
  <c r="D431" i="10"/>
  <c r="E431" i="10"/>
  <c r="F431" i="10"/>
  <c r="G431" i="10"/>
  <c r="B432" i="10"/>
  <c r="C432" i="10"/>
  <c r="D432" i="10"/>
  <c r="E432" i="10"/>
  <c r="F432" i="10"/>
  <c r="G432" i="10"/>
  <c r="B433" i="10"/>
  <c r="C433" i="10"/>
  <c r="D433" i="10"/>
  <c r="E433" i="10"/>
  <c r="F433" i="10"/>
  <c r="G433" i="10"/>
  <c r="B434" i="10"/>
  <c r="C434" i="10"/>
  <c r="D434" i="10"/>
  <c r="E434" i="10"/>
  <c r="F434" i="10"/>
  <c r="G434" i="10"/>
  <c r="B435" i="10"/>
  <c r="C435" i="10"/>
  <c r="D435" i="10"/>
  <c r="E435" i="10"/>
  <c r="F435" i="10"/>
  <c r="G435" i="10"/>
  <c r="B436" i="10"/>
  <c r="C436" i="10"/>
  <c r="D436" i="10"/>
  <c r="E436" i="10"/>
  <c r="F436" i="10"/>
  <c r="G436" i="10"/>
  <c r="B437" i="10"/>
  <c r="C437" i="10"/>
  <c r="D437" i="10"/>
  <c r="E437" i="10"/>
  <c r="F437" i="10"/>
  <c r="G437" i="10"/>
  <c r="B438" i="10"/>
  <c r="C438" i="10"/>
  <c r="D438" i="10"/>
  <c r="E438" i="10"/>
  <c r="F438" i="10"/>
  <c r="G438" i="10"/>
  <c r="B439" i="10"/>
  <c r="C439" i="10"/>
  <c r="D439" i="10"/>
  <c r="E439" i="10"/>
  <c r="F439" i="10"/>
  <c r="G439" i="10"/>
  <c r="B440" i="10"/>
  <c r="C440" i="10"/>
  <c r="D440" i="10"/>
  <c r="E440" i="10"/>
  <c r="F440" i="10"/>
  <c r="G440" i="10"/>
  <c r="B441" i="10"/>
  <c r="C441" i="10"/>
  <c r="D441" i="10"/>
  <c r="E441" i="10"/>
  <c r="F441" i="10"/>
  <c r="G441" i="10"/>
  <c r="B442" i="10"/>
  <c r="C442" i="10"/>
  <c r="D442" i="10"/>
  <c r="E442" i="10"/>
  <c r="F442" i="10"/>
  <c r="G442" i="10"/>
  <c r="B443" i="10"/>
  <c r="C443" i="10"/>
  <c r="D443" i="10"/>
  <c r="E443" i="10"/>
  <c r="F443" i="10"/>
  <c r="G443" i="10"/>
  <c r="B444" i="10"/>
  <c r="C444" i="10"/>
  <c r="D444" i="10"/>
  <c r="E444" i="10"/>
  <c r="F444" i="10"/>
  <c r="G444" i="10"/>
  <c r="B445" i="10"/>
  <c r="C445" i="10"/>
  <c r="D445" i="10"/>
  <c r="E445" i="10"/>
  <c r="F445" i="10"/>
  <c r="G445" i="10"/>
  <c r="B446" i="10"/>
  <c r="C446" i="10"/>
  <c r="D446" i="10"/>
  <c r="E446" i="10"/>
  <c r="F446" i="10"/>
  <c r="G446" i="10"/>
  <c r="B447" i="10"/>
  <c r="C447" i="10"/>
  <c r="D447" i="10"/>
  <c r="E447" i="10"/>
  <c r="F447" i="10"/>
  <c r="G447" i="10"/>
  <c r="B448" i="10"/>
  <c r="C448" i="10"/>
  <c r="D448" i="10"/>
  <c r="E448" i="10"/>
  <c r="F448" i="10"/>
  <c r="G448" i="10"/>
  <c r="B449" i="10"/>
  <c r="C449" i="10"/>
  <c r="D449" i="10"/>
  <c r="E449" i="10"/>
  <c r="F449" i="10"/>
  <c r="G449" i="10"/>
  <c r="B450" i="10"/>
  <c r="C450" i="10"/>
  <c r="D450" i="10"/>
  <c r="E450" i="10"/>
  <c r="F450" i="10"/>
  <c r="G450" i="10"/>
  <c r="B451" i="10"/>
  <c r="C451" i="10"/>
  <c r="D451" i="10"/>
  <c r="E451" i="10"/>
  <c r="F451" i="10"/>
  <c r="G451" i="10"/>
  <c r="B452" i="10"/>
  <c r="C452" i="10"/>
  <c r="D452" i="10"/>
  <c r="E452" i="10"/>
  <c r="F452" i="10"/>
  <c r="G452" i="10"/>
  <c r="B453" i="10"/>
  <c r="C453" i="10"/>
  <c r="D453" i="10"/>
  <c r="E453" i="10"/>
  <c r="F453" i="10"/>
  <c r="G453" i="10"/>
  <c r="B454" i="10"/>
  <c r="C454" i="10"/>
  <c r="D454" i="10"/>
  <c r="E454" i="10"/>
  <c r="F454" i="10"/>
  <c r="G454" i="10"/>
  <c r="B455" i="10"/>
  <c r="C455" i="10"/>
  <c r="D455" i="10"/>
  <c r="E455" i="10"/>
  <c r="F455" i="10"/>
  <c r="G455" i="10"/>
  <c r="B456" i="10"/>
  <c r="C456" i="10"/>
  <c r="D456" i="10"/>
  <c r="E456" i="10"/>
  <c r="F456" i="10"/>
  <c r="G456" i="10"/>
  <c r="B457" i="10"/>
  <c r="C457" i="10"/>
  <c r="D457" i="10"/>
  <c r="E457" i="10"/>
  <c r="F457" i="10"/>
  <c r="G457" i="10"/>
  <c r="B458" i="10"/>
  <c r="C458" i="10"/>
  <c r="D458" i="10"/>
  <c r="E458" i="10"/>
  <c r="F458" i="10"/>
  <c r="G458" i="10"/>
  <c r="B459" i="10"/>
  <c r="C459" i="10"/>
  <c r="D459" i="10"/>
  <c r="E459" i="10"/>
  <c r="F459" i="10"/>
  <c r="G459" i="10"/>
  <c r="B460" i="10"/>
  <c r="C460" i="10"/>
  <c r="D460" i="10"/>
  <c r="E460" i="10"/>
  <c r="F460" i="10"/>
  <c r="G460" i="10"/>
  <c r="B461" i="10"/>
  <c r="C461" i="10"/>
  <c r="D461" i="10"/>
  <c r="E461" i="10"/>
  <c r="F461" i="10"/>
  <c r="G461" i="10"/>
  <c r="B462" i="10"/>
  <c r="C462" i="10"/>
  <c r="D462" i="10"/>
  <c r="E462" i="10"/>
  <c r="F462" i="10"/>
  <c r="G462" i="10"/>
  <c r="B463" i="10"/>
  <c r="C463" i="10"/>
  <c r="D463" i="10"/>
  <c r="E463" i="10"/>
  <c r="F463" i="10"/>
  <c r="G463" i="10"/>
  <c r="B464" i="10"/>
  <c r="C464" i="10"/>
  <c r="D464" i="10"/>
  <c r="E464" i="10"/>
  <c r="F464" i="10"/>
  <c r="G464" i="10"/>
  <c r="B465" i="10"/>
  <c r="C465" i="10"/>
  <c r="D465" i="10"/>
  <c r="E465" i="10"/>
  <c r="F465" i="10"/>
  <c r="G465" i="10"/>
  <c r="B466" i="10"/>
  <c r="C466" i="10"/>
  <c r="D466" i="10"/>
  <c r="E466" i="10"/>
  <c r="F466" i="10"/>
  <c r="G466" i="10"/>
  <c r="B467" i="10"/>
  <c r="C467" i="10"/>
  <c r="D467" i="10"/>
  <c r="E467" i="10"/>
  <c r="F467" i="10"/>
  <c r="G467" i="10"/>
  <c r="B468" i="10"/>
  <c r="C468" i="10"/>
  <c r="D468" i="10"/>
  <c r="E468" i="10"/>
  <c r="F468" i="10"/>
  <c r="G468" i="10"/>
  <c r="B469" i="10"/>
  <c r="C469" i="10"/>
  <c r="D469" i="10"/>
  <c r="E469" i="10"/>
  <c r="F469" i="10"/>
  <c r="G469" i="10"/>
  <c r="B470" i="10"/>
  <c r="C470" i="10"/>
  <c r="D470" i="10"/>
  <c r="E470" i="10"/>
  <c r="F470" i="10"/>
  <c r="G470" i="10"/>
  <c r="B471" i="10"/>
  <c r="C471" i="10"/>
  <c r="D471" i="10"/>
  <c r="E471" i="10"/>
  <c r="F471" i="10"/>
  <c r="G471" i="10"/>
  <c r="B472" i="10"/>
  <c r="C472" i="10"/>
  <c r="D472" i="10"/>
  <c r="E472" i="10"/>
  <c r="F472" i="10"/>
  <c r="G472" i="10"/>
  <c r="B473" i="10"/>
  <c r="C473" i="10"/>
  <c r="D473" i="10"/>
  <c r="E473" i="10"/>
  <c r="F473" i="10"/>
  <c r="G473" i="10"/>
  <c r="B474" i="10"/>
  <c r="C474" i="10"/>
  <c r="D474" i="10"/>
  <c r="E474" i="10"/>
  <c r="F474" i="10"/>
  <c r="G474" i="10"/>
  <c r="B475" i="10"/>
  <c r="C475" i="10"/>
  <c r="D475" i="10"/>
  <c r="E475" i="10"/>
  <c r="F475" i="10"/>
  <c r="G475" i="10"/>
  <c r="B476" i="10"/>
  <c r="C476" i="10"/>
  <c r="D476" i="10"/>
  <c r="E476" i="10"/>
  <c r="F476" i="10"/>
  <c r="G476" i="10"/>
  <c r="B477" i="10"/>
  <c r="C477" i="10"/>
  <c r="D477" i="10"/>
  <c r="E477" i="10"/>
  <c r="F477" i="10"/>
  <c r="G477" i="10"/>
  <c r="B478" i="10"/>
  <c r="C478" i="10"/>
  <c r="D478" i="10"/>
  <c r="E478" i="10"/>
  <c r="F478" i="10"/>
  <c r="G478" i="10"/>
  <c r="B479" i="10"/>
  <c r="C479" i="10"/>
  <c r="D479" i="10"/>
  <c r="E479" i="10"/>
  <c r="F479" i="10"/>
  <c r="G479" i="10"/>
  <c r="B480" i="10"/>
  <c r="C480" i="10"/>
  <c r="D480" i="10"/>
  <c r="E480" i="10"/>
  <c r="F480" i="10"/>
  <c r="G480" i="10"/>
  <c r="B481" i="10"/>
  <c r="C481" i="10"/>
  <c r="D481" i="10"/>
  <c r="E481" i="10"/>
  <c r="F481" i="10"/>
  <c r="G481" i="10"/>
  <c r="B482" i="10"/>
  <c r="C482" i="10"/>
  <c r="D482" i="10"/>
  <c r="E482" i="10"/>
  <c r="F482" i="10"/>
  <c r="G482" i="10"/>
  <c r="B483" i="10"/>
  <c r="C483" i="10"/>
  <c r="D483" i="10"/>
  <c r="E483" i="10"/>
  <c r="F483" i="10"/>
  <c r="G483" i="10"/>
  <c r="B484" i="10"/>
  <c r="C484" i="10"/>
  <c r="D484" i="10"/>
  <c r="E484" i="10"/>
  <c r="F484" i="10"/>
  <c r="G484" i="10"/>
  <c r="B485" i="10"/>
  <c r="C485" i="10"/>
  <c r="D485" i="10"/>
  <c r="E485" i="10"/>
  <c r="F485" i="10"/>
  <c r="G485" i="10"/>
  <c r="B486" i="10"/>
  <c r="C486" i="10"/>
  <c r="D486" i="10"/>
  <c r="E486" i="10"/>
  <c r="F486" i="10"/>
  <c r="G486" i="10"/>
  <c r="B487" i="10"/>
  <c r="C487" i="10"/>
  <c r="D487" i="10"/>
  <c r="E487" i="10"/>
  <c r="F487" i="10"/>
  <c r="G487" i="10"/>
  <c r="B488" i="10"/>
  <c r="C488" i="10"/>
  <c r="D488" i="10"/>
  <c r="E488" i="10"/>
  <c r="F488" i="10"/>
  <c r="G488" i="10"/>
  <c r="B489" i="10"/>
  <c r="C489" i="10"/>
  <c r="D489" i="10"/>
  <c r="E489" i="10"/>
  <c r="F489" i="10"/>
  <c r="G489" i="10"/>
  <c r="B490" i="10"/>
  <c r="C490" i="10"/>
  <c r="D490" i="10"/>
  <c r="E490" i="10"/>
  <c r="F490" i="10"/>
  <c r="G490" i="10"/>
  <c r="B491" i="10"/>
  <c r="C491" i="10"/>
  <c r="D491" i="10"/>
  <c r="E491" i="10"/>
  <c r="F491" i="10"/>
  <c r="G491" i="10"/>
  <c r="B492" i="10"/>
  <c r="C492" i="10"/>
  <c r="D492" i="10"/>
  <c r="E492" i="10"/>
  <c r="F492" i="10"/>
  <c r="G492" i="10"/>
  <c r="B493" i="10"/>
  <c r="C493" i="10"/>
  <c r="D493" i="10"/>
  <c r="E493" i="10"/>
  <c r="F493" i="10"/>
  <c r="G493" i="10"/>
  <c r="B494" i="10"/>
  <c r="C494" i="10"/>
  <c r="D494" i="10"/>
  <c r="E494" i="10"/>
  <c r="F494" i="10"/>
  <c r="G494" i="10"/>
  <c r="B495" i="10"/>
  <c r="C495" i="10"/>
  <c r="D495" i="10"/>
  <c r="E495" i="10"/>
  <c r="F495" i="10"/>
  <c r="G495" i="10"/>
  <c r="B496" i="10"/>
  <c r="C496" i="10"/>
  <c r="D496" i="10"/>
  <c r="E496" i="10"/>
  <c r="F496" i="10"/>
  <c r="G496" i="10"/>
  <c r="B497" i="10"/>
  <c r="C497" i="10"/>
  <c r="D497" i="10"/>
  <c r="E497" i="10"/>
  <c r="F497" i="10"/>
  <c r="G497" i="10"/>
  <c r="B498" i="10"/>
  <c r="C498" i="10"/>
  <c r="D498" i="10"/>
  <c r="E498" i="10"/>
  <c r="F498" i="10"/>
  <c r="G498" i="10"/>
  <c r="B499" i="10"/>
  <c r="C499" i="10"/>
  <c r="D499" i="10"/>
  <c r="E499" i="10"/>
  <c r="F499" i="10"/>
  <c r="G499" i="10"/>
  <c r="B500" i="10"/>
  <c r="C500" i="10"/>
  <c r="D500" i="10"/>
  <c r="E500" i="10"/>
  <c r="F500" i="10"/>
  <c r="G500" i="10"/>
  <c r="B501" i="10"/>
  <c r="C501" i="10"/>
  <c r="D501" i="10"/>
  <c r="E501" i="10"/>
  <c r="F501" i="10"/>
  <c r="G501" i="10"/>
  <c r="B502" i="10"/>
  <c r="C502" i="10"/>
  <c r="D502" i="10"/>
  <c r="E502" i="10"/>
  <c r="F502" i="10"/>
  <c r="G502" i="10"/>
  <c r="B503" i="10"/>
  <c r="C503" i="10"/>
  <c r="D503" i="10"/>
  <c r="E503" i="10"/>
  <c r="F503" i="10"/>
  <c r="G503" i="10"/>
  <c r="B504" i="10"/>
  <c r="C504" i="10"/>
  <c r="D504" i="10"/>
  <c r="E504" i="10"/>
  <c r="F504" i="10"/>
  <c r="G504" i="10"/>
  <c r="B505" i="10"/>
  <c r="C505" i="10"/>
  <c r="D505" i="10"/>
  <c r="E505" i="10"/>
  <c r="F505" i="10"/>
  <c r="G505" i="10"/>
  <c r="B506" i="10"/>
  <c r="C506" i="10"/>
  <c r="D506" i="10"/>
  <c r="E506" i="10"/>
  <c r="F506" i="10"/>
  <c r="G506" i="10"/>
  <c r="B507" i="10"/>
  <c r="C507" i="10"/>
  <c r="D507" i="10"/>
  <c r="E507" i="10"/>
  <c r="F507" i="10"/>
  <c r="G507" i="10"/>
  <c r="B508" i="10"/>
  <c r="C508" i="10"/>
  <c r="D508" i="10"/>
  <c r="E508" i="10"/>
  <c r="F508" i="10"/>
  <c r="G508" i="10"/>
  <c r="B509" i="10"/>
  <c r="C509" i="10"/>
  <c r="D509" i="10"/>
  <c r="E509" i="10"/>
  <c r="F509" i="10"/>
  <c r="G509" i="10"/>
  <c r="B510" i="10"/>
  <c r="C510" i="10"/>
  <c r="D510" i="10"/>
  <c r="E510" i="10"/>
  <c r="F510" i="10"/>
  <c r="G510" i="10"/>
  <c r="B511" i="10"/>
  <c r="C511" i="10"/>
  <c r="D511" i="10"/>
  <c r="E511" i="10"/>
  <c r="F511" i="10"/>
  <c r="G511" i="10"/>
  <c r="B512" i="10"/>
  <c r="C512" i="10"/>
  <c r="D512" i="10"/>
  <c r="E512" i="10"/>
  <c r="F512" i="10"/>
  <c r="G512" i="10"/>
  <c r="B513" i="10"/>
  <c r="C513" i="10"/>
  <c r="D513" i="10"/>
  <c r="E513" i="10"/>
  <c r="F513" i="10"/>
  <c r="G513" i="10"/>
  <c r="B514" i="10"/>
  <c r="C514" i="10"/>
  <c r="D514" i="10"/>
  <c r="E514" i="10"/>
  <c r="F514" i="10"/>
  <c r="G514" i="10"/>
  <c r="B515" i="10"/>
  <c r="C515" i="10"/>
  <c r="D515" i="10"/>
  <c r="E515" i="10"/>
  <c r="F515" i="10"/>
  <c r="G515" i="10"/>
  <c r="B516" i="10"/>
  <c r="C516" i="10"/>
  <c r="D516" i="10"/>
  <c r="E516" i="10"/>
  <c r="F516" i="10"/>
  <c r="G516" i="10"/>
  <c r="B517" i="10"/>
  <c r="C517" i="10"/>
  <c r="D517" i="10"/>
  <c r="E517" i="10"/>
  <c r="F517" i="10"/>
  <c r="G517" i="10"/>
  <c r="B518" i="10"/>
  <c r="C518" i="10"/>
  <c r="D518" i="10"/>
  <c r="E518" i="10"/>
  <c r="F518" i="10"/>
  <c r="G518" i="10"/>
  <c r="B519" i="10"/>
  <c r="C519" i="10"/>
  <c r="D519" i="10"/>
  <c r="E519" i="10"/>
  <c r="F519" i="10"/>
  <c r="G519" i="10"/>
  <c r="B520" i="10"/>
  <c r="C520" i="10"/>
  <c r="D520" i="10"/>
  <c r="E520" i="10"/>
  <c r="F520" i="10"/>
  <c r="G520" i="10"/>
  <c r="B521" i="10"/>
  <c r="C521" i="10"/>
  <c r="D521" i="10"/>
  <c r="E521" i="10"/>
  <c r="F521" i="10"/>
  <c r="G521" i="10"/>
  <c r="B522" i="10"/>
  <c r="C522" i="10"/>
  <c r="D522" i="10"/>
  <c r="E522" i="10"/>
  <c r="F522" i="10"/>
  <c r="G522" i="10"/>
  <c r="B523" i="10"/>
  <c r="C523" i="10"/>
  <c r="D523" i="10"/>
  <c r="E523" i="10"/>
  <c r="F523" i="10"/>
  <c r="G523" i="10"/>
  <c r="B524" i="10"/>
  <c r="C524" i="10"/>
  <c r="D524" i="10"/>
  <c r="E524" i="10"/>
  <c r="F524" i="10"/>
  <c r="G524" i="10"/>
  <c r="B525" i="10"/>
  <c r="C525" i="10"/>
  <c r="D525" i="10"/>
  <c r="E525" i="10"/>
  <c r="F525" i="10"/>
  <c r="G525" i="10"/>
  <c r="B526" i="10"/>
  <c r="C526" i="10"/>
  <c r="D526" i="10"/>
  <c r="E526" i="10"/>
  <c r="F526" i="10"/>
  <c r="G526" i="10"/>
  <c r="B527" i="10"/>
  <c r="C527" i="10"/>
  <c r="D527" i="10"/>
  <c r="E527" i="10"/>
  <c r="F527" i="10"/>
  <c r="G527" i="10"/>
  <c r="B528" i="10"/>
  <c r="C528" i="10"/>
  <c r="D528" i="10"/>
  <c r="E528" i="10"/>
  <c r="F528" i="10"/>
  <c r="G528" i="10"/>
  <c r="B529" i="10"/>
  <c r="C529" i="10"/>
  <c r="D529" i="10"/>
  <c r="E529" i="10"/>
  <c r="F529" i="10"/>
  <c r="G529" i="10"/>
  <c r="B530" i="10"/>
  <c r="C530" i="10"/>
  <c r="D530" i="10"/>
  <c r="E530" i="10"/>
  <c r="F530" i="10"/>
  <c r="G530" i="10"/>
  <c r="B531" i="10"/>
  <c r="C531" i="10"/>
  <c r="D531" i="10"/>
  <c r="E531" i="10"/>
  <c r="F531" i="10"/>
  <c r="G531" i="10"/>
  <c r="B532" i="10"/>
  <c r="C532" i="10"/>
  <c r="D532" i="10"/>
  <c r="E532" i="10"/>
  <c r="F532" i="10"/>
  <c r="G532" i="10"/>
  <c r="B533" i="10"/>
  <c r="C533" i="10"/>
  <c r="D533" i="10"/>
  <c r="E533" i="10"/>
  <c r="F533" i="10"/>
  <c r="G533" i="10"/>
  <c r="B534" i="10"/>
  <c r="C534" i="10"/>
  <c r="D534" i="10"/>
  <c r="E534" i="10"/>
  <c r="F534" i="10"/>
  <c r="G534" i="10"/>
  <c r="B535" i="10"/>
  <c r="C535" i="10"/>
  <c r="D535" i="10"/>
  <c r="E535" i="10"/>
  <c r="F535" i="10"/>
  <c r="G535" i="10"/>
  <c r="B536" i="10"/>
  <c r="C536" i="10"/>
  <c r="D536" i="10"/>
  <c r="E536" i="10"/>
  <c r="F536" i="10"/>
  <c r="G536" i="10"/>
  <c r="B537" i="10"/>
  <c r="C537" i="10"/>
  <c r="D537" i="10"/>
  <c r="E537" i="10"/>
  <c r="F537" i="10"/>
  <c r="G537" i="10"/>
  <c r="B538" i="10"/>
  <c r="C538" i="10"/>
  <c r="D538" i="10"/>
  <c r="E538" i="10"/>
  <c r="F538" i="10"/>
  <c r="G538" i="10"/>
  <c r="B539" i="10"/>
  <c r="C539" i="10"/>
  <c r="D539" i="10"/>
  <c r="E539" i="10"/>
  <c r="F539" i="10"/>
  <c r="G539" i="10"/>
  <c r="B540" i="10"/>
  <c r="C540" i="10"/>
  <c r="D540" i="10"/>
  <c r="E540" i="10"/>
  <c r="F540" i="10"/>
  <c r="G540" i="10"/>
  <c r="B541" i="10"/>
  <c r="C541" i="10"/>
  <c r="D541" i="10"/>
  <c r="E541" i="10"/>
  <c r="F541" i="10"/>
  <c r="G541" i="10"/>
  <c r="B542" i="10"/>
  <c r="C542" i="10"/>
  <c r="D542" i="10"/>
  <c r="E542" i="10"/>
  <c r="F542" i="10"/>
  <c r="G542" i="10"/>
  <c r="B543" i="10"/>
  <c r="C543" i="10"/>
  <c r="D543" i="10"/>
  <c r="E543" i="10"/>
  <c r="F543" i="10"/>
  <c r="G543" i="10"/>
  <c r="B544" i="10"/>
  <c r="C544" i="10"/>
  <c r="D544" i="10"/>
  <c r="E544" i="10"/>
  <c r="F544" i="10"/>
  <c r="G544" i="10"/>
  <c r="B545" i="10"/>
  <c r="C545" i="10"/>
  <c r="D545" i="10"/>
  <c r="E545" i="10"/>
  <c r="F545" i="10"/>
  <c r="G545" i="10"/>
  <c r="B546" i="10"/>
  <c r="C546" i="10"/>
  <c r="D546" i="10"/>
  <c r="E546" i="10"/>
  <c r="F546" i="10"/>
  <c r="G546" i="10"/>
  <c r="B547" i="10"/>
  <c r="C547" i="10"/>
  <c r="D547" i="10"/>
  <c r="E547" i="10"/>
  <c r="F547" i="10"/>
  <c r="G547" i="10"/>
  <c r="B548" i="10"/>
  <c r="C548" i="10"/>
  <c r="D548" i="10"/>
  <c r="E548" i="10"/>
  <c r="F548" i="10"/>
  <c r="G548" i="10"/>
  <c r="B549" i="10"/>
  <c r="C549" i="10"/>
  <c r="D549" i="10"/>
  <c r="E549" i="10"/>
  <c r="F549" i="10"/>
  <c r="G549" i="10"/>
  <c r="B550" i="10"/>
  <c r="C550" i="10"/>
  <c r="D550" i="10"/>
  <c r="E550" i="10"/>
  <c r="F550" i="10"/>
  <c r="G550" i="10"/>
  <c r="B551" i="10"/>
  <c r="C551" i="10"/>
  <c r="D551" i="10"/>
  <c r="E551" i="10"/>
  <c r="F551" i="10"/>
  <c r="G551" i="10"/>
  <c r="B552" i="10"/>
  <c r="C552" i="10"/>
  <c r="D552" i="10"/>
  <c r="E552" i="10"/>
  <c r="F552" i="10"/>
  <c r="G552" i="10"/>
  <c r="B553" i="10"/>
  <c r="C553" i="10"/>
  <c r="D553" i="10"/>
  <c r="E553" i="10"/>
  <c r="F553" i="10"/>
  <c r="G553" i="10"/>
  <c r="B554" i="10"/>
  <c r="C554" i="10"/>
  <c r="D554" i="10"/>
  <c r="E554" i="10"/>
  <c r="F554" i="10"/>
  <c r="G554" i="10"/>
  <c r="B555" i="10"/>
  <c r="C555" i="10"/>
  <c r="D555" i="10"/>
  <c r="E555" i="10"/>
  <c r="F555" i="10"/>
  <c r="G555" i="10"/>
  <c r="B556" i="10"/>
  <c r="C556" i="10"/>
  <c r="D556" i="10"/>
  <c r="E556" i="10"/>
  <c r="F556" i="10"/>
  <c r="G556" i="10"/>
  <c r="B557" i="10"/>
  <c r="C557" i="10"/>
  <c r="D557" i="10"/>
  <c r="E557" i="10"/>
  <c r="F557" i="10"/>
  <c r="G557" i="10"/>
  <c r="B558" i="10"/>
  <c r="C558" i="10"/>
  <c r="D558" i="10"/>
  <c r="E558" i="10"/>
  <c r="F558" i="10"/>
  <c r="G558" i="10"/>
  <c r="B559" i="10"/>
  <c r="C559" i="10"/>
  <c r="D559" i="10"/>
  <c r="E559" i="10"/>
  <c r="F559" i="10"/>
  <c r="G559" i="10"/>
  <c r="B560" i="10"/>
  <c r="C560" i="10"/>
  <c r="D560" i="10"/>
  <c r="E560" i="10"/>
  <c r="F560" i="10"/>
  <c r="G560" i="10"/>
  <c r="B561" i="10"/>
  <c r="C561" i="10"/>
  <c r="D561" i="10"/>
  <c r="E561" i="10"/>
  <c r="F561" i="10"/>
  <c r="G561" i="10"/>
  <c r="B562" i="10"/>
  <c r="C562" i="10"/>
  <c r="D562" i="10"/>
  <c r="E562" i="10"/>
  <c r="F562" i="10"/>
  <c r="G562" i="10"/>
  <c r="B563" i="10"/>
  <c r="C563" i="10"/>
  <c r="D563" i="10"/>
  <c r="E563" i="10"/>
  <c r="F563" i="10"/>
  <c r="G563" i="10"/>
  <c r="B564" i="10"/>
  <c r="C564" i="10"/>
  <c r="D564" i="10"/>
  <c r="E564" i="10"/>
  <c r="F564" i="10"/>
  <c r="G564" i="10"/>
  <c r="B565" i="10"/>
  <c r="C565" i="10"/>
  <c r="D565" i="10"/>
  <c r="E565" i="10"/>
  <c r="F565" i="10"/>
  <c r="G565" i="10"/>
  <c r="B566" i="10"/>
  <c r="C566" i="10"/>
  <c r="D566" i="10"/>
  <c r="E566" i="10"/>
  <c r="F566" i="10"/>
  <c r="G566" i="10"/>
  <c r="B567" i="10"/>
  <c r="C567" i="10"/>
  <c r="D567" i="10"/>
  <c r="E567" i="10"/>
  <c r="F567" i="10"/>
  <c r="G567" i="10"/>
  <c r="B568" i="10"/>
  <c r="C568" i="10"/>
  <c r="D568" i="10"/>
  <c r="E568" i="10"/>
  <c r="F568" i="10"/>
  <c r="G568" i="10"/>
  <c r="B569" i="10"/>
  <c r="C569" i="10"/>
  <c r="D569" i="10"/>
  <c r="E569" i="10"/>
  <c r="F569" i="10"/>
  <c r="G569" i="10"/>
  <c r="B570" i="10"/>
  <c r="C570" i="10"/>
  <c r="D570" i="10"/>
  <c r="E570" i="10"/>
  <c r="F570" i="10"/>
  <c r="G570" i="10"/>
  <c r="B571" i="10"/>
  <c r="C571" i="10"/>
  <c r="D571" i="10"/>
  <c r="E571" i="10"/>
  <c r="F571" i="10"/>
  <c r="G571" i="10"/>
  <c r="B572" i="10"/>
  <c r="C572" i="10"/>
  <c r="D572" i="10"/>
  <c r="E572" i="10"/>
  <c r="F572" i="10"/>
  <c r="G572" i="10"/>
  <c r="B573" i="10"/>
  <c r="C573" i="10"/>
  <c r="D573" i="10"/>
  <c r="E573" i="10"/>
  <c r="F573" i="10"/>
  <c r="G573" i="10"/>
  <c r="B574" i="10"/>
  <c r="C574" i="10"/>
  <c r="D574" i="10"/>
  <c r="E574" i="10"/>
  <c r="F574" i="10"/>
  <c r="G574" i="10"/>
  <c r="B575" i="10"/>
  <c r="C575" i="10"/>
  <c r="D575" i="10"/>
  <c r="E575" i="10"/>
  <c r="F575" i="10"/>
  <c r="G575" i="10"/>
  <c r="B576" i="10"/>
  <c r="C576" i="10"/>
  <c r="D576" i="10"/>
  <c r="E576" i="10"/>
  <c r="F576" i="10"/>
  <c r="G576" i="10"/>
  <c r="B577" i="10"/>
  <c r="C577" i="10"/>
  <c r="D577" i="10"/>
  <c r="E577" i="10"/>
  <c r="F577" i="10"/>
  <c r="G577" i="10"/>
  <c r="B578" i="10"/>
  <c r="C578" i="10"/>
  <c r="D578" i="10"/>
  <c r="E578" i="10"/>
  <c r="F578" i="10"/>
  <c r="G578" i="10"/>
  <c r="B579" i="10"/>
  <c r="C579" i="10"/>
  <c r="D579" i="10"/>
  <c r="E579" i="10"/>
  <c r="F579" i="10"/>
  <c r="G579" i="10"/>
  <c r="B580" i="10"/>
  <c r="C580" i="10"/>
  <c r="D580" i="10"/>
  <c r="E580" i="10"/>
  <c r="F580" i="10"/>
  <c r="G580" i="10"/>
  <c r="B581" i="10"/>
  <c r="C581" i="10"/>
  <c r="D581" i="10"/>
  <c r="E581" i="10"/>
  <c r="F581" i="10"/>
  <c r="G581" i="10"/>
  <c r="B582" i="10"/>
  <c r="C582" i="10"/>
  <c r="D582" i="10"/>
  <c r="E582" i="10"/>
  <c r="F582" i="10"/>
  <c r="G582" i="10"/>
  <c r="B583" i="10"/>
  <c r="C583" i="10"/>
  <c r="D583" i="10"/>
  <c r="E583" i="10"/>
  <c r="F583" i="10"/>
  <c r="G583" i="10"/>
  <c r="B584" i="10"/>
  <c r="C584" i="10"/>
  <c r="D584" i="10"/>
  <c r="E584" i="10"/>
  <c r="F584" i="10"/>
  <c r="G584" i="10"/>
  <c r="B585" i="10"/>
  <c r="C585" i="10"/>
  <c r="D585" i="10"/>
  <c r="E585" i="10"/>
  <c r="F585" i="10"/>
  <c r="G585" i="10"/>
  <c r="B586" i="10"/>
  <c r="C586" i="10"/>
  <c r="D586" i="10"/>
  <c r="E586" i="10"/>
  <c r="F586" i="10"/>
  <c r="G586" i="10"/>
  <c r="B587" i="10"/>
  <c r="C587" i="10"/>
  <c r="D587" i="10"/>
  <c r="E587" i="10"/>
  <c r="F587" i="10"/>
  <c r="G587" i="10"/>
  <c r="B588" i="10"/>
  <c r="C588" i="10"/>
  <c r="D588" i="10"/>
  <c r="E588" i="10"/>
  <c r="F588" i="10"/>
  <c r="G588" i="10"/>
  <c r="B589" i="10"/>
  <c r="C589" i="10"/>
  <c r="D589" i="10"/>
  <c r="E589" i="10"/>
  <c r="F589" i="10"/>
  <c r="G589" i="10"/>
  <c r="B590" i="10"/>
  <c r="C590" i="10"/>
  <c r="D590" i="10"/>
  <c r="E590" i="10"/>
  <c r="F590" i="10"/>
  <c r="G590" i="10"/>
  <c r="B591" i="10"/>
  <c r="C591" i="10"/>
  <c r="D591" i="10"/>
  <c r="E591" i="10"/>
  <c r="F591" i="10"/>
  <c r="G591" i="10"/>
  <c r="B592" i="10"/>
  <c r="C592" i="10"/>
  <c r="D592" i="10"/>
  <c r="E592" i="10"/>
  <c r="F592" i="10"/>
  <c r="G592" i="10"/>
  <c r="B593" i="10"/>
  <c r="C593" i="10"/>
  <c r="D593" i="10"/>
  <c r="E593" i="10"/>
  <c r="F593" i="10"/>
  <c r="G593" i="10"/>
  <c r="B594" i="10"/>
  <c r="C594" i="10"/>
  <c r="D594" i="10"/>
  <c r="E594" i="10"/>
  <c r="F594" i="10"/>
  <c r="G594" i="10"/>
  <c r="B595" i="10"/>
  <c r="C595" i="10"/>
  <c r="D595" i="10"/>
  <c r="E595" i="10"/>
  <c r="F595" i="10"/>
  <c r="G595" i="10"/>
  <c r="B596" i="10"/>
  <c r="C596" i="10"/>
  <c r="D596" i="10"/>
  <c r="E596" i="10"/>
  <c r="F596" i="10"/>
  <c r="G596" i="10"/>
  <c r="B597" i="10"/>
  <c r="C597" i="10"/>
  <c r="D597" i="10"/>
  <c r="E597" i="10"/>
  <c r="F597" i="10"/>
  <c r="G597" i="10"/>
  <c r="B598" i="10"/>
  <c r="C598" i="10"/>
  <c r="D598" i="10"/>
  <c r="E598" i="10"/>
  <c r="F598" i="10"/>
  <c r="G598" i="10"/>
  <c r="B599" i="10"/>
  <c r="C599" i="10"/>
  <c r="D599" i="10"/>
  <c r="E599" i="10"/>
  <c r="F599" i="10"/>
  <c r="G599" i="10"/>
  <c r="B600" i="10"/>
  <c r="C600" i="10"/>
  <c r="D600" i="10"/>
  <c r="E600" i="10"/>
  <c r="F600" i="10"/>
  <c r="G600" i="10"/>
  <c r="B601" i="10"/>
  <c r="C601" i="10"/>
  <c r="D601" i="10"/>
  <c r="E601" i="10"/>
  <c r="F601" i="10"/>
  <c r="G601" i="10"/>
  <c r="B602" i="10"/>
  <c r="C602" i="10"/>
  <c r="D602" i="10"/>
  <c r="E602" i="10"/>
  <c r="F602" i="10"/>
  <c r="G602" i="10"/>
  <c r="B603" i="10"/>
  <c r="C603" i="10"/>
  <c r="D603" i="10"/>
  <c r="E603" i="10"/>
  <c r="F603" i="10"/>
  <c r="G603" i="10"/>
  <c r="B604" i="10"/>
  <c r="C604" i="10"/>
  <c r="D604" i="10"/>
  <c r="E604" i="10"/>
  <c r="F604" i="10"/>
  <c r="G604" i="10"/>
  <c r="B605" i="10"/>
  <c r="C605" i="10"/>
  <c r="D605" i="10"/>
  <c r="E605" i="10"/>
  <c r="F605" i="10"/>
  <c r="G605" i="10"/>
  <c r="B606" i="10"/>
  <c r="C606" i="10"/>
  <c r="D606" i="10"/>
  <c r="E606" i="10"/>
  <c r="F606" i="10"/>
  <c r="G606" i="10"/>
  <c r="B607" i="10"/>
  <c r="C607" i="10"/>
  <c r="D607" i="10"/>
  <c r="E607" i="10"/>
  <c r="F607" i="10"/>
  <c r="G607" i="10"/>
  <c r="B608" i="10"/>
  <c r="C608" i="10"/>
  <c r="D608" i="10"/>
  <c r="E608" i="10"/>
  <c r="F608" i="10"/>
  <c r="G608" i="10"/>
  <c r="B609" i="10"/>
  <c r="C609" i="10"/>
  <c r="D609" i="10"/>
  <c r="E609" i="10"/>
  <c r="F609" i="10"/>
  <c r="G609" i="10"/>
  <c r="B610" i="10"/>
  <c r="C610" i="10"/>
  <c r="D610" i="10"/>
  <c r="E610" i="10"/>
  <c r="F610" i="10"/>
  <c r="G610" i="10"/>
  <c r="B611" i="10"/>
  <c r="C611" i="10"/>
  <c r="D611" i="10"/>
  <c r="E611" i="10"/>
  <c r="F611" i="10"/>
  <c r="G611" i="10"/>
  <c r="B612" i="10"/>
  <c r="C612" i="10"/>
  <c r="D612" i="10"/>
  <c r="E612" i="10"/>
  <c r="F612" i="10"/>
  <c r="G612" i="10"/>
  <c r="B613" i="10"/>
  <c r="C613" i="10"/>
  <c r="D613" i="10"/>
  <c r="E613" i="10"/>
  <c r="F613" i="10"/>
  <c r="G613" i="10"/>
  <c r="B614" i="10"/>
  <c r="C614" i="10"/>
  <c r="D614" i="10"/>
  <c r="E614" i="10"/>
  <c r="F614" i="10"/>
  <c r="G614" i="10"/>
  <c r="B615" i="10"/>
  <c r="C615" i="10"/>
  <c r="D615" i="10"/>
  <c r="E615" i="10"/>
  <c r="F615" i="10"/>
  <c r="G615" i="10"/>
  <c r="B616" i="10"/>
  <c r="C616" i="10"/>
  <c r="D616" i="10"/>
  <c r="E616" i="10"/>
  <c r="F616" i="10"/>
  <c r="G616" i="10"/>
  <c r="B617" i="10"/>
  <c r="C617" i="10"/>
  <c r="D617" i="10"/>
  <c r="E617" i="10"/>
  <c r="F617" i="10"/>
  <c r="G617" i="10"/>
  <c r="B618" i="10"/>
  <c r="C618" i="10"/>
  <c r="D618" i="10"/>
  <c r="E618" i="10"/>
  <c r="F618" i="10"/>
  <c r="G618" i="10"/>
  <c r="B619" i="10"/>
  <c r="C619" i="10"/>
  <c r="D619" i="10"/>
  <c r="E619" i="10"/>
  <c r="F619" i="10"/>
  <c r="G619" i="10"/>
  <c r="B620" i="10"/>
  <c r="C620" i="10"/>
  <c r="D620" i="10"/>
  <c r="E620" i="10"/>
  <c r="F620" i="10"/>
  <c r="G620" i="10"/>
  <c r="B621" i="10"/>
  <c r="C621" i="10"/>
  <c r="D621" i="10"/>
  <c r="E621" i="10"/>
  <c r="F621" i="10"/>
  <c r="G621" i="10"/>
  <c r="B622" i="10"/>
  <c r="C622" i="10"/>
  <c r="D622" i="10"/>
  <c r="E622" i="10"/>
  <c r="F622" i="10"/>
  <c r="G622" i="10"/>
  <c r="B623" i="10"/>
  <c r="C623" i="10"/>
  <c r="D623" i="10"/>
  <c r="E623" i="10"/>
  <c r="F623" i="10"/>
  <c r="G623" i="10"/>
  <c r="B624" i="10"/>
  <c r="C624" i="10"/>
  <c r="D624" i="10"/>
  <c r="E624" i="10"/>
  <c r="F624" i="10"/>
  <c r="G624" i="10"/>
  <c r="B625" i="10"/>
  <c r="C625" i="10"/>
  <c r="D625" i="10"/>
  <c r="E625" i="10"/>
  <c r="F625" i="10"/>
  <c r="G625" i="10"/>
  <c r="B626" i="10"/>
  <c r="C626" i="10"/>
  <c r="D626" i="10"/>
  <c r="E626" i="10"/>
  <c r="F626" i="10"/>
  <c r="G626" i="10"/>
  <c r="B627" i="10"/>
  <c r="C627" i="10"/>
  <c r="D627" i="10"/>
  <c r="E627" i="10"/>
  <c r="F627" i="10"/>
  <c r="G627" i="10"/>
  <c r="B628" i="10"/>
  <c r="C628" i="10"/>
  <c r="D628" i="10"/>
  <c r="E628" i="10"/>
  <c r="F628" i="10"/>
  <c r="G628" i="10"/>
  <c r="B629" i="10"/>
  <c r="C629" i="10"/>
  <c r="D629" i="10"/>
  <c r="E629" i="10"/>
  <c r="F629" i="10"/>
  <c r="G629" i="10"/>
  <c r="B630" i="10"/>
  <c r="C630" i="10"/>
  <c r="D630" i="10"/>
  <c r="E630" i="10"/>
  <c r="F630" i="10"/>
  <c r="G630" i="10"/>
  <c r="B631" i="10"/>
  <c r="C631" i="10"/>
  <c r="D631" i="10"/>
  <c r="E631" i="10"/>
  <c r="F631" i="10"/>
  <c r="G631" i="10"/>
  <c r="B632" i="10"/>
  <c r="C632" i="10"/>
  <c r="D632" i="10"/>
  <c r="E632" i="10"/>
  <c r="F632" i="10"/>
  <c r="G632" i="10"/>
  <c r="B633" i="10"/>
  <c r="C633" i="10"/>
  <c r="D633" i="10"/>
  <c r="E633" i="10"/>
  <c r="F633" i="10"/>
  <c r="G633" i="10"/>
  <c r="B634" i="10"/>
  <c r="C634" i="10"/>
  <c r="D634" i="10"/>
  <c r="E634" i="10"/>
  <c r="F634" i="10"/>
  <c r="G634" i="10"/>
  <c r="B635" i="10"/>
  <c r="C635" i="10"/>
  <c r="D635" i="10"/>
  <c r="E635" i="10"/>
  <c r="F635" i="10"/>
  <c r="G635" i="10"/>
  <c r="B636" i="10"/>
  <c r="C636" i="10"/>
  <c r="D636" i="10"/>
  <c r="E636" i="10"/>
  <c r="F636" i="10"/>
  <c r="G636" i="10"/>
  <c r="B637" i="10"/>
  <c r="C637" i="10"/>
  <c r="D637" i="10"/>
  <c r="E637" i="10"/>
  <c r="F637" i="10"/>
  <c r="G637" i="10"/>
  <c r="B638" i="10"/>
  <c r="C638" i="10"/>
  <c r="D638" i="10"/>
  <c r="E638" i="10"/>
  <c r="F638" i="10"/>
  <c r="G638" i="10"/>
  <c r="B639" i="10"/>
  <c r="C639" i="10"/>
  <c r="D639" i="10"/>
  <c r="E639" i="10"/>
  <c r="F639" i="10"/>
  <c r="G639" i="10"/>
  <c r="B640" i="10"/>
  <c r="C640" i="10"/>
  <c r="D640" i="10"/>
  <c r="E640" i="10"/>
  <c r="F640" i="10"/>
  <c r="G640" i="10"/>
  <c r="B641" i="10"/>
  <c r="C641" i="10"/>
  <c r="D641" i="10"/>
  <c r="E641" i="10"/>
  <c r="F641" i="10"/>
  <c r="G641" i="10"/>
  <c r="B642" i="10"/>
  <c r="C642" i="10"/>
  <c r="D642" i="10"/>
  <c r="E642" i="10"/>
  <c r="F642" i="10"/>
  <c r="G642" i="10"/>
  <c r="B643" i="10"/>
  <c r="C643" i="10"/>
  <c r="D643" i="10"/>
  <c r="E643" i="10"/>
  <c r="F643" i="10"/>
  <c r="G643" i="10"/>
  <c r="B644" i="10"/>
  <c r="C644" i="10"/>
  <c r="D644" i="10"/>
  <c r="E644" i="10"/>
  <c r="F644" i="10"/>
  <c r="G644" i="10"/>
  <c r="B645" i="10"/>
  <c r="C645" i="10"/>
  <c r="D645" i="10"/>
  <c r="E645" i="10"/>
  <c r="F645" i="10"/>
  <c r="G645" i="10"/>
  <c r="B646" i="10"/>
  <c r="C646" i="10"/>
  <c r="D646" i="10"/>
  <c r="E646" i="10"/>
  <c r="F646" i="10"/>
  <c r="G646" i="10"/>
  <c r="B647" i="10"/>
  <c r="C647" i="10"/>
  <c r="D647" i="10"/>
  <c r="E647" i="10"/>
  <c r="F647" i="10"/>
  <c r="G647" i="10"/>
  <c r="B648" i="10"/>
  <c r="C648" i="10"/>
  <c r="D648" i="10"/>
  <c r="E648" i="10"/>
  <c r="F648" i="10"/>
  <c r="G648" i="10"/>
  <c r="B649" i="10"/>
  <c r="C649" i="10"/>
  <c r="D649" i="10"/>
  <c r="E649" i="10"/>
  <c r="F649" i="10"/>
  <c r="G649" i="10"/>
  <c r="B650" i="10"/>
  <c r="C650" i="10"/>
  <c r="D650" i="10"/>
  <c r="E650" i="10"/>
  <c r="F650" i="10"/>
  <c r="G650" i="10"/>
  <c r="B651" i="10"/>
  <c r="C651" i="10"/>
  <c r="D651" i="10"/>
  <c r="E651" i="10"/>
  <c r="F651" i="10"/>
  <c r="G651" i="10"/>
  <c r="B652" i="10"/>
  <c r="C652" i="10"/>
  <c r="D652" i="10"/>
  <c r="E652" i="10"/>
  <c r="F652" i="10"/>
  <c r="G652" i="10"/>
  <c r="B653" i="10"/>
  <c r="C653" i="10"/>
  <c r="D653" i="10"/>
  <c r="E653" i="10"/>
  <c r="F653" i="10"/>
  <c r="G653" i="10"/>
  <c r="B654" i="10"/>
  <c r="C654" i="10"/>
  <c r="D654" i="10"/>
  <c r="E654" i="10"/>
  <c r="F654" i="10"/>
  <c r="G654" i="10"/>
  <c r="B655" i="10"/>
  <c r="C655" i="10"/>
  <c r="D655" i="10"/>
  <c r="E655" i="10"/>
  <c r="F655" i="10"/>
  <c r="G655" i="10"/>
  <c r="B656" i="10"/>
  <c r="C656" i="10"/>
  <c r="D656" i="10"/>
  <c r="E656" i="10"/>
  <c r="F656" i="10"/>
  <c r="G656" i="10"/>
  <c r="B657" i="10"/>
  <c r="C657" i="10"/>
  <c r="D657" i="10"/>
  <c r="E657" i="10"/>
  <c r="F657" i="10"/>
  <c r="G657" i="10"/>
  <c r="B658" i="10"/>
  <c r="C658" i="10"/>
  <c r="D658" i="10"/>
  <c r="E658" i="10"/>
  <c r="F658" i="10"/>
  <c r="G658" i="10"/>
  <c r="B659" i="10"/>
  <c r="C659" i="10"/>
  <c r="D659" i="10"/>
  <c r="E659" i="10"/>
  <c r="F659" i="10"/>
  <c r="G659" i="10"/>
  <c r="B660" i="10"/>
  <c r="C660" i="10"/>
  <c r="D660" i="10"/>
  <c r="E660" i="10"/>
  <c r="F660" i="10"/>
  <c r="G660" i="10"/>
  <c r="B661" i="10"/>
  <c r="C661" i="10"/>
  <c r="D661" i="10"/>
  <c r="E661" i="10"/>
  <c r="F661" i="10"/>
  <c r="G661" i="10"/>
  <c r="B662" i="10"/>
  <c r="C662" i="10"/>
  <c r="D662" i="10"/>
  <c r="E662" i="10"/>
  <c r="F662" i="10"/>
  <c r="G662" i="10"/>
  <c r="B663" i="10"/>
  <c r="C663" i="10"/>
  <c r="D663" i="10"/>
  <c r="E663" i="10"/>
  <c r="F663" i="10"/>
  <c r="G663" i="10"/>
  <c r="B664" i="10"/>
  <c r="C664" i="10"/>
  <c r="D664" i="10"/>
  <c r="E664" i="10"/>
  <c r="F664" i="10"/>
  <c r="G664" i="10"/>
  <c r="B665" i="10"/>
  <c r="C665" i="10"/>
  <c r="D665" i="10"/>
  <c r="E665" i="10"/>
  <c r="F665" i="10"/>
  <c r="G665" i="10"/>
  <c r="B666" i="10"/>
  <c r="C666" i="10"/>
  <c r="D666" i="10"/>
  <c r="E666" i="10"/>
  <c r="F666" i="10"/>
  <c r="G666" i="10"/>
  <c r="B667" i="10"/>
  <c r="C667" i="10"/>
  <c r="D667" i="10"/>
  <c r="E667" i="10"/>
  <c r="F667" i="10"/>
  <c r="G667" i="10"/>
  <c r="B668" i="10"/>
  <c r="C668" i="10"/>
  <c r="D668" i="10"/>
  <c r="E668" i="10"/>
  <c r="F668" i="10"/>
  <c r="G668" i="10"/>
  <c r="B669" i="10"/>
  <c r="C669" i="10"/>
  <c r="D669" i="10"/>
  <c r="E669" i="10"/>
  <c r="F669" i="10"/>
  <c r="G669" i="10"/>
  <c r="B670" i="10"/>
  <c r="C670" i="10"/>
  <c r="D670" i="10"/>
  <c r="E670" i="10"/>
  <c r="F670" i="10"/>
  <c r="G670" i="10"/>
  <c r="B671" i="10"/>
  <c r="C671" i="10"/>
  <c r="D671" i="10"/>
  <c r="E671" i="10"/>
  <c r="F671" i="10"/>
  <c r="G671" i="10"/>
  <c r="B672" i="10"/>
  <c r="C672" i="10"/>
  <c r="D672" i="10"/>
  <c r="E672" i="10"/>
  <c r="F672" i="10"/>
  <c r="G672" i="10"/>
  <c r="B673" i="10"/>
  <c r="C673" i="10"/>
  <c r="D673" i="10"/>
  <c r="E673" i="10"/>
  <c r="F673" i="10"/>
  <c r="G673" i="10"/>
  <c r="B674" i="10"/>
  <c r="C674" i="10"/>
  <c r="D674" i="10"/>
  <c r="E674" i="10"/>
  <c r="F674" i="10"/>
  <c r="G674" i="10"/>
  <c r="B675" i="10"/>
  <c r="C675" i="10"/>
  <c r="D675" i="10"/>
  <c r="E675" i="10"/>
  <c r="F675" i="10"/>
  <c r="G675" i="10"/>
  <c r="B676" i="10"/>
  <c r="C676" i="10"/>
  <c r="D676" i="10"/>
  <c r="E676" i="10"/>
  <c r="F676" i="10"/>
  <c r="G676" i="10"/>
  <c r="B677" i="10"/>
  <c r="C677" i="10"/>
  <c r="D677" i="10"/>
  <c r="E677" i="10"/>
  <c r="F677" i="10"/>
  <c r="G677" i="10"/>
  <c r="B678" i="10"/>
  <c r="C678" i="10"/>
  <c r="D678" i="10"/>
  <c r="E678" i="10"/>
  <c r="F678" i="10"/>
  <c r="G678" i="10"/>
  <c r="B679" i="10"/>
  <c r="C679" i="10"/>
  <c r="D679" i="10"/>
  <c r="E679" i="10"/>
  <c r="F679" i="10"/>
  <c r="G679" i="10"/>
  <c r="B680" i="10"/>
  <c r="C680" i="10"/>
  <c r="D680" i="10"/>
  <c r="E680" i="10"/>
  <c r="F680" i="10"/>
  <c r="G680" i="10"/>
  <c r="B681" i="10"/>
  <c r="C681" i="10"/>
  <c r="D681" i="10"/>
  <c r="E681" i="10"/>
  <c r="F681" i="10"/>
  <c r="G681" i="10"/>
  <c r="B682" i="10"/>
  <c r="C682" i="10"/>
  <c r="D682" i="10"/>
  <c r="E682" i="10"/>
  <c r="F682" i="10"/>
  <c r="G682" i="10"/>
  <c r="B683" i="10"/>
  <c r="C683" i="10"/>
  <c r="D683" i="10"/>
  <c r="E683" i="10"/>
  <c r="F683" i="10"/>
  <c r="G683" i="10"/>
  <c r="B684" i="10"/>
  <c r="C684" i="10"/>
  <c r="D684" i="10"/>
  <c r="E684" i="10"/>
  <c r="F684" i="10"/>
  <c r="G684" i="10"/>
  <c r="B685" i="10"/>
  <c r="C685" i="10"/>
  <c r="D685" i="10"/>
  <c r="E685" i="10"/>
  <c r="F685" i="10"/>
  <c r="G685" i="10"/>
  <c r="B686" i="10"/>
  <c r="C686" i="10"/>
  <c r="D686" i="10"/>
  <c r="E686" i="10"/>
  <c r="F686" i="10"/>
  <c r="G686" i="10"/>
  <c r="B687" i="10"/>
  <c r="C687" i="10"/>
  <c r="D687" i="10"/>
  <c r="E687" i="10"/>
  <c r="F687" i="10"/>
  <c r="G687" i="10"/>
  <c r="B688" i="10"/>
  <c r="C688" i="10"/>
  <c r="D688" i="10"/>
  <c r="E688" i="10"/>
  <c r="F688" i="10"/>
  <c r="G688" i="10"/>
  <c r="B689" i="10"/>
  <c r="C689" i="10"/>
  <c r="D689" i="10"/>
  <c r="E689" i="10"/>
  <c r="F689" i="10"/>
  <c r="G689" i="10"/>
  <c r="B690" i="10"/>
  <c r="C690" i="10"/>
  <c r="D690" i="10"/>
  <c r="E690" i="10"/>
  <c r="F690" i="10"/>
  <c r="G690" i="10"/>
  <c r="B691" i="10"/>
  <c r="C691" i="10"/>
  <c r="D691" i="10"/>
  <c r="E691" i="10"/>
  <c r="F691" i="10"/>
  <c r="G691" i="10"/>
  <c r="B692" i="10"/>
  <c r="C692" i="10"/>
  <c r="D692" i="10"/>
  <c r="E692" i="10"/>
  <c r="F692" i="10"/>
  <c r="G692" i="10"/>
  <c r="B693" i="10"/>
  <c r="C693" i="10"/>
  <c r="D693" i="10"/>
  <c r="E693" i="10"/>
  <c r="F693" i="10"/>
  <c r="G693" i="10"/>
  <c r="B694" i="10"/>
  <c r="C694" i="10"/>
  <c r="D694" i="10"/>
  <c r="E694" i="10"/>
  <c r="F694" i="10"/>
  <c r="G694" i="10"/>
  <c r="B695" i="10"/>
  <c r="C695" i="10"/>
  <c r="D695" i="10"/>
  <c r="E695" i="10"/>
  <c r="F695" i="10"/>
  <c r="G695" i="10"/>
  <c r="B696" i="10"/>
  <c r="C696" i="10"/>
  <c r="D696" i="10"/>
  <c r="E696" i="10"/>
  <c r="F696" i="10"/>
  <c r="G696" i="10"/>
  <c r="B697" i="10"/>
  <c r="C697" i="10"/>
  <c r="D697" i="10"/>
  <c r="E697" i="10"/>
  <c r="F697" i="10"/>
  <c r="G697" i="10"/>
  <c r="B698" i="10"/>
  <c r="C698" i="10"/>
  <c r="D698" i="10"/>
  <c r="E698" i="10"/>
  <c r="F698" i="10"/>
  <c r="G698" i="10"/>
  <c r="B699" i="10"/>
  <c r="C699" i="10"/>
  <c r="D699" i="10"/>
  <c r="E699" i="10"/>
  <c r="F699" i="10"/>
  <c r="G699" i="10"/>
  <c r="B700" i="10"/>
  <c r="C700" i="10"/>
  <c r="D700" i="10"/>
  <c r="E700" i="10"/>
  <c r="F700" i="10"/>
  <c r="G700" i="10"/>
  <c r="B701" i="10"/>
  <c r="C701" i="10"/>
  <c r="D701" i="10"/>
  <c r="E701" i="10"/>
  <c r="F701" i="10"/>
  <c r="G701" i="10"/>
  <c r="B702" i="10"/>
  <c r="C702" i="10"/>
  <c r="D702" i="10"/>
  <c r="E702" i="10"/>
  <c r="F702" i="10"/>
  <c r="G702" i="10"/>
  <c r="B703" i="10"/>
  <c r="C703" i="10"/>
  <c r="D703" i="10"/>
  <c r="E703" i="10"/>
  <c r="F703" i="10"/>
  <c r="G703" i="10"/>
  <c r="B704" i="10"/>
  <c r="C704" i="10"/>
  <c r="D704" i="10"/>
  <c r="E704" i="10"/>
  <c r="F704" i="10"/>
  <c r="G704" i="10"/>
  <c r="B705" i="10"/>
  <c r="C705" i="10"/>
  <c r="D705" i="10"/>
  <c r="E705" i="10"/>
  <c r="F705" i="10"/>
  <c r="G705" i="10"/>
  <c r="B706" i="10"/>
  <c r="C706" i="10"/>
  <c r="D706" i="10"/>
  <c r="E706" i="10"/>
  <c r="F706" i="10"/>
  <c r="G706" i="10"/>
  <c r="B707" i="10"/>
  <c r="C707" i="10"/>
  <c r="D707" i="10"/>
  <c r="E707" i="10"/>
  <c r="F707" i="10"/>
  <c r="G707" i="10"/>
  <c r="B708" i="10"/>
  <c r="C708" i="10"/>
  <c r="D708" i="10"/>
  <c r="E708" i="10"/>
  <c r="F708" i="10"/>
  <c r="G708" i="10"/>
  <c r="B709" i="10"/>
  <c r="C709" i="10"/>
  <c r="D709" i="10"/>
  <c r="E709" i="10"/>
  <c r="F709" i="10"/>
  <c r="G709" i="10"/>
  <c r="B710" i="10"/>
  <c r="C710" i="10"/>
  <c r="D710" i="10"/>
  <c r="E710" i="10"/>
  <c r="F710" i="10"/>
  <c r="G710" i="10"/>
  <c r="B711" i="10"/>
  <c r="C711" i="10"/>
  <c r="D711" i="10"/>
  <c r="E711" i="10"/>
  <c r="F711" i="10"/>
  <c r="G711" i="10"/>
  <c r="B712" i="10"/>
  <c r="C712" i="10"/>
  <c r="D712" i="10"/>
  <c r="E712" i="10"/>
  <c r="F712" i="10"/>
  <c r="G712" i="10"/>
  <c r="B713" i="10"/>
  <c r="C713" i="10"/>
  <c r="D713" i="10"/>
  <c r="E713" i="10"/>
  <c r="F713" i="10"/>
  <c r="G713" i="10"/>
  <c r="B714" i="10"/>
  <c r="C714" i="10"/>
  <c r="D714" i="10"/>
  <c r="E714" i="10"/>
  <c r="F714" i="10"/>
  <c r="G714" i="10"/>
  <c r="B715" i="10"/>
  <c r="C715" i="10"/>
  <c r="D715" i="10"/>
  <c r="E715" i="10"/>
  <c r="F715" i="10"/>
  <c r="G715" i="10"/>
  <c r="B716" i="10"/>
  <c r="C716" i="10"/>
  <c r="D716" i="10"/>
  <c r="E716" i="10"/>
  <c r="F716" i="10"/>
  <c r="G716" i="10"/>
  <c r="B717" i="10"/>
  <c r="C717" i="10"/>
  <c r="D717" i="10"/>
  <c r="E717" i="10"/>
  <c r="F717" i="10"/>
  <c r="G717" i="10"/>
  <c r="B718" i="10"/>
  <c r="C718" i="10"/>
  <c r="D718" i="10"/>
  <c r="E718" i="10"/>
  <c r="F718" i="10"/>
  <c r="G718" i="10"/>
  <c r="B719" i="10"/>
  <c r="C719" i="10"/>
  <c r="D719" i="10"/>
  <c r="E719" i="10"/>
  <c r="F719" i="10"/>
  <c r="G719" i="10"/>
  <c r="B720" i="10"/>
  <c r="C720" i="10"/>
  <c r="D720" i="10"/>
  <c r="E720" i="10"/>
  <c r="F720" i="10"/>
  <c r="G720" i="10"/>
  <c r="B721" i="10"/>
  <c r="C721" i="10"/>
  <c r="D721" i="10"/>
  <c r="E721" i="10"/>
  <c r="F721" i="10"/>
  <c r="G721" i="10"/>
  <c r="B722" i="10"/>
  <c r="C722" i="10"/>
  <c r="D722" i="10"/>
  <c r="E722" i="10"/>
  <c r="F722" i="10"/>
  <c r="G722" i="10"/>
  <c r="B723" i="10"/>
  <c r="C723" i="10"/>
  <c r="D723" i="10"/>
  <c r="E723" i="10"/>
  <c r="F723" i="10"/>
  <c r="G723" i="10"/>
  <c r="B724" i="10"/>
  <c r="C724" i="10"/>
  <c r="D724" i="10"/>
  <c r="E724" i="10"/>
  <c r="F724" i="10"/>
  <c r="G724" i="10"/>
  <c r="B725" i="10"/>
  <c r="C725" i="10"/>
  <c r="D725" i="10"/>
  <c r="E725" i="10"/>
  <c r="F725" i="10"/>
  <c r="G725" i="10"/>
  <c r="B726" i="10"/>
  <c r="C726" i="10"/>
  <c r="D726" i="10"/>
  <c r="E726" i="10"/>
  <c r="F726" i="10"/>
  <c r="G726" i="10"/>
  <c r="B727" i="10"/>
  <c r="C727" i="10"/>
  <c r="D727" i="10"/>
  <c r="E727" i="10"/>
  <c r="F727" i="10"/>
  <c r="G727" i="10"/>
  <c r="B728" i="10"/>
  <c r="C728" i="10"/>
  <c r="D728" i="10"/>
  <c r="E728" i="10"/>
  <c r="F728" i="10"/>
  <c r="G728" i="10"/>
  <c r="B729" i="10"/>
  <c r="C729" i="10"/>
  <c r="D729" i="10"/>
  <c r="E729" i="10"/>
  <c r="F729" i="10"/>
  <c r="G729" i="10"/>
  <c r="B730" i="10"/>
  <c r="C730" i="10"/>
  <c r="D730" i="10"/>
  <c r="E730" i="10"/>
  <c r="F730" i="10"/>
  <c r="G730" i="10"/>
  <c r="B731" i="10"/>
  <c r="C731" i="10"/>
  <c r="D731" i="10"/>
  <c r="E731" i="10"/>
  <c r="F731" i="10"/>
  <c r="G731" i="10"/>
  <c r="B732" i="10"/>
  <c r="C732" i="10"/>
  <c r="D732" i="10"/>
  <c r="E732" i="10"/>
  <c r="F732" i="10"/>
  <c r="G732" i="10"/>
  <c r="B733" i="10"/>
  <c r="C733" i="10"/>
  <c r="D733" i="10"/>
  <c r="E733" i="10"/>
  <c r="F733" i="10"/>
  <c r="G733" i="10"/>
  <c r="B734" i="10"/>
  <c r="C734" i="10"/>
  <c r="D734" i="10"/>
  <c r="E734" i="10"/>
  <c r="F734" i="10"/>
  <c r="G734" i="10"/>
  <c r="B735" i="10"/>
  <c r="C735" i="10"/>
  <c r="D735" i="10"/>
  <c r="E735" i="10"/>
  <c r="F735" i="10"/>
  <c r="G735" i="10"/>
  <c r="B736" i="10"/>
  <c r="C736" i="10"/>
  <c r="D736" i="10"/>
  <c r="E736" i="10"/>
  <c r="F736" i="10"/>
  <c r="G736" i="10"/>
  <c r="B737" i="10"/>
  <c r="C737" i="10"/>
  <c r="D737" i="10"/>
  <c r="E737" i="10"/>
  <c r="F737" i="10"/>
  <c r="G737" i="10"/>
  <c r="B738" i="10"/>
  <c r="C738" i="10"/>
  <c r="D738" i="10"/>
  <c r="E738" i="10"/>
  <c r="F738" i="10"/>
  <c r="G738" i="10"/>
  <c r="B739" i="10"/>
  <c r="C739" i="10"/>
  <c r="D739" i="10"/>
  <c r="E739" i="10"/>
  <c r="F739" i="10"/>
  <c r="G739" i="10"/>
  <c r="B740" i="10"/>
  <c r="C740" i="10"/>
  <c r="D740" i="10"/>
  <c r="E740" i="10"/>
  <c r="F740" i="10"/>
  <c r="G740" i="10"/>
  <c r="B741" i="10"/>
  <c r="C741" i="10"/>
  <c r="D741" i="10"/>
  <c r="E741" i="10"/>
  <c r="F741" i="10"/>
  <c r="G741" i="10"/>
  <c r="B742" i="10"/>
  <c r="C742" i="10"/>
  <c r="D742" i="10"/>
  <c r="E742" i="10"/>
  <c r="F742" i="10"/>
  <c r="G742" i="10"/>
  <c r="B743" i="10"/>
  <c r="C743" i="10"/>
  <c r="D743" i="10"/>
  <c r="E743" i="10"/>
  <c r="F743" i="10"/>
  <c r="G743" i="10"/>
  <c r="B744" i="10"/>
  <c r="C744" i="10"/>
  <c r="D744" i="10"/>
  <c r="E744" i="10"/>
  <c r="F744" i="10"/>
  <c r="G744" i="10"/>
  <c r="B745" i="10"/>
  <c r="C745" i="10"/>
  <c r="D745" i="10"/>
  <c r="E745" i="10"/>
  <c r="F745" i="10"/>
  <c r="G745" i="10"/>
  <c r="B746" i="10"/>
  <c r="C746" i="10"/>
  <c r="D746" i="10"/>
  <c r="E746" i="10"/>
  <c r="F746" i="10"/>
  <c r="G746" i="10"/>
  <c r="B747" i="10"/>
  <c r="C747" i="10"/>
  <c r="D747" i="10"/>
  <c r="E747" i="10"/>
  <c r="F747" i="10"/>
  <c r="G747" i="10"/>
  <c r="B748" i="10"/>
  <c r="C748" i="10"/>
  <c r="D748" i="10"/>
  <c r="E748" i="10"/>
  <c r="F748" i="10"/>
  <c r="G748" i="10"/>
  <c r="B749" i="10"/>
  <c r="C749" i="10"/>
  <c r="D749" i="10"/>
  <c r="E749" i="10"/>
  <c r="F749" i="10"/>
  <c r="G749" i="10"/>
  <c r="B750" i="10"/>
  <c r="C750" i="10"/>
  <c r="D750" i="10"/>
  <c r="E750" i="10"/>
  <c r="F750" i="10"/>
  <c r="G750" i="10"/>
  <c r="B751" i="10"/>
  <c r="C751" i="10"/>
  <c r="D751" i="10"/>
  <c r="E751" i="10"/>
  <c r="F751" i="10"/>
  <c r="G751" i="10"/>
  <c r="B752" i="10"/>
  <c r="C752" i="10"/>
  <c r="D752" i="10"/>
  <c r="E752" i="10"/>
  <c r="F752" i="10"/>
  <c r="G752" i="10"/>
  <c r="B753" i="10"/>
  <c r="C753" i="10"/>
  <c r="D753" i="10"/>
  <c r="E753" i="10"/>
  <c r="F753" i="10"/>
  <c r="G753" i="10"/>
  <c r="B754" i="10"/>
  <c r="C754" i="10"/>
  <c r="D754" i="10"/>
  <c r="E754" i="10"/>
  <c r="F754" i="10"/>
  <c r="G754" i="10"/>
  <c r="B755" i="10"/>
  <c r="C755" i="10"/>
  <c r="D755" i="10"/>
  <c r="E755" i="10"/>
  <c r="F755" i="10"/>
  <c r="G755" i="10"/>
  <c r="B756" i="10"/>
  <c r="C756" i="10"/>
  <c r="D756" i="10"/>
  <c r="E756" i="10"/>
  <c r="F756" i="10"/>
  <c r="G756" i="10"/>
  <c r="B757" i="10"/>
  <c r="C757" i="10"/>
  <c r="D757" i="10"/>
  <c r="E757" i="10"/>
  <c r="F757" i="10"/>
  <c r="G757" i="10"/>
  <c r="B758" i="10"/>
  <c r="C758" i="10"/>
  <c r="D758" i="10"/>
  <c r="E758" i="10"/>
  <c r="F758" i="10"/>
  <c r="G758" i="10"/>
  <c r="B759" i="10"/>
  <c r="C759" i="10"/>
  <c r="D759" i="10"/>
  <c r="E759" i="10"/>
  <c r="F759" i="10"/>
  <c r="G759" i="10"/>
  <c r="B760" i="10"/>
  <c r="C760" i="10"/>
  <c r="D760" i="10"/>
  <c r="E760" i="10"/>
  <c r="F760" i="10"/>
  <c r="G760" i="10"/>
  <c r="B761" i="10"/>
  <c r="C761" i="10"/>
  <c r="D761" i="10"/>
  <c r="E761" i="10"/>
  <c r="F761" i="10"/>
  <c r="G761" i="10"/>
  <c r="B762" i="10"/>
  <c r="C762" i="10"/>
  <c r="D762" i="10"/>
  <c r="E762" i="10"/>
  <c r="F762" i="10"/>
  <c r="G762" i="10"/>
  <c r="B763" i="10"/>
  <c r="C763" i="10"/>
  <c r="D763" i="10"/>
  <c r="E763" i="10"/>
  <c r="F763" i="10"/>
  <c r="G763" i="10"/>
  <c r="B764" i="10"/>
  <c r="C764" i="10"/>
  <c r="D764" i="10"/>
  <c r="E764" i="10"/>
  <c r="F764" i="10"/>
  <c r="G764" i="10"/>
  <c r="B765" i="10"/>
  <c r="C765" i="10"/>
  <c r="D765" i="10"/>
  <c r="E765" i="10"/>
  <c r="F765" i="10"/>
  <c r="G765" i="10"/>
  <c r="B766" i="10"/>
  <c r="C766" i="10"/>
  <c r="D766" i="10"/>
  <c r="E766" i="10"/>
  <c r="F766" i="10"/>
  <c r="G766" i="10"/>
  <c r="B767" i="10"/>
  <c r="C767" i="10"/>
  <c r="D767" i="10"/>
  <c r="E767" i="10"/>
  <c r="F767" i="10"/>
  <c r="G767" i="10"/>
  <c r="B768" i="10"/>
  <c r="C768" i="10"/>
  <c r="D768" i="10"/>
  <c r="E768" i="10"/>
  <c r="F768" i="10"/>
  <c r="G768" i="10"/>
  <c r="B769" i="10"/>
  <c r="C769" i="10"/>
  <c r="D769" i="10"/>
  <c r="E769" i="10"/>
  <c r="F769" i="10"/>
  <c r="G769" i="10"/>
  <c r="B770" i="10"/>
  <c r="C770" i="10"/>
  <c r="D770" i="10"/>
  <c r="E770" i="10"/>
  <c r="F770" i="10"/>
  <c r="G770" i="10"/>
  <c r="B771" i="10"/>
  <c r="C771" i="10"/>
  <c r="D771" i="10"/>
  <c r="E771" i="10"/>
  <c r="F771" i="10"/>
  <c r="G771" i="10"/>
  <c r="B772" i="10"/>
  <c r="C772" i="10"/>
  <c r="D772" i="10"/>
  <c r="E772" i="10"/>
  <c r="F772" i="10"/>
  <c r="G772" i="10"/>
  <c r="B773" i="10"/>
  <c r="C773" i="10"/>
  <c r="D773" i="10"/>
  <c r="E773" i="10"/>
  <c r="F773" i="10"/>
  <c r="G773" i="10"/>
  <c r="B774" i="10"/>
  <c r="C774" i="10"/>
  <c r="D774" i="10"/>
  <c r="E774" i="10"/>
  <c r="F774" i="10"/>
  <c r="G774" i="10"/>
  <c r="B775" i="10"/>
  <c r="C775" i="10"/>
  <c r="D775" i="10"/>
  <c r="E775" i="10"/>
  <c r="F775" i="10"/>
  <c r="G775" i="10"/>
  <c r="B776" i="10"/>
  <c r="C776" i="10"/>
  <c r="D776" i="10"/>
  <c r="E776" i="10"/>
  <c r="F776" i="10"/>
  <c r="G776" i="10"/>
  <c r="B777" i="10"/>
  <c r="C777" i="10"/>
  <c r="D777" i="10"/>
  <c r="E777" i="10"/>
  <c r="F777" i="10"/>
  <c r="G777" i="10"/>
  <c r="B778" i="10"/>
  <c r="C778" i="10"/>
  <c r="D778" i="10"/>
  <c r="E778" i="10"/>
  <c r="F778" i="10"/>
  <c r="G778" i="10"/>
  <c r="B779" i="10"/>
  <c r="C779" i="10"/>
  <c r="D779" i="10"/>
  <c r="E779" i="10"/>
  <c r="F779" i="10"/>
  <c r="G779" i="10"/>
  <c r="B780" i="10"/>
  <c r="C780" i="10"/>
  <c r="D780" i="10"/>
  <c r="E780" i="10"/>
  <c r="F780" i="10"/>
  <c r="G780" i="10"/>
  <c r="B781" i="10"/>
  <c r="C781" i="10"/>
  <c r="D781" i="10"/>
  <c r="E781" i="10"/>
  <c r="F781" i="10"/>
  <c r="G781" i="10"/>
  <c r="B782" i="10"/>
  <c r="C782" i="10"/>
  <c r="D782" i="10"/>
  <c r="E782" i="10"/>
  <c r="F782" i="10"/>
  <c r="G782" i="10"/>
  <c r="B783" i="10"/>
  <c r="C783" i="10"/>
  <c r="D783" i="10"/>
  <c r="E783" i="10"/>
  <c r="F783" i="10"/>
  <c r="G783" i="10"/>
  <c r="B784" i="10"/>
  <c r="C784" i="10"/>
  <c r="D784" i="10"/>
  <c r="E784" i="10"/>
  <c r="F784" i="10"/>
  <c r="G784" i="10"/>
  <c r="B785" i="10"/>
  <c r="C785" i="10"/>
  <c r="D785" i="10"/>
  <c r="E785" i="10"/>
  <c r="F785" i="10"/>
  <c r="G785" i="10"/>
  <c r="B786" i="10"/>
  <c r="C786" i="10"/>
  <c r="D786" i="10"/>
  <c r="E786" i="10"/>
  <c r="F786" i="10"/>
  <c r="G786" i="10"/>
  <c r="B787" i="10"/>
  <c r="C787" i="10"/>
  <c r="D787" i="10"/>
  <c r="E787" i="10"/>
  <c r="F787" i="10"/>
  <c r="G787" i="10"/>
  <c r="B788" i="10"/>
  <c r="C788" i="10"/>
  <c r="D788" i="10"/>
  <c r="E788" i="10"/>
  <c r="F788" i="10"/>
  <c r="G788" i="10"/>
  <c r="B789" i="10"/>
  <c r="C789" i="10"/>
  <c r="D789" i="10"/>
  <c r="E789" i="10"/>
  <c r="F789" i="10"/>
  <c r="G789" i="10"/>
  <c r="B790" i="10"/>
  <c r="C790" i="10"/>
  <c r="D790" i="10"/>
  <c r="E790" i="10"/>
  <c r="F790" i="10"/>
  <c r="G790" i="10"/>
  <c r="B791" i="10"/>
  <c r="C791" i="10"/>
  <c r="D791" i="10"/>
  <c r="E791" i="10"/>
  <c r="F791" i="10"/>
  <c r="G791" i="10"/>
  <c r="B792" i="10"/>
  <c r="C792" i="10"/>
  <c r="D792" i="10"/>
  <c r="E792" i="10"/>
  <c r="F792" i="10"/>
  <c r="G792" i="10"/>
  <c r="B793" i="10"/>
  <c r="C793" i="10"/>
  <c r="D793" i="10"/>
  <c r="E793" i="10"/>
  <c r="F793" i="10"/>
  <c r="G793" i="10"/>
  <c r="B794" i="10"/>
  <c r="C794" i="10"/>
  <c r="D794" i="10"/>
  <c r="E794" i="10"/>
  <c r="F794" i="10"/>
  <c r="G794" i="10"/>
  <c r="C2" i="10"/>
  <c r="D2" i="10"/>
  <c r="E2" i="10"/>
  <c r="F2" i="10"/>
  <c r="G2" i="10"/>
  <c r="B2" i="10"/>
  <c r="E18" i="8"/>
  <c r="F5" i="8"/>
  <c r="G5" i="8"/>
  <c r="H5" i="8"/>
  <c r="I5" i="8"/>
  <c r="J5" i="8"/>
  <c r="K5" i="8"/>
  <c r="L5" i="8"/>
  <c r="M5" i="8"/>
  <c r="N5" i="8"/>
  <c r="O5" i="8"/>
  <c r="F6" i="8"/>
  <c r="G6" i="8"/>
  <c r="H6" i="8"/>
  <c r="I6" i="8"/>
  <c r="J6" i="8"/>
  <c r="K6" i="8"/>
  <c r="L6" i="8"/>
  <c r="M6" i="8"/>
  <c r="N6" i="8"/>
  <c r="O6" i="8"/>
  <c r="F7" i="8"/>
  <c r="G7" i="8"/>
  <c r="H7" i="8"/>
  <c r="I7" i="8"/>
  <c r="J7" i="8"/>
  <c r="K7" i="8"/>
  <c r="L7" i="8"/>
  <c r="M7" i="8"/>
  <c r="N7" i="8"/>
  <c r="O7" i="8"/>
  <c r="F8" i="8"/>
  <c r="G8" i="8"/>
  <c r="H8" i="8"/>
  <c r="I8" i="8"/>
  <c r="J8" i="8"/>
  <c r="K8" i="8"/>
  <c r="L8" i="8"/>
  <c r="M8" i="8"/>
  <c r="N8" i="8"/>
  <c r="O8" i="8"/>
  <c r="F9" i="8"/>
  <c r="G9" i="8"/>
  <c r="H9" i="8"/>
  <c r="I9" i="8"/>
  <c r="J9" i="8"/>
  <c r="K9" i="8"/>
  <c r="L9" i="8"/>
  <c r="M9" i="8"/>
  <c r="N9" i="8"/>
  <c r="O9" i="8"/>
  <c r="F10" i="8"/>
  <c r="G10" i="8"/>
  <c r="H10" i="8"/>
  <c r="I10" i="8"/>
  <c r="J10" i="8"/>
  <c r="K10" i="8"/>
  <c r="L10" i="8"/>
  <c r="M10" i="8"/>
  <c r="N10" i="8"/>
  <c r="O10" i="8"/>
  <c r="F11" i="8"/>
  <c r="G11" i="8"/>
  <c r="H11" i="8"/>
  <c r="I11" i="8"/>
  <c r="J11" i="8"/>
  <c r="K11" i="8"/>
  <c r="L11" i="8"/>
  <c r="M11" i="8"/>
  <c r="N11" i="8"/>
  <c r="O11" i="8"/>
  <c r="F12" i="8"/>
  <c r="G12" i="8"/>
  <c r="H12" i="8"/>
  <c r="I12" i="8"/>
  <c r="J12" i="8"/>
  <c r="K12" i="8"/>
  <c r="L12" i="8"/>
  <c r="M12" i="8"/>
  <c r="N12" i="8"/>
  <c r="O12" i="8"/>
  <c r="F13" i="8"/>
  <c r="G13" i="8"/>
  <c r="H13" i="8"/>
  <c r="I13" i="8"/>
  <c r="J13" i="8"/>
  <c r="K13" i="8"/>
  <c r="L13" i="8"/>
  <c r="M13" i="8"/>
  <c r="N13" i="8"/>
  <c r="O13" i="8"/>
  <c r="G4" i="8"/>
  <c r="H4" i="8"/>
  <c r="I4" i="8"/>
  <c r="J4" i="8"/>
  <c r="K4" i="8"/>
  <c r="L4" i="8"/>
  <c r="M4" i="8"/>
  <c r="N4" i="8"/>
  <c r="O4" i="8"/>
  <c r="F4" i="8"/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2" i="6"/>
  <c r="I12" i="6"/>
  <c r="I13" i="6"/>
  <c r="I14" i="6"/>
  <c r="I15" i="6"/>
  <c r="I16" i="6"/>
  <c r="I17" i="6"/>
  <c r="I18" i="6"/>
  <c r="I11" i="6"/>
  <c r="I10" i="6"/>
  <c r="I6" i="6"/>
  <c r="I7" i="6"/>
  <c r="I8" i="6"/>
  <c r="I9" i="6"/>
  <c r="I5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" i="6"/>
  <c r="X12" i="5"/>
  <c r="X11" i="5"/>
  <c r="S12" i="5"/>
  <c r="N16" i="5"/>
  <c r="N17" i="5"/>
  <c r="N18" i="5"/>
  <c r="N19" i="5"/>
  <c r="N15" i="5"/>
  <c r="J14" i="5"/>
  <c r="M10" i="5"/>
  <c r="M9" i="5"/>
  <c r="I14" i="5"/>
  <c r="V911" i="4"/>
  <c r="Z911" i="4" s="1"/>
  <c r="AD911" i="4" s="1"/>
  <c r="V910" i="4"/>
  <c r="Z910" i="4" s="1"/>
  <c r="AD910" i="4" s="1"/>
  <c r="V909" i="4"/>
  <c r="Z909" i="4" s="1"/>
  <c r="AD909" i="4" s="1"/>
  <c r="V908" i="4"/>
  <c r="Z908" i="4" s="1"/>
  <c r="AD908" i="4" s="1"/>
  <c r="V907" i="4"/>
  <c r="Z907" i="4" s="1"/>
  <c r="AD907" i="4" s="1"/>
  <c r="V906" i="4"/>
  <c r="Z906" i="4" s="1"/>
  <c r="AD906" i="4" s="1"/>
  <c r="V905" i="4"/>
  <c r="Z905" i="4" s="1"/>
  <c r="AD905" i="4" s="1"/>
  <c r="V904" i="4"/>
  <c r="Z904" i="4" s="1"/>
  <c r="AD904" i="4" s="1"/>
  <c r="V903" i="4"/>
  <c r="Z903" i="4" s="1"/>
  <c r="AD903" i="4" s="1"/>
  <c r="V902" i="4"/>
  <c r="Z902" i="4" s="1"/>
  <c r="AD902" i="4" s="1"/>
  <c r="AD901" i="4"/>
  <c r="V900" i="4"/>
  <c r="Z900" i="4" s="1"/>
  <c r="AD900" i="4" s="1"/>
  <c r="V899" i="4"/>
  <c r="Z899" i="4" s="1"/>
  <c r="AD899" i="4" s="1"/>
  <c r="AD898" i="4"/>
  <c r="V897" i="4"/>
  <c r="Z897" i="4" s="1"/>
  <c r="AD897" i="4" s="1"/>
  <c r="V896" i="4"/>
  <c r="Z896" i="4" s="1"/>
  <c r="AD896" i="4" s="1"/>
  <c r="V895" i="4"/>
  <c r="Z895" i="4" s="1"/>
  <c r="AD895" i="4" s="1"/>
  <c r="V894" i="4"/>
  <c r="Z894" i="4" s="1"/>
  <c r="AD894" i="4" s="1"/>
  <c r="V893" i="4"/>
  <c r="Z893" i="4" s="1"/>
  <c r="AD893" i="4" s="1"/>
  <c r="V892" i="4"/>
  <c r="Z892" i="4" s="1"/>
  <c r="AD892" i="4" s="1"/>
  <c r="AD891" i="4"/>
  <c r="V890" i="4"/>
  <c r="Z890" i="4" s="1"/>
  <c r="AD890" i="4" s="1"/>
  <c r="V889" i="4"/>
  <c r="Z889" i="4" s="1"/>
  <c r="AD889" i="4" s="1"/>
  <c r="V888" i="4"/>
  <c r="Z888" i="4" s="1"/>
  <c r="AD888" i="4" s="1"/>
  <c r="V887" i="4"/>
  <c r="Z887" i="4" s="1"/>
  <c r="AD887" i="4" s="1"/>
  <c r="V886" i="4"/>
  <c r="Z886" i="4" s="1"/>
  <c r="AD886" i="4" s="1"/>
  <c r="V885" i="4"/>
  <c r="Z885" i="4" s="1"/>
  <c r="AD885" i="4" s="1"/>
  <c r="V884" i="4"/>
  <c r="Z884" i="4" s="1"/>
  <c r="AD884" i="4" s="1"/>
  <c r="V883" i="4"/>
  <c r="Z883" i="4" s="1"/>
  <c r="AD883" i="4" s="1"/>
  <c r="V882" i="4"/>
  <c r="Z882" i="4" s="1"/>
  <c r="AD882" i="4" s="1"/>
  <c r="AD881" i="4"/>
  <c r="V880" i="4"/>
  <c r="Z880" i="4" s="1"/>
  <c r="AD880" i="4" s="1"/>
  <c r="V879" i="4"/>
  <c r="Z879" i="4" s="1"/>
  <c r="AD879" i="4" s="1"/>
  <c r="V878" i="4"/>
  <c r="Z878" i="4" s="1"/>
  <c r="AD878" i="4" s="1"/>
  <c r="V877" i="4"/>
  <c r="Z877" i="4" s="1"/>
  <c r="AD877" i="4" s="1"/>
  <c r="V876" i="4"/>
  <c r="Z876" i="4" s="1"/>
  <c r="AD876" i="4" s="1"/>
  <c r="V875" i="4"/>
  <c r="Z875" i="4" s="1"/>
  <c r="AD875" i="4" s="1"/>
  <c r="V874" i="4"/>
  <c r="Z874" i="4" s="1"/>
  <c r="AD874" i="4" s="1"/>
  <c r="V873" i="4"/>
  <c r="Z873" i="4" s="1"/>
  <c r="AD873" i="4" s="1"/>
  <c r="V872" i="4"/>
  <c r="Z872" i="4" s="1"/>
  <c r="AD872" i="4" s="1"/>
  <c r="V871" i="4"/>
  <c r="Z871" i="4" s="1"/>
  <c r="AD871" i="4" s="1"/>
  <c r="V870" i="4"/>
  <c r="Z870" i="4" s="1"/>
  <c r="AD870" i="4" s="1"/>
  <c r="AD869" i="4"/>
  <c r="V868" i="4"/>
  <c r="Z868" i="4" s="1"/>
  <c r="AD868" i="4" s="1"/>
  <c r="V867" i="4"/>
  <c r="Z867" i="4" s="1"/>
  <c r="AD867" i="4" s="1"/>
  <c r="V866" i="4"/>
  <c r="Z866" i="4" s="1"/>
  <c r="AD866" i="4" s="1"/>
  <c r="V865" i="4"/>
  <c r="Z865" i="4" s="1"/>
  <c r="AD865" i="4" s="1"/>
  <c r="V864" i="4"/>
  <c r="Z864" i="4" s="1"/>
  <c r="AD864" i="4" s="1"/>
  <c r="V863" i="4"/>
  <c r="Z863" i="4" s="1"/>
  <c r="AD863" i="4" s="1"/>
  <c r="V862" i="4"/>
  <c r="Z862" i="4" s="1"/>
  <c r="AD862" i="4" s="1"/>
  <c r="V861" i="4"/>
  <c r="Z861" i="4" s="1"/>
  <c r="AD861" i="4" s="1"/>
  <c r="V860" i="4"/>
  <c r="Z860" i="4" s="1"/>
  <c r="AD860" i="4" s="1"/>
  <c r="AD859" i="4"/>
  <c r="V858" i="4"/>
  <c r="Z858" i="4" s="1"/>
  <c r="AD858" i="4" s="1"/>
  <c r="V857" i="4"/>
  <c r="Z857" i="4" s="1"/>
  <c r="AD857" i="4" s="1"/>
  <c r="V856" i="4"/>
  <c r="Z856" i="4" s="1"/>
  <c r="AD856" i="4" s="1"/>
  <c r="V855" i="4"/>
  <c r="Z855" i="4" s="1"/>
  <c r="AD855" i="4" s="1"/>
  <c r="V854" i="4"/>
  <c r="Z854" i="4" s="1"/>
  <c r="AD854" i="4" s="1"/>
  <c r="V853" i="4"/>
  <c r="Z853" i="4" s="1"/>
  <c r="AD853" i="4" s="1"/>
  <c r="V852" i="4"/>
  <c r="Z852" i="4" s="1"/>
  <c r="AD852" i="4" s="1"/>
  <c r="V851" i="4"/>
  <c r="Z851" i="4" s="1"/>
  <c r="AD851" i="4" s="1"/>
  <c r="V850" i="4"/>
  <c r="Z850" i="4" s="1"/>
  <c r="AD850" i="4" s="1"/>
  <c r="V849" i="4"/>
  <c r="Z849" i="4" s="1"/>
  <c r="AD849" i="4" s="1"/>
  <c r="V848" i="4"/>
  <c r="Z848" i="4" s="1"/>
  <c r="AD848" i="4" s="1"/>
  <c r="V847" i="4"/>
  <c r="Z847" i="4" s="1"/>
  <c r="AD847" i="4" s="1"/>
  <c r="V846" i="4"/>
  <c r="Z846" i="4" s="1"/>
  <c r="AD846" i="4" s="1"/>
  <c r="V845" i="4"/>
  <c r="Z845" i="4" s="1"/>
  <c r="AD845" i="4" s="1"/>
  <c r="V844" i="4"/>
  <c r="Z844" i="4" s="1"/>
  <c r="AD844" i="4" s="1"/>
  <c r="V843" i="4"/>
  <c r="Z843" i="4" s="1"/>
  <c r="AD843" i="4" s="1"/>
  <c r="V842" i="4"/>
  <c r="Z842" i="4" s="1"/>
  <c r="AD842" i="4" s="1"/>
  <c r="V841" i="4"/>
  <c r="Z841" i="4" s="1"/>
  <c r="AD841" i="4" s="1"/>
  <c r="V840" i="4"/>
  <c r="Z840" i="4" s="1"/>
  <c r="AD840" i="4" s="1"/>
  <c r="V839" i="4"/>
  <c r="Z839" i="4" s="1"/>
  <c r="AD839" i="4" s="1"/>
  <c r="V838" i="4"/>
  <c r="Z838" i="4" s="1"/>
  <c r="AD838" i="4" s="1"/>
  <c r="AD837" i="4"/>
  <c r="V836" i="4"/>
  <c r="Z836" i="4" s="1"/>
  <c r="AD836" i="4" s="1"/>
  <c r="V835" i="4"/>
  <c r="Z835" i="4" s="1"/>
  <c r="AD835" i="4" s="1"/>
  <c r="V834" i="4"/>
  <c r="Z834" i="4" s="1"/>
  <c r="AD834" i="4" s="1"/>
  <c r="V833" i="4"/>
  <c r="Z833" i="4" s="1"/>
  <c r="AD833" i="4" s="1"/>
  <c r="V832" i="4"/>
  <c r="Z832" i="4" s="1"/>
  <c r="AD832" i="4" s="1"/>
  <c r="V831" i="4"/>
  <c r="Z831" i="4" s="1"/>
  <c r="AD831" i="4" s="1"/>
  <c r="V830" i="4"/>
  <c r="Z830" i="4" s="1"/>
  <c r="AD830" i="4" s="1"/>
  <c r="V829" i="4"/>
  <c r="Z829" i="4" s="1"/>
  <c r="AD829" i="4" s="1"/>
  <c r="V828" i="4"/>
  <c r="Z828" i="4" s="1"/>
  <c r="AD828" i="4" s="1"/>
  <c r="V827" i="4"/>
  <c r="Z827" i="4" s="1"/>
  <c r="AD827" i="4" s="1"/>
  <c r="V826" i="4"/>
  <c r="Z826" i="4" s="1"/>
  <c r="AD826" i="4" s="1"/>
  <c r="V825" i="4"/>
  <c r="Z825" i="4" s="1"/>
  <c r="AD825" i="4" s="1"/>
  <c r="V824" i="4"/>
  <c r="Z824" i="4" s="1"/>
  <c r="AD824" i="4" s="1"/>
  <c r="V823" i="4"/>
  <c r="Z823" i="4" s="1"/>
  <c r="AD823" i="4" s="1"/>
  <c r="V822" i="4"/>
  <c r="Z822" i="4" s="1"/>
  <c r="AD822" i="4" s="1"/>
  <c r="V821" i="4"/>
  <c r="Z821" i="4" s="1"/>
  <c r="AD821" i="4" s="1"/>
  <c r="V820" i="4"/>
  <c r="Z820" i="4" s="1"/>
  <c r="AD820" i="4" s="1"/>
  <c r="V819" i="4"/>
  <c r="Z819" i="4" s="1"/>
  <c r="AD819" i="4" s="1"/>
  <c r="V818" i="4"/>
  <c r="Z818" i="4" s="1"/>
  <c r="AD818" i="4" s="1"/>
  <c r="V817" i="4"/>
  <c r="Z817" i="4" s="1"/>
  <c r="AD817" i="4" s="1"/>
  <c r="V816" i="4"/>
  <c r="Z816" i="4" s="1"/>
  <c r="AD816" i="4" s="1"/>
  <c r="V815" i="4"/>
  <c r="Z815" i="4" s="1"/>
  <c r="AD815" i="4" s="1"/>
  <c r="V814" i="4"/>
  <c r="Z814" i="4" s="1"/>
  <c r="AD814" i="4" s="1"/>
  <c r="V813" i="4"/>
  <c r="Z813" i="4" s="1"/>
  <c r="AD813" i="4" s="1"/>
  <c r="V812" i="4"/>
  <c r="Z812" i="4" s="1"/>
  <c r="AD812" i="4" s="1"/>
  <c r="V811" i="4"/>
  <c r="Z811" i="4" s="1"/>
  <c r="AD811" i="4" s="1"/>
  <c r="V810" i="4"/>
  <c r="Z810" i="4" s="1"/>
  <c r="AD810" i="4" s="1"/>
  <c r="V809" i="4"/>
  <c r="Z809" i="4" s="1"/>
  <c r="AD809" i="4" s="1"/>
  <c r="V808" i="4"/>
  <c r="Z808" i="4" s="1"/>
  <c r="AD808" i="4" s="1"/>
  <c r="AD807" i="4"/>
  <c r="V806" i="4"/>
  <c r="Z806" i="4" s="1"/>
  <c r="AD806" i="4" s="1"/>
  <c r="V805" i="4"/>
  <c r="Z805" i="4" s="1"/>
  <c r="AD805" i="4" s="1"/>
  <c r="V804" i="4"/>
  <c r="Z804" i="4" s="1"/>
  <c r="AD804" i="4" s="1"/>
  <c r="V803" i="4"/>
  <c r="Z803" i="4" s="1"/>
  <c r="AD803" i="4" s="1"/>
  <c r="V802" i="4"/>
  <c r="Z802" i="4" s="1"/>
  <c r="AD802" i="4" s="1"/>
  <c r="V801" i="4"/>
  <c r="Z801" i="4" s="1"/>
  <c r="AD801" i="4" s="1"/>
  <c r="V800" i="4"/>
  <c r="Z800" i="4" s="1"/>
  <c r="AD800" i="4" s="1"/>
  <c r="V799" i="4"/>
  <c r="Z799" i="4" s="1"/>
  <c r="AD799" i="4" s="1"/>
  <c r="V798" i="4"/>
  <c r="Z798" i="4" s="1"/>
  <c r="AD798" i="4" s="1"/>
  <c r="V797" i="4"/>
  <c r="Z797" i="4" s="1"/>
  <c r="AD797" i="4" s="1"/>
  <c r="V796" i="4"/>
  <c r="Z796" i="4" s="1"/>
  <c r="AD796" i="4" s="1"/>
  <c r="V795" i="4"/>
  <c r="Z795" i="4" s="1"/>
  <c r="AD795" i="4" s="1"/>
  <c r="V794" i="4"/>
  <c r="Z794" i="4" s="1"/>
  <c r="AD794" i="4" s="1"/>
  <c r="V793" i="4"/>
  <c r="Z793" i="4" s="1"/>
  <c r="AD793" i="4" s="1"/>
  <c r="V792" i="4"/>
  <c r="Z792" i="4" s="1"/>
  <c r="AD792" i="4" s="1"/>
  <c r="V791" i="4"/>
  <c r="Z791" i="4" s="1"/>
  <c r="AD791" i="4" s="1"/>
  <c r="V790" i="4"/>
  <c r="Z790" i="4" s="1"/>
  <c r="AD790" i="4" s="1"/>
  <c r="V789" i="4"/>
  <c r="Z789" i="4" s="1"/>
  <c r="AD789" i="4" s="1"/>
  <c r="V788" i="4"/>
  <c r="Z788" i="4" s="1"/>
  <c r="AD788" i="4" s="1"/>
  <c r="V787" i="4"/>
  <c r="Z787" i="4" s="1"/>
  <c r="AD787" i="4" s="1"/>
  <c r="V786" i="4"/>
  <c r="Z786" i="4" s="1"/>
  <c r="AD786" i="4" s="1"/>
  <c r="V785" i="4"/>
  <c r="Z785" i="4" s="1"/>
  <c r="AD785" i="4" s="1"/>
  <c r="V784" i="4"/>
  <c r="Z784" i="4" s="1"/>
  <c r="AD784" i="4" s="1"/>
  <c r="V783" i="4"/>
  <c r="Z783" i="4" s="1"/>
  <c r="AD783" i="4" s="1"/>
  <c r="V782" i="4"/>
  <c r="Z782" i="4" s="1"/>
  <c r="AD782" i="4" s="1"/>
  <c r="V781" i="4"/>
  <c r="Z781" i="4" s="1"/>
  <c r="AD781" i="4" s="1"/>
  <c r="V780" i="4"/>
  <c r="Z780" i="4" s="1"/>
  <c r="AD780" i="4" s="1"/>
  <c r="V779" i="4"/>
  <c r="Z779" i="4" s="1"/>
  <c r="AD779" i="4" s="1"/>
  <c r="V778" i="4"/>
  <c r="Z778" i="4" s="1"/>
  <c r="AD778" i="4" s="1"/>
  <c r="V777" i="4"/>
  <c r="Z777" i="4" s="1"/>
  <c r="AD777" i="4" s="1"/>
  <c r="V776" i="4"/>
  <c r="Z776" i="4" s="1"/>
  <c r="AD776" i="4" s="1"/>
  <c r="V775" i="4"/>
  <c r="Z775" i="4" s="1"/>
  <c r="AD775" i="4" s="1"/>
  <c r="V774" i="4"/>
  <c r="Z774" i="4" s="1"/>
  <c r="AD774" i="4" s="1"/>
  <c r="V773" i="4"/>
  <c r="Z773" i="4" s="1"/>
  <c r="AD773" i="4" s="1"/>
  <c r="V772" i="4"/>
  <c r="Z772" i="4" s="1"/>
  <c r="AD772" i="4" s="1"/>
  <c r="V771" i="4"/>
  <c r="Z771" i="4" s="1"/>
  <c r="AD771" i="4" s="1"/>
  <c r="V770" i="4"/>
  <c r="Z770" i="4" s="1"/>
  <c r="AD770" i="4" s="1"/>
  <c r="V769" i="4"/>
  <c r="Z769" i="4" s="1"/>
  <c r="AD769" i="4" s="1"/>
  <c r="V768" i="4"/>
  <c r="Z768" i="4" s="1"/>
  <c r="AD768" i="4" s="1"/>
  <c r="V767" i="4"/>
  <c r="Z767" i="4" s="1"/>
  <c r="AD767" i="4" s="1"/>
  <c r="V766" i="4"/>
  <c r="Z766" i="4" s="1"/>
  <c r="AD766" i="4" s="1"/>
  <c r="V765" i="4"/>
  <c r="Z765" i="4" s="1"/>
  <c r="AD765" i="4" s="1"/>
  <c r="V764" i="4"/>
  <c r="Z764" i="4" s="1"/>
  <c r="AD764" i="4" s="1"/>
  <c r="V763" i="4"/>
  <c r="Z763" i="4" s="1"/>
  <c r="AD763" i="4" s="1"/>
  <c r="V762" i="4"/>
  <c r="Z762" i="4" s="1"/>
  <c r="AD762" i="4" s="1"/>
  <c r="V761" i="4"/>
  <c r="Z761" i="4" s="1"/>
  <c r="AD761" i="4" s="1"/>
  <c r="V760" i="4"/>
  <c r="Z760" i="4" s="1"/>
  <c r="AD760" i="4" s="1"/>
  <c r="V759" i="4"/>
  <c r="Z759" i="4" s="1"/>
  <c r="AD759" i="4" s="1"/>
  <c r="V758" i="4"/>
  <c r="Z758" i="4" s="1"/>
  <c r="AD758" i="4" s="1"/>
  <c r="V757" i="4"/>
  <c r="Z757" i="4" s="1"/>
  <c r="AD757" i="4" s="1"/>
  <c r="V756" i="4"/>
  <c r="Z756" i="4" s="1"/>
  <c r="AD756" i="4" s="1"/>
  <c r="V755" i="4"/>
  <c r="Z755" i="4" s="1"/>
  <c r="AD755" i="4" s="1"/>
  <c r="V754" i="4"/>
  <c r="Z754" i="4" s="1"/>
  <c r="AD754" i="4" s="1"/>
  <c r="V753" i="4"/>
  <c r="Z753" i="4" s="1"/>
  <c r="AD753" i="4" s="1"/>
  <c r="V752" i="4"/>
  <c r="Z752" i="4" s="1"/>
  <c r="AD752" i="4" s="1"/>
  <c r="V751" i="4"/>
  <c r="Z751" i="4" s="1"/>
  <c r="AD751" i="4" s="1"/>
  <c r="V750" i="4"/>
  <c r="Z750" i="4" s="1"/>
  <c r="AD750" i="4" s="1"/>
  <c r="V749" i="4"/>
  <c r="Z749" i="4" s="1"/>
  <c r="AD749" i="4" s="1"/>
  <c r="V748" i="4"/>
  <c r="Z748" i="4" s="1"/>
  <c r="AD748" i="4" s="1"/>
  <c r="V747" i="4"/>
  <c r="Z747" i="4" s="1"/>
  <c r="AD747" i="4" s="1"/>
  <c r="V746" i="4"/>
  <c r="Z746" i="4" s="1"/>
  <c r="AD746" i="4" s="1"/>
  <c r="V745" i="4"/>
  <c r="Z745" i="4" s="1"/>
  <c r="AD745" i="4" s="1"/>
  <c r="V744" i="4"/>
  <c r="Z744" i="4" s="1"/>
  <c r="AD744" i="4" s="1"/>
  <c r="V743" i="4"/>
  <c r="Z743" i="4" s="1"/>
  <c r="AD743" i="4" s="1"/>
  <c r="V742" i="4"/>
  <c r="Z742" i="4" s="1"/>
  <c r="AD742" i="4" s="1"/>
  <c r="V741" i="4"/>
  <c r="Z741" i="4" s="1"/>
  <c r="AD741" i="4" s="1"/>
  <c r="V740" i="4"/>
  <c r="Z740" i="4" s="1"/>
  <c r="AD740" i="4" s="1"/>
  <c r="V739" i="4"/>
  <c r="Z739" i="4" s="1"/>
  <c r="AD739" i="4" s="1"/>
  <c r="AD738" i="4"/>
  <c r="AD737" i="4"/>
  <c r="V736" i="4"/>
  <c r="Z736" i="4" s="1"/>
  <c r="AD736" i="4" s="1"/>
  <c r="AD735" i="4"/>
  <c r="AD734" i="4"/>
  <c r="AD733" i="4"/>
  <c r="AD732" i="4"/>
  <c r="AD731" i="4"/>
  <c r="AD730" i="4"/>
  <c r="V729" i="4"/>
  <c r="Z729" i="4" s="1"/>
  <c r="AD729" i="4" s="1"/>
  <c r="AD728" i="4"/>
  <c r="V727" i="4"/>
  <c r="Z727" i="4" s="1"/>
  <c r="AD727" i="4" s="1"/>
  <c r="V726" i="4"/>
  <c r="Z726" i="4" s="1"/>
  <c r="AD726" i="4" s="1"/>
  <c r="V725" i="4"/>
  <c r="Z725" i="4" s="1"/>
  <c r="AD725" i="4" s="1"/>
  <c r="V724" i="4"/>
  <c r="Z724" i="4" s="1"/>
  <c r="AD724" i="4" s="1"/>
  <c r="V723" i="4"/>
  <c r="Z723" i="4" s="1"/>
  <c r="AD723" i="4" s="1"/>
  <c r="V722" i="4"/>
  <c r="Z722" i="4" s="1"/>
  <c r="AD722" i="4" s="1"/>
  <c r="V721" i="4"/>
  <c r="Z721" i="4" s="1"/>
  <c r="AD721" i="4" s="1"/>
  <c r="V720" i="4"/>
  <c r="Z720" i="4" s="1"/>
  <c r="AD720" i="4" s="1"/>
  <c r="V719" i="4"/>
  <c r="Z719" i="4" s="1"/>
  <c r="AD719" i="4" s="1"/>
  <c r="V718" i="4"/>
  <c r="Z718" i="4" s="1"/>
  <c r="AD718" i="4" s="1"/>
  <c r="V717" i="4"/>
  <c r="Z717" i="4" s="1"/>
  <c r="AD717" i="4" s="1"/>
  <c r="V716" i="4"/>
  <c r="Z716" i="4" s="1"/>
  <c r="AD716" i="4" s="1"/>
  <c r="V715" i="4"/>
  <c r="Z715" i="4" s="1"/>
  <c r="AD715" i="4" s="1"/>
  <c r="V714" i="4"/>
  <c r="Z714" i="4" s="1"/>
  <c r="AD714" i="4" s="1"/>
  <c r="V713" i="4"/>
  <c r="Z713" i="4" s="1"/>
  <c r="AD713" i="4" s="1"/>
  <c r="V712" i="4"/>
  <c r="Z712" i="4" s="1"/>
  <c r="AD712" i="4" s="1"/>
  <c r="V711" i="4"/>
  <c r="Z711" i="4" s="1"/>
  <c r="AD711" i="4" s="1"/>
  <c r="V710" i="4"/>
  <c r="Z710" i="4" s="1"/>
  <c r="AD710" i="4" s="1"/>
  <c r="V709" i="4"/>
  <c r="Z709" i="4" s="1"/>
  <c r="AD709" i="4" s="1"/>
  <c r="V708" i="4"/>
  <c r="Z708" i="4" s="1"/>
  <c r="AD708" i="4" s="1"/>
  <c r="V707" i="4"/>
  <c r="Z707" i="4" s="1"/>
  <c r="AD707" i="4" s="1"/>
  <c r="V706" i="4"/>
  <c r="Z706" i="4" s="1"/>
  <c r="AD706" i="4" s="1"/>
  <c r="V705" i="4"/>
  <c r="Z705" i="4" s="1"/>
  <c r="AD705" i="4" s="1"/>
  <c r="V704" i="4"/>
  <c r="Z704" i="4" s="1"/>
  <c r="AD704" i="4" s="1"/>
  <c r="V703" i="4"/>
  <c r="Z703" i="4" s="1"/>
  <c r="AD703" i="4" s="1"/>
  <c r="V702" i="4"/>
  <c r="Z702" i="4" s="1"/>
  <c r="AD702" i="4" s="1"/>
  <c r="V701" i="4"/>
  <c r="Z701" i="4" s="1"/>
  <c r="AD701" i="4" s="1"/>
  <c r="V700" i="4"/>
  <c r="Z700" i="4" s="1"/>
  <c r="AD700" i="4" s="1"/>
  <c r="V699" i="4"/>
  <c r="Z699" i="4" s="1"/>
  <c r="AD699" i="4" s="1"/>
  <c r="V698" i="4"/>
  <c r="Z698" i="4" s="1"/>
  <c r="AD698" i="4" s="1"/>
  <c r="V697" i="4"/>
  <c r="Z697" i="4" s="1"/>
  <c r="AD697" i="4" s="1"/>
  <c r="V696" i="4"/>
  <c r="Z696" i="4" s="1"/>
  <c r="AD696" i="4" s="1"/>
  <c r="V695" i="4"/>
  <c r="Z695" i="4" s="1"/>
  <c r="AD695" i="4" s="1"/>
  <c r="V694" i="4"/>
  <c r="Z694" i="4" s="1"/>
  <c r="AD694" i="4" s="1"/>
  <c r="V693" i="4"/>
  <c r="Z693" i="4" s="1"/>
  <c r="AD693" i="4" s="1"/>
  <c r="V692" i="4"/>
  <c r="Z692" i="4" s="1"/>
  <c r="AD692" i="4" s="1"/>
  <c r="V691" i="4"/>
  <c r="Z691" i="4" s="1"/>
  <c r="AD691" i="4" s="1"/>
  <c r="V690" i="4"/>
  <c r="Z690" i="4" s="1"/>
  <c r="AD690" i="4" s="1"/>
  <c r="V689" i="4"/>
  <c r="Z689" i="4" s="1"/>
  <c r="AD689" i="4" s="1"/>
  <c r="V688" i="4"/>
  <c r="Z688" i="4" s="1"/>
  <c r="AD688" i="4" s="1"/>
  <c r="V687" i="4"/>
  <c r="Z687" i="4" s="1"/>
  <c r="AD687" i="4" s="1"/>
  <c r="V686" i="4"/>
  <c r="Z686" i="4" s="1"/>
  <c r="AD686" i="4" s="1"/>
  <c r="V685" i="4"/>
  <c r="Z685" i="4" s="1"/>
  <c r="AD685" i="4" s="1"/>
  <c r="V684" i="4"/>
  <c r="Z684" i="4" s="1"/>
  <c r="AD684" i="4" s="1"/>
  <c r="V683" i="4"/>
  <c r="Z683" i="4" s="1"/>
  <c r="AD683" i="4" s="1"/>
  <c r="V682" i="4"/>
  <c r="Z682" i="4" s="1"/>
  <c r="AD682" i="4" s="1"/>
  <c r="V681" i="4"/>
  <c r="Z681" i="4" s="1"/>
  <c r="AD681" i="4" s="1"/>
  <c r="V680" i="4"/>
  <c r="Z680" i="4" s="1"/>
  <c r="AD680" i="4" s="1"/>
  <c r="V679" i="4"/>
  <c r="Z679" i="4" s="1"/>
  <c r="AD679" i="4" s="1"/>
  <c r="V678" i="4"/>
  <c r="Z678" i="4" s="1"/>
  <c r="AD678" i="4" s="1"/>
  <c r="V677" i="4"/>
  <c r="Z677" i="4" s="1"/>
  <c r="AD677" i="4" s="1"/>
  <c r="V676" i="4"/>
  <c r="Z676" i="4" s="1"/>
  <c r="AD676" i="4" s="1"/>
  <c r="V675" i="4"/>
  <c r="Z675" i="4" s="1"/>
  <c r="AD675" i="4" s="1"/>
  <c r="AD674" i="4"/>
  <c r="V673" i="4"/>
  <c r="Z673" i="4" s="1"/>
  <c r="AD673" i="4" s="1"/>
  <c r="V672" i="4"/>
  <c r="Z672" i="4" s="1"/>
  <c r="AD672" i="4" s="1"/>
  <c r="AD671" i="4"/>
  <c r="AD670" i="4"/>
  <c r="AD669" i="4"/>
  <c r="AD668" i="4"/>
  <c r="V667" i="4"/>
  <c r="Z667" i="4" s="1"/>
  <c r="AD667" i="4" s="1"/>
  <c r="V666" i="4"/>
  <c r="Z666" i="4" s="1"/>
  <c r="AD666" i="4" s="1"/>
  <c r="V665" i="4"/>
  <c r="Z665" i="4" s="1"/>
  <c r="AD665" i="4" s="1"/>
  <c r="V664" i="4"/>
  <c r="Z664" i="4" s="1"/>
  <c r="AD664" i="4" s="1"/>
  <c r="V663" i="4"/>
  <c r="Z663" i="4" s="1"/>
  <c r="AD663" i="4" s="1"/>
  <c r="V662" i="4"/>
  <c r="Z662" i="4" s="1"/>
  <c r="AD662" i="4" s="1"/>
  <c r="V661" i="4"/>
  <c r="Z661" i="4" s="1"/>
  <c r="AD661" i="4" s="1"/>
  <c r="V660" i="4"/>
  <c r="Z660" i="4" s="1"/>
  <c r="AD660" i="4" s="1"/>
  <c r="V659" i="4"/>
  <c r="Z659" i="4" s="1"/>
  <c r="AD659" i="4" s="1"/>
  <c r="V658" i="4"/>
  <c r="Z658" i="4" s="1"/>
  <c r="AD658" i="4" s="1"/>
  <c r="V657" i="4"/>
  <c r="Z657" i="4" s="1"/>
  <c r="AD657" i="4" s="1"/>
  <c r="V656" i="4"/>
  <c r="Z656" i="4" s="1"/>
  <c r="AD656" i="4" s="1"/>
  <c r="V655" i="4"/>
  <c r="Z655" i="4" s="1"/>
  <c r="AD655" i="4" s="1"/>
  <c r="V654" i="4"/>
  <c r="Z654" i="4" s="1"/>
  <c r="AD654" i="4" s="1"/>
  <c r="V653" i="4"/>
  <c r="Z653" i="4" s="1"/>
  <c r="AD653" i="4" s="1"/>
  <c r="V652" i="4"/>
  <c r="Z652" i="4" s="1"/>
  <c r="AD652" i="4" s="1"/>
  <c r="V651" i="4"/>
  <c r="Z651" i="4" s="1"/>
  <c r="AD651" i="4" s="1"/>
  <c r="V650" i="4"/>
  <c r="Z650" i="4" s="1"/>
  <c r="AD650" i="4" s="1"/>
  <c r="V649" i="4"/>
  <c r="Z649" i="4" s="1"/>
  <c r="AD649" i="4" s="1"/>
  <c r="V648" i="4"/>
  <c r="Z648" i="4" s="1"/>
  <c r="AD648" i="4" s="1"/>
  <c r="V647" i="4"/>
  <c r="Z647" i="4" s="1"/>
  <c r="AD647" i="4" s="1"/>
  <c r="V646" i="4"/>
  <c r="Z646" i="4" s="1"/>
  <c r="AD646" i="4" s="1"/>
  <c r="V645" i="4"/>
  <c r="Z645" i="4" s="1"/>
  <c r="AD645" i="4" s="1"/>
  <c r="V644" i="4"/>
  <c r="Z644" i="4" s="1"/>
  <c r="AD644" i="4" s="1"/>
  <c r="V643" i="4"/>
  <c r="Z643" i="4" s="1"/>
  <c r="AD643" i="4" s="1"/>
  <c r="V642" i="4"/>
  <c r="Z642" i="4" s="1"/>
  <c r="AD642" i="4" s="1"/>
  <c r="V641" i="4"/>
  <c r="Z641" i="4" s="1"/>
  <c r="AD641" i="4" s="1"/>
  <c r="V640" i="4"/>
  <c r="Z640" i="4" s="1"/>
  <c r="AD640" i="4" s="1"/>
  <c r="V639" i="4"/>
  <c r="Z639" i="4" s="1"/>
  <c r="AD639" i="4" s="1"/>
  <c r="V638" i="4"/>
  <c r="Z638" i="4" s="1"/>
  <c r="AD638" i="4" s="1"/>
  <c r="V637" i="4"/>
  <c r="Z637" i="4" s="1"/>
  <c r="AD637" i="4" s="1"/>
  <c r="V636" i="4"/>
  <c r="Z636" i="4" s="1"/>
  <c r="AD636" i="4" s="1"/>
  <c r="V635" i="4"/>
  <c r="Z635" i="4" s="1"/>
  <c r="AD635" i="4" s="1"/>
  <c r="V634" i="4"/>
  <c r="Z634" i="4" s="1"/>
  <c r="AD634" i="4" s="1"/>
  <c r="V633" i="4"/>
  <c r="Z633" i="4" s="1"/>
  <c r="AD633" i="4" s="1"/>
  <c r="V632" i="4"/>
  <c r="Z632" i="4" s="1"/>
  <c r="AD632" i="4" s="1"/>
  <c r="V631" i="4"/>
  <c r="Z631" i="4" s="1"/>
  <c r="AD631" i="4" s="1"/>
  <c r="V630" i="4"/>
  <c r="Z630" i="4" s="1"/>
  <c r="AD630" i="4" s="1"/>
  <c r="V629" i="4"/>
  <c r="Z629" i="4" s="1"/>
  <c r="AD629" i="4" s="1"/>
  <c r="V628" i="4"/>
  <c r="Z628" i="4" s="1"/>
  <c r="AD628" i="4" s="1"/>
  <c r="V627" i="4"/>
  <c r="Z627" i="4" s="1"/>
  <c r="AD627" i="4" s="1"/>
  <c r="V626" i="4"/>
  <c r="Z626" i="4" s="1"/>
  <c r="AD626" i="4" s="1"/>
  <c r="V625" i="4"/>
  <c r="Z625" i="4" s="1"/>
  <c r="AD625" i="4" s="1"/>
  <c r="V624" i="4"/>
  <c r="Z624" i="4" s="1"/>
  <c r="AD624" i="4" s="1"/>
  <c r="V623" i="4"/>
  <c r="Z623" i="4" s="1"/>
  <c r="AD623" i="4" s="1"/>
  <c r="V622" i="4"/>
  <c r="Z622" i="4" s="1"/>
  <c r="AD622" i="4" s="1"/>
  <c r="V621" i="4"/>
  <c r="Z621" i="4" s="1"/>
  <c r="AD621" i="4" s="1"/>
  <c r="V620" i="4"/>
  <c r="Z620" i="4" s="1"/>
  <c r="AD620" i="4" s="1"/>
  <c r="V619" i="4"/>
  <c r="Z619" i="4" s="1"/>
  <c r="AD619" i="4" s="1"/>
  <c r="V618" i="4"/>
  <c r="Z618" i="4" s="1"/>
  <c r="AD618" i="4" s="1"/>
  <c r="V617" i="4"/>
  <c r="Z617" i="4" s="1"/>
  <c r="AD617" i="4" s="1"/>
  <c r="V616" i="4"/>
  <c r="Z616" i="4" s="1"/>
  <c r="AD616" i="4" s="1"/>
  <c r="V615" i="4"/>
  <c r="Z615" i="4" s="1"/>
  <c r="AD615" i="4" s="1"/>
  <c r="V614" i="4"/>
  <c r="Z614" i="4" s="1"/>
  <c r="AD614" i="4" s="1"/>
  <c r="V613" i="4"/>
  <c r="Z613" i="4" s="1"/>
  <c r="AD613" i="4" s="1"/>
  <c r="V612" i="4"/>
  <c r="Z612" i="4" s="1"/>
  <c r="AD612" i="4" s="1"/>
  <c r="V611" i="4"/>
  <c r="Z611" i="4" s="1"/>
  <c r="AD611" i="4" s="1"/>
  <c r="V610" i="4"/>
  <c r="Z610" i="4" s="1"/>
  <c r="AD610" i="4" s="1"/>
  <c r="V609" i="4"/>
  <c r="Z609" i="4" s="1"/>
  <c r="AD609" i="4" s="1"/>
  <c r="V608" i="4"/>
  <c r="Z608" i="4" s="1"/>
  <c r="AD608" i="4" s="1"/>
  <c r="V607" i="4"/>
  <c r="Z607" i="4" s="1"/>
  <c r="AD607" i="4" s="1"/>
  <c r="V606" i="4"/>
  <c r="Z606" i="4" s="1"/>
  <c r="AD606" i="4" s="1"/>
  <c r="V605" i="4"/>
  <c r="Z605" i="4" s="1"/>
  <c r="AD605" i="4" s="1"/>
  <c r="V604" i="4"/>
  <c r="Z604" i="4" s="1"/>
  <c r="AD604" i="4" s="1"/>
  <c r="V603" i="4"/>
  <c r="Z603" i="4" s="1"/>
  <c r="AD603" i="4" s="1"/>
  <c r="V602" i="4"/>
  <c r="Z602" i="4" s="1"/>
  <c r="AD602" i="4" s="1"/>
  <c r="AD601" i="4"/>
  <c r="AD600" i="4"/>
  <c r="AD599" i="4"/>
  <c r="AD598" i="4"/>
  <c r="AD597" i="4"/>
  <c r="AD596" i="4"/>
  <c r="V595" i="4"/>
  <c r="Z595" i="4" s="1"/>
  <c r="AD595" i="4" s="1"/>
  <c r="AD594" i="4"/>
  <c r="AD593" i="4"/>
  <c r="AD592" i="4"/>
  <c r="V591" i="4"/>
  <c r="Z591" i="4" s="1"/>
  <c r="AD591" i="4" s="1"/>
  <c r="V590" i="4"/>
  <c r="Z590" i="4" s="1"/>
  <c r="AD590" i="4" s="1"/>
  <c r="V589" i="4"/>
  <c r="Z589" i="4" s="1"/>
  <c r="AD589" i="4" s="1"/>
  <c r="V588" i="4"/>
  <c r="Z588" i="4" s="1"/>
  <c r="AD588" i="4" s="1"/>
  <c r="V587" i="4"/>
  <c r="Z587" i="4" s="1"/>
  <c r="AD587" i="4" s="1"/>
  <c r="V586" i="4"/>
  <c r="Z586" i="4" s="1"/>
  <c r="AD586" i="4" s="1"/>
  <c r="V585" i="4"/>
  <c r="Z585" i="4" s="1"/>
  <c r="AD585" i="4" s="1"/>
  <c r="V584" i="4"/>
  <c r="Z584" i="4" s="1"/>
  <c r="AD584" i="4" s="1"/>
  <c r="V583" i="4"/>
  <c r="Z583" i="4" s="1"/>
  <c r="AD583" i="4" s="1"/>
  <c r="V582" i="4"/>
  <c r="Z582" i="4" s="1"/>
  <c r="AD582" i="4" s="1"/>
  <c r="V581" i="4"/>
  <c r="Z581" i="4" s="1"/>
  <c r="AD581" i="4" s="1"/>
  <c r="V580" i="4"/>
  <c r="Z580" i="4" s="1"/>
  <c r="AD580" i="4" s="1"/>
  <c r="V579" i="4"/>
  <c r="Z579" i="4" s="1"/>
  <c r="AD579" i="4" s="1"/>
  <c r="V578" i="4"/>
  <c r="Z578" i="4" s="1"/>
  <c r="AD578" i="4" s="1"/>
  <c r="V577" i="4"/>
  <c r="Z577" i="4" s="1"/>
  <c r="AD577" i="4" s="1"/>
  <c r="V576" i="4"/>
  <c r="Z576" i="4" s="1"/>
  <c r="AD576" i="4" s="1"/>
  <c r="V575" i="4"/>
  <c r="Z575" i="4" s="1"/>
  <c r="AD575" i="4" s="1"/>
  <c r="V574" i="4"/>
  <c r="Z574" i="4" s="1"/>
  <c r="AD574" i="4" s="1"/>
  <c r="V573" i="4"/>
  <c r="Z573" i="4" s="1"/>
  <c r="AD573" i="4" s="1"/>
  <c r="V572" i="4"/>
  <c r="Z572" i="4" s="1"/>
  <c r="AD572" i="4" s="1"/>
  <c r="V571" i="4"/>
  <c r="Z571" i="4" s="1"/>
  <c r="AD571" i="4" s="1"/>
  <c r="V570" i="4"/>
  <c r="Z570" i="4" s="1"/>
  <c r="AD570" i="4" s="1"/>
  <c r="V569" i="4"/>
  <c r="Z569" i="4" s="1"/>
  <c r="AD569" i="4" s="1"/>
  <c r="V568" i="4"/>
  <c r="Z568" i="4" s="1"/>
  <c r="AD568" i="4" s="1"/>
  <c r="V567" i="4"/>
  <c r="Z567" i="4" s="1"/>
  <c r="AD567" i="4" s="1"/>
  <c r="V566" i="4"/>
  <c r="Z566" i="4" s="1"/>
  <c r="AD566" i="4" s="1"/>
  <c r="V565" i="4"/>
  <c r="Z565" i="4" s="1"/>
  <c r="AD565" i="4" s="1"/>
  <c r="V564" i="4"/>
  <c r="Z564" i="4" s="1"/>
  <c r="AD564" i="4" s="1"/>
  <c r="V563" i="4"/>
  <c r="Z563" i="4" s="1"/>
  <c r="AD563" i="4" s="1"/>
  <c r="V562" i="4"/>
  <c r="Z562" i="4" s="1"/>
  <c r="AD562" i="4" s="1"/>
  <c r="V561" i="4"/>
  <c r="Z561" i="4" s="1"/>
  <c r="AD561" i="4" s="1"/>
  <c r="V560" i="4"/>
  <c r="Z560" i="4" s="1"/>
  <c r="AD560" i="4" s="1"/>
  <c r="V559" i="4"/>
  <c r="Z559" i="4" s="1"/>
  <c r="AD559" i="4" s="1"/>
  <c r="V558" i="4"/>
  <c r="Z558" i="4" s="1"/>
  <c r="AD558" i="4" s="1"/>
  <c r="V557" i="4"/>
  <c r="Z557" i="4" s="1"/>
  <c r="AD557" i="4" s="1"/>
  <c r="V556" i="4"/>
  <c r="Z556" i="4" s="1"/>
  <c r="AD556" i="4" s="1"/>
  <c r="V555" i="4"/>
  <c r="Z555" i="4" s="1"/>
  <c r="AD555" i="4" s="1"/>
  <c r="V554" i="4"/>
  <c r="Z554" i="4" s="1"/>
  <c r="AD554" i="4" s="1"/>
  <c r="V553" i="4"/>
  <c r="Z553" i="4" s="1"/>
  <c r="AD553" i="4" s="1"/>
  <c r="V552" i="4"/>
  <c r="Z552" i="4" s="1"/>
  <c r="AD552" i="4" s="1"/>
  <c r="V551" i="4"/>
  <c r="Z551" i="4" s="1"/>
  <c r="AD551" i="4" s="1"/>
  <c r="V550" i="4"/>
  <c r="Z550" i="4" s="1"/>
  <c r="AD550" i="4" s="1"/>
  <c r="V549" i="4"/>
  <c r="Z549" i="4" s="1"/>
  <c r="AD549" i="4" s="1"/>
  <c r="V548" i="4"/>
  <c r="Z548" i="4" s="1"/>
  <c r="AD548" i="4" s="1"/>
  <c r="V547" i="4"/>
  <c r="Z547" i="4" s="1"/>
  <c r="AD547" i="4" s="1"/>
  <c r="V546" i="4"/>
  <c r="Z546" i="4" s="1"/>
  <c r="AD546" i="4" s="1"/>
  <c r="V545" i="4"/>
  <c r="Z545" i="4" s="1"/>
  <c r="AD545" i="4" s="1"/>
  <c r="V544" i="4"/>
  <c r="Z544" i="4" s="1"/>
  <c r="AD544" i="4" s="1"/>
  <c r="V543" i="4"/>
  <c r="Z543" i="4" s="1"/>
  <c r="AD543" i="4" s="1"/>
  <c r="V542" i="4"/>
  <c r="Z542" i="4" s="1"/>
  <c r="AD542" i="4" s="1"/>
  <c r="V541" i="4"/>
  <c r="Z541" i="4" s="1"/>
  <c r="AD541" i="4" s="1"/>
  <c r="V540" i="4"/>
  <c r="Z540" i="4" s="1"/>
  <c r="AD540" i="4" s="1"/>
  <c r="V539" i="4"/>
  <c r="Z539" i="4" s="1"/>
  <c r="AD539" i="4" s="1"/>
  <c r="V538" i="4"/>
  <c r="Z538" i="4" s="1"/>
  <c r="AD538" i="4" s="1"/>
  <c r="V537" i="4"/>
  <c r="Z537" i="4" s="1"/>
  <c r="AD537" i="4" s="1"/>
  <c r="V536" i="4"/>
  <c r="Z536" i="4" s="1"/>
  <c r="AD536" i="4" s="1"/>
  <c r="V535" i="4"/>
  <c r="Z535" i="4" s="1"/>
  <c r="AD535" i="4" s="1"/>
  <c r="V534" i="4"/>
  <c r="Z534" i="4" s="1"/>
  <c r="AD534" i="4" s="1"/>
  <c r="V533" i="4"/>
  <c r="Z533" i="4" s="1"/>
  <c r="AD533" i="4" s="1"/>
  <c r="V532" i="4"/>
  <c r="Z532" i="4" s="1"/>
  <c r="AD532" i="4" s="1"/>
  <c r="V531" i="4"/>
  <c r="Z531" i="4" s="1"/>
  <c r="AD531" i="4" s="1"/>
  <c r="V530" i="4"/>
  <c r="Z530" i="4" s="1"/>
  <c r="AD530" i="4" s="1"/>
  <c r="V529" i="4"/>
  <c r="Z529" i="4" s="1"/>
  <c r="AD529" i="4" s="1"/>
  <c r="V528" i="4"/>
  <c r="Z528" i="4" s="1"/>
  <c r="AD528" i="4" s="1"/>
  <c r="V527" i="4"/>
  <c r="Z527" i="4" s="1"/>
  <c r="AD527" i="4" s="1"/>
  <c r="V526" i="4"/>
  <c r="Z526" i="4" s="1"/>
  <c r="AD526" i="4" s="1"/>
  <c r="V525" i="4"/>
  <c r="Z525" i="4" s="1"/>
  <c r="AD525" i="4" s="1"/>
  <c r="V524" i="4"/>
  <c r="Z524" i="4" s="1"/>
  <c r="AD524" i="4" s="1"/>
  <c r="V523" i="4"/>
  <c r="Z523" i="4" s="1"/>
  <c r="AD523" i="4" s="1"/>
  <c r="V522" i="4"/>
  <c r="Z522" i="4" s="1"/>
  <c r="AD522" i="4" s="1"/>
  <c r="V521" i="4"/>
  <c r="Z521" i="4" s="1"/>
  <c r="AD521" i="4" s="1"/>
  <c r="V520" i="4"/>
  <c r="Z520" i="4" s="1"/>
  <c r="AD520" i="4" s="1"/>
  <c r="V519" i="4"/>
  <c r="Z519" i="4" s="1"/>
  <c r="AD519" i="4" s="1"/>
  <c r="V518" i="4"/>
  <c r="Z518" i="4" s="1"/>
  <c r="AD518" i="4" s="1"/>
  <c r="V517" i="4"/>
  <c r="Z517" i="4" s="1"/>
  <c r="AD517" i="4" s="1"/>
  <c r="V516" i="4"/>
  <c r="Z516" i="4" s="1"/>
  <c r="AD516" i="4" s="1"/>
  <c r="V515" i="4"/>
  <c r="Z515" i="4" s="1"/>
  <c r="AD515" i="4" s="1"/>
  <c r="V514" i="4"/>
  <c r="Z514" i="4" s="1"/>
  <c r="AD514" i="4" s="1"/>
  <c r="V513" i="4"/>
  <c r="Z513" i="4" s="1"/>
  <c r="AD513" i="4" s="1"/>
  <c r="V512" i="4"/>
  <c r="Z512" i="4" s="1"/>
  <c r="AD512" i="4" s="1"/>
  <c r="V511" i="4"/>
  <c r="Z511" i="4" s="1"/>
  <c r="AD511" i="4" s="1"/>
  <c r="V510" i="4"/>
  <c r="Z510" i="4" s="1"/>
  <c r="AD510" i="4" s="1"/>
  <c r="V509" i="4"/>
  <c r="Z509" i="4" s="1"/>
  <c r="AD509" i="4" s="1"/>
  <c r="V508" i="4"/>
  <c r="Z508" i="4" s="1"/>
  <c r="AD508" i="4" s="1"/>
  <c r="AD507" i="4"/>
  <c r="AD506" i="4"/>
  <c r="AD505" i="4"/>
  <c r="AD504" i="4"/>
  <c r="V503" i="4"/>
  <c r="Z503" i="4" s="1"/>
  <c r="AD503" i="4" s="1"/>
  <c r="AD502" i="4"/>
  <c r="AD501" i="4"/>
  <c r="AD500" i="4"/>
  <c r="V499" i="4"/>
  <c r="Z499" i="4" s="1"/>
  <c r="AD499" i="4" s="1"/>
  <c r="AD498" i="4"/>
  <c r="V497" i="4"/>
  <c r="Z497" i="4" s="1"/>
  <c r="AD497" i="4" s="1"/>
  <c r="V496" i="4"/>
  <c r="Z496" i="4" s="1"/>
  <c r="AD496" i="4" s="1"/>
  <c r="AD495" i="4"/>
  <c r="AD494" i="4"/>
  <c r="AD493" i="4"/>
  <c r="AD492" i="4"/>
  <c r="V491" i="4"/>
  <c r="Z491" i="4" s="1"/>
  <c r="AD491" i="4" s="1"/>
  <c r="V490" i="4"/>
  <c r="Z490" i="4" s="1"/>
  <c r="AD490" i="4" s="1"/>
  <c r="V489" i="4"/>
  <c r="Z489" i="4" s="1"/>
  <c r="AD489" i="4" s="1"/>
  <c r="V488" i="4"/>
  <c r="Z488" i="4" s="1"/>
  <c r="AD488" i="4" s="1"/>
  <c r="V487" i="4"/>
  <c r="Z487" i="4" s="1"/>
  <c r="AD487" i="4" s="1"/>
  <c r="AD486" i="4"/>
  <c r="AD485" i="4"/>
  <c r="AD484" i="4"/>
  <c r="AD483" i="4"/>
  <c r="AD482" i="4"/>
  <c r="AD481" i="4"/>
  <c r="V480" i="4"/>
  <c r="Z480" i="4" s="1"/>
  <c r="AD480" i="4" s="1"/>
  <c r="V479" i="4"/>
  <c r="Z479" i="4" s="1"/>
  <c r="AD479" i="4" s="1"/>
  <c r="V478" i="4"/>
  <c r="Z478" i="4" s="1"/>
  <c r="AD478" i="4" s="1"/>
  <c r="V477" i="4"/>
  <c r="Z477" i="4" s="1"/>
  <c r="AD477" i="4" s="1"/>
  <c r="V476" i="4"/>
  <c r="Z476" i="4" s="1"/>
  <c r="AD476" i="4" s="1"/>
  <c r="V475" i="4"/>
  <c r="Z475" i="4" s="1"/>
  <c r="AD475" i="4" s="1"/>
  <c r="V474" i="4"/>
  <c r="Z474" i="4" s="1"/>
  <c r="AD474" i="4" s="1"/>
  <c r="V473" i="4"/>
  <c r="Z473" i="4" s="1"/>
  <c r="AD473" i="4" s="1"/>
  <c r="V472" i="4"/>
  <c r="Z472" i="4" s="1"/>
  <c r="AD472" i="4" s="1"/>
  <c r="V471" i="4"/>
  <c r="Z471" i="4" s="1"/>
  <c r="AD471" i="4" s="1"/>
  <c r="V470" i="4"/>
  <c r="Z470" i="4" s="1"/>
  <c r="AD470" i="4" s="1"/>
  <c r="V469" i="4"/>
  <c r="Z469" i="4" s="1"/>
  <c r="AD469" i="4" s="1"/>
  <c r="V468" i="4"/>
  <c r="Z468" i="4" s="1"/>
  <c r="AD468" i="4" s="1"/>
  <c r="V467" i="4"/>
  <c r="Z467" i="4" s="1"/>
  <c r="AD467" i="4" s="1"/>
  <c r="V466" i="4"/>
  <c r="Z466" i="4" s="1"/>
  <c r="AD466" i="4" s="1"/>
  <c r="V465" i="4"/>
  <c r="Z465" i="4" s="1"/>
  <c r="AD465" i="4" s="1"/>
  <c r="V464" i="4"/>
  <c r="Z464" i="4" s="1"/>
  <c r="AD464" i="4" s="1"/>
  <c r="V463" i="4"/>
  <c r="Z463" i="4" s="1"/>
  <c r="AD463" i="4" s="1"/>
  <c r="V462" i="4"/>
  <c r="Z462" i="4" s="1"/>
  <c r="AD462" i="4" s="1"/>
  <c r="V461" i="4"/>
  <c r="Z461" i="4" s="1"/>
  <c r="AD461" i="4" s="1"/>
  <c r="V460" i="4"/>
  <c r="Z460" i="4" s="1"/>
  <c r="AD460" i="4" s="1"/>
  <c r="V459" i="4"/>
  <c r="Z459" i="4" s="1"/>
  <c r="AD459" i="4" s="1"/>
  <c r="V458" i="4"/>
  <c r="Z458" i="4" s="1"/>
  <c r="AD458" i="4" s="1"/>
  <c r="V457" i="4"/>
  <c r="Z457" i="4" s="1"/>
  <c r="AD457" i="4" s="1"/>
  <c r="V456" i="4"/>
  <c r="Z456" i="4" s="1"/>
  <c r="AD456" i="4" s="1"/>
  <c r="V455" i="4"/>
  <c r="Z455" i="4" s="1"/>
  <c r="AD455" i="4" s="1"/>
  <c r="V454" i="4"/>
  <c r="Z454" i="4" s="1"/>
  <c r="AD454" i="4" s="1"/>
  <c r="V453" i="4"/>
  <c r="Z453" i="4" s="1"/>
  <c r="AD453" i="4" s="1"/>
  <c r="V452" i="4"/>
  <c r="Z452" i="4" s="1"/>
  <c r="AD452" i="4" s="1"/>
  <c r="V451" i="4"/>
  <c r="Z451" i="4" s="1"/>
  <c r="AD451" i="4" s="1"/>
  <c r="V450" i="4"/>
  <c r="Z450" i="4" s="1"/>
  <c r="AD450" i="4" s="1"/>
  <c r="V449" i="4"/>
  <c r="Z449" i="4" s="1"/>
  <c r="AD449" i="4" s="1"/>
  <c r="V448" i="4"/>
  <c r="Z448" i="4" s="1"/>
  <c r="AD448" i="4" s="1"/>
  <c r="V447" i="4"/>
  <c r="Z447" i="4" s="1"/>
  <c r="AD447" i="4" s="1"/>
  <c r="V446" i="4"/>
  <c r="Z446" i="4" s="1"/>
  <c r="AD446" i="4" s="1"/>
  <c r="V445" i="4"/>
  <c r="Z445" i="4" s="1"/>
  <c r="AD445" i="4" s="1"/>
  <c r="V444" i="4"/>
  <c r="Z444" i="4" s="1"/>
  <c r="AD444" i="4" s="1"/>
  <c r="V443" i="4"/>
  <c r="Z443" i="4" s="1"/>
  <c r="AD443" i="4" s="1"/>
  <c r="V442" i="4"/>
  <c r="Z442" i="4" s="1"/>
  <c r="AD442" i="4" s="1"/>
  <c r="V441" i="4"/>
  <c r="Z441" i="4" s="1"/>
  <c r="AD441" i="4" s="1"/>
  <c r="V440" i="4"/>
  <c r="Z440" i="4" s="1"/>
  <c r="AD440" i="4" s="1"/>
  <c r="V439" i="4"/>
  <c r="Z439" i="4" s="1"/>
  <c r="AD439" i="4" s="1"/>
  <c r="V438" i="4"/>
  <c r="Z438" i="4" s="1"/>
  <c r="AD438" i="4" s="1"/>
  <c r="V437" i="4"/>
  <c r="Z437" i="4" s="1"/>
  <c r="AD437" i="4" s="1"/>
  <c r="V436" i="4"/>
  <c r="Z436" i="4" s="1"/>
  <c r="AD436" i="4" s="1"/>
  <c r="V435" i="4"/>
  <c r="Z435" i="4" s="1"/>
  <c r="AD435" i="4" s="1"/>
  <c r="V434" i="4"/>
  <c r="Z434" i="4" s="1"/>
  <c r="AD434" i="4" s="1"/>
  <c r="V433" i="4"/>
  <c r="Z433" i="4" s="1"/>
  <c r="AD433" i="4" s="1"/>
  <c r="V432" i="4"/>
  <c r="Z432" i="4" s="1"/>
  <c r="AD432" i="4" s="1"/>
  <c r="V431" i="4"/>
  <c r="Z431" i="4" s="1"/>
  <c r="AD431" i="4" s="1"/>
  <c r="V430" i="4"/>
  <c r="Z430" i="4" s="1"/>
  <c r="AD430" i="4" s="1"/>
  <c r="V429" i="4"/>
  <c r="Z429" i="4" s="1"/>
  <c r="AD429" i="4" s="1"/>
  <c r="V428" i="4"/>
  <c r="Z428" i="4" s="1"/>
  <c r="AD428" i="4" s="1"/>
  <c r="V427" i="4"/>
  <c r="Z427" i="4" s="1"/>
  <c r="AD427" i="4" s="1"/>
  <c r="V426" i="4"/>
  <c r="Z426" i="4" s="1"/>
  <c r="AD426" i="4" s="1"/>
  <c r="V425" i="4"/>
  <c r="Z425" i="4" s="1"/>
  <c r="AD425" i="4" s="1"/>
  <c r="V424" i="4"/>
  <c r="Z424" i="4" s="1"/>
  <c r="AD424" i="4" s="1"/>
  <c r="V423" i="4"/>
  <c r="Z423" i="4" s="1"/>
  <c r="AD423" i="4" s="1"/>
  <c r="V422" i="4"/>
  <c r="Z422" i="4" s="1"/>
  <c r="AD422" i="4" s="1"/>
  <c r="V421" i="4"/>
  <c r="Z421" i="4" s="1"/>
  <c r="AD421" i="4" s="1"/>
  <c r="V420" i="4"/>
  <c r="Z420" i="4" s="1"/>
  <c r="AD420" i="4" s="1"/>
  <c r="V419" i="4"/>
  <c r="Z419" i="4" s="1"/>
  <c r="AD419" i="4" s="1"/>
  <c r="V418" i="4"/>
  <c r="Z418" i="4" s="1"/>
  <c r="AD418" i="4" s="1"/>
  <c r="V417" i="4"/>
  <c r="Z417" i="4" s="1"/>
  <c r="AD417" i="4" s="1"/>
  <c r="V416" i="4"/>
  <c r="Z416" i="4" s="1"/>
  <c r="AD416" i="4" s="1"/>
  <c r="V415" i="4"/>
  <c r="Z415" i="4" s="1"/>
  <c r="AD415" i="4" s="1"/>
  <c r="V414" i="4"/>
  <c r="Z414" i="4" s="1"/>
  <c r="AD414" i="4" s="1"/>
  <c r="V413" i="4"/>
  <c r="Z413" i="4" s="1"/>
  <c r="AD413" i="4" s="1"/>
  <c r="V412" i="4"/>
  <c r="Z412" i="4" s="1"/>
  <c r="AD412" i="4" s="1"/>
  <c r="V411" i="4"/>
  <c r="Z411" i="4" s="1"/>
  <c r="AD411" i="4" s="1"/>
  <c r="V410" i="4"/>
  <c r="Z410" i="4" s="1"/>
  <c r="AD410" i="4" s="1"/>
  <c r="V409" i="4"/>
  <c r="Z409" i="4" s="1"/>
  <c r="AD409" i="4" s="1"/>
  <c r="V408" i="4"/>
  <c r="Z408" i="4" s="1"/>
  <c r="AD408" i="4" s="1"/>
  <c r="V407" i="4"/>
  <c r="Z407" i="4" s="1"/>
  <c r="AD407" i="4" s="1"/>
  <c r="V406" i="4"/>
  <c r="Z406" i="4" s="1"/>
  <c r="AD406" i="4" s="1"/>
  <c r="V405" i="4"/>
  <c r="Z405" i="4" s="1"/>
  <c r="AD405" i="4" s="1"/>
  <c r="V404" i="4"/>
  <c r="Z404" i="4" s="1"/>
  <c r="AD404" i="4" s="1"/>
  <c r="V403" i="4"/>
  <c r="Z403" i="4" s="1"/>
  <c r="AD403" i="4" s="1"/>
  <c r="V402" i="4"/>
  <c r="Z402" i="4" s="1"/>
  <c r="AD402" i="4" s="1"/>
  <c r="V401" i="4"/>
  <c r="Z401" i="4" s="1"/>
  <c r="AD401" i="4" s="1"/>
  <c r="V400" i="4"/>
  <c r="Z400" i="4" s="1"/>
  <c r="AD400" i="4" s="1"/>
  <c r="V399" i="4"/>
  <c r="Z399" i="4" s="1"/>
  <c r="AD399" i="4" s="1"/>
  <c r="V398" i="4"/>
  <c r="Z398" i="4" s="1"/>
  <c r="AD398" i="4" s="1"/>
  <c r="V397" i="4"/>
  <c r="Z397" i="4" s="1"/>
  <c r="AD397" i="4" s="1"/>
  <c r="V396" i="4"/>
  <c r="Z396" i="4" s="1"/>
  <c r="AD396" i="4" s="1"/>
  <c r="V395" i="4"/>
  <c r="Z395" i="4" s="1"/>
  <c r="AD395" i="4" s="1"/>
  <c r="V394" i="4"/>
  <c r="Z394" i="4" s="1"/>
  <c r="AD394" i="4" s="1"/>
  <c r="AD393" i="4"/>
  <c r="V392" i="4"/>
  <c r="Z392" i="4" s="1"/>
  <c r="AD392" i="4" s="1"/>
  <c r="V391" i="4"/>
  <c r="Z391" i="4" s="1"/>
  <c r="AD391" i="4" s="1"/>
  <c r="AD390" i="4"/>
  <c r="V389" i="4"/>
  <c r="Z389" i="4" s="1"/>
  <c r="AD389" i="4" s="1"/>
  <c r="V388" i="4"/>
  <c r="Z388" i="4" s="1"/>
  <c r="AD388" i="4" s="1"/>
  <c r="V387" i="4"/>
  <c r="Z387" i="4" s="1"/>
  <c r="AD387" i="4" s="1"/>
  <c r="V386" i="4"/>
  <c r="Z386" i="4" s="1"/>
  <c r="AD386" i="4" s="1"/>
  <c r="V385" i="4"/>
  <c r="Z385" i="4" s="1"/>
  <c r="AD385" i="4" s="1"/>
  <c r="V384" i="4"/>
  <c r="Z384" i="4" s="1"/>
  <c r="AD384" i="4" s="1"/>
  <c r="V383" i="4"/>
  <c r="Z383" i="4" s="1"/>
  <c r="AD383" i="4" s="1"/>
  <c r="V382" i="4"/>
  <c r="Z382" i="4" s="1"/>
  <c r="AD382" i="4" s="1"/>
  <c r="V381" i="4"/>
  <c r="Z381" i="4" s="1"/>
  <c r="AD381" i="4" s="1"/>
  <c r="V380" i="4"/>
  <c r="Z380" i="4" s="1"/>
  <c r="AD380" i="4" s="1"/>
  <c r="V379" i="4"/>
  <c r="Z379" i="4" s="1"/>
  <c r="AD379" i="4" s="1"/>
  <c r="V378" i="4"/>
  <c r="Z378" i="4" s="1"/>
  <c r="AD378" i="4" s="1"/>
  <c r="V377" i="4"/>
  <c r="Z377" i="4" s="1"/>
  <c r="AD377" i="4" s="1"/>
  <c r="V376" i="4"/>
  <c r="Z376" i="4" s="1"/>
  <c r="AD376" i="4" s="1"/>
  <c r="V375" i="4"/>
  <c r="Z375" i="4" s="1"/>
  <c r="AD375" i="4" s="1"/>
  <c r="V374" i="4"/>
  <c r="Z374" i="4" s="1"/>
  <c r="AD374" i="4" s="1"/>
  <c r="V373" i="4"/>
  <c r="Z373" i="4" s="1"/>
  <c r="AD373" i="4" s="1"/>
  <c r="V372" i="4"/>
  <c r="Z372" i="4" s="1"/>
  <c r="AD372" i="4" s="1"/>
  <c r="V371" i="4"/>
  <c r="Z371" i="4" s="1"/>
  <c r="AD371" i="4" s="1"/>
  <c r="V370" i="4"/>
  <c r="Z370" i="4" s="1"/>
  <c r="AD370" i="4" s="1"/>
  <c r="V369" i="4"/>
  <c r="Z369" i="4" s="1"/>
  <c r="AD369" i="4" s="1"/>
  <c r="V368" i="4"/>
  <c r="Z368" i="4" s="1"/>
  <c r="AD368" i="4" s="1"/>
  <c r="V367" i="4"/>
  <c r="Z367" i="4" s="1"/>
  <c r="AD367" i="4" s="1"/>
  <c r="V366" i="4"/>
  <c r="Z366" i="4" s="1"/>
  <c r="AD366" i="4" s="1"/>
  <c r="V365" i="4"/>
  <c r="Z365" i="4" s="1"/>
  <c r="AD365" i="4" s="1"/>
  <c r="V364" i="4"/>
  <c r="Z364" i="4" s="1"/>
  <c r="AD364" i="4" s="1"/>
  <c r="V363" i="4"/>
  <c r="Z363" i="4" s="1"/>
  <c r="AD363" i="4" s="1"/>
  <c r="V362" i="4"/>
  <c r="Z362" i="4" s="1"/>
  <c r="AD362" i="4" s="1"/>
  <c r="V361" i="4"/>
  <c r="Z361" i="4" s="1"/>
  <c r="AD361" i="4" s="1"/>
  <c r="V360" i="4"/>
  <c r="Z360" i="4" s="1"/>
  <c r="AD360" i="4" s="1"/>
  <c r="V359" i="4"/>
  <c r="Z359" i="4" s="1"/>
  <c r="AD359" i="4" s="1"/>
  <c r="V358" i="4"/>
  <c r="Z358" i="4" s="1"/>
  <c r="AD358" i="4" s="1"/>
  <c r="V357" i="4"/>
  <c r="Z357" i="4" s="1"/>
  <c r="AD357" i="4" s="1"/>
  <c r="V356" i="4"/>
  <c r="Z356" i="4" s="1"/>
  <c r="AD356" i="4" s="1"/>
  <c r="V355" i="4"/>
  <c r="Z355" i="4" s="1"/>
  <c r="AD355" i="4" s="1"/>
  <c r="V354" i="4"/>
  <c r="Z354" i="4" s="1"/>
  <c r="AD354" i="4" s="1"/>
  <c r="V353" i="4"/>
  <c r="Z353" i="4" s="1"/>
  <c r="AD353" i="4" s="1"/>
  <c r="V352" i="4"/>
  <c r="Z352" i="4" s="1"/>
  <c r="AD352" i="4" s="1"/>
  <c r="V351" i="4"/>
  <c r="Z351" i="4" s="1"/>
  <c r="AD351" i="4" s="1"/>
  <c r="V350" i="4"/>
  <c r="Z350" i="4" s="1"/>
  <c r="AD350" i="4" s="1"/>
  <c r="V349" i="4"/>
  <c r="Z349" i="4" s="1"/>
  <c r="AD349" i="4" s="1"/>
  <c r="V348" i="4"/>
  <c r="Z348" i="4" s="1"/>
  <c r="AD348" i="4" s="1"/>
  <c r="V347" i="4"/>
  <c r="Z347" i="4" s="1"/>
  <c r="AD347" i="4" s="1"/>
  <c r="V346" i="4"/>
  <c r="Z346" i="4" s="1"/>
  <c r="AD346" i="4" s="1"/>
  <c r="V345" i="4"/>
  <c r="Z345" i="4" s="1"/>
  <c r="AD345" i="4" s="1"/>
  <c r="V344" i="4"/>
  <c r="Z344" i="4" s="1"/>
  <c r="AD344" i="4" s="1"/>
  <c r="V343" i="4"/>
  <c r="Z343" i="4" s="1"/>
  <c r="AD343" i="4" s="1"/>
  <c r="V342" i="4"/>
  <c r="Z342" i="4" s="1"/>
  <c r="AD342" i="4" s="1"/>
  <c r="V341" i="4"/>
  <c r="Z341" i="4" s="1"/>
  <c r="AD341" i="4" s="1"/>
  <c r="V340" i="4"/>
  <c r="Z340" i="4" s="1"/>
  <c r="AD340" i="4" s="1"/>
  <c r="V339" i="4"/>
  <c r="Z339" i="4" s="1"/>
  <c r="AD339" i="4" s="1"/>
  <c r="V338" i="4"/>
  <c r="Z338" i="4" s="1"/>
  <c r="AD338" i="4" s="1"/>
  <c r="V337" i="4"/>
  <c r="Z337" i="4" s="1"/>
  <c r="AD337" i="4" s="1"/>
  <c r="V336" i="4"/>
  <c r="Z336" i="4" s="1"/>
  <c r="AD336" i="4" s="1"/>
  <c r="V335" i="4"/>
  <c r="Z335" i="4" s="1"/>
  <c r="AD335" i="4" s="1"/>
  <c r="AD334" i="4"/>
  <c r="V333" i="4"/>
  <c r="Z333" i="4" s="1"/>
  <c r="AD333" i="4" s="1"/>
  <c r="AD332" i="4"/>
  <c r="AD331" i="4"/>
  <c r="AD330" i="4"/>
  <c r="V329" i="4"/>
  <c r="Z329" i="4" s="1"/>
  <c r="AD329" i="4" s="1"/>
  <c r="AD328" i="4"/>
  <c r="AD327" i="4"/>
  <c r="AD326" i="4"/>
  <c r="V325" i="4"/>
  <c r="Z325" i="4" s="1"/>
  <c r="AD325" i="4" s="1"/>
  <c r="V324" i="4"/>
  <c r="Z324" i="4" s="1"/>
  <c r="AD324" i="4" s="1"/>
  <c r="V323" i="4"/>
  <c r="Z323" i="4" s="1"/>
  <c r="AD323" i="4" s="1"/>
  <c r="V322" i="4"/>
  <c r="Z322" i="4" s="1"/>
  <c r="AD322" i="4" s="1"/>
  <c r="V321" i="4"/>
  <c r="Z321" i="4" s="1"/>
  <c r="AD321" i="4" s="1"/>
  <c r="V320" i="4"/>
  <c r="Z320" i="4" s="1"/>
  <c r="AD320" i="4" s="1"/>
  <c r="V319" i="4"/>
  <c r="Z319" i="4" s="1"/>
  <c r="AD319" i="4" s="1"/>
  <c r="V318" i="4"/>
  <c r="Z318" i="4" s="1"/>
  <c r="AD318" i="4" s="1"/>
  <c r="V317" i="4"/>
  <c r="Z317" i="4" s="1"/>
  <c r="AD317" i="4" s="1"/>
  <c r="V316" i="4"/>
  <c r="Z316" i="4" s="1"/>
  <c r="AD316" i="4" s="1"/>
  <c r="V315" i="4"/>
  <c r="Z315" i="4" s="1"/>
  <c r="AD315" i="4" s="1"/>
  <c r="V314" i="4"/>
  <c r="Z314" i="4" s="1"/>
  <c r="AD314" i="4" s="1"/>
  <c r="V313" i="4"/>
  <c r="Z313" i="4" s="1"/>
  <c r="AD313" i="4" s="1"/>
  <c r="V312" i="4"/>
  <c r="Z312" i="4" s="1"/>
  <c r="AD312" i="4" s="1"/>
  <c r="V311" i="4"/>
  <c r="Z311" i="4" s="1"/>
  <c r="AD311" i="4" s="1"/>
  <c r="V310" i="4"/>
  <c r="Z310" i="4" s="1"/>
  <c r="AD310" i="4" s="1"/>
  <c r="V309" i="4"/>
  <c r="Z309" i="4" s="1"/>
  <c r="AD309" i="4" s="1"/>
  <c r="V308" i="4"/>
  <c r="Z308" i="4" s="1"/>
  <c r="AD308" i="4" s="1"/>
  <c r="V307" i="4"/>
  <c r="Z307" i="4" s="1"/>
  <c r="AD307" i="4" s="1"/>
  <c r="V306" i="4"/>
  <c r="Z306" i="4" s="1"/>
  <c r="AD306" i="4" s="1"/>
  <c r="V305" i="4"/>
  <c r="Z305" i="4" s="1"/>
  <c r="AD305" i="4" s="1"/>
  <c r="V304" i="4"/>
  <c r="Z304" i="4" s="1"/>
  <c r="AD304" i="4" s="1"/>
  <c r="V303" i="4"/>
  <c r="Z303" i="4" s="1"/>
  <c r="AD303" i="4" s="1"/>
  <c r="V302" i="4"/>
  <c r="Z302" i="4" s="1"/>
  <c r="AD302" i="4" s="1"/>
  <c r="V301" i="4"/>
  <c r="Z301" i="4" s="1"/>
  <c r="AD301" i="4" s="1"/>
  <c r="V300" i="4"/>
  <c r="Z300" i="4" s="1"/>
  <c r="AD300" i="4" s="1"/>
  <c r="V299" i="4"/>
  <c r="Z299" i="4" s="1"/>
  <c r="AD299" i="4" s="1"/>
  <c r="V298" i="4"/>
  <c r="Z298" i="4" s="1"/>
  <c r="AD298" i="4" s="1"/>
  <c r="V297" i="4"/>
  <c r="Z297" i="4" s="1"/>
  <c r="AD297" i="4" s="1"/>
  <c r="V296" i="4"/>
  <c r="Z296" i="4" s="1"/>
  <c r="AD296" i="4" s="1"/>
  <c r="V295" i="4"/>
  <c r="Z295" i="4" s="1"/>
  <c r="AD295" i="4" s="1"/>
  <c r="V294" i="4"/>
  <c r="Z294" i="4" s="1"/>
  <c r="AD294" i="4" s="1"/>
  <c r="V293" i="4"/>
  <c r="Z293" i="4" s="1"/>
  <c r="AD293" i="4" s="1"/>
  <c r="V292" i="4"/>
  <c r="Z292" i="4" s="1"/>
  <c r="AD292" i="4" s="1"/>
  <c r="V291" i="4"/>
  <c r="Z291" i="4" s="1"/>
  <c r="AD291" i="4" s="1"/>
  <c r="V290" i="4"/>
  <c r="Z290" i="4" s="1"/>
  <c r="AD290" i="4" s="1"/>
  <c r="V289" i="4"/>
  <c r="Z289" i="4" s="1"/>
  <c r="AD289" i="4" s="1"/>
  <c r="V288" i="4"/>
  <c r="Z288" i="4" s="1"/>
  <c r="AD288" i="4" s="1"/>
  <c r="V287" i="4"/>
  <c r="Z287" i="4" s="1"/>
  <c r="AD287" i="4" s="1"/>
  <c r="V286" i="4"/>
  <c r="Z286" i="4" s="1"/>
  <c r="AD286" i="4" s="1"/>
  <c r="V285" i="4"/>
  <c r="Z285" i="4" s="1"/>
  <c r="AD285" i="4" s="1"/>
  <c r="V284" i="4"/>
  <c r="Z284" i="4" s="1"/>
  <c r="AD284" i="4" s="1"/>
  <c r="V283" i="4"/>
  <c r="Z283" i="4" s="1"/>
  <c r="AD283" i="4" s="1"/>
  <c r="V282" i="4"/>
  <c r="Z282" i="4" s="1"/>
  <c r="AD282" i="4" s="1"/>
  <c r="V281" i="4"/>
  <c r="Z281" i="4" s="1"/>
  <c r="AD281" i="4" s="1"/>
  <c r="V280" i="4"/>
  <c r="Z280" i="4" s="1"/>
  <c r="AD280" i="4" s="1"/>
  <c r="V279" i="4"/>
  <c r="Z279" i="4" s="1"/>
  <c r="AD279" i="4" s="1"/>
  <c r="V278" i="4"/>
  <c r="Z278" i="4" s="1"/>
  <c r="AD278" i="4" s="1"/>
  <c r="V277" i="4"/>
  <c r="Z277" i="4" s="1"/>
  <c r="AD277" i="4" s="1"/>
  <c r="V276" i="4"/>
  <c r="Z276" i="4" s="1"/>
  <c r="AD276" i="4" s="1"/>
  <c r="V275" i="4"/>
  <c r="Z275" i="4" s="1"/>
  <c r="AD275" i="4" s="1"/>
  <c r="V274" i="4"/>
  <c r="Z274" i="4" s="1"/>
  <c r="AD274" i="4" s="1"/>
  <c r="V273" i="4"/>
  <c r="Z273" i="4" s="1"/>
  <c r="AD273" i="4" s="1"/>
  <c r="V272" i="4"/>
  <c r="Z272" i="4" s="1"/>
  <c r="AD272" i="4" s="1"/>
  <c r="V271" i="4"/>
  <c r="Z271" i="4" s="1"/>
  <c r="AD271" i="4" s="1"/>
  <c r="V270" i="4"/>
  <c r="Z270" i="4" s="1"/>
  <c r="AD270" i="4" s="1"/>
  <c r="V269" i="4"/>
  <c r="Z269" i="4" s="1"/>
  <c r="AD269" i="4" s="1"/>
  <c r="V268" i="4"/>
  <c r="Z268" i="4" s="1"/>
  <c r="AD268" i="4" s="1"/>
  <c r="V267" i="4"/>
  <c r="Z267" i="4" s="1"/>
  <c r="AD267" i="4" s="1"/>
  <c r="V266" i="4"/>
  <c r="Z266" i="4" s="1"/>
  <c r="AD266" i="4" s="1"/>
  <c r="V265" i="4"/>
  <c r="Z265" i="4" s="1"/>
  <c r="AD265" i="4" s="1"/>
  <c r="V264" i="4"/>
  <c r="Z264" i="4" s="1"/>
  <c r="AD264" i="4" s="1"/>
  <c r="AD263" i="4"/>
  <c r="V262" i="4"/>
  <c r="Z262" i="4" s="1"/>
  <c r="AD262" i="4" s="1"/>
  <c r="AD261" i="4"/>
  <c r="AD260" i="4"/>
  <c r="AD259" i="4"/>
  <c r="AD258" i="4"/>
  <c r="AD257" i="4"/>
  <c r="AD256" i="4"/>
  <c r="V255" i="4"/>
  <c r="Z255" i="4" s="1"/>
  <c r="AD255" i="4" s="1"/>
  <c r="V254" i="4"/>
  <c r="Z254" i="4" s="1"/>
  <c r="AD254" i="4" s="1"/>
  <c r="V253" i="4"/>
  <c r="Z253" i="4" s="1"/>
  <c r="AD253" i="4" s="1"/>
  <c r="V252" i="4"/>
  <c r="Z252" i="4" s="1"/>
  <c r="AD252" i="4" s="1"/>
  <c r="V251" i="4"/>
  <c r="Z251" i="4" s="1"/>
  <c r="AD251" i="4" s="1"/>
  <c r="AD250" i="4"/>
  <c r="V249" i="4"/>
  <c r="Z249" i="4" s="1"/>
  <c r="AD249" i="4" s="1"/>
  <c r="V248" i="4"/>
  <c r="Z248" i="4" s="1"/>
  <c r="AD248" i="4" s="1"/>
  <c r="V247" i="4"/>
  <c r="Z247" i="4" s="1"/>
  <c r="AD247" i="4" s="1"/>
  <c r="V246" i="4"/>
  <c r="Z246" i="4" s="1"/>
  <c r="AD246" i="4" s="1"/>
  <c r="V245" i="4"/>
  <c r="Z245" i="4" s="1"/>
  <c r="AD245" i="4" s="1"/>
  <c r="V244" i="4"/>
  <c r="Z244" i="4" s="1"/>
  <c r="AD244" i="4" s="1"/>
  <c r="V243" i="4"/>
  <c r="Z243" i="4" s="1"/>
  <c r="AD243" i="4" s="1"/>
  <c r="AD242" i="4"/>
  <c r="V241" i="4"/>
  <c r="Z241" i="4" s="1"/>
  <c r="AD241" i="4" s="1"/>
  <c r="V240" i="4"/>
  <c r="Z240" i="4" s="1"/>
  <c r="AD240" i="4" s="1"/>
  <c r="V239" i="4"/>
  <c r="Z239" i="4" s="1"/>
  <c r="AD239" i="4" s="1"/>
  <c r="AD238" i="4"/>
  <c r="V237" i="4"/>
  <c r="Z237" i="4" s="1"/>
  <c r="AD237" i="4" s="1"/>
  <c r="V236" i="4"/>
  <c r="Z236" i="4" s="1"/>
  <c r="AD236" i="4" s="1"/>
  <c r="V235" i="4"/>
  <c r="Z235" i="4" s="1"/>
  <c r="AD235" i="4" s="1"/>
  <c r="V234" i="4"/>
  <c r="Z234" i="4" s="1"/>
  <c r="AD234" i="4" s="1"/>
  <c r="V233" i="4"/>
  <c r="Z233" i="4" s="1"/>
  <c r="AD233" i="4" s="1"/>
  <c r="V232" i="4"/>
  <c r="Z232" i="4" s="1"/>
  <c r="AD232" i="4" s="1"/>
  <c r="V231" i="4"/>
  <c r="Z231" i="4" s="1"/>
  <c r="AD231" i="4" s="1"/>
  <c r="V230" i="4"/>
  <c r="Z230" i="4" s="1"/>
  <c r="AD230" i="4" s="1"/>
  <c r="V229" i="4"/>
  <c r="Z229" i="4" s="1"/>
  <c r="AD229" i="4" s="1"/>
  <c r="V228" i="4"/>
  <c r="Z228" i="4" s="1"/>
  <c r="AD228" i="4" s="1"/>
  <c r="V227" i="4"/>
  <c r="Z227" i="4" s="1"/>
  <c r="AD227" i="4" s="1"/>
  <c r="V226" i="4"/>
  <c r="Z226" i="4" s="1"/>
  <c r="AD226" i="4" s="1"/>
  <c r="V225" i="4"/>
  <c r="Z225" i="4" s="1"/>
  <c r="AD225" i="4" s="1"/>
  <c r="V224" i="4"/>
  <c r="Z224" i="4" s="1"/>
  <c r="AD224" i="4" s="1"/>
  <c r="AD223" i="4"/>
  <c r="V222" i="4"/>
  <c r="Z222" i="4" s="1"/>
  <c r="AD222" i="4" s="1"/>
  <c r="V221" i="4"/>
  <c r="Z221" i="4" s="1"/>
  <c r="AD221" i="4" s="1"/>
  <c r="V220" i="4"/>
  <c r="Z220" i="4" s="1"/>
  <c r="AD220" i="4" s="1"/>
  <c r="V219" i="4"/>
  <c r="Z219" i="4" s="1"/>
  <c r="AD219" i="4" s="1"/>
  <c r="V218" i="4"/>
  <c r="Z218" i="4" s="1"/>
  <c r="AD218" i="4" s="1"/>
  <c r="V217" i="4"/>
  <c r="Z217" i="4" s="1"/>
  <c r="AD217" i="4" s="1"/>
  <c r="V216" i="4"/>
  <c r="Z216" i="4" s="1"/>
  <c r="AD216" i="4" s="1"/>
  <c r="V215" i="4"/>
  <c r="Z215" i="4" s="1"/>
  <c r="AD215" i="4" s="1"/>
  <c r="V214" i="4"/>
  <c r="Z214" i="4" s="1"/>
  <c r="AD214" i="4" s="1"/>
  <c r="V213" i="4"/>
  <c r="Z213" i="4" s="1"/>
  <c r="AD213" i="4" s="1"/>
  <c r="V212" i="4"/>
  <c r="Z212" i="4" s="1"/>
  <c r="AD212" i="4" s="1"/>
  <c r="V211" i="4"/>
  <c r="Z211" i="4" s="1"/>
  <c r="AD211" i="4" s="1"/>
  <c r="V210" i="4"/>
  <c r="Z210" i="4" s="1"/>
  <c r="AD210" i="4" s="1"/>
  <c r="V209" i="4"/>
  <c r="Z209" i="4" s="1"/>
  <c r="AD209" i="4" s="1"/>
  <c r="V208" i="4"/>
  <c r="Z208" i="4" s="1"/>
  <c r="AD208" i="4" s="1"/>
  <c r="V207" i="4"/>
  <c r="Z207" i="4" s="1"/>
  <c r="AD207" i="4" s="1"/>
  <c r="V206" i="4"/>
  <c r="Z206" i="4" s="1"/>
  <c r="AD206" i="4" s="1"/>
  <c r="V205" i="4"/>
  <c r="Z205" i="4" s="1"/>
  <c r="AD205" i="4" s="1"/>
  <c r="V204" i="4"/>
  <c r="Z204" i="4" s="1"/>
  <c r="AD204" i="4" s="1"/>
  <c r="V203" i="4"/>
  <c r="Z203" i="4" s="1"/>
  <c r="AD203" i="4" s="1"/>
  <c r="V202" i="4"/>
  <c r="Z202" i="4" s="1"/>
  <c r="AD202" i="4" s="1"/>
  <c r="V201" i="4"/>
  <c r="Z201" i="4" s="1"/>
  <c r="AD201" i="4" s="1"/>
  <c r="AD200" i="4"/>
  <c r="AD199" i="4"/>
  <c r="AD198" i="4"/>
  <c r="V197" i="4"/>
  <c r="Z197" i="4" s="1"/>
  <c r="AD197" i="4" s="1"/>
  <c r="V196" i="4"/>
  <c r="Z196" i="4" s="1"/>
  <c r="AD196" i="4" s="1"/>
  <c r="V195" i="4"/>
  <c r="Z195" i="4" s="1"/>
  <c r="AD195" i="4" s="1"/>
  <c r="V194" i="4"/>
  <c r="Z194" i="4" s="1"/>
  <c r="AD194" i="4" s="1"/>
  <c r="V193" i="4"/>
  <c r="Z193" i="4" s="1"/>
  <c r="AD193" i="4" s="1"/>
  <c r="V192" i="4"/>
  <c r="Z192" i="4" s="1"/>
  <c r="AD192" i="4" s="1"/>
  <c r="V191" i="4"/>
  <c r="Z191" i="4" s="1"/>
  <c r="AD191" i="4" s="1"/>
  <c r="V190" i="4"/>
  <c r="Z190" i="4" s="1"/>
  <c r="AD190" i="4" s="1"/>
  <c r="V189" i="4"/>
  <c r="Z189" i="4" s="1"/>
  <c r="AD189" i="4" s="1"/>
  <c r="V188" i="4"/>
  <c r="Z188" i="4" s="1"/>
  <c r="AD188" i="4" s="1"/>
  <c r="V187" i="4"/>
  <c r="Z187" i="4" s="1"/>
  <c r="AD187" i="4" s="1"/>
  <c r="V186" i="4"/>
  <c r="Z186" i="4" s="1"/>
  <c r="AD186" i="4" s="1"/>
  <c r="V185" i="4"/>
  <c r="Z185" i="4" s="1"/>
  <c r="AD185" i="4" s="1"/>
  <c r="V184" i="4"/>
  <c r="Z184" i="4" s="1"/>
  <c r="AD184" i="4" s="1"/>
  <c r="V183" i="4"/>
  <c r="Z183" i="4" s="1"/>
  <c r="AD183" i="4" s="1"/>
  <c r="AD182" i="4"/>
  <c r="AD181" i="4"/>
  <c r="AD180" i="4"/>
  <c r="AD179" i="4"/>
  <c r="V178" i="4"/>
  <c r="Z178" i="4" s="1"/>
  <c r="AD178" i="4" s="1"/>
  <c r="V177" i="4"/>
  <c r="Z177" i="4" s="1"/>
  <c r="AD177" i="4" s="1"/>
  <c r="V176" i="4"/>
  <c r="Z176" i="4" s="1"/>
  <c r="AD176" i="4" s="1"/>
  <c r="V175" i="4"/>
  <c r="Z175" i="4" s="1"/>
  <c r="AD175" i="4" s="1"/>
  <c r="V174" i="4"/>
  <c r="Z174" i="4" s="1"/>
  <c r="AD174" i="4" s="1"/>
  <c r="V173" i="4"/>
  <c r="Z173" i="4" s="1"/>
  <c r="AD173" i="4" s="1"/>
  <c r="V172" i="4"/>
  <c r="Z172" i="4" s="1"/>
  <c r="AD172" i="4" s="1"/>
  <c r="V171" i="4"/>
  <c r="Z171" i="4" s="1"/>
  <c r="AD171" i="4" s="1"/>
  <c r="V170" i="4"/>
  <c r="Z170" i="4" s="1"/>
  <c r="AD170" i="4" s="1"/>
  <c r="V169" i="4"/>
  <c r="Z169" i="4" s="1"/>
  <c r="AD169" i="4" s="1"/>
  <c r="V168" i="4"/>
  <c r="Z168" i="4" s="1"/>
  <c r="AD168" i="4" s="1"/>
  <c r="V167" i="4"/>
  <c r="Z167" i="4" s="1"/>
  <c r="AD167" i="4" s="1"/>
  <c r="V166" i="4"/>
  <c r="Z166" i="4" s="1"/>
  <c r="AD166" i="4" s="1"/>
  <c r="V165" i="4"/>
  <c r="Z165" i="4" s="1"/>
  <c r="AD165" i="4" s="1"/>
  <c r="V164" i="4"/>
  <c r="Z164" i="4" s="1"/>
  <c r="AD164" i="4" s="1"/>
  <c r="V163" i="4"/>
  <c r="Z163" i="4" s="1"/>
  <c r="AD163" i="4" s="1"/>
  <c r="V162" i="4"/>
  <c r="Z162" i="4" s="1"/>
  <c r="AD162" i="4" s="1"/>
  <c r="V161" i="4"/>
  <c r="Z161" i="4" s="1"/>
  <c r="AD161" i="4" s="1"/>
  <c r="V160" i="4"/>
  <c r="Z160" i="4" s="1"/>
  <c r="AD160" i="4" s="1"/>
  <c r="V159" i="4"/>
  <c r="Z159" i="4" s="1"/>
  <c r="AD159" i="4" s="1"/>
  <c r="V158" i="4"/>
  <c r="Z158" i="4" s="1"/>
  <c r="AD158" i="4" s="1"/>
  <c r="V157" i="4"/>
  <c r="Z157" i="4" s="1"/>
  <c r="AD157" i="4" s="1"/>
  <c r="V156" i="4"/>
  <c r="Z156" i="4" s="1"/>
  <c r="AD156" i="4" s="1"/>
  <c r="V155" i="4"/>
  <c r="Z155" i="4" s="1"/>
  <c r="AD155" i="4" s="1"/>
  <c r="V154" i="4"/>
  <c r="Z154" i="4" s="1"/>
  <c r="AD154" i="4" s="1"/>
  <c r="V153" i="4"/>
  <c r="Z153" i="4" s="1"/>
  <c r="AD153" i="4" s="1"/>
  <c r="V152" i="4"/>
  <c r="Z152" i="4" s="1"/>
  <c r="AD152" i="4" s="1"/>
  <c r="V151" i="4"/>
  <c r="Z151" i="4" s="1"/>
  <c r="AD151" i="4" s="1"/>
  <c r="V150" i="4"/>
  <c r="Z150" i="4" s="1"/>
  <c r="AD150" i="4" s="1"/>
  <c r="V149" i="4"/>
  <c r="Z149" i="4" s="1"/>
  <c r="AD149" i="4" s="1"/>
  <c r="V148" i="4"/>
  <c r="Z148" i="4" s="1"/>
  <c r="AD148" i="4" s="1"/>
  <c r="V147" i="4"/>
  <c r="Z147" i="4" s="1"/>
  <c r="AD147" i="4" s="1"/>
  <c r="V146" i="4"/>
  <c r="Z146" i="4" s="1"/>
  <c r="AD146" i="4" s="1"/>
  <c r="V145" i="4"/>
  <c r="Z145" i="4" s="1"/>
  <c r="AD145" i="4" s="1"/>
  <c r="V144" i="4"/>
  <c r="Z144" i="4" s="1"/>
  <c r="AD144" i="4" s="1"/>
  <c r="V143" i="4"/>
  <c r="Z143" i="4" s="1"/>
  <c r="AD143" i="4" s="1"/>
  <c r="V142" i="4"/>
  <c r="Z142" i="4" s="1"/>
  <c r="AD142" i="4" s="1"/>
  <c r="AD141" i="4"/>
  <c r="AD140" i="4"/>
  <c r="V139" i="4"/>
  <c r="Z139" i="4" s="1"/>
  <c r="AD139" i="4" s="1"/>
  <c r="V138" i="4"/>
  <c r="Z138" i="4" s="1"/>
  <c r="AD138" i="4" s="1"/>
  <c r="V137" i="4"/>
  <c r="Z137" i="4" s="1"/>
  <c r="AD137" i="4" s="1"/>
  <c r="V136" i="4"/>
  <c r="Z136" i="4" s="1"/>
  <c r="AD136" i="4" s="1"/>
  <c r="V135" i="4"/>
  <c r="Z135" i="4" s="1"/>
  <c r="AD135" i="4" s="1"/>
  <c r="V134" i="4"/>
  <c r="Z134" i="4" s="1"/>
  <c r="AD134" i="4" s="1"/>
  <c r="V133" i="4"/>
  <c r="Z133" i="4" s="1"/>
  <c r="AD133" i="4" s="1"/>
  <c r="V132" i="4"/>
  <c r="Z132" i="4" s="1"/>
  <c r="AD132" i="4" s="1"/>
  <c r="V131" i="4"/>
  <c r="Z131" i="4" s="1"/>
  <c r="AD131" i="4" s="1"/>
  <c r="V130" i="4"/>
  <c r="Z130" i="4" s="1"/>
  <c r="AD130" i="4" s="1"/>
  <c r="AD129" i="4"/>
  <c r="AD128" i="4"/>
  <c r="V127" i="4"/>
  <c r="Z127" i="4" s="1"/>
  <c r="AD127" i="4" s="1"/>
  <c r="V126" i="4"/>
  <c r="Z126" i="4" s="1"/>
  <c r="AD126" i="4" s="1"/>
  <c r="V125" i="4"/>
  <c r="Z125" i="4" s="1"/>
  <c r="AD125" i="4" s="1"/>
  <c r="V124" i="4"/>
  <c r="Z124" i="4" s="1"/>
  <c r="AD124" i="4" s="1"/>
  <c r="V123" i="4"/>
  <c r="Z123" i="4" s="1"/>
  <c r="AD123" i="4" s="1"/>
  <c r="V122" i="4"/>
  <c r="Z122" i="4" s="1"/>
  <c r="AD122" i="4" s="1"/>
  <c r="V121" i="4"/>
  <c r="Z121" i="4" s="1"/>
  <c r="AD121" i="4" s="1"/>
  <c r="V120" i="4"/>
  <c r="Z120" i="4" s="1"/>
  <c r="AD120" i="4" s="1"/>
  <c r="V119" i="4"/>
  <c r="Z119" i="4" s="1"/>
  <c r="AD119" i="4" s="1"/>
  <c r="V118" i="4"/>
  <c r="Z118" i="4" s="1"/>
  <c r="AD118" i="4" s="1"/>
  <c r="V117" i="4"/>
  <c r="Z117" i="4" s="1"/>
  <c r="AD117" i="4" s="1"/>
  <c r="V116" i="4"/>
  <c r="Z116" i="4" s="1"/>
  <c r="AD116" i="4" s="1"/>
  <c r="V115" i="4"/>
  <c r="Z115" i="4" s="1"/>
  <c r="AD115" i="4" s="1"/>
  <c r="V114" i="4"/>
  <c r="Z114" i="4" s="1"/>
  <c r="AD114" i="4" s="1"/>
  <c r="V113" i="4"/>
  <c r="Z113" i="4" s="1"/>
  <c r="AD113" i="4" s="1"/>
  <c r="V112" i="4"/>
  <c r="Z112" i="4" s="1"/>
  <c r="AD112" i="4" s="1"/>
  <c r="V111" i="4"/>
  <c r="Z111" i="4" s="1"/>
  <c r="AD111" i="4" s="1"/>
  <c r="V110" i="4"/>
  <c r="Z110" i="4" s="1"/>
  <c r="AD110" i="4" s="1"/>
  <c r="V109" i="4"/>
  <c r="Z109" i="4" s="1"/>
  <c r="AD109" i="4" s="1"/>
  <c r="V108" i="4"/>
  <c r="Z108" i="4" s="1"/>
  <c r="AD108" i="4" s="1"/>
  <c r="V107" i="4"/>
  <c r="Z107" i="4" s="1"/>
  <c r="AD107" i="4" s="1"/>
  <c r="V106" i="4"/>
  <c r="Z106" i="4" s="1"/>
  <c r="AD106" i="4" s="1"/>
  <c r="V105" i="4"/>
  <c r="Z105" i="4" s="1"/>
  <c r="AD105" i="4" s="1"/>
  <c r="AD104" i="4"/>
  <c r="AD103" i="4"/>
  <c r="V102" i="4"/>
  <c r="Z102" i="4" s="1"/>
  <c r="AD102" i="4" s="1"/>
  <c r="V101" i="4"/>
  <c r="Z101" i="4" s="1"/>
  <c r="AD101" i="4" s="1"/>
  <c r="V100" i="4"/>
  <c r="Z100" i="4" s="1"/>
  <c r="AD100" i="4" s="1"/>
  <c r="V99" i="4"/>
  <c r="Z99" i="4" s="1"/>
  <c r="AD99" i="4" s="1"/>
  <c r="V98" i="4"/>
  <c r="Z98" i="4" s="1"/>
  <c r="AD98" i="4" s="1"/>
  <c r="V97" i="4"/>
  <c r="Z97" i="4" s="1"/>
  <c r="AD97" i="4" s="1"/>
  <c r="V96" i="4"/>
  <c r="Z96" i="4" s="1"/>
  <c r="AD96" i="4" s="1"/>
  <c r="V95" i="4"/>
  <c r="Z95" i="4" s="1"/>
  <c r="AD95" i="4" s="1"/>
  <c r="V94" i="4"/>
  <c r="Z94" i="4" s="1"/>
  <c r="AD94" i="4" s="1"/>
  <c r="V93" i="4"/>
  <c r="Z93" i="4" s="1"/>
  <c r="AD93" i="4" s="1"/>
  <c r="V92" i="4"/>
  <c r="Z92" i="4" s="1"/>
  <c r="AD92" i="4" s="1"/>
  <c r="V91" i="4"/>
  <c r="Z91" i="4" s="1"/>
  <c r="AD91" i="4" s="1"/>
  <c r="V90" i="4"/>
  <c r="Z90" i="4" s="1"/>
  <c r="AD90" i="4" s="1"/>
  <c r="V89" i="4"/>
  <c r="Z89" i="4" s="1"/>
  <c r="AD89" i="4" s="1"/>
  <c r="V88" i="4"/>
  <c r="Z88" i="4" s="1"/>
  <c r="AD88" i="4" s="1"/>
  <c r="V87" i="4"/>
  <c r="Z87" i="4" s="1"/>
  <c r="AD87" i="4" s="1"/>
  <c r="V86" i="4"/>
  <c r="Z86" i="4" s="1"/>
  <c r="AD86" i="4" s="1"/>
  <c r="V85" i="4"/>
  <c r="Z85" i="4" s="1"/>
  <c r="AD85" i="4" s="1"/>
  <c r="V84" i="4"/>
  <c r="Z84" i="4" s="1"/>
  <c r="AD84" i="4" s="1"/>
  <c r="V83" i="4"/>
  <c r="Z83" i="4" s="1"/>
  <c r="AD83" i="4" s="1"/>
  <c r="AD82" i="4"/>
  <c r="V81" i="4"/>
  <c r="Z81" i="4" s="1"/>
  <c r="AD81" i="4" s="1"/>
  <c r="V80" i="4"/>
  <c r="Z80" i="4" s="1"/>
  <c r="AD80" i="4" s="1"/>
  <c r="V79" i="4"/>
  <c r="Z79" i="4" s="1"/>
  <c r="AD79" i="4" s="1"/>
  <c r="V78" i="4"/>
  <c r="Z78" i="4" s="1"/>
  <c r="AD78" i="4" s="1"/>
  <c r="V77" i="4"/>
  <c r="Z77" i="4" s="1"/>
  <c r="AD77" i="4" s="1"/>
  <c r="V76" i="4"/>
  <c r="Z76" i="4" s="1"/>
  <c r="AD76" i="4" s="1"/>
  <c r="V75" i="4"/>
  <c r="Z75" i="4" s="1"/>
  <c r="AD75" i="4" s="1"/>
  <c r="V74" i="4"/>
  <c r="Z74" i="4" s="1"/>
  <c r="AD74" i="4" s="1"/>
  <c r="V73" i="4"/>
  <c r="Z73" i="4" s="1"/>
  <c r="AD73" i="4" s="1"/>
  <c r="V72" i="4"/>
  <c r="Z72" i="4" s="1"/>
  <c r="AD72" i="4" s="1"/>
  <c r="V71" i="4"/>
  <c r="Z71" i="4" s="1"/>
  <c r="AD71" i="4" s="1"/>
  <c r="V70" i="4"/>
  <c r="Z70" i="4" s="1"/>
  <c r="AD70" i="4" s="1"/>
  <c r="V69" i="4"/>
  <c r="Z69" i="4" s="1"/>
  <c r="AD69" i="4" s="1"/>
  <c r="V68" i="4"/>
  <c r="Z68" i="4" s="1"/>
  <c r="AD68" i="4" s="1"/>
  <c r="V67" i="4"/>
  <c r="Z67" i="4" s="1"/>
  <c r="AD67" i="4" s="1"/>
  <c r="V66" i="4"/>
  <c r="Z66" i="4" s="1"/>
  <c r="AD66" i="4" s="1"/>
  <c r="V65" i="4"/>
  <c r="Z65" i="4" s="1"/>
  <c r="AD65" i="4" s="1"/>
  <c r="V64" i="4"/>
  <c r="Z64" i="4" s="1"/>
  <c r="AD64" i="4" s="1"/>
  <c r="V63" i="4"/>
  <c r="Z63" i="4" s="1"/>
  <c r="AD63" i="4" s="1"/>
  <c r="V62" i="4"/>
  <c r="Z62" i="4" s="1"/>
  <c r="AD62" i="4" s="1"/>
  <c r="V61" i="4"/>
  <c r="Z61" i="4" s="1"/>
  <c r="AD61" i="4" s="1"/>
  <c r="V60" i="4"/>
  <c r="Z60" i="4" s="1"/>
  <c r="AD60" i="4" s="1"/>
  <c r="V59" i="4"/>
  <c r="Z59" i="4" s="1"/>
  <c r="AD59" i="4" s="1"/>
  <c r="AD58" i="4"/>
  <c r="V57" i="4"/>
  <c r="Z57" i="4" s="1"/>
  <c r="AD57" i="4" s="1"/>
  <c r="V56" i="4"/>
  <c r="Z56" i="4" s="1"/>
  <c r="AD56" i="4" s="1"/>
  <c r="V55" i="4"/>
  <c r="Z55" i="4" s="1"/>
  <c r="AD55" i="4" s="1"/>
  <c r="V54" i="4"/>
  <c r="Z54" i="4" s="1"/>
  <c r="AD54" i="4" s="1"/>
  <c r="V53" i="4"/>
  <c r="Z53" i="4" s="1"/>
  <c r="AD53" i="4" s="1"/>
  <c r="V52" i="4"/>
  <c r="Z52" i="4" s="1"/>
  <c r="AD52" i="4" s="1"/>
  <c r="V51" i="4"/>
  <c r="Z51" i="4" s="1"/>
  <c r="AD51" i="4" s="1"/>
  <c r="V50" i="4"/>
  <c r="Z50" i="4" s="1"/>
  <c r="AD50" i="4" s="1"/>
  <c r="V49" i="4"/>
  <c r="Z49" i="4" s="1"/>
  <c r="AD49" i="4" s="1"/>
  <c r="V48" i="4"/>
  <c r="Z48" i="4" s="1"/>
  <c r="AD48" i="4" s="1"/>
  <c r="V47" i="4"/>
  <c r="Z47" i="4" s="1"/>
  <c r="AD47" i="4" s="1"/>
  <c r="V46" i="4"/>
  <c r="Z46" i="4" s="1"/>
  <c r="AD46" i="4" s="1"/>
  <c r="V45" i="4"/>
  <c r="Z45" i="4" s="1"/>
  <c r="AD45" i="4" s="1"/>
  <c r="V44" i="4"/>
  <c r="Z44" i="4" s="1"/>
  <c r="AD44" i="4" s="1"/>
  <c r="V43" i="4"/>
  <c r="Z43" i="4" s="1"/>
  <c r="AD43" i="4" s="1"/>
  <c r="V42" i="4"/>
  <c r="Z42" i="4" s="1"/>
  <c r="AD42" i="4" s="1"/>
  <c r="V41" i="4"/>
  <c r="Z41" i="4" s="1"/>
  <c r="AD41" i="4" s="1"/>
  <c r="V40" i="4"/>
  <c r="Z40" i="4" s="1"/>
  <c r="AD40" i="4" s="1"/>
  <c r="V39" i="4"/>
  <c r="Z39" i="4" s="1"/>
  <c r="AD39" i="4" s="1"/>
  <c r="AD38" i="4"/>
  <c r="AD37" i="4"/>
  <c r="AD36" i="4"/>
  <c r="V35" i="4"/>
  <c r="Z35" i="4" s="1"/>
  <c r="AD35" i="4" s="1"/>
  <c r="V34" i="4"/>
  <c r="Z34" i="4" s="1"/>
  <c r="AD34" i="4" s="1"/>
  <c r="V33" i="4"/>
  <c r="Z33" i="4" s="1"/>
  <c r="AD33" i="4" s="1"/>
  <c r="V32" i="4"/>
  <c r="Z32" i="4" s="1"/>
  <c r="AD32" i="4" s="1"/>
  <c r="V31" i="4"/>
  <c r="Z31" i="4" s="1"/>
  <c r="AD31" i="4" s="1"/>
  <c r="V30" i="4"/>
  <c r="Z30" i="4" s="1"/>
  <c r="AD30" i="4" s="1"/>
  <c r="V29" i="4"/>
  <c r="Z29" i="4" s="1"/>
  <c r="AD29" i="4" s="1"/>
  <c r="V28" i="4"/>
  <c r="Z28" i="4" s="1"/>
  <c r="AD28" i="4" s="1"/>
  <c r="V27" i="4"/>
  <c r="Z27" i="4" s="1"/>
  <c r="AD27" i="4" s="1"/>
  <c r="V26" i="4"/>
  <c r="Z26" i="4" s="1"/>
  <c r="AD26" i="4" s="1"/>
  <c r="V25" i="4"/>
  <c r="Z25" i="4" s="1"/>
  <c r="AD25" i="4" s="1"/>
  <c r="V24" i="4"/>
  <c r="Z24" i="4" s="1"/>
  <c r="AD24" i="4" s="1"/>
  <c r="V23" i="4"/>
  <c r="Z23" i="4" s="1"/>
  <c r="AD23" i="4" s="1"/>
  <c r="V22" i="4"/>
  <c r="Z22" i="4" s="1"/>
  <c r="AD22" i="4" s="1"/>
  <c r="AD21" i="4"/>
  <c r="V20" i="4"/>
  <c r="Z20" i="4" s="1"/>
  <c r="AD20" i="4" s="1"/>
  <c r="V19" i="4"/>
  <c r="Z19" i="4" s="1"/>
  <c r="AD19" i="4" s="1"/>
  <c r="V18" i="4"/>
  <c r="Z18" i="4" s="1"/>
  <c r="AD18" i="4" s="1"/>
  <c r="V17" i="4"/>
  <c r="Z17" i="4" s="1"/>
  <c r="AD17" i="4" s="1"/>
  <c r="V16" i="4"/>
  <c r="Z16" i="4" s="1"/>
  <c r="AD16" i="4" s="1"/>
  <c r="V15" i="4"/>
  <c r="Z15" i="4" s="1"/>
  <c r="AD15" i="4" s="1"/>
  <c r="V14" i="4"/>
  <c r="Z14" i="4" s="1"/>
  <c r="AD14" i="4" s="1"/>
  <c r="V13" i="4"/>
  <c r="Z13" i="4" s="1"/>
  <c r="AD13" i="4" s="1"/>
  <c r="V11" i="4"/>
  <c r="Z11" i="4" s="1"/>
  <c r="AD11" i="4" s="1"/>
  <c r="V10" i="4"/>
  <c r="Z10" i="4" s="1"/>
  <c r="AD10" i="4" s="1"/>
  <c r="V9" i="4"/>
  <c r="Z9" i="4" s="1"/>
  <c r="AD9" i="4" s="1"/>
  <c r="V8" i="4"/>
  <c r="Z8" i="4" s="1"/>
  <c r="AD8" i="4" s="1"/>
  <c r="V7" i="4"/>
  <c r="Z7" i="4" s="1"/>
  <c r="AD7" i="4" s="1"/>
  <c r="V6" i="4"/>
  <c r="Z6" i="4" s="1"/>
  <c r="AD6" i="4" s="1"/>
  <c r="V5" i="4"/>
  <c r="Z5" i="4" s="1"/>
  <c r="AD5" i="4" s="1"/>
  <c r="V4" i="4"/>
  <c r="Z4" i="4" s="1"/>
  <c r="AD4" i="4" s="1"/>
  <c r="V3" i="4"/>
  <c r="Z3" i="4" s="1"/>
  <c r="AD3" i="4" s="1"/>
  <c r="V2" i="4"/>
  <c r="Z2" i="4" s="1"/>
  <c r="AD2" i="4" s="1"/>
  <c r="A25" i="2" l="1"/>
  <c r="A26" i="2"/>
  <c r="A27" i="2"/>
  <c r="A23" i="2"/>
  <c r="A24" i="2"/>
  <c r="A21" i="2"/>
  <c r="A2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</calcChain>
</file>

<file path=xl/sharedStrings.xml><?xml version="1.0" encoding="utf-8"?>
<sst xmlns="http://schemas.openxmlformats.org/spreadsheetml/2006/main" count="40084" uniqueCount="1958">
  <si>
    <t>CostName</t>
  </si>
  <si>
    <t>Store Code</t>
  </si>
  <si>
    <t>Store Name</t>
  </si>
  <si>
    <t>GrpCatName</t>
  </si>
  <si>
    <t>Party</t>
  </si>
  <si>
    <t>Bill No</t>
  </si>
  <si>
    <t>Month</t>
  </si>
  <si>
    <t>Week</t>
  </si>
  <si>
    <t>Quarter</t>
  </si>
  <si>
    <t>Description</t>
  </si>
  <si>
    <t>Style</t>
  </si>
  <si>
    <t>Style 2</t>
  </si>
  <si>
    <t>Qty</t>
  </si>
  <si>
    <t>M.R.P.</t>
  </si>
  <si>
    <t>BrandDisc</t>
  </si>
  <si>
    <t>Disc</t>
  </si>
  <si>
    <t>Net Amount</t>
  </si>
  <si>
    <t>Region</t>
  </si>
  <si>
    <t>Brand</t>
  </si>
  <si>
    <t>Cat</t>
  </si>
  <si>
    <t>NSV</t>
  </si>
  <si>
    <t>Discounted Remarks</t>
  </si>
  <si>
    <t>Pulse Promo</t>
  </si>
  <si>
    <t>Normal Disc</t>
  </si>
  <si>
    <t>If</t>
  </si>
  <si>
    <t>BANGALORE (PHOENIX-JW)</t>
  </si>
  <si>
    <t>T04206</t>
  </si>
  <si>
    <t>Just Lifestyle Pvt Ltd_PHX_BLR</t>
  </si>
  <si>
    <t>ARMANI</t>
  </si>
  <si>
    <t>FOSSIL INDIA P LTD</t>
  </si>
  <si>
    <t>P3</t>
  </si>
  <si>
    <t>P3W5</t>
  </si>
  <si>
    <t>Q1</t>
  </si>
  <si>
    <t>WATCH</t>
  </si>
  <si>
    <t>AR1909</t>
  </si>
  <si>
    <t>South</t>
  </si>
  <si>
    <t>ARMANI WATCH</t>
  </si>
  <si>
    <t>Traditional</t>
  </si>
  <si>
    <t>Non-Discounted</t>
  </si>
  <si>
    <t>good</t>
  </si>
  <si>
    <t>MICHAEL KORS</t>
  </si>
  <si>
    <t>MK9075I</t>
  </si>
  <si>
    <t>MK9075</t>
  </si>
  <si>
    <t>MICHAEL KORS WATCH</t>
  </si>
  <si>
    <t>FOSSIL</t>
  </si>
  <si>
    <t>BQ2453I</t>
  </si>
  <si>
    <t>BQ2453</t>
  </si>
  <si>
    <t>FOSSIL DF WATCHES</t>
  </si>
  <si>
    <t>Discounted</t>
  </si>
  <si>
    <t>bad</t>
  </si>
  <si>
    <t>ARMANI EXCHANGE</t>
  </si>
  <si>
    <t>AX5655I</t>
  </si>
  <si>
    <t>AX5655</t>
  </si>
  <si>
    <t>ARMANI EXCHANGE WATC</t>
  </si>
  <si>
    <t>ES5252SET</t>
  </si>
  <si>
    <t>FOSSIL WATCH</t>
  </si>
  <si>
    <t>BQ3639I</t>
  </si>
  <si>
    <t>BQ3639</t>
  </si>
  <si>
    <t>AR60037</t>
  </si>
  <si>
    <t>AX2706I</t>
  </si>
  <si>
    <t>AX2706</t>
  </si>
  <si>
    <t>BQ2401I</t>
  </si>
  <si>
    <t>BQ2401</t>
  </si>
  <si>
    <t>BENGALURU AIRPORT</t>
  </si>
  <si>
    <t>T04291</t>
  </si>
  <si>
    <t>JUST LIFESTYLE PVT LTD_Blr Airport</t>
  </si>
  <si>
    <t>`</t>
  </si>
  <si>
    <t>AX5329I</t>
  </si>
  <si>
    <t>AX5329</t>
  </si>
  <si>
    <t>AR11474</t>
  </si>
  <si>
    <t>FS4795I</t>
  </si>
  <si>
    <t>FS4795</t>
  </si>
  <si>
    <t>SKAGEN</t>
  </si>
  <si>
    <t>SKW2785I</t>
  </si>
  <si>
    <t>SKW2785</t>
  </si>
  <si>
    <t>SKAGEN WATCH</t>
  </si>
  <si>
    <t>BQ3691I</t>
  </si>
  <si>
    <t>BQ3691</t>
  </si>
  <si>
    <t>BQ3341I</t>
  </si>
  <si>
    <t>BQ3341</t>
  </si>
  <si>
    <t>AR1840I</t>
  </si>
  <si>
    <t>AR1840</t>
  </si>
  <si>
    <t>AR1676I</t>
  </si>
  <si>
    <t>AR1676</t>
  </si>
  <si>
    <t>AX5588I</t>
  </si>
  <si>
    <t>AX5588</t>
  </si>
  <si>
    <t>BQ2491I</t>
  </si>
  <si>
    <t>BQ2491</t>
  </si>
  <si>
    <t>SKW2837I</t>
  </si>
  <si>
    <t>SKW2837</t>
  </si>
  <si>
    <t>SKW6180</t>
  </si>
  <si>
    <t>SKW2996I</t>
  </si>
  <si>
    <t>SKW2996</t>
  </si>
  <si>
    <t>AX5272I</t>
  </si>
  <si>
    <t>AX5272</t>
  </si>
  <si>
    <t>SKW6579I</t>
  </si>
  <si>
    <t>SKW6579</t>
  </si>
  <si>
    <t>COIMBATORE (PROZONE-JW)</t>
  </si>
  <si>
    <t>T04360</t>
  </si>
  <si>
    <t>JUST LIFESTYLE PRIVATE LIMITED_ Coimbatore</t>
  </si>
  <si>
    <t>AX2430I</t>
  </si>
  <si>
    <t>AX2430</t>
  </si>
  <si>
    <t>DIESEL</t>
  </si>
  <si>
    <t>DZ1206</t>
  </si>
  <si>
    <t>DIESEL WATCH</t>
  </si>
  <si>
    <t>MK4623I</t>
  </si>
  <si>
    <t>MK4623</t>
  </si>
  <si>
    <t>FS5943I</t>
  </si>
  <si>
    <t>FS5943</t>
  </si>
  <si>
    <t>ES5165I</t>
  </si>
  <si>
    <t>ES5165</t>
  </si>
  <si>
    <t>AX2752I</t>
  </si>
  <si>
    <t>AX2752</t>
  </si>
  <si>
    <t>THRISSUR (SOBHA CITY-JW)</t>
  </si>
  <si>
    <t>T04327</t>
  </si>
  <si>
    <t>JUST LIFESTYLE PVT LTD_Sobha City Mall_Thrissur</t>
  </si>
  <si>
    <t>SKW3056I</t>
  </si>
  <si>
    <t>SKW3056</t>
  </si>
  <si>
    <t>ME3206</t>
  </si>
  <si>
    <t>BQ2551IT</t>
  </si>
  <si>
    <t>BQ2551</t>
  </si>
  <si>
    <t>FS4487IET</t>
  </si>
  <si>
    <t>FS4487</t>
  </si>
  <si>
    <t>FS5525</t>
  </si>
  <si>
    <t>AX1739I</t>
  </si>
  <si>
    <t>AX1739</t>
  </si>
  <si>
    <t>ES3546I</t>
  </si>
  <si>
    <t>ES3546</t>
  </si>
  <si>
    <t>P4</t>
  </si>
  <si>
    <t>P4W1</t>
  </si>
  <si>
    <t>Q2</t>
  </si>
  <si>
    <t>FS4835I</t>
  </si>
  <si>
    <t>FS4835</t>
  </si>
  <si>
    <t>ES4301I</t>
  </si>
  <si>
    <t>ES4301</t>
  </si>
  <si>
    <t>FOSSIL SMART WATCH</t>
  </si>
  <si>
    <t>SMART WATCH</t>
  </si>
  <si>
    <t>FTW4059I</t>
  </si>
  <si>
    <t>FTW4059</t>
  </si>
  <si>
    <t>FOSSIL DISPLAY WATCH</t>
  </si>
  <si>
    <t>Wearable</t>
  </si>
  <si>
    <t>FS5847I</t>
  </si>
  <si>
    <t>FS5847</t>
  </si>
  <si>
    <t>KOTTAYAM (MALL OF JOY-JW)</t>
  </si>
  <si>
    <t>T04321</t>
  </si>
  <si>
    <t>JUST LIFESTYLE PRIVATE LIMITED_Kottayam</t>
  </si>
  <si>
    <t>AX5580IT</t>
  </si>
  <si>
    <t>AX5580</t>
  </si>
  <si>
    <t>BQ2532I</t>
  </si>
  <si>
    <t>BQ2532</t>
  </si>
  <si>
    <t>MK7334I</t>
  </si>
  <si>
    <t>MK7334</t>
  </si>
  <si>
    <t>AX5261</t>
  </si>
  <si>
    <t>AX5585I</t>
  </si>
  <si>
    <t>AX5585</t>
  </si>
  <si>
    <t>FS5981I</t>
  </si>
  <si>
    <t>FS5981</t>
  </si>
  <si>
    <t>AX5580I</t>
  </si>
  <si>
    <t>ES4628</t>
  </si>
  <si>
    <t>FS4682I</t>
  </si>
  <si>
    <t>FS4682</t>
  </si>
  <si>
    <t>SKW6608I</t>
  </si>
  <si>
    <t>SKW6608</t>
  </si>
  <si>
    <t>ES5106I</t>
  </si>
  <si>
    <t>ES5106</t>
  </si>
  <si>
    <t>AR11339I</t>
  </si>
  <si>
    <t>AR11339</t>
  </si>
  <si>
    <t>AX2722I</t>
  </si>
  <si>
    <t>AX2722</t>
  </si>
  <si>
    <t>MK9074I</t>
  </si>
  <si>
    <t>MK9074</t>
  </si>
  <si>
    <t>FS5972I</t>
  </si>
  <si>
    <t>FS5972</t>
  </si>
  <si>
    <t>AX2440I</t>
  </si>
  <si>
    <t>AX2440</t>
  </si>
  <si>
    <t>BQ2551I</t>
  </si>
  <si>
    <t>DZ1206IT</t>
  </si>
  <si>
    <t>ES4519I</t>
  </si>
  <si>
    <t>ES4519</t>
  </si>
  <si>
    <t>AX2444I</t>
  </si>
  <si>
    <t>AX2444</t>
  </si>
  <si>
    <t>ME3183I</t>
  </si>
  <si>
    <t>ME3183</t>
  </si>
  <si>
    <t>FS5986I</t>
  </si>
  <si>
    <t>FS5986</t>
  </si>
  <si>
    <t>ES3284I</t>
  </si>
  <si>
    <t>ES3284</t>
  </si>
  <si>
    <t>ME3098I</t>
  </si>
  <si>
    <t>ME3098</t>
  </si>
  <si>
    <t>ES4318</t>
  </si>
  <si>
    <t>BQ1571I</t>
  </si>
  <si>
    <t>BQ1571</t>
  </si>
  <si>
    <t>ES5218I</t>
  </si>
  <si>
    <t>ES5218</t>
  </si>
  <si>
    <t>FS5525I</t>
  </si>
  <si>
    <t>FS5798</t>
  </si>
  <si>
    <t>AX2429I</t>
  </si>
  <si>
    <t>AX2429</t>
  </si>
  <si>
    <t>SKW6834I</t>
  </si>
  <si>
    <t>SKW6834</t>
  </si>
  <si>
    <t>BQ3393I</t>
  </si>
  <si>
    <t>BQ3393</t>
  </si>
  <si>
    <t>BQ3392I</t>
  </si>
  <si>
    <t>BQ3392</t>
  </si>
  <si>
    <t>FTW4049I</t>
  </si>
  <si>
    <t>FTW4049</t>
  </si>
  <si>
    <t>DZ7458</t>
  </si>
  <si>
    <t>FS5964I</t>
  </si>
  <si>
    <t>FS5964</t>
  </si>
  <si>
    <t>ES5198I</t>
  </si>
  <si>
    <t>ES5198</t>
  </si>
  <si>
    <t>FS5961I</t>
  </si>
  <si>
    <t>FS5961</t>
  </si>
  <si>
    <t>JR1437I</t>
  </si>
  <si>
    <t>JR1437</t>
  </si>
  <si>
    <t>ME3155</t>
  </si>
  <si>
    <t>FS4931IT</t>
  </si>
  <si>
    <t>FS4931</t>
  </si>
  <si>
    <t>SKW3065I</t>
  </si>
  <si>
    <t>SKW3065</t>
  </si>
  <si>
    <t>ES5131I</t>
  </si>
  <si>
    <t>ES5131</t>
  </si>
  <si>
    <t>SKW3038I</t>
  </si>
  <si>
    <t>SKW3038</t>
  </si>
  <si>
    <t>AX1729</t>
  </si>
  <si>
    <t>AX2701IT</t>
  </si>
  <si>
    <t>AX2701</t>
  </si>
  <si>
    <t>DZ4588I</t>
  </si>
  <si>
    <t>DZ4588</t>
  </si>
  <si>
    <t>FS5841I</t>
  </si>
  <si>
    <t>FS5841</t>
  </si>
  <si>
    <t>SKW3067I</t>
  </si>
  <si>
    <t>SKW3067</t>
  </si>
  <si>
    <t>SKW2340I</t>
  </si>
  <si>
    <t>SKW2340</t>
  </si>
  <si>
    <t>ES4352I</t>
  </si>
  <si>
    <t>ES4352</t>
  </si>
  <si>
    <t>ME3208</t>
  </si>
  <si>
    <t>FTW4061I</t>
  </si>
  <si>
    <t>FTW4061</t>
  </si>
  <si>
    <t>AX2527I</t>
  </si>
  <si>
    <t>AX2527</t>
  </si>
  <si>
    <t>AX5583I</t>
  </si>
  <si>
    <t>AX5583</t>
  </si>
  <si>
    <t>ES5202I</t>
  </si>
  <si>
    <t>ES5202</t>
  </si>
  <si>
    <t>ES5244I</t>
  </si>
  <si>
    <t>ES5244</t>
  </si>
  <si>
    <t>FS5743I</t>
  </si>
  <si>
    <t>FS5743</t>
  </si>
  <si>
    <t>AX2172I</t>
  </si>
  <si>
    <t>AX2172</t>
  </si>
  <si>
    <t>ME3219</t>
  </si>
  <si>
    <t>SKW6859I</t>
  </si>
  <si>
    <t>SKW6859</t>
  </si>
  <si>
    <t>SKW6842I</t>
  </si>
  <si>
    <t>SKW6842</t>
  </si>
  <si>
    <t>SKW6845I</t>
  </si>
  <si>
    <t>SKW6845</t>
  </si>
  <si>
    <t>SKW2759I</t>
  </si>
  <si>
    <t>SKW2759</t>
  </si>
  <si>
    <t>FS5963IT</t>
  </si>
  <si>
    <t>FS5963</t>
  </si>
  <si>
    <t>ES5098I</t>
  </si>
  <si>
    <t>ES5098</t>
  </si>
  <si>
    <t>DZ4596I</t>
  </si>
  <si>
    <t>DZ4596</t>
  </si>
  <si>
    <t>ME3238</t>
  </si>
  <si>
    <t>MK8344I</t>
  </si>
  <si>
    <t>MK8344</t>
  </si>
  <si>
    <t>P4W2</t>
  </si>
  <si>
    <t>AR11431I</t>
  </si>
  <si>
    <t>AR11431</t>
  </si>
  <si>
    <t>SKW3017I</t>
  </si>
  <si>
    <t>SKW3017</t>
  </si>
  <si>
    <t>SKW3033I</t>
  </si>
  <si>
    <t>SKW3033</t>
  </si>
  <si>
    <t>AR11275I</t>
  </si>
  <si>
    <t>AR11275</t>
  </si>
  <si>
    <t>AR11105IT</t>
  </si>
  <si>
    <t>AR11105</t>
  </si>
  <si>
    <t>SKW6856I</t>
  </si>
  <si>
    <t>SKW6856</t>
  </si>
  <si>
    <t>SKW3068I</t>
  </si>
  <si>
    <t>SKW3068</t>
  </si>
  <si>
    <t>AX2520I</t>
  </si>
  <si>
    <t>AX2520</t>
  </si>
  <si>
    <t>SKW6821I</t>
  </si>
  <si>
    <t>SKW6821</t>
  </si>
  <si>
    <t>SKW2765IT</t>
  </si>
  <si>
    <t>SKW2765</t>
  </si>
  <si>
    <t>SKW6823</t>
  </si>
  <si>
    <t>SKW6824I</t>
  </si>
  <si>
    <t>SKW6824</t>
  </si>
  <si>
    <t>FS5699IT</t>
  </si>
  <si>
    <t>FS5699</t>
  </si>
  <si>
    <t>CE1110I</t>
  </si>
  <si>
    <t>CE1110</t>
  </si>
  <si>
    <t>AX2417I</t>
  </si>
  <si>
    <t>AX2417</t>
  </si>
  <si>
    <t>ES5241I</t>
  </si>
  <si>
    <t>ES5241</t>
  </si>
  <si>
    <t>FS5960I</t>
  </si>
  <si>
    <t>FS5960</t>
  </si>
  <si>
    <t>MK4588I</t>
  </si>
  <si>
    <t>MK4588</t>
  </si>
  <si>
    <t>SKW3013I</t>
  </si>
  <si>
    <t>SKW3013</t>
  </si>
  <si>
    <t>SKW6508I</t>
  </si>
  <si>
    <t>SKW6508</t>
  </si>
  <si>
    <t>BQ2493I</t>
  </si>
  <si>
    <t>BQ2493</t>
  </si>
  <si>
    <t>FS5658I</t>
  </si>
  <si>
    <t>FS5658</t>
  </si>
  <si>
    <t>ES4318IT</t>
  </si>
  <si>
    <t>FS5699I</t>
  </si>
  <si>
    <t>CE1111IT</t>
  </si>
  <si>
    <t>CE1111</t>
  </si>
  <si>
    <t>MK5896I</t>
  </si>
  <si>
    <t>MK5896</t>
  </si>
  <si>
    <t>AR11349I</t>
  </si>
  <si>
    <t>AR11349</t>
  </si>
  <si>
    <t>FS5713I</t>
  </si>
  <si>
    <t>FS5713</t>
  </si>
  <si>
    <t>DZ4577I</t>
  </si>
  <si>
    <t>DZ4577</t>
  </si>
  <si>
    <t>MK4592</t>
  </si>
  <si>
    <t>SKW2150</t>
  </si>
  <si>
    <t>SKW2765I</t>
  </si>
  <si>
    <t>FTW6066</t>
  </si>
  <si>
    <t>SKW3020I</t>
  </si>
  <si>
    <t>SKW3020</t>
  </si>
  <si>
    <t>ES4519IT</t>
  </si>
  <si>
    <t>FS4735I</t>
  </si>
  <si>
    <t>FS4735</t>
  </si>
  <si>
    <t>DZ1987I</t>
  </si>
  <si>
    <t>DZ1987</t>
  </si>
  <si>
    <t>MK4340I</t>
  </si>
  <si>
    <t>MK4340</t>
  </si>
  <si>
    <t>ES5222I</t>
  </si>
  <si>
    <t>ES5222</t>
  </si>
  <si>
    <t>FTW4071</t>
  </si>
  <si>
    <t>FTW4047I</t>
  </si>
  <si>
    <t>FTW4047</t>
  </si>
  <si>
    <t>FS4931I</t>
  </si>
  <si>
    <t>FS4736IE</t>
  </si>
  <si>
    <t>FS4736</t>
  </si>
  <si>
    <t>SKW2307</t>
  </si>
  <si>
    <t>MK7286I</t>
  </si>
  <si>
    <t>MK7286</t>
  </si>
  <si>
    <t>FTW4070</t>
  </si>
  <si>
    <t>AR11477I</t>
  </si>
  <si>
    <t>AR11477</t>
  </si>
  <si>
    <t>CE5028I</t>
  </si>
  <si>
    <t>CE5028</t>
  </si>
  <si>
    <t>SKW3057I</t>
  </si>
  <si>
    <t>SKW3057</t>
  </si>
  <si>
    <t>SKW6784</t>
  </si>
  <si>
    <t>FS5906I</t>
  </si>
  <si>
    <t>FS5906</t>
  </si>
  <si>
    <t>SKW2699I</t>
  </si>
  <si>
    <t>SKW2699</t>
  </si>
  <si>
    <t>BQ3568I</t>
  </si>
  <si>
    <t>BQ3568</t>
  </si>
  <si>
    <t>SKW2665I</t>
  </si>
  <si>
    <t>SKW2665</t>
  </si>
  <si>
    <t>SKW2307I</t>
  </si>
  <si>
    <t>BQ2494I</t>
  </si>
  <si>
    <t>BQ2494</t>
  </si>
  <si>
    <t>SKW2784I</t>
  </si>
  <si>
    <t>SKW2784</t>
  </si>
  <si>
    <t>FS5453I</t>
  </si>
  <si>
    <t>FS5453</t>
  </si>
  <si>
    <t>FS5707I</t>
  </si>
  <si>
    <t>FS5707</t>
  </si>
  <si>
    <t>AX5264I</t>
  </si>
  <si>
    <t>AX5264</t>
  </si>
  <si>
    <t>AX1721IT</t>
  </si>
  <si>
    <t>AX1721</t>
  </si>
  <si>
    <t>BQ3498I</t>
  </si>
  <si>
    <t>BQ3498</t>
  </si>
  <si>
    <t>FS5551I</t>
  </si>
  <si>
    <t>FS5551</t>
  </si>
  <si>
    <t>SKW6841I</t>
  </si>
  <si>
    <t>SKW6841</t>
  </si>
  <si>
    <t>FS4552IE</t>
  </si>
  <si>
    <t>FS4552</t>
  </si>
  <si>
    <t>ME3210</t>
  </si>
  <si>
    <t>CE1125I</t>
  </si>
  <si>
    <t>CE1125</t>
  </si>
  <si>
    <t>ES5068I</t>
  </si>
  <si>
    <t>ES5068</t>
  </si>
  <si>
    <t>DZ1949I</t>
  </si>
  <si>
    <t>DZ1949</t>
  </si>
  <si>
    <t>SKW6733</t>
  </si>
  <si>
    <t>SKW6804</t>
  </si>
  <si>
    <t>SKW3061I</t>
  </si>
  <si>
    <t>SKW3061</t>
  </si>
  <si>
    <t>ES4648I</t>
  </si>
  <si>
    <t>ES4648</t>
  </si>
  <si>
    <t>FS5944I</t>
  </si>
  <si>
    <t>FS5944</t>
  </si>
  <si>
    <t>SKW6822I</t>
  </si>
  <si>
    <t>SKW6822</t>
  </si>
  <si>
    <t>ME3061I</t>
  </si>
  <si>
    <t>ME3061</t>
  </si>
  <si>
    <t>ME3197I</t>
  </si>
  <si>
    <t>ME3197</t>
  </si>
  <si>
    <t>P4W3</t>
  </si>
  <si>
    <t>SKW6817I</t>
  </si>
  <si>
    <t>SKW6817</t>
  </si>
  <si>
    <t>SKW2694I</t>
  </si>
  <si>
    <t>SKW2694</t>
  </si>
  <si>
    <t>AX5584I</t>
  </si>
  <si>
    <t>AX5584</t>
  </si>
  <si>
    <t>FS5901I</t>
  </si>
  <si>
    <t>FS5901</t>
  </si>
  <si>
    <t>AX5324IT</t>
  </si>
  <si>
    <t>AX5324</t>
  </si>
  <si>
    <t>MK2803I</t>
  </si>
  <si>
    <t>MK2803</t>
  </si>
  <si>
    <t>FS5852I</t>
  </si>
  <si>
    <t>FS5852</t>
  </si>
  <si>
    <t>AX1326I</t>
  </si>
  <si>
    <t>AX1326</t>
  </si>
  <si>
    <t>MK6988I</t>
  </si>
  <si>
    <t>MK6988</t>
  </si>
  <si>
    <t>AX5581IT</t>
  </si>
  <si>
    <t>AX5581</t>
  </si>
  <si>
    <t>AX2189I</t>
  </si>
  <si>
    <t>AX2189</t>
  </si>
  <si>
    <t>MK7255I</t>
  </si>
  <si>
    <t>MK7255</t>
  </si>
  <si>
    <t>MK5605IT</t>
  </si>
  <si>
    <t>MK5605</t>
  </si>
  <si>
    <t>BQ2539I</t>
  </si>
  <si>
    <t>BQ2539</t>
  </si>
  <si>
    <t>FS5949I</t>
  </si>
  <si>
    <t>FS5949</t>
  </si>
  <si>
    <t>FS5512I</t>
  </si>
  <si>
    <t>FS5512</t>
  </si>
  <si>
    <t>AX5266I</t>
  </si>
  <si>
    <t>AX5266</t>
  </si>
  <si>
    <t>SKW3069I</t>
  </si>
  <si>
    <t>SKW3069</t>
  </si>
  <si>
    <t>FS5447I</t>
  </si>
  <si>
    <t>FS5447</t>
  </si>
  <si>
    <t>SKW6006I</t>
  </si>
  <si>
    <t>SKW6006</t>
  </si>
  <si>
    <t>AR60019</t>
  </si>
  <si>
    <t>ME3172</t>
  </si>
  <si>
    <t>BQ2386</t>
  </si>
  <si>
    <t>FS5903I</t>
  </si>
  <si>
    <t>FS5903</t>
  </si>
  <si>
    <t>JR1356I</t>
  </si>
  <si>
    <t>JR1356</t>
  </si>
  <si>
    <t>SKW3064I</t>
  </si>
  <si>
    <t>SKW3064</t>
  </si>
  <si>
    <t>ME3170I</t>
  </si>
  <si>
    <t>ME3170</t>
  </si>
  <si>
    <t>SKW2692I</t>
  </si>
  <si>
    <t>SKW2692</t>
  </si>
  <si>
    <t>AX2960</t>
  </si>
  <si>
    <t>FS4812IT</t>
  </si>
  <si>
    <t>FS4812</t>
  </si>
  <si>
    <t>FTW4062</t>
  </si>
  <si>
    <t>AX1344I</t>
  </si>
  <si>
    <t>AX1344</t>
  </si>
  <si>
    <t>BQ2541I</t>
  </si>
  <si>
    <t>BQ2541</t>
  </si>
  <si>
    <t>SKW3063I</t>
  </si>
  <si>
    <t>SKW3063</t>
  </si>
  <si>
    <t>AX5581I</t>
  </si>
  <si>
    <t>ES3466I</t>
  </si>
  <si>
    <t>ES3466</t>
  </si>
  <si>
    <t>AX2702I</t>
  </si>
  <si>
    <t>AX2702</t>
  </si>
  <si>
    <t>FS4552IET</t>
  </si>
  <si>
    <t>FS4656I</t>
  </si>
  <si>
    <t>FS4656</t>
  </si>
  <si>
    <t>AR1970I</t>
  </si>
  <si>
    <t>AR1970</t>
  </si>
  <si>
    <t>SKW6180I</t>
  </si>
  <si>
    <t>AX2103IT</t>
  </si>
  <si>
    <t>AX2103</t>
  </si>
  <si>
    <t>FS5798I</t>
  </si>
  <si>
    <t>MK9047</t>
  </si>
  <si>
    <t>ME3171I</t>
  </si>
  <si>
    <t>ME3171</t>
  </si>
  <si>
    <t>ME3172I</t>
  </si>
  <si>
    <t>AX4331I</t>
  </si>
  <si>
    <t>AX4331</t>
  </si>
  <si>
    <t>SKW3035I</t>
  </si>
  <si>
    <t>SKW3035</t>
  </si>
  <si>
    <t>ES5091</t>
  </si>
  <si>
    <t>FS5940I</t>
  </si>
  <si>
    <t>FS5940</t>
  </si>
  <si>
    <t>ES5136I</t>
  </si>
  <si>
    <t>ES5136</t>
  </si>
  <si>
    <t>AX5383I</t>
  </si>
  <si>
    <t>AX5383</t>
  </si>
  <si>
    <t>FS4487I</t>
  </si>
  <si>
    <t>AX2413I</t>
  </si>
  <si>
    <t>AX2413</t>
  </si>
  <si>
    <t>FS5987SET</t>
  </si>
  <si>
    <t>ES3020I</t>
  </si>
  <si>
    <t>ES3020</t>
  </si>
  <si>
    <t>ES5239I</t>
  </si>
  <si>
    <t>ES5239</t>
  </si>
  <si>
    <t>CE1112I</t>
  </si>
  <si>
    <t>CE1112</t>
  </si>
  <si>
    <t>AX5901I</t>
  </si>
  <si>
    <t>AX5901</t>
  </si>
  <si>
    <t>FS5437I</t>
  </si>
  <si>
    <t>FS5437</t>
  </si>
  <si>
    <t>P4W4</t>
  </si>
  <si>
    <t>ES5070I</t>
  </si>
  <si>
    <t>ES5070</t>
  </si>
  <si>
    <t>BQ2366I</t>
  </si>
  <si>
    <t>BQ2366</t>
  </si>
  <si>
    <t>ME3110IT</t>
  </si>
  <si>
    <t>ME3110</t>
  </si>
  <si>
    <t>AR11532I</t>
  </si>
  <si>
    <t>AR11532</t>
  </si>
  <si>
    <t>AX2194I</t>
  </si>
  <si>
    <t>AX2194</t>
  </si>
  <si>
    <t>AX2900I</t>
  </si>
  <si>
    <t>AX2900</t>
  </si>
  <si>
    <t>ES4628I</t>
  </si>
  <si>
    <t>FS4656IE</t>
  </si>
  <si>
    <t>SKW6795</t>
  </si>
  <si>
    <t>ME3218</t>
  </si>
  <si>
    <t>ES5240I</t>
  </si>
  <si>
    <t>ES5240</t>
  </si>
  <si>
    <t>Select All</t>
  </si>
  <si>
    <t>Bold</t>
  </si>
  <si>
    <t>Copy</t>
  </si>
  <si>
    <t>Paste</t>
  </si>
  <si>
    <t>Underline</t>
  </si>
  <si>
    <t>Italic</t>
  </si>
  <si>
    <t>Down Paste</t>
  </si>
  <si>
    <t>Right Paste</t>
  </si>
  <si>
    <t>Find</t>
  </si>
  <si>
    <t>Go to special</t>
  </si>
  <si>
    <t>Some advanced features are available</t>
  </si>
  <si>
    <t>-</t>
  </si>
  <si>
    <t>Replace</t>
  </si>
  <si>
    <t>Hyperlink</t>
  </si>
  <si>
    <t>Quickly to create table</t>
  </si>
  <si>
    <t>New Excel book</t>
  </si>
  <si>
    <t>Close the window</t>
  </si>
  <si>
    <t>Open a exesting excel book</t>
  </si>
  <si>
    <t>Print</t>
  </si>
  <si>
    <t>Quick analysis</t>
  </si>
  <si>
    <t>Save</t>
  </si>
  <si>
    <t>Redo/forward</t>
  </si>
  <si>
    <t>Undo/Backword</t>
  </si>
  <si>
    <t>Cut</t>
  </si>
  <si>
    <t>Create table</t>
  </si>
  <si>
    <t>UniqueCode</t>
  </si>
  <si>
    <t>Sub Brand</t>
  </si>
  <si>
    <t>PUNE (WESTEND-JW)</t>
  </si>
  <si>
    <t>T02286</t>
  </si>
  <si>
    <t>JUST LIFESTYLE PVT.LTD_ Anudh</t>
  </si>
  <si>
    <t>AR600452286</t>
  </si>
  <si>
    <t>AR60045</t>
  </si>
  <si>
    <t>West</t>
  </si>
  <si>
    <t>EAW</t>
  </si>
  <si>
    <t>ANDHERI (INFINITI-JW)</t>
  </si>
  <si>
    <t>T02294</t>
  </si>
  <si>
    <t>JUST LIFESTYLE Pvt Ltd Andheri Link Road_ Mumbai</t>
  </si>
  <si>
    <t>AR70002I2294</t>
  </si>
  <si>
    <t>AR70002I</t>
  </si>
  <si>
    <t>AR70002</t>
  </si>
  <si>
    <t>AR600194291</t>
  </si>
  <si>
    <t>THANE (VIVIANA-JW)</t>
  </si>
  <si>
    <t>T02206</t>
  </si>
  <si>
    <t>JUST LIFESTYLE PVT.LTD_ Viviana_Thane</t>
  </si>
  <si>
    <t>AR600632206</t>
  </si>
  <si>
    <t>AR60063</t>
  </si>
  <si>
    <t>AR600562294</t>
  </si>
  <si>
    <t>AR60056</t>
  </si>
  <si>
    <t>AR600374206</t>
  </si>
  <si>
    <t>AR600672206</t>
  </si>
  <si>
    <t>AR60067</t>
  </si>
  <si>
    <t>MALAD (INFINITI-JW)</t>
  </si>
  <si>
    <t>T02296</t>
  </si>
  <si>
    <t>JUST LIFESTYLE Pvt Ltd_ Infinity Mall_ Malad</t>
  </si>
  <si>
    <t>DZ7468I2296</t>
  </si>
  <si>
    <t>DZ7468I</t>
  </si>
  <si>
    <t>DZ7468</t>
  </si>
  <si>
    <t>DZW</t>
  </si>
  <si>
    <t>DZ74722206</t>
  </si>
  <si>
    <t>DZ7472</t>
  </si>
  <si>
    <t>DZ7460I2296</t>
  </si>
  <si>
    <t>DZ7460I</t>
  </si>
  <si>
    <t>DZ7460</t>
  </si>
  <si>
    <t>AR600552294</t>
  </si>
  <si>
    <t>AR60055</t>
  </si>
  <si>
    <t>AR600392294</t>
  </si>
  <si>
    <t>AR60039</t>
  </si>
  <si>
    <t>AR600392206</t>
  </si>
  <si>
    <t>AR600422206</t>
  </si>
  <si>
    <t>AR60042</t>
  </si>
  <si>
    <t>AR60008T2206</t>
  </si>
  <si>
    <t>AR60008T</t>
  </si>
  <si>
    <t>AR60008</t>
  </si>
  <si>
    <t>AR11446IT2294</t>
  </si>
  <si>
    <t>AR11446IT</t>
  </si>
  <si>
    <t>AR11446</t>
  </si>
  <si>
    <t>AR600642206</t>
  </si>
  <si>
    <t>AR60064</t>
  </si>
  <si>
    <t>AR600472206</t>
  </si>
  <si>
    <t>AR60047</t>
  </si>
  <si>
    <t>AR19094206</t>
  </si>
  <si>
    <t>MK SMART WATCH</t>
  </si>
  <si>
    <t>MKT51352206</t>
  </si>
  <si>
    <t>MKT5135</t>
  </si>
  <si>
    <t>M KORS DISPLAY WATCH</t>
  </si>
  <si>
    <t>MKC D</t>
  </si>
  <si>
    <t>DZ74584206</t>
  </si>
  <si>
    <t>AR113632294</t>
  </si>
  <si>
    <t>AR11363</t>
  </si>
  <si>
    <t>MKT51352296</t>
  </si>
  <si>
    <t>AR1909I2206</t>
  </si>
  <si>
    <t>AR1909I</t>
  </si>
  <si>
    <t>AR11481I2206</t>
  </si>
  <si>
    <t>AR11481I</t>
  </si>
  <si>
    <t>AR11481</t>
  </si>
  <si>
    <t>MK7334I4206</t>
  </si>
  <si>
    <t>MKW</t>
  </si>
  <si>
    <t>AR113492294</t>
  </si>
  <si>
    <t>AR11275I4291</t>
  </si>
  <si>
    <t>AR11349I4206</t>
  </si>
  <si>
    <t>MK90474291</t>
  </si>
  <si>
    <t>MK7334I4291</t>
  </si>
  <si>
    <t>AR11275I2206</t>
  </si>
  <si>
    <t>AR11275I2294</t>
  </si>
  <si>
    <t>AR114744291</t>
  </si>
  <si>
    <t>AR1840I4291</t>
  </si>
  <si>
    <t>AR24342296</t>
  </si>
  <si>
    <t>AR2434</t>
  </si>
  <si>
    <t>AR24482296</t>
  </si>
  <si>
    <t>AR2448</t>
  </si>
  <si>
    <t>AR2448I2294</t>
  </si>
  <si>
    <t>AR2448I</t>
  </si>
  <si>
    <t>AR1840I2296</t>
  </si>
  <si>
    <t>AR1840I2206</t>
  </si>
  <si>
    <t>AR11223I2206</t>
  </si>
  <si>
    <t>AR11223I</t>
  </si>
  <si>
    <t>AR11223</t>
  </si>
  <si>
    <t>MK4598I2206</t>
  </si>
  <si>
    <t>MK4598I</t>
  </si>
  <si>
    <t>MK4598</t>
  </si>
  <si>
    <t>AR113622206</t>
  </si>
  <si>
    <t>AR11362</t>
  </si>
  <si>
    <t>MKT51332294</t>
  </si>
  <si>
    <t>MKT5133</t>
  </si>
  <si>
    <t>DIESEL SMART WATCH</t>
  </si>
  <si>
    <t>DZT20422206</t>
  </si>
  <si>
    <t>DZT2042</t>
  </si>
  <si>
    <t>DIESEL DISPLAY WATCH</t>
  </si>
  <si>
    <t>DZC D</t>
  </si>
  <si>
    <t>AR114702206</t>
  </si>
  <si>
    <t>AR11470</t>
  </si>
  <si>
    <t>MKT51332286</t>
  </si>
  <si>
    <t>FTW4059I4360</t>
  </si>
  <si>
    <t>FOQ D</t>
  </si>
  <si>
    <t>AURANGABAD (PROZONE-JW)</t>
  </si>
  <si>
    <t>T02095</t>
  </si>
  <si>
    <t>JUST LIFESTYLE PVT.LTD_ Aurangabad</t>
  </si>
  <si>
    <t>FTW4059I2095</t>
  </si>
  <si>
    <t>FTW4059I4206</t>
  </si>
  <si>
    <t>FTW4059I2206</t>
  </si>
  <si>
    <t>MK1068SET2294</t>
  </si>
  <si>
    <t>MK1068SET</t>
  </si>
  <si>
    <t>AR11532I4206</t>
  </si>
  <si>
    <t>AR1676I4291</t>
  </si>
  <si>
    <t>DOMBIVALI (XPERIA-JW)</t>
  </si>
  <si>
    <t>T02357</t>
  </si>
  <si>
    <t>JUST LIFESTYLE PVT LTD_ Dombivli</t>
  </si>
  <si>
    <t>FTW4061I2357</t>
  </si>
  <si>
    <t>MK8344I2206</t>
  </si>
  <si>
    <t>FTW4061I4360</t>
  </si>
  <si>
    <t>MK8344I4206</t>
  </si>
  <si>
    <t>MK5896I2296</t>
  </si>
  <si>
    <t>BAREILLY-PHOENIX UNITED</t>
  </si>
  <si>
    <t>T01192</t>
  </si>
  <si>
    <t>JUST LIFESTYLE PVT LTD_Bareilly</t>
  </si>
  <si>
    <t>FTW40701192</t>
  </si>
  <si>
    <t>North</t>
  </si>
  <si>
    <t>MK5896I4291</t>
  </si>
  <si>
    <t>FTW40714360</t>
  </si>
  <si>
    <t>FTW40704291</t>
  </si>
  <si>
    <t>FTW40714291</t>
  </si>
  <si>
    <t>MK5896I4206</t>
  </si>
  <si>
    <t>MK8344I2296</t>
  </si>
  <si>
    <t>FTW60802296</t>
  </si>
  <si>
    <t>FTW6080</t>
  </si>
  <si>
    <t>MK8344I2294</t>
  </si>
  <si>
    <t>FTW40624321</t>
  </si>
  <si>
    <t>AR11499I2206</t>
  </si>
  <si>
    <t>AR11499I</t>
  </si>
  <si>
    <t>AR11499</t>
  </si>
  <si>
    <t>INDORE (TREASURE ISLAND-JW)</t>
  </si>
  <si>
    <t>T02278</t>
  </si>
  <si>
    <t>JUST LIFESTYLE PVT LTD_Treasure Island_Indore</t>
  </si>
  <si>
    <t>FTW40712278</t>
  </si>
  <si>
    <t>PANVEL (ORION-JW)</t>
  </si>
  <si>
    <t>T02282</t>
  </si>
  <si>
    <t>JUST LIFESTYLE PVT LTD_Panvel</t>
  </si>
  <si>
    <t>FTW4062I2282</t>
  </si>
  <si>
    <t>FTW4062I</t>
  </si>
  <si>
    <t>FTW4061I2294</t>
  </si>
  <si>
    <t>NASHIK (CITY CENTRE-JW)</t>
  </si>
  <si>
    <t>T02320</t>
  </si>
  <si>
    <t>JUST LIFESTYLE PVT LTD_ Nasik</t>
  </si>
  <si>
    <t>FTW60802320</t>
  </si>
  <si>
    <t>FTW4068I2206</t>
  </si>
  <si>
    <t>FTW4068I</t>
  </si>
  <si>
    <t>FTW4068</t>
  </si>
  <si>
    <t>AX24172320</t>
  </si>
  <si>
    <t>AXW</t>
  </si>
  <si>
    <t>CE50282278</t>
  </si>
  <si>
    <t>FOW</t>
  </si>
  <si>
    <t>AX2417I2206</t>
  </si>
  <si>
    <t>AX2417I4291</t>
  </si>
  <si>
    <t>CE5028I2278</t>
  </si>
  <si>
    <t>AX24174291</t>
  </si>
  <si>
    <t>CE5028I4291</t>
  </si>
  <si>
    <t>AX2417I2320</t>
  </si>
  <si>
    <t>CE50282282</t>
  </si>
  <si>
    <t>AX5262I2206</t>
  </si>
  <si>
    <t>AX5262I</t>
  </si>
  <si>
    <t>AX5262</t>
  </si>
  <si>
    <t>CE50272206</t>
  </si>
  <si>
    <t>CE5027</t>
  </si>
  <si>
    <t>AX24172286</t>
  </si>
  <si>
    <t>CE5027I2206</t>
  </si>
  <si>
    <t>CE5027I</t>
  </si>
  <si>
    <t>FS5987SET2206</t>
  </si>
  <si>
    <t>AX24174327</t>
  </si>
  <si>
    <t>CE5027I2296</t>
  </si>
  <si>
    <t>CE50272278</t>
  </si>
  <si>
    <t>FS5987SET4206</t>
  </si>
  <si>
    <t>MK9075I4206</t>
  </si>
  <si>
    <t>MK5491I2296</t>
  </si>
  <si>
    <t>MK5491I</t>
  </si>
  <si>
    <t>MK5491</t>
  </si>
  <si>
    <t>AR11339I4291</t>
  </si>
  <si>
    <t>MK9074I4291</t>
  </si>
  <si>
    <t>MK9075I4291</t>
  </si>
  <si>
    <t>MK7223I2296</t>
  </si>
  <si>
    <t>MK7223I</t>
  </si>
  <si>
    <t>MK7223</t>
  </si>
  <si>
    <t>MK7303I2206</t>
  </si>
  <si>
    <t>MK7303I</t>
  </si>
  <si>
    <t>MK7303</t>
  </si>
  <si>
    <t>AR11306I2296</t>
  </si>
  <si>
    <t>AR11306I</t>
  </si>
  <si>
    <t>AR11306</t>
  </si>
  <si>
    <t>AR114752206</t>
  </si>
  <si>
    <t>AR11475</t>
  </si>
  <si>
    <t>MK5799I2296</t>
  </si>
  <si>
    <t>MK5799I</t>
  </si>
  <si>
    <t>MK5799</t>
  </si>
  <si>
    <t>AR11105IT2294</t>
  </si>
  <si>
    <t>AR11105IT4291</t>
  </si>
  <si>
    <t>MK5799I2294</t>
  </si>
  <si>
    <t>DZ45872206</t>
  </si>
  <si>
    <t>DZ4587</t>
  </si>
  <si>
    <t>MK45924206</t>
  </si>
  <si>
    <t>DZ4589I2206</t>
  </si>
  <si>
    <t>DZ4589I</t>
  </si>
  <si>
    <t>DZ4589</t>
  </si>
  <si>
    <t>MK5605IT4291</t>
  </si>
  <si>
    <t>AR11105IT2296</t>
  </si>
  <si>
    <t>MK4592I2296</t>
  </si>
  <si>
    <t>MK4592I</t>
  </si>
  <si>
    <t>AR11105I2206</t>
  </si>
  <si>
    <t>AR11105I</t>
  </si>
  <si>
    <t>MK5491I2294</t>
  </si>
  <si>
    <t>MK5799I2206</t>
  </si>
  <si>
    <t>MK7242IT2294</t>
  </si>
  <si>
    <t>MK7242IT</t>
  </si>
  <si>
    <t>MK7242</t>
  </si>
  <si>
    <t>ME32184360</t>
  </si>
  <si>
    <t>AR1970I2296</t>
  </si>
  <si>
    <t>ME32064327</t>
  </si>
  <si>
    <t>AX52614291</t>
  </si>
  <si>
    <t>AX2444I4291</t>
  </si>
  <si>
    <t>DZ4329I2286</t>
  </si>
  <si>
    <t>DZ4329I</t>
  </si>
  <si>
    <t>DZ4329</t>
  </si>
  <si>
    <t>DZ45522286</t>
  </si>
  <si>
    <t>DZ4552</t>
  </si>
  <si>
    <t>DZ4577I4206</t>
  </si>
  <si>
    <t>DZ4338I2296</t>
  </si>
  <si>
    <t>DZ4338I</t>
  </si>
  <si>
    <t>DZ4338</t>
  </si>
  <si>
    <t>ME3197I4206</t>
  </si>
  <si>
    <t>AR1970I4291</t>
  </si>
  <si>
    <t>MK3979IT2294</t>
  </si>
  <si>
    <t>MK3979IT</t>
  </si>
  <si>
    <t>MK3979</t>
  </si>
  <si>
    <t>ME32382320</t>
  </si>
  <si>
    <t>ME3172I2282</t>
  </si>
  <si>
    <t>MK37162206</t>
  </si>
  <si>
    <t>MK3716</t>
  </si>
  <si>
    <t>CE1112I2320</t>
  </si>
  <si>
    <t>AR11457I2206</t>
  </si>
  <si>
    <t>AR11457I</t>
  </si>
  <si>
    <t>AR11457</t>
  </si>
  <si>
    <t>MK3716I2294</t>
  </si>
  <si>
    <t>MK3716I</t>
  </si>
  <si>
    <t>CE1112I2206</t>
  </si>
  <si>
    <t>ME3183I4206</t>
  </si>
  <si>
    <t>ME3098I2206</t>
  </si>
  <si>
    <t>ME3098I4327</t>
  </si>
  <si>
    <t>ME3183I2286</t>
  </si>
  <si>
    <t>ME31554327</t>
  </si>
  <si>
    <t>ME32382294</t>
  </si>
  <si>
    <t>ME32194327</t>
  </si>
  <si>
    <t>ME32384291</t>
  </si>
  <si>
    <t>AR11431I4206</t>
  </si>
  <si>
    <t>NAGPUR (VR-NAGPUR-JW)</t>
  </si>
  <si>
    <t>T02393</t>
  </si>
  <si>
    <t>JUST LIFESTYLE PVT LTD_Nagpur (Trillium-JW)</t>
  </si>
  <si>
    <t>CE1111IT2393</t>
  </si>
  <si>
    <t>AR11431I2296</t>
  </si>
  <si>
    <t>ME32384206</t>
  </si>
  <si>
    <t>CE1111IT4206</t>
  </si>
  <si>
    <t>ME31554206</t>
  </si>
  <si>
    <t>MK7286I4206</t>
  </si>
  <si>
    <t>ME32382296</t>
  </si>
  <si>
    <t>AR1828I2294</t>
  </si>
  <si>
    <t>AR1828I</t>
  </si>
  <si>
    <t>AR1828</t>
  </si>
  <si>
    <t>ME32104206</t>
  </si>
  <si>
    <t>CE1125I4327</t>
  </si>
  <si>
    <t>ME3210I2278</t>
  </si>
  <si>
    <t>ME3210I</t>
  </si>
  <si>
    <t>AR11181I2206</t>
  </si>
  <si>
    <t>AR11181I</t>
  </si>
  <si>
    <t>AR11181</t>
  </si>
  <si>
    <t>ME31724291</t>
  </si>
  <si>
    <t>BQ23864291</t>
  </si>
  <si>
    <t>FOW DF</t>
  </si>
  <si>
    <t>ME3183I4291</t>
  </si>
  <si>
    <t>ME31552320</t>
  </si>
  <si>
    <t>ME3172I4321</t>
  </si>
  <si>
    <t>CE1112I4291</t>
  </si>
  <si>
    <t>DZ4344I2296</t>
  </si>
  <si>
    <t>DZ4344I</t>
  </si>
  <si>
    <t>DZ4344</t>
  </si>
  <si>
    <t>SKW67954206</t>
  </si>
  <si>
    <t>SKW</t>
  </si>
  <si>
    <t>HEAD OFFICE</t>
  </si>
  <si>
    <t>T02414</t>
  </si>
  <si>
    <t>JUST LIFESTYLE Pvt Ltd_ Ecom</t>
  </si>
  <si>
    <t>DZ4318I2414</t>
  </si>
  <si>
    <t>DZ4318I</t>
  </si>
  <si>
    <t>DZ4318</t>
  </si>
  <si>
    <t>Corp</t>
  </si>
  <si>
    <t>DZ42832414</t>
  </si>
  <si>
    <t>DZ4283</t>
  </si>
  <si>
    <t>DZ4338I2414</t>
  </si>
  <si>
    <t>DZ4588I4206</t>
  </si>
  <si>
    <t>DZ4596I4206</t>
  </si>
  <si>
    <t>AX17262296</t>
  </si>
  <si>
    <t>AX1726</t>
  </si>
  <si>
    <t>AX17261192</t>
  </si>
  <si>
    <t>AX17262278</t>
  </si>
  <si>
    <t>ME3061I2206</t>
  </si>
  <si>
    <t>ME3171I2357</t>
  </si>
  <si>
    <t>ME3170I2206</t>
  </si>
  <si>
    <t>ME3061I4291</t>
  </si>
  <si>
    <t>ME3170I4206</t>
  </si>
  <si>
    <t>ME3171I4360</t>
  </si>
  <si>
    <t>ME31602286</t>
  </si>
  <si>
    <t>ME3160</t>
  </si>
  <si>
    <t>ME3061I2294</t>
  </si>
  <si>
    <t>ME3110IT4206</t>
  </si>
  <si>
    <t>AX1738I1192</t>
  </si>
  <si>
    <t>AX1738I</t>
  </si>
  <si>
    <t>AX1738</t>
  </si>
  <si>
    <t>FTW40492278</t>
  </si>
  <si>
    <t>ME3225I2296</t>
  </si>
  <si>
    <t>ME3225I</t>
  </si>
  <si>
    <t>ME3225</t>
  </si>
  <si>
    <t>DZ4290I2286</t>
  </si>
  <si>
    <t>DZ4290I</t>
  </si>
  <si>
    <t>DZ4290</t>
  </si>
  <si>
    <t>FTW40492320</t>
  </si>
  <si>
    <t>FTW4056I2282</t>
  </si>
  <si>
    <t>FTW4056I</t>
  </si>
  <si>
    <t>FTW4056</t>
  </si>
  <si>
    <t>FTW4049I2282</t>
  </si>
  <si>
    <t>FTW4049I4206</t>
  </si>
  <si>
    <t>FTW60664321</t>
  </si>
  <si>
    <t>ME3234I2296</t>
  </si>
  <si>
    <t>ME3234I</t>
  </si>
  <si>
    <t>ME3234</t>
  </si>
  <si>
    <t>FTW4047I4360</t>
  </si>
  <si>
    <t>AR11477I4291</t>
  </si>
  <si>
    <t>MK6988I2294</t>
  </si>
  <si>
    <t>MK6988I4291</t>
  </si>
  <si>
    <t>FTW6068I2206</t>
  </si>
  <si>
    <t>FTW6068I</t>
  </si>
  <si>
    <t>FTW6068</t>
  </si>
  <si>
    <t>CE1119I2206</t>
  </si>
  <si>
    <t>CE1119I</t>
  </si>
  <si>
    <t>CE1119</t>
  </si>
  <si>
    <t>FTW4047I4327</t>
  </si>
  <si>
    <t>FTW4047I2095</t>
  </si>
  <si>
    <t>MK7282I2296</t>
  </si>
  <si>
    <t>MK7282I</t>
  </si>
  <si>
    <t>MK7282</t>
  </si>
  <si>
    <t>AX17294206</t>
  </si>
  <si>
    <t>ME32084291</t>
  </si>
  <si>
    <t>CE1110I4206</t>
  </si>
  <si>
    <t>CE1110I1192</t>
  </si>
  <si>
    <t>MK7255I4291</t>
  </si>
  <si>
    <t>CE1110I2296</t>
  </si>
  <si>
    <t>AX2430I4360</t>
  </si>
  <si>
    <t>AX1739I4327</t>
  </si>
  <si>
    <t>AX1721IT2320</t>
  </si>
  <si>
    <t>AX2429I4327</t>
  </si>
  <si>
    <t>AX2164I2206</t>
  </si>
  <si>
    <t>AX2164I</t>
  </si>
  <si>
    <t>AX2164</t>
  </si>
  <si>
    <t>BQ2533I2296</t>
  </si>
  <si>
    <t>BQ2533I</t>
  </si>
  <si>
    <t>BQ2533</t>
  </si>
  <si>
    <t>DZ1949I2286</t>
  </si>
  <si>
    <t>AX1721IT4327</t>
  </si>
  <si>
    <t>DZ1949I4206</t>
  </si>
  <si>
    <t>AX1722I2393</t>
  </si>
  <si>
    <t>AX1722I</t>
  </si>
  <si>
    <t>AX1722</t>
  </si>
  <si>
    <t>AX1739I2278</t>
  </si>
  <si>
    <t>AX1739I2296</t>
  </si>
  <si>
    <t>BQ2533I2294</t>
  </si>
  <si>
    <t>BHOPAL (DB CITY MALL-JW)</t>
  </si>
  <si>
    <t>T02449</t>
  </si>
  <si>
    <t>JUST LIFESTYLE PRIVATE LIMITED_BHOPAL DB MALL</t>
  </si>
  <si>
    <t>AX2164I2449</t>
  </si>
  <si>
    <t>AX1739I1192</t>
  </si>
  <si>
    <t>AX5655I4206</t>
  </si>
  <si>
    <t>DZ1987I4206</t>
  </si>
  <si>
    <t>DZ1986I2296</t>
  </si>
  <si>
    <t>DZ1986I</t>
  </si>
  <si>
    <t>DZ1986</t>
  </si>
  <si>
    <t>AX4331I4327</t>
  </si>
  <si>
    <t>ES5252SET4206</t>
  </si>
  <si>
    <t>BQ37262294</t>
  </si>
  <si>
    <t>BQ3726</t>
  </si>
  <si>
    <t>SKW66142296</t>
  </si>
  <si>
    <t>SKW6614</t>
  </si>
  <si>
    <t>SKW67844327</t>
  </si>
  <si>
    <t>AX1722IT2296</t>
  </si>
  <si>
    <t>AX1722IT</t>
  </si>
  <si>
    <t>SKW67842296</t>
  </si>
  <si>
    <t>DZ4471I2296</t>
  </si>
  <si>
    <t>DZ4471I</t>
  </si>
  <si>
    <t>DZ4471</t>
  </si>
  <si>
    <t>SKW67842095</t>
  </si>
  <si>
    <t>MK5263I2296</t>
  </si>
  <si>
    <t>MK5263I</t>
  </si>
  <si>
    <t>MK5263</t>
  </si>
  <si>
    <t>AX2850I2296</t>
  </si>
  <si>
    <t>AX2850I</t>
  </si>
  <si>
    <t>AX2850</t>
  </si>
  <si>
    <t>AX2855I2393</t>
  </si>
  <si>
    <t>AX2855I</t>
  </si>
  <si>
    <t>AX2855</t>
  </si>
  <si>
    <t>AX2169I2296</t>
  </si>
  <si>
    <t>AX2169I</t>
  </si>
  <si>
    <t>AX2169</t>
  </si>
  <si>
    <t>SKW67334206</t>
  </si>
  <si>
    <t>AX2169I2095</t>
  </si>
  <si>
    <t>FS5916I2294</t>
  </si>
  <si>
    <t>FS5916I</t>
  </si>
  <si>
    <t>FS5916</t>
  </si>
  <si>
    <t>BQ2491I4291</t>
  </si>
  <si>
    <t>MK4623I4360</t>
  </si>
  <si>
    <t>FS5916I2357</t>
  </si>
  <si>
    <t>AX1720I2278</t>
  </si>
  <si>
    <t>AX1720I</t>
  </si>
  <si>
    <t>AX1720</t>
  </si>
  <si>
    <t>AX2189I2320</t>
  </si>
  <si>
    <t>AX2716I2286</t>
  </si>
  <si>
    <t>AX2716I</t>
  </si>
  <si>
    <t>AX2716</t>
  </si>
  <si>
    <t>MK3513I2206</t>
  </si>
  <si>
    <t>MK3513I</t>
  </si>
  <si>
    <t>MK3513</t>
  </si>
  <si>
    <t>BQ2491I2294</t>
  </si>
  <si>
    <t>AX2104I2449</t>
  </si>
  <si>
    <t>AX2104I</t>
  </si>
  <si>
    <t>AX2104</t>
  </si>
  <si>
    <t>AX2716I2278</t>
  </si>
  <si>
    <t>FS4682I4321</t>
  </si>
  <si>
    <t>FS4682I2095</t>
  </si>
  <si>
    <t>AX1732I2296</t>
  </si>
  <si>
    <t>AX1732I</t>
  </si>
  <si>
    <t>AX1732</t>
  </si>
  <si>
    <t>AX2440I4327</t>
  </si>
  <si>
    <t>FS4552IE2095</t>
  </si>
  <si>
    <t>AX2716I2296</t>
  </si>
  <si>
    <t>SKW6834I4291</t>
  </si>
  <si>
    <t>JR1437I4291</t>
  </si>
  <si>
    <t>FS4931IT4327</t>
  </si>
  <si>
    <t>SKW6824I2206</t>
  </si>
  <si>
    <t>AX2144I2296</t>
  </si>
  <si>
    <t>AX2144I</t>
  </si>
  <si>
    <t>AX2144</t>
  </si>
  <si>
    <t>BQ2491IT2449</t>
  </si>
  <si>
    <t>BQ2491IT</t>
  </si>
  <si>
    <t>FS46822320</t>
  </si>
  <si>
    <t>SKW6824I4360</t>
  </si>
  <si>
    <t>BQ2491IT1192</t>
  </si>
  <si>
    <t>MK4588I4291</t>
  </si>
  <si>
    <t>BQ2493I4291</t>
  </si>
  <si>
    <t>FS4552IT2278</t>
  </si>
  <si>
    <t>FS4552IT</t>
  </si>
  <si>
    <t>FS4682I2357</t>
  </si>
  <si>
    <t>MK4340I4291</t>
  </si>
  <si>
    <t>FS4931I4327</t>
  </si>
  <si>
    <t>SKW6824I4291</t>
  </si>
  <si>
    <t>AX2440I4360</t>
  </si>
  <si>
    <t>AX1865I2296</t>
  </si>
  <si>
    <t>AX1865I</t>
  </si>
  <si>
    <t>AX1865</t>
  </si>
  <si>
    <t>FS5906I4360</t>
  </si>
  <si>
    <t>BQ2491IT2296</t>
  </si>
  <si>
    <t>AX5264I4327</t>
  </si>
  <si>
    <t>AX2189I1192</t>
  </si>
  <si>
    <t>FS4552IE4327</t>
  </si>
  <si>
    <t>AX2748I2296</t>
  </si>
  <si>
    <t>AX2748I</t>
  </si>
  <si>
    <t>AX2748</t>
  </si>
  <si>
    <t>FS4682I2296</t>
  </si>
  <si>
    <t>FS5916I2320</t>
  </si>
  <si>
    <t>SKW30782206</t>
  </si>
  <si>
    <t>SKW3078</t>
  </si>
  <si>
    <t>FS5852I4327</t>
  </si>
  <si>
    <t>AX1720I2296</t>
  </si>
  <si>
    <t>AX2104I2393</t>
  </si>
  <si>
    <t>FS4931I2320</t>
  </si>
  <si>
    <t>JR1356I2206</t>
  </si>
  <si>
    <t>AX2189I4327</t>
  </si>
  <si>
    <t>AMRAVATI (TAPADIA CITY CENTRE)</t>
  </si>
  <si>
    <t>T02497</t>
  </si>
  <si>
    <t>JUST LIFESTYLE PVT LTD_ Amravati</t>
  </si>
  <si>
    <t>AX52642497</t>
  </si>
  <si>
    <t>FS4682I2278</t>
  </si>
  <si>
    <t>SKW6006I4291</t>
  </si>
  <si>
    <t>BQ2491I2278</t>
  </si>
  <si>
    <t>JR1356I4327</t>
  </si>
  <si>
    <t>AX2144I1192</t>
  </si>
  <si>
    <t>SKW60064291</t>
  </si>
  <si>
    <t>FS5852IT2449</t>
  </si>
  <si>
    <t>FS5852IT</t>
  </si>
  <si>
    <t>MK4340IT2206</t>
  </si>
  <si>
    <t>MK4340IT</t>
  </si>
  <si>
    <t>SKW6006I4321</t>
  </si>
  <si>
    <t>FS4552IET4327</t>
  </si>
  <si>
    <t>FS5851I2206</t>
  </si>
  <si>
    <t>FS5851I</t>
  </si>
  <si>
    <t>FS5851</t>
  </si>
  <si>
    <t>AX2189I2286</t>
  </si>
  <si>
    <t>AX21042095</t>
  </si>
  <si>
    <t>AX2413I4206</t>
  </si>
  <si>
    <t>AX2104I2278</t>
  </si>
  <si>
    <t>FS4931I2278</t>
  </si>
  <si>
    <t>FS5852I2206</t>
  </si>
  <si>
    <t>BQ2401I4206</t>
  </si>
  <si>
    <t>FS4795I4291</t>
  </si>
  <si>
    <t>SKW61804291</t>
  </si>
  <si>
    <t>ES5261I2296</t>
  </si>
  <si>
    <t>ES5261I</t>
  </si>
  <si>
    <t>ES5261</t>
  </si>
  <si>
    <t>FS4795I2296</t>
  </si>
  <si>
    <t>FS4736IE2393</t>
  </si>
  <si>
    <t>ES5109I2320</t>
  </si>
  <si>
    <t>ES5109I</t>
  </si>
  <si>
    <t>ES5109</t>
  </si>
  <si>
    <t>FS5972I2320</t>
  </si>
  <si>
    <t>FS4795I2282</t>
  </si>
  <si>
    <t>FS55254327</t>
  </si>
  <si>
    <t>FS5525I2320</t>
  </si>
  <si>
    <t>AX5585I4291</t>
  </si>
  <si>
    <t>FS5798I2296</t>
  </si>
  <si>
    <t>SKW6608I4327</t>
  </si>
  <si>
    <t>ES5106I4327</t>
  </si>
  <si>
    <t>FS5972I4321</t>
  </si>
  <si>
    <t>AX5328I2206</t>
  </si>
  <si>
    <t>AX5328I</t>
  </si>
  <si>
    <t>AX5328</t>
  </si>
  <si>
    <t>FS5972I2296</t>
  </si>
  <si>
    <t>FS4795I2320</t>
  </si>
  <si>
    <t>BQ2401I2393</t>
  </si>
  <si>
    <t>SKW66084291</t>
  </si>
  <si>
    <t>FS5525I4360</t>
  </si>
  <si>
    <t>FS57984360</t>
  </si>
  <si>
    <t>ES5131I4327</t>
  </si>
  <si>
    <t>SKW66082095</t>
  </si>
  <si>
    <t>SKW61804360</t>
  </si>
  <si>
    <t>SKW6608I4360</t>
  </si>
  <si>
    <t>SKW67362296</t>
  </si>
  <si>
    <t>SKW6736</t>
  </si>
  <si>
    <t>SKW66132296</t>
  </si>
  <si>
    <t>SKW6613</t>
  </si>
  <si>
    <t>SKW6835I2296</t>
  </si>
  <si>
    <t>SKW6835I</t>
  </si>
  <si>
    <t>SKW6835</t>
  </si>
  <si>
    <t>AX5383I2449</t>
  </si>
  <si>
    <t>FS5699IT4360</t>
  </si>
  <si>
    <t>BQ3377I2286</t>
  </si>
  <si>
    <t>BQ3377I</t>
  </si>
  <si>
    <t>BQ3377</t>
  </si>
  <si>
    <t>SKW6180I2286</t>
  </si>
  <si>
    <t>FS5699I4291</t>
  </si>
  <si>
    <t>BQ3377I2296</t>
  </si>
  <si>
    <t>FS4736IE4360</t>
  </si>
  <si>
    <t>AX5383I2278</t>
  </si>
  <si>
    <t>BQ2494I4321</t>
  </si>
  <si>
    <t>ES5131I4321</t>
  </si>
  <si>
    <t>ES5131I2320</t>
  </si>
  <si>
    <t>SKW67362095</t>
  </si>
  <si>
    <t>MK2803I4291</t>
  </si>
  <si>
    <t>ES5131I4360</t>
  </si>
  <si>
    <t>AX5901I2278</t>
  </si>
  <si>
    <t>FS5525I2206</t>
  </si>
  <si>
    <t>FS5699IT4206</t>
  </si>
  <si>
    <t>BQ2494IT2449</t>
  </si>
  <si>
    <t>BQ2494IT</t>
  </si>
  <si>
    <t>BQ3377I2278</t>
  </si>
  <si>
    <t>FS5699I2296</t>
  </si>
  <si>
    <t>BQ2401I4291</t>
  </si>
  <si>
    <t>FS5699I2393</t>
  </si>
  <si>
    <t>SKW6180I4291</t>
  </si>
  <si>
    <t>FS5699IT2497</t>
  </si>
  <si>
    <t>FS57982095</t>
  </si>
  <si>
    <t>FS5798I4206</t>
  </si>
  <si>
    <t>MK5263I2206</t>
  </si>
  <si>
    <t>BQ2494I4206</t>
  </si>
  <si>
    <t>AX5383I4291</t>
  </si>
  <si>
    <t>AX5901I4327</t>
  </si>
  <si>
    <t>BQ2366I4360</t>
  </si>
  <si>
    <t>AX5901I2393</t>
  </si>
  <si>
    <t>AX55731192</t>
  </si>
  <si>
    <t>AX5573</t>
  </si>
  <si>
    <t>FS5964I1192</t>
  </si>
  <si>
    <t>AX5272I4291</t>
  </si>
  <si>
    <t>AX2853I2278</t>
  </si>
  <si>
    <t>AX2853I</t>
  </si>
  <si>
    <t>AX2853</t>
  </si>
  <si>
    <t>AX5580IT4321</t>
  </si>
  <si>
    <t>AX5580I4360</t>
  </si>
  <si>
    <t>AX5573I2278</t>
  </si>
  <si>
    <t>AX5573I</t>
  </si>
  <si>
    <t>FS5964I2278</t>
  </si>
  <si>
    <t>AX5580I4206</t>
  </si>
  <si>
    <t>FS5964I4206</t>
  </si>
  <si>
    <t>AX5548I2393</t>
  </si>
  <si>
    <t>AX5548I</t>
  </si>
  <si>
    <t>AX5548</t>
  </si>
  <si>
    <t>AX5548I2497</t>
  </si>
  <si>
    <t>AX2701IT4206</t>
  </si>
  <si>
    <t>BQ2539I2294</t>
  </si>
  <si>
    <t>FS5964I4360</t>
  </si>
  <si>
    <t>SKW6821I4360</t>
  </si>
  <si>
    <t>SKW6822I2206</t>
  </si>
  <si>
    <t>FS5964I4327</t>
  </si>
  <si>
    <t>BQ2539I2357</t>
  </si>
  <si>
    <t>SKW6821I4327</t>
  </si>
  <si>
    <t>SKW6841I4327</t>
  </si>
  <si>
    <t>SKW6822I4327</t>
  </si>
  <si>
    <t>SKW6841I4206</t>
  </si>
  <si>
    <t>AX21031192</t>
  </si>
  <si>
    <t>AX5581IT4327</t>
  </si>
  <si>
    <t>BQ2539I4321</t>
  </si>
  <si>
    <t>AX5581I4206</t>
  </si>
  <si>
    <t>FS5964I2320</t>
  </si>
  <si>
    <t>AX5256I2278</t>
  </si>
  <si>
    <t>AX5256I</t>
  </si>
  <si>
    <t>AX5256</t>
  </si>
  <si>
    <t>AX2103IT4321</t>
  </si>
  <si>
    <t>FS5964I2282</t>
  </si>
  <si>
    <t>SKW6821I2206</t>
  </si>
  <si>
    <t>AX5536T2393</t>
  </si>
  <si>
    <t>AX5536T</t>
  </si>
  <si>
    <t>AX5536</t>
  </si>
  <si>
    <t>AX2103I2278</t>
  </si>
  <si>
    <t>AX2103I</t>
  </si>
  <si>
    <t>SKW6841I2095</t>
  </si>
  <si>
    <t>AX5654I2278</t>
  </si>
  <si>
    <t>AX5654I</t>
  </si>
  <si>
    <t>AX5654</t>
  </si>
  <si>
    <t>AX2701I2278</t>
  </si>
  <si>
    <t>AX2701I</t>
  </si>
  <si>
    <t>SKW64722296</t>
  </si>
  <si>
    <t>SKW6472</t>
  </si>
  <si>
    <t>AX5573I2393</t>
  </si>
  <si>
    <t>DZ21582296</t>
  </si>
  <si>
    <t>DZ2158</t>
  </si>
  <si>
    <t>AX2194I4206</t>
  </si>
  <si>
    <t>FS5943I4360</t>
  </si>
  <si>
    <t>ES5165I4360</t>
  </si>
  <si>
    <t>FS5847I4360</t>
  </si>
  <si>
    <t>BQ2532I4360</t>
  </si>
  <si>
    <t>FS5985I2296</t>
  </si>
  <si>
    <t>FS5985I</t>
  </si>
  <si>
    <t>FS5985</t>
  </si>
  <si>
    <t>FS5986I4321</t>
  </si>
  <si>
    <t>ES5218I4291</t>
  </si>
  <si>
    <t>ES5165I4321</t>
  </si>
  <si>
    <t>FS5944I2278</t>
  </si>
  <si>
    <t>FS5708SET2206</t>
  </si>
  <si>
    <t>FS5708SET</t>
  </si>
  <si>
    <t>FS5707I2357</t>
  </si>
  <si>
    <t>SKW3033I2296</t>
  </si>
  <si>
    <t>ES5098I4360</t>
  </si>
  <si>
    <t>ES5098I4321</t>
  </si>
  <si>
    <t>SKW3033I4206</t>
  </si>
  <si>
    <t>FS4656I2278</t>
  </si>
  <si>
    <t>FS5943I4291</t>
  </si>
  <si>
    <t>FS5713I4327</t>
  </si>
  <si>
    <t>ES5222I4291</t>
  </si>
  <si>
    <t>FS5986I2296</t>
  </si>
  <si>
    <t>ES5098I2095</t>
  </si>
  <si>
    <t>FS5713I4321</t>
  </si>
  <si>
    <t>FS5707I4360</t>
  </si>
  <si>
    <t>ES5216I2393</t>
  </si>
  <si>
    <t>ES5216I</t>
  </si>
  <si>
    <t>ES5216</t>
  </si>
  <si>
    <t>SKW30334327</t>
  </si>
  <si>
    <t>BQ2532I2278</t>
  </si>
  <si>
    <t>SKW68044291</t>
  </si>
  <si>
    <t>FS4656I2393</t>
  </si>
  <si>
    <t>FS5944I4327</t>
  </si>
  <si>
    <t>SKW3033I4327</t>
  </si>
  <si>
    <t>ES5098I2286</t>
  </si>
  <si>
    <t>FS5949I2294</t>
  </si>
  <si>
    <t>FS5949I4321</t>
  </si>
  <si>
    <t>FS5951I2206</t>
  </si>
  <si>
    <t>FS5951I</t>
  </si>
  <si>
    <t>FS5951</t>
  </si>
  <si>
    <t>FS5903I4327</t>
  </si>
  <si>
    <t>BQ2532I4321</t>
  </si>
  <si>
    <t>FS5943I2278</t>
  </si>
  <si>
    <t>FS5707I2320</t>
  </si>
  <si>
    <t>ES5098I2294</t>
  </si>
  <si>
    <t>FS5943I2296</t>
  </si>
  <si>
    <t>JR1356IT2296</t>
  </si>
  <si>
    <t>JR1356IT</t>
  </si>
  <si>
    <t>FS4656I2206</t>
  </si>
  <si>
    <t>FS4656I4327</t>
  </si>
  <si>
    <t>FS5848I2278</t>
  </si>
  <si>
    <t>FS5848I</t>
  </si>
  <si>
    <t>FS5848</t>
  </si>
  <si>
    <t>FS5848I2393</t>
  </si>
  <si>
    <t>FS4487I4206</t>
  </si>
  <si>
    <t>FS5986I2357</t>
  </si>
  <si>
    <t>FS5707I2278</t>
  </si>
  <si>
    <t>FS4656IE4206</t>
  </si>
  <si>
    <t>ES5165I2357</t>
  </si>
  <si>
    <t>FS4682I2414</t>
  </si>
  <si>
    <t>FS4487I2296</t>
  </si>
  <si>
    <t>DZ1951I2286</t>
  </si>
  <si>
    <t>DZ1951I</t>
  </si>
  <si>
    <t>DZ1951</t>
  </si>
  <si>
    <t>AX28562206</t>
  </si>
  <si>
    <t>AX2856</t>
  </si>
  <si>
    <t>FS4487IET4327</t>
  </si>
  <si>
    <t>AX5381I2206</t>
  </si>
  <si>
    <t>AX5381I</t>
  </si>
  <si>
    <t>AX5381</t>
  </si>
  <si>
    <t>AX2722I4291</t>
  </si>
  <si>
    <t>AX5381I2393</t>
  </si>
  <si>
    <t>BQ2453I2294</t>
  </si>
  <si>
    <t>BQ3721I2095</t>
  </si>
  <si>
    <t>BQ3721I</t>
  </si>
  <si>
    <t>BQ3721</t>
  </si>
  <si>
    <t>BQ2453I4206</t>
  </si>
  <si>
    <t>ES4628I1192</t>
  </si>
  <si>
    <t>AX5329I4291</t>
  </si>
  <si>
    <t>BQ3691I4291</t>
  </si>
  <si>
    <t>ES3546I2449</t>
  </si>
  <si>
    <t>AX5329I4360</t>
  </si>
  <si>
    <t>ES43012357</t>
  </si>
  <si>
    <t>FS5437I2278</t>
  </si>
  <si>
    <t>BQ2453I2296</t>
  </si>
  <si>
    <t>FS4813I2296</t>
  </si>
  <si>
    <t>FS4813I</t>
  </si>
  <si>
    <t>FS4813</t>
  </si>
  <si>
    <t>SKW6842I2296</t>
  </si>
  <si>
    <t>ES4301I2393</t>
  </si>
  <si>
    <t>ES3466I2286</t>
  </si>
  <si>
    <t>ES4301I2286</t>
  </si>
  <si>
    <t>AX29622206</t>
  </si>
  <si>
    <t>AX2962</t>
  </si>
  <si>
    <t>AX5329I2206</t>
  </si>
  <si>
    <t>AX5329I4327</t>
  </si>
  <si>
    <t>ES3546I4327</t>
  </si>
  <si>
    <t>FS4835I4206</t>
  </si>
  <si>
    <t>ES4301I4206</t>
  </si>
  <si>
    <t>ES4301I4291</t>
  </si>
  <si>
    <t>FS5437I2286</t>
  </si>
  <si>
    <t>ES2811I2296</t>
  </si>
  <si>
    <t>ES2811I</t>
  </si>
  <si>
    <t>ES2811</t>
  </si>
  <si>
    <t>FS4813I2497</t>
  </si>
  <si>
    <t>ES46284360</t>
  </si>
  <si>
    <t>FS5437I2449</t>
  </si>
  <si>
    <t>ES4519I4206</t>
  </si>
  <si>
    <t>FS5437I2497</t>
  </si>
  <si>
    <t>FS4813I2357</t>
  </si>
  <si>
    <t>FS59822320</t>
  </si>
  <si>
    <t>FS5982</t>
  </si>
  <si>
    <t>ES3545I2294</t>
  </si>
  <si>
    <t>ES3545I</t>
  </si>
  <si>
    <t>ES3545</t>
  </si>
  <si>
    <t>ES5136I1192</t>
  </si>
  <si>
    <t>SKW6842I4327</t>
  </si>
  <si>
    <t>FS5963IT4291</t>
  </si>
  <si>
    <t>ES5136I2296</t>
  </si>
  <si>
    <t>FS4813I1192</t>
  </si>
  <si>
    <t>FS5151I2278</t>
  </si>
  <si>
    <t>FS5151I</t>
  </si>
  <si>
    <t>FS5151</t>
  </si>
  <si>
    <t>FS5381I2296</t>
  </si>
  <si>
    <t>FS5381I</t>
  </si>
  <si>
    <t>FS5381</t>
  </si>
  <si>
    <t>FS5381I2206</t>
  </si>
  <si>
    <t>SKW68234327</t>
  </si>
  <si>
    <t>ES4519I4291</t>
  </si>
  <si>
    <t>FS5380I2278</t>
  </si>
  <si>
    <t>FS5380I</t>
  </si>
  <si>
    <t>FS5380</t>
  </si>
  <si>
    <t>FS55122393</t>
  </si>
  <si>
    <t>FS4735IT2449</t>
  </si>
  <si>
    <t>FS4735IT</t>
  </si>
  <si>
    <t>BQ3691I2294</t>
  </si>
  <si>
    <t>AX29602296</t>
  </si>
  <si>
    <t>FS5381I2294</t>
  </si>
  <si>
    <t>ES4519IT4321</t>
  </si>
  <si>
    <t>ES5136I2320</t>
  </si>
  <si>
    <t>FS4735I4321</t>
  </si>
  <si>
    <t>ES2811I2206</t>
  </si>
  <si>
    <t>ES3546I4206</t>
  </si>
  <si>
    <t>FS4813IE1192</t>
  </si>
  <si>
    <t>FS4813IE</t>
  </si>
  <si>
    <t>BQ2453I2497</t>
  </si>
  <si>
    <t>BQ3691I2206</t>
  </si>
  <si>
    <t>SKW6843I2296</t>
  </si>
  <si>
    <t>SKW6843I</t>
  </si>
  <si>
    <t>SKW6843</t>
  </si>
  <si>
    <t>BQ2453I4291</t>
  </si>
  <si>
    <t>AX29601192</t>
  </si>
  <si>
    <t>SKW6857I2095</t>
  </si>
  <si>
    <t>SKW6857I</t>
  </si>
  <si>
    <t>SKW6857</t>
  </si>
  <si>
    <t>FS5453I4291</t>
  </si>
  <si>
    <t>ES3716I2278</t>
  </si>
  <si>
    <t>ES3716I</t>
  </si>
  <si>
    <t>ES3716</t>
  </si>
  <si>
    <t>ES2811I2393</t>
  </si>
  <si>
    <t>BQ2541I2294</t>
  </si>
  <si>
    <t>ES3546I2278</t>
  </si>
  <si>
    <t>BQ2541I2286</t>
  </si>
  <si>
    <t>FS4813I2286</t>
  </si>
  <si>
    <t>SKW6817I4291</t>
  </si>
  <si>
    <t>FS4835I2095</t>
  </si>
  <si>
    <t>SKW68234206</t>
  </si>
  <si>
    <t>ES37162296</t>
  </si>
  <si>
    <t>FS5437I2393</t>
  </si>
  <si>
    <t>ES28112320</t>
  </si>
  <si>
    <t>FS5512I4321</t>
  </si>
  <si>
    <t>BQ2541I2095</t>
  </si>
  <si>
    <t>ES2811I2294</t>
  </si>
  <si>
    <t>SKW60862278</t>
  </si>
  <si>
    <t>SKW6086</t>
  </si>
  <si>
    <t>AX29604360</t>
  </si>
  <si>
    <t>FS4812IT4327</t>
  </si>
  <si>
    <t>ES3716I2294</t>
  </si>
  <si>
    <t>BQ2541I4327</t>
  </si>
  <si>
    <t>FS57632278</t>
  </si>
  <si>
    <t>FS5763</t>
  </si>
  <si>
    <t>FS5380I2095</t>
  </si>
  <si>
    <t>ES3466I4291</t>
  </si>
  <si>
    <t>ES4301I4321</t>
  </si>
  <si>
    <t>AX5329I1192</t>
  </si>
  <si>
    <t>ES4301I4360</t>
  </si>
  <si>
    <t>ES43014327</t>
  </si>
  <si>
    <t>BQ3691I4360</t>
  </si>
  <si>
    <t>ES5136I4291</t>
  </si>
  <si>
    <t>ES3716I2449</t>
  </si>
  <si>
    <t>SKW68234360</t>
  </si>
  <si>
    <t>FS5437I4327</t>
  </si>
  <si>
    <t>FS5512I4206</t>
  </si>
  <si>
    <t>ES4628I2095</t>
  </si>
  <si>
    <t>ES4628I4206</t>
  </si>
  <si>
    <t>FS5061I2296</t>
  </si>
  <si>
    <t>FS5061I</t>
  </si>
  <si>
    <t>FS5061</t>
  </si>
  <si>
    <t>BQ3392I2294</t>
  </si>
  <si>
    <t>ES5111I2294</t>
  </si>
  <si>
    <t>ES5111I</t>
  </si>
  <si>
    <t>ES5111</t>
  </si>
  <si>
    <t>FS5920I2294</t>
  </si>
  <si>
    <t>FS5920I</t>
  </si>
  <si>
    <t>FS5920</t>
  </si>
  <si>
    <t>AX2706I4206</t>
  </si>
  <si>
    <t>BQ3392I1192</t>
  </si>
  <si>
    <t>AX2706I4291</t>
  </si>
  <si>
    <t>BQ3341I4291</t>
  </si>
  <si>
    <t>DZ12064360</t>
  </si>
  <si>
    <t>BQ1571I2296</t>
  </si>
  <si>
    <t>ES3282I2296</t>
  </si>
  <si>
    <t>ES3282I</t>
  </si>
  <si>
    <t>ES3282</t>
  </si>
  <si>
    <t>BQ3576I2286</t>
  </si>
  <si>
    <t>BQ3576I</t>
  </si>
  <si>
    <t>BQ3576</t>
  </si>
  <si>
    <t>ES5111I2497</t>
  </si>
  <si>
    <t>FS5981I4291</t>
  </si>
  <si>
    <t>AX2706I2449</t>
  </si>
  <si>
    <t>DZ1206IT4321</t>
  </si>
  <si>
    <t>ES3284I4327</t>
  </si>
  <si>
    <t>ES43184206</t>
  </si>
  <si>
    <t>ES46491192</t>
  </si>
  <si>
    <t>ES4649</t>
  </si>
  <si>
    <t>BQ1571I4291</t>
  </si>
  <si>
    <t>FS5459I1192</t>
  </si>
  <si>
    <t>FS5459I</t>
  </si>
  <si>
    <t>FS5459</t>
  </si>
  <si>
    <t>BQ3393I4291</t>
  </si>
  <si>
    <t>BQ3392I4291</t>
  </si>
  <si>
    <t>SKW3038I4291</t>
  </si>
  <si>
    <t>SKW6859I2095</t>
  </si>
  <si>
    <t>AX2172I4321</t>
  </si>
  <si>
    <t>AX5802I2296</t>
  </si>
  <si>
    <t>AX5802I</t>
  </si>
  <si>
    <t>AX5802</t>
  </si>
  <si>
    <t>SKW6788I2206</t>
  </si>
  <si>
    <t>SKW6788I</t>
  </si>
  <si>
    <t>SKW6788</t>
  </si>
  <si>
    <t>SKW6859I4327</t>
  </si>
  <si>
    <t>SKW6845I4327</t>
  </si>
  <si>
    <t>FS5920I2095</t>
  </si>
  <si>
    <t>SKW6859I4206</t>
  </si>
  <si>
    <t>SKW6859I4360</t>
  </si>
  <si>
    <t>SKW6845I4360</t>
  </si>
  <si>
    <t>SKW30532296</t>
  </si>
  <si>
    <t>SKW3053</t>
  </si>
  <si>
    <t>FS5901I2294</t>
  </si>
  <si>
    <t>ES4318IT4327</t>
  </si>
  <si>
    <t>AX5802I2286</t>
  </si>
  <si>
    <t>ES5158I2294</t>
  </si>
  <si>
    <t>ES5158I</t>
  </si>
  <si>
    <t>ES5158</t>
  </si>
  <si>
    <t>BQ3392I2282</t>
  </si>
  <si>
    <t>AX2702I2278</t>
  </si>
  <si>
    <t>SKW6859I2278</t>
  </si>
  <si>
    <t>BQ3568I4291</t>
  </si>
  <si>
    <t>ES4649I2296</t>
  </si>
  <si>
    <t>ES4649I</t>
  </si>
  <si>
    <t>AX2133IT1192</t>
  </si>
  <si>
    <t>AX2133IT</t>
  </si>
  <si>
    <t>AX2133</t>
  </si>
  <si>
    <t>FS5901I2296</t>
  </si>
  <si>
    <t>FS5459I2095</t>
  </si>
  <si>
    <t>BQ3392I4321</t>
  </si>
  <si>
    <t>BQ3392I2320</t>
  </si>
  <si>
    <t>BQ3392I4327</t>
  </si>
  <si>
    <t>AX5584I4206</t>
  </si>
  <si>
    <t>FS5901I4206</t>
  </si>
  <si>
    <t>AX5324IT4291</t>
  </si>
  <si>
    <t>ES4318I2206</t>
  </si>
  <si>
    <t>ES4318I</t>
  </si>
  <si>
    <t>AX2745I2206</t>
  </si>
  <si>
    <t>AX2745I</t>
  </si>
  <si>
    <t>AX2745</t>
  </si>
  <si>
    <t>ES3433I2357</t>
  </si>
  <si>
    <t>ES3433I</t>
  </si>
  <si>
    <t>ES3433</t>
  </si>
  <si>
    <t>SKW6779I2296</t>
  </si>
  <si>
    <t>SKW6779I</t>
  </si>
  <si>
    <t>SKW6779</t>
  </si>
  <si>
    <t>ES4318I2294</t>
  </si>
  <si>
    <t>AX2702I2095</t>
  </si>
  <si>
    <t>AX2702I4360</t>
  </si>
  <si>
    <t>AX5584I4291</t>
  </si>
  <si>
    <t>FS5901IT2393</t>
  </si>
  <si>
    <t>FS5901IT</t>
  </si>
  <si>
    <t>AX2706I2095</t>
  </si>
  <si>
    <t>SKW3035I4291</t>
  </si>
  <si>
    <t>FS5940I4291</t>
  </si>
  <si>
    <t>AX5537I2206</t>
  </si>
  <si>
    <t>AX5537I</t>
  </si>
  <si>
    <t>AX5537</t>
  </si>
  <si>
    <t>ES3405I2296</t>
  </si>
  <si>
    <t>ES3405I</t>
  </si>
  <si>
    <t>ES3405</t>
  </si>
  <si>
    <t>ES3433I2282</t>
  </si>
  <si>
    <t>AX2900I2206</t>
  </si>
  <si>
    <t>AX5537I2296</t>
  </si>
  <si>
    <t>ES5158I2095</t>
  </si>
  <si>
    <t>AX2900I4206</t>
  </si>
  <si>
    <t>ES3284I1192</t>
  </si>
  <si>
    <t>SKW2784I2497</t>
  </si>
  <si>
    <t>SKW2340I2095</t>
  </si>
  <si>
    <t>SKW2785I4291</t>
  </si>
  <si>
    <t>SKW2837I4291</t>
  </si>
  <si>
    <t>SKW2996I4291</t>
  </si>
  <si>
    <t>SKW6579I4291</t>
  </si>
  <si>
    <t>AX2752I4360</t>
  </si>
  <si>
    <t>SKW21512296</t>
  </si>
  <si>
    <t>SKW2151</t>
  </si>
  <si>
    <t>SKW2996I4327</t>
  </si>
  <si>
    <t>BQ2416I2206</t>
  </si>
  <si>
    <t>BQ2416I</t>
  </si>
  <si>
    <t>BQ2416</t>
  </si>
  <si>
    <t>SKW2150I2095</t>
  </si>
  <si>
    <t>SKW2150I</t>
  </si>
  <si>
    <t>SKW2865I2296</t>
  </si>
  <si>
    <t>SKW2865I</t>
  </si>
  <si>
    <t>SKW2865</t>
  </si>
  <si>
    <t>SKW2692I2296</t>
  </si>
  <si>
    <t>SKW2340I4206</t>
  </si>
  <si>
    <t>SKW2759I4327</t>
  </si>
  <si>
    <t>SKW3017I4206</t>
  </si>
  <si>
    <t>SKW6856I4291</t>
  </si>
  <si>
    <t>SKW2785I2296</t>
  </si>
  <si>
    <t>SKW21502296</t>
  </si>
  <si>
    <t>SKW2837I2296</t>
  </si>
  <si>
    <t>SKW3013I4291</t>
  </si>
  <si>
    <t>SKW21504206</t>
  </si>
  <si>
    <t>SKW3020I4327</t>
  </si>
  <si>
    <t>SKW2996I2286</t>
  </si>
  <si>
    <t>SKW2785I4327</t>
  </si>
  <si>
    <t>SKW23074206</t>
  </si>
  <si>
    <t>SKW3057I4327</t>
  </si>
  <si>
    <t>SKW2307I4321</t>
  </si>
  <si>
    <t>SKW2784I4327</t>
  </si>
  <si>
    <t>ES5239I2278</t>
  </si>
  <si>
    <t>SKW2759I2296</t>
  </si>
  <si>
    <t>SKW2785IT2296</t>
  </si>
  <si>
    <t>SKW2785IT</t>
  </si>
  <si>
    <t>SKW30202296</t>
  </si>
  <si>
    <t>SKW6856I2206</t>
  </si>
  <si>
    <t>SKW30204327</t>
  </si>
  <si>
    <t>ES51202278</t>
  </si>
  <si>
    <t>ES5120</t>
  </si>
  <si>
    <t>AX7130SET2206</t>
  </si>
  <si>
    <t>AX7130SET</t>
  </si>
  <si>
    <t>SKW2694I2095</t>
  </si>
  <si>
    <t>SKW2837I2286</t>
  </si>
  <si>
    <t>SKW2784I2286</t>
  </si>
  <si>
    <t>SKW2694I4327</t>
  </si>
  <si>
    <t>SKW6856I4360</t>
  </si>
  <si>
    <t>SKW2784I2320</t>
  </si>
  <si>
    <t>SKW23072206</t>
  </si>
  <si>
    <t>SKW2692I4327</t>
  </si>
  <si>
    <t>SKW65772095</t>
  </si>
  <si>
    <t>SKW6577</t>
  </si>
  <si>
    <t>SKW30204360</t>
  </si>
  <si>
    <t>ES5239I2294</t>
  </si>
  <si>
    <t>SKW2150I2296</t>
  </si>
  <si>
    <t>ES50914291</t>
  </si>
  <si>
    <t>SKW2837I2095</t>
  </si>
  <si>
    <t>ES5239I4291</t>
  </si>
  <si>
    <t>SKW6652I2095</t>
  </si>
  <si>
    <t>SKW6652I</t>
  </si>
  <si>
    <t>SKW6652</t>
  </si>
  <si>
    <t>SKW21502320</t>
  </si>
  <si>
    <t>SKW2785I2206</t>
  </si>
  <si>
    <t>ES5198I2294</t>
  </si>
  <si>
    <t>FS5841I2095</t>
  </si>
  <si>
    <t>BQ3639I4206</t>
  </si>
  <si>
    <t>FS58411192</t>
  </si>
  <si>
    <t>AX5588I4291</t>
  </si>
  <si>
    <t>AX1326I2449</t>
  </si>
  <si>
    <t>AX1344I2393</t>
  </si>
  <si>
    <t>AX13262320</t>
  </si>
  <si>
    <t>FS5841I2282</t>
  </si>
  <si>
    <t>SKW3056I4327</t>
  </si>
  <si>
    <t>BQ2551IT4327</t>
  </si>
  <si>
    <t>BQ2551IT2320</t>
  </si>
  <si>
    <t>BQ2551I4327</t>
  </si>
  <si>
    <t>FS5743I2095</t>
  </si>
  <si>
    <t>FS5960I2294</t>
  </si>
  <si>
    <t>ES5198I4206</t>
  </si>
  <si>
    <t>FS5961I4291</t>
  </si>
  <si>
    <t>SKW3065I4327</t>
  </si>
  <si>
    <t>ES4352I2294</t>
  </si>
  <si>
    <t>SKW3056I2095</t>
  </si>
  <si>
    <t>SKW3065I2095</t>
  </si>
  <si>
    <t>FS5841I4206</t>
  </si>
  <si>
    <t>ES4352I4291</t>
  </si>
  <si>
    <t>AX5583I4360</t>
  </si>
  <si>
    <t>ES5202I4360</t>
  </si>
  <si>
    <t>FS5961I4360</t>
  </si>
  <si>
    <t>ES5244I4360</t>
  </si>
  <si>
    <t>FS5743I4360</t>
  </si>
  <si>
    <t>SKW3063I2278</t>
  </si>
  <si>
    <t>FS5743I4327</t>
  </si>
  <si>
    <t>SKW3065I2296</t>
  </si>
  <si>
    <t>AX1349I2286</t>
  </si>
  <si>
    <t>AX1349I</t>
  </si>
  <si>
    <t>AX1349</t>
  </si>
  <si>
    <t>FS58414327</t>
  </si>
  <si>
    <t>ES5202I4327</t>
  </si>
  <si>
    <t>FS5961I2294</t>
  </si>
  <si>
    <t>FS5960I4291</t>
  </si>
  <si>
    <t>FS5658I2357</t>
  </si>
  <si>
    <t>FS5961I2278</t>
  </si>
  <si>
    <t>FS5658I4327</t>
  </si>
  <si>
    <t>SKW3065I4360</t>
  </si>
  <si>
    <t>BQ2551IT4321</t>
  </si>
  <si>
    <t>BQ3639I4291</t>
  </si>
  <si>
    <t>AX13262296</t>
  </si>
  <si>
    <t>FS5743I2286</t>
  </si>
  <si>
    <t>ES4352I2206</t>
  </si>
  <si>
    <t>FS5551I4327</t>
  </si>
  <si>
    <t>FS5960I2278</t>
  </si>
  <si>
    <t>FS5743I4321</t>
  </si>
  <si>
    <t>FS5841I2320</t>
  </si>
  <si>
    <t>FS5960I2206</t>
  </si>
  <si>
    <t>ES52682206</t>
  </si>
  <si>
    <t>ES5268</t>
  </si>
  <si>
    <t>AX2447I2206</t>
  </si>
  <si>
    <t>AX2447I</t>
  </si>
  <si>
    <t>AX2447</t>
  </si>
  <si>
    <t>ES4352I1192</t>
  </si>
  <si>
    <t>AX1326I4291</t>
  </si>
  <si>
    <t>ES43522296</t>
  </si>
  <si>
    <t>ES4352I2296</t>
  </si>
  <si>
    <t>ES5200I2320</t>
  </si>
  <si>
    <t>ES5200I</t>
  </si>
  <si>
    <t>ES5200</t>
  </si>
  <si>
    <t>ES30602282</t>
  </si>
  <si>
    <t>ES3060</t>
  </si>
  <si>
    <t>FS5961I2296</t>
  </si>
  <si>
    <t>FS5447I4327</t>
  </si>
  <si>
    <t>BQ2551I2095</t>
  </si>
  <si>
    <t>FS58412206</t>
  </si>
  <si>
    <t>FS5961I2206</t>
  </si>
  <si>
    <t>AX1344I4327</t>
  </si>
  <si>
    <t>SKW3063I4327</t>
  </si>
  <si>
    <t>ES4352I2286</t>
  </si>
  <si>
    <t>ES5200I2449</t>
  </si>
  <si>
    <t>FS5653I2278</t>
  </si>
  <si>
    <t>FS5653I</t>
  </si>
  <si>
    <t>FS5653</t>
  </si>
  <si>
    <t>ES4274IT2206</t>
  </si>
  <si>
    <t>ES4274IT</t>
  </si>
  <si>
    <t>ES4274</t>
  </si>
  <si>
    <t>ES3020I4291</t>
  </si>
  <si>
    <t>FS5960I2296</t>
  </si>
  <si>
    <t>ES5242I2393</t>
  </si>
  <si>
    <t>ES5242I</t>
  </si>
  <si>
    <t>ES5242</t>
  </si>
  <si>
    <t>FS5961I4327</t>
  </si>
  <si>
    <t>ES5070I4206</t>
  </si>
  <si>
    <t>BQ2551I2278</t>
  </si>
  <si>
    <t>ES5240I4327</t>
  </si>
  <si>
    <t>ES4352I4327</t>
  </si>
  <si>
    <t>ES4648I2449</t>
  </si>
  <si>
    <t>BQ2552I2294</t>
  </si>
  <si>
    <t>BQ2552I</t>
  </si>
  <si>
    <t>BQ2552</t>
  </si>
  <si>
    <t>ES4648I2206</t>
  </si>
  <si>
    <t>BQ2552I2393</t>
  </si>
  <si>
    <t>BQ2552I2278</t>
  </si>
  <si>
    <t>SKW65102296</t>
  </si>
  <si>
    <t>SKW6510</t>
  </si>
  <si>
    <t>SKW65082296</t>
  </si>
  <si>
    <t>ES4433I2393</t>
  </si>
  <si>
    <t>ES4433I</t>
  </si>
  <si>
    <t>ES4433</t>
  </si>
  <si>
    <t>ES5241I4291</t>
  </si>
  <si>
    <t>SKW6508I4291</t>
  </si>
  <si>
    <t>ES46482286</t>
  </si>
  <si>
    <t>ES4648I2296</t>
  </si>
  <si>
    <t>SKW2715I2296</t>
  </si>
  <si>
    <t>SKW2715I</t>
  </si>
  <si>
    <t>SKW2715</t>
  </si>
  <si>
    <t>SKW2699I4291</t>
  </si>
  <si>
    <t>SKW2665I4360</t>
  </si>
  <si>
    <t>SKW2699I2296</t>
  </si>
  <si>
    <t>SKW2699I4327</t>
  </si>
  <si>
    <t>SKW3061I4360</t>
  </si>
  <si>
    <t>SKW2838I2278</t>
  </si>
  <si>
    <t>SKW2838I</t>
  </si>
  <si>
    <t>SKW2838</t>
  </si>
  <si>
    <t>ES4648I4327</t>
  </si>
  <si>
    <t>SKW3061I4327</t>
  </si>
  <si>
    <t>SKW6374I2296</t>
  </si>
  <si>
    <t>SKW6374I</t>
  </si>
  <si>
    <t>SKW6374</t>
  </si>
  <si>
    <t>SKW2665I2206</t>
  </si>
  <si>
    <t>SKW2717I2296</t>
  </si>
  <si>
    <t>SKW2717I</t>
  </si>
  <si>
    <t>SKW2717</t>
  </si>
  <si>
    <t>SKW6512I2206</t>
  </si>
  <si>
    <t>SKW6512I</t>
  </si>
  <si>
    <t>SKW6512</t>
  </si>
  <si>
    <t>ES46482294</t>
  </si>
  <si>
    <t>ES4648I2320</t>
  </si>
  <si>
    <t>SKW2838I2206</t>
  </si>
  <si>
    <t>AX5265I2449</t>
  </si>
  <si>
    <t>AX5265I</t>
  </si>
  <si>
    <t>AX5265</t>
  </si>
  <si>
    <t>BQ2512I2095</t>
  </si>
  <si>
    <t>BQ2512I</t>
  </si>
  <si>
    <t>BQ2512</t>
  </si>
  <si>
    <t>SKW3064I2095</t>
  </si>
  <si>
    <t>SKW3067I4206</t>
  </si>
  <si>
    <t>AX5266I2296</t>
  </si>
  <si>
    <t>SKW3069I2095</t>
  </si>
  <si>
    <t>SKW3068I4291</t>
  </si>
  <si>
    <t>SKW2765IT4327</t>
  </si>
  <si>
    <t>SKW3069I2296</t>
  </si>
  <si>
    <t>SKW2765I4291</t>
  </si>
  <si>
    <t>AX5266I2095</t>
  </si>
  <si>
    <t>SKW3069I2278</t>
  </si>
  <si>
    <t>AX5266I4360</t>
  </si>
  <si>
    <t>SKW3069I4360</t>
  </si>
  <si>
    <t>SKW3067I2206</t>
  </si>
  <si>
    <t>SKW3069I4206</t>
  </si>
  <si>
    <t>SKW3064I4327</t>
  </si>
  <si>
    <t>SKW3064I2296</t>
  </si>
  <si>
    <t>AX5266I4327</t>
  </si>
  <si>
    <t>BQ2512I2393</t>
  </si>
  <si>
    <t>SKW3067I2095</t>
  </si>
  <si>
    <t>ES5207I2296</t>
  </si>
  <si>
    <t>ES5207I</t>
  </si>
  <si>
    <t>ES5207</t>
  </si>
  <si>
    <t>BQ3420I2497</t>
  </si>
  <si>
    <t>BQ3420I</t>
  </si>
  <si>
    <t>BQ3420</t>
  </si>
  <si>
    <t>BQ3656I1192</t>
  </si>
  <si>
    <t>BQ3656I</t>
  </si>
  <si>
    <t>BQ3656</t>
  </si>
  <si>
    <t>SKW2716I2296</t>
  </si>
  <si>
    <t>SKW2716I</t>
  </si>
  <si>
    <t>SKW2716</t>
  </si>
  <si>
    <t>AX2520I4360</t>
  </si>
  <si>
    <t>ES4447I2294</t>
  </si>
  <si>
    <t>ES4447I</t>
  </si>
  <si>
    <t>ES4447</t>
  </si>
  <si>
    <t>BQ3498I4327</t>
  </si>
  <si>
    <t>ES5068I4291</t>
  </si>
  <si>
    <t>FS5263I2278</t>
  </si>
  <si>
    <t>FS5263I</t>
  </si>
  <si>
    <t>FS5263</t>
  </si>
  <si>
    <t>DZ1819I2286</t>
  </si>
  <si>
    <t>DZ1819I</t>
  </si>
  <si>
    <t>DZ1819</t>
  </si>
  <si>
    <t>FS5402I2286</t>
  </si>
  <si>
    <t>FS5402I</t>
  </si>
  <si>
    <t>FS5402</t>
  </si>
  <si>
    <t>SKW6743I2296</t>
  </si>
  <si>
    <t>SKW6743I</t>
  </si>
  <si>
    <t>SKW6743</t>
  </si>
  <si>
    <t>AX2433I2320</t>
  </si>
  <si>
    <t>AX2433I</t>
  </si>
  <si>
    <t>AX2433</t>
  </si>
  <si>
    <t>AX2527I2449</t>
  </si>
  <si>
    <t>AX2527I2296</t>
  </si>
  <si>
    <t>AX2527I4360</t>
  </si>
  <si>
    <t>AX2527I1192</t>
  </si>
  <si>
    <t>AX2527I2320</t>
  </si>
  <si>
    <t>FS5402I2357</t>
  </si>
  <si>
    <t>AX2527I2095</t>
  </si>
  <si>
    <t>SKW3059I2296</t>
  </si>
  <si>
    <t>SKW3059I</t>
  </si>
  <si>
    <t>SKW3059</t>
  </si>
  <si>
    <t>SKW6743I2320</t>
  </si>
  <si>
    <t>CHAPS P</t>
  </si>
  <si>
    <t>CHP50012357</t>
  </si>
  <si>
    <t>CHP5001</t>
  </si>
  <si>
    <t>CHAPS WATCH</t>
  </si>
  <si>
    <t>FS53082278</t>
  </si>
  <si>
    <t>WATCH-18</t>
  </si>
  <si>
    <t>FS5308</t>
  </si>
  <si>
    <t>BQ2541I2320</t>
  </si>
  <si>
    <t>ES5218I2296</t>
  </si>
  <si>
    <t>AX1721IT1192</t>
  </si>
  <si>
    <t>ME3172I2296</t>
  </si>
  <si>
    <t>SumIF</t>
  </si>
  <si>
    <t>CountIF</t>
  </si>
  <si>
    <t>AverageIF</t>
  </si>
  <si>
    <t>Concatnate</t>
  </si>
  <si>
    <t>CTRL Short keys</t>
  </si>
  <si>
    <t>Formulaes</t>
  </si>
  <si>
    <t>fdgsdf</t>
  </si>
  <si>
    <t>lk.</t>
  </si>
  <si>
    <t>er</t>
  </si>
  <si>
    <t>sum</t>
  </si>
  <si>
    <t>count</t>
  </si>
  <si>
    <t>average</t>
  </si>
  <si>
    <t>countBlank</t>
  </si>
  <si>
    <t>countA</t>
  </si>
  <si>
    <t>len</t>
  </si>
  <si>
    <t>Total</t>
  </si>
  <si>
    <t>countblank</t>
  </si>
  <si>
    <t>CountA</t>
  </si>
  <si>
    <t>Average</t>
  </si>
  <si>
    <t>Students</t>
  </si>
  <si>
    <t>A</t>
  </si>
  <si>
    <t>B</t>
  </si>
  <si>
    <t>C</t>
  </si>
  <si>
    <t>D</t>
  </si>
  <si>
    <t>E</t>
  </si>
  <si>
    <t>Maths</t>
  </si>
  <si>
    <t>Sum</t>
  </si>
  <si>
    <t>alt + =</t>
  </si>
  <si>
    <t>Alt + =</t>
  </si>
  <si>
    <t>It will count the length of the cell</t>
  </si>
  <si>
    <t>Venkatesh Peddinti</t>
  </si>
  <si>
    <t>Len</t>
  </si>
  <si>
    <t>Ravi Kumar</t>
  </si>
  <si>
    <t>Tharun reddy</t>
  </si>
  <si>
    <t>Raju</t>
  </si>
  <si>
    <t>Ramesh</t>
  </si>
  <si>
    <t>F</t>
  </si>
  <si>
    <t>G</t>
  </si>
  <si>
    <t>H</t>
  </si>
  <si>
    <t>I</t>
  </si>
  <si>
    <t>J</t>
  </si>
  <si>
    <t>K</t>
  </si>
  <si>
    <t>L</t>
  </si>
  <si>
    <t>M</t>
  </si>
  <si>
    <t>N</t>
  </si>
  <si>
    <t>Find N letters in the given range</t>
  </si>
  <si>
    <t>Countif</t>
  </si>
  <si>
    <t>&gt;500</t>
  </si>
  <si>
    <t>Remove duplicates</t>
  </si>
  <si>
    <t>Text to columns</t>
  </si>
  <si>
    <t>Filters</t>
  </si>
  <si>
    <t>Only Unique store codes</t>
  </si>
  <si>
    <t>count of the each store codes</t>
  </si>
  <si>
    <t>It will add the several text strings into single string</t>
  </si>
  <si>
    <t>Venkatesh</t>
  </si>
  <si>
    <t>Peddinti</t>
  </si>
  <si>
    <t>Ravi</t>
  </si>
  <si>
    <t>Kumar</t>
  </si>
  <si>
    <t>Tharun</t>
  </si>
  <si>
    <t>reddy</t>
  </si>
  <si>
    <t>First Name</t>
  </si>
  <si>
    <t>Last Name</t>
  </si>
  <si>
    <t>Full Name</t>
  </si>
  <si>
    <t>alskjfkdsfj</t>
  </si>
  <si>
    <t>ksajdflkdsjfskjf</t>
  </si>
  <si>
    <t>laksjfkdsf</t>
  </si>
  <si>
    <t>ksdfsdjf</t>
  </si>
  <si>
    <t>day</t>
  </si>
  <si>
    <t>month</t>
  </si>
  <si>
    <t>year</t>
  </si>
  <si>
    <t>Full Date format</t>
  </si>
  <si>
    <t>Day</t>
  </si>
  <si>
    <t>Year</t>
  </si>
  <si>
    <t>Full date</t>
  </si>
  <si>
    <t>INDIA</t>
  </si>
  <si>
    <t>P</t>
  </si>
  <si>
    <t>LTD</t>
  </si>
  <si>
    <t>17-4-2023</t>
  </si>
  <si>
    <t>14-4-2023</t>
  </si>
  <si>
    <t>18-4-2023</t>
  </si>
  <si>
    <t>23-4-2023</t>
  </si>
  <si>
    <t>13-4-2023</t>
  </si>
  <si>
    <t>16-4-2023</t>
  </si>
  <si>
    <t>21-4-2023</t>
  </si>
  <si>
    <t>9-4-2023</t>
  </si>
  <si>
    <t>7-4-2023</t>
  </si>
  <si>
    <t>8-4-2023</t>
  </si>
  <si>
    <t>20-4-2023</t>
  </si>
  <si>
    <t>19-4-2023</t>
  </si>
  <si>
    <t>5-4-2023</t>
  </si>
  <si>
    <t>12-4-2023</t>
  </si>
  <si>
    <t>3-4-2023</t>
  </si>
  <si>
    <t>10-4-2023</t>
  </si>
  <si>
    <t>22-4-2023</t>
  </si>
  <si>
    <t>2-4-2023</t>
  </si>
  <si>
    <t>4-4-2023</t>
  </si>
  <si>
    <t>6-4-2023</t>
  </si>
  <si>
    <t>11-4-2023</t>
  </si>
  <si>
    <t>15-4-2023</t>
  </si>
  <si>
    <t>Alt + A + E</t>
  </si>
  <si>
    <t>Ctrl + shift + L</t>
  </si>
  <si>
    <t>Alt + A + M</t>
  </si>
  <si>
    <t>VlookUp</t>
  </si>
  <si>
    <t>HLookUP</t>
  </si>
  <si>
    <t>lookup value, table array,row index number,range lookup</t>
  </si>
  <si>
    <t>lookup value, table array, col index number, range lookup</t>
  </si>
  <si>
    <t>Match</t>
  </si>
  <si>
    <t>Vlookup with match</t>
  </si>
  <si>
    <t>Data Validation</t>
  </si>
  <si>
    <t xml:space="preserve">Past special </t>
  </si>
  <si>
    <t>Transpose</t>
  </si>
  <si>
    <t>Past Special</t>
  </si>
  <si>
    <t>step 1</t>
  </si>
  <si>
    <t>select the data</t>
  </si>
  <si>
    <t>step 2</t>
  </si>
  <si>
    <t>copy the data</t>
  </si>
  <si>
    <t>step 3</t>
  </si>
  <si>
    <t>ctrl + alt + v</t>
  </si>
  <si>
    <t>step 4</t>
  </si>
  <si>
    <t>Values</t>
  </si>
  <si>
    <t>sfdf</t>
  </si>
  <si>
    <t>Index with match</t>
  </si>
  <si>
    <t>PIVOT TABLE</t>
  </si>
  <si>
    <t>using pivot table we can quicly create reports</t>
  </si>
  <si>
    <t>Reports need to prepare</t>
  </si>
  <si>
    <t>Name</t>
  </si>
  <si>
    <t>Row Labels</t>
  </si>
  <si>
    <t>Grand Total</t>
  </si>
  <si>
    <t>Quarter wise Sales</t>
  </si>
  <si>
    <t>Name wise and qarter wise report</t>
  </si>
  <si>
    <t>Region and brand wise sales</t>
  </si>
  <si>
    <t>Column Labels</t>
  </si>
  <si>
    <t>Sum of NSV</t>
  </si>
  <si>
    <t>Sum of M.R.P.</t>
  </si>
  <si>
    <t>East</t>
  </si>
  <si>
    <t>Count of M.R.P.</t>
  </si>
  <si>
    <t>Left</t>
  </si>
  <si>
    <t xml:space="preserve">Right </t>
  </si>
  <si>
    <t>Max</t>
  </si>
  <si>
    <t>Min</t>
  </si>
  <si>
    <t xml:space="preserve">Text </t>
  </si>
  <si>
    <t>full name</t>
  </si>
  <si>
    <t>first name</t>
  </si>
  <si>
    <t>last name</t>
  </si>
  <si>
    <t>Goverdhan kumar</t>
  </si>
  <si>
    <t>Tharun Chandra</t>
  </si>
  <si>
    <t>Hema kumar</t>
  </si>
  <si>
    <t>Naveen Raj</t>
  </si>
  <si>
    <t>Sreenu Peddinti</t>
  </si>
  <si>
    <t>Right</t>
  </si>
  <si>
    <t>Numbers</t>
  </si>
  <si>
    <t xml:space="preserve">Find 5 </t>
  </si>
  <si>
    <t>Get Highest MRP</t>
  </si>
  <si>
    <t>Get Lowest MRP</t>
  </si>
  <si>
    <t>1-4-2023</t>
  </si>
  <si>
    <t>27-3-2023</t>
  </si>
  <si>
    <t>28-3-2023</t>
  </si>
  <si>
    <t>31-3-2023</t>
  </si>
  <si>
    <t>30-3-2023</t>
  </si>
  <si>
    <t>29-3-2023</t>
  </si>
  <si>
    <t>goverdhan kumar reddy</t>
  </si>
  <si>
    <t>MID</t>
  </si>
  <si>
    <t xml:space="preserve">Iferror </t>
  </si>
  <si>
    <t xml:space="preserve">Today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</si>
</sst>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1" xfId="0" applyBorder="1"/>
    <xf numFmtId="0" fontId="0" fillId="2" borderId="1" xfId="0" applyFill="1" applyBorder="1"/>
    <xf numFmtId="0" fontId="0" fillId="2" borderId="1" xfId="0" quotePrefix="1" applyFill="1" applyBorder="1"/>
    <xf numFmtId="0" fontId="0" fillId="2" borderId="0" xfId="0" applyFill="1" applyBorder="1"/>
    <xf numFmtId="43" fontId="0" fillId="0" borderId="0" xfId="1" applyFont="1"/>
    <xf numFmtId="43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0" applyFont="1" applyFill="1"/>
    <xf numFmtId="0" fontId="0" fillId="0" borderId="2" xfId="0" applyBorder="1" applyAlignment="1">
      <alignment horizontal="center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702.870450115741" createdVersion="6" refreshedVersion="6" minRefreshableVersion="3" recordCount="910">
  <cacheSource type="worksheet">
    <worksheetSource ref="A1:AD911" sheet="Raw_Data"/>
  </cacheSource>
  <cacheFields count="30">
    <cacheField name="Name" numFmtId="0">
      <sharedItems count="19">
        <s v="PUNE (WESTEND-JW)"/>
        <s v="ANDHERI (INFINITI-JW)"/>
        <s v="BENGALURU AIRPORT"/>
        <s v="THANE (VIVIANA-JW)"/>
        <s v="BANGALORE (PHOENIX-JW)"/>
        <s v="MALAD (INFINITI-JW)"/>
        <s v="COIMBATORE (PROZONE-JW)"/>
        <s v="AURANGABAD (PROZONE-JW)"/>
        <s v="DOMBIVALI (XPERIA-JW)"/>
        <s v="BAREILLY-PHOENIX UNITED"/>
        <s v="KOTTAYAM (MALL OF JOY-JW)"/>
        <s v="INDORE (TREASURE ISLAND-JW)"/>
        <s v="PANVEL (ORION-JW)"/>
        <s v="NASHIK (CITY CENTRE-JW)"/>
        <s v="THRISSUR (SOBHA CITY-JW)"/>
        <s v="NAGPUR (VR-NAGPUR-JW)"/>
        <s v="HEAD OFFICE"/>
        <s v="BHOPAL (DB CITY MALL-JW)"/>
        <s v="AMRAVATI (TAPADIA CITY CENTRE)"/>
      </sharedItems>
    </cacheField>
    <cacheField name="Store Code" numFmtId="0">
      <sharedItems/>
    </cacheField>
    <cacheField name="Store Name" numFmtId="0">
      <sharedItems/>
    </cacheField>
    <cacheField name="GrpCatName" numFmtId="0">
      <sharedItems/>
    </cacheField>
    <cacheField name="Party" numFmtId="0">
      <sharedItems/>
    </cacheField>
    <cacheField name="Bill No" numFmtId="0">
      <sharedItems containsSemiMixedTypes="0" containsString="0" containsNumber="1" containsInteger="1" minValue="1" maxValue="8022"/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3" maxValue="4"/>
    </cacheField>
    <cacheField name="Year" numFmtId="0">
      <sharedItems containsSemiMixedTypes="0" containsString="0" containsNumber="1" containsInteger="1" minValue="2023" maxValue="2023"/>
    </cacheField>
    <cacheField name="Full date" numFmtId="0">
      <sharedItems/>
    </cacheField>
    <cacheField name="UniqueCode" numFmtId="0">
      <sharedItems/>
    </cacheField>
    <cacheField name="Month2" numFmtId="0">
      <sharedItems/>
    </cacheField>
    <cacheField name="Week" numFmtId="0">
      <sharedItems/>
    </cacheField>
    <cacheField name="Quarter" numFmtId="0">
      <sharedItems count="2">
        <s v="Q2"/>
        <s v="Q1"/>
      </sharedItems>
    </cacheField>
    <cacheField name="Description" numFmtId="0">
      <sharedItems/>
    </cacheField>
    <cacheField name="Style" numFmtId="0">
      <sharedItems/>
    </cacheField>
    <cacheField name="Style 2" numFmtId="0">
      <sharedItems/>
    </cacheField>
    <cacheField name="Qty" numFmtId="0">
      <sharedItems containsSemiMixedTypes="0" containsString="0" containsNumber="1" containsInteger="1" minValue="-1" maxValue="1"/>
    </cacheField>
    <cacheField name="M.R.P." numFmtId="0">
      <sharedItems containsSemiMixedTypes="0" containsString="0" containsNumber="1" minValue="-33495" maxValue="39995"/>
    </cacheField>
    <cacheField name="BrandDisc" numFmtId="0">
      <sharedItems containsSemiMixedTypes="0" containsString="0" containsNumber="1" containsInteger="1" minValue="-13398" maxValue="16998"/>
    </cacheField>
    <cacheField name="Disc" numFmtId="0">
      <sharedItems containsSemiMixedTypes="0" containsString="0" containsNumber="1" containsInteger="1" minValue="-1225" maxValue="19494"/>
    </cacheField>
    <cacheField name="Net Amount" numFmtId="0">
      <sharedItems containsSemiMixedTypes="0" containsString="0" containsNumber="1" minValue="-25995" maxValue="37995"/>
    </cacheField>
    <cacheField name="Region" numFmtId="0">
      <sharedItems count="5">
        <s v="West"/>
        <s v="South"/>
        <s v="North"/>
        <s v="East"/>
        <s v="Corp" u="1"/>
      </sharedItems>
    </cacheField>
    <cacheField name="Brand" numFmtId="0">
      <sharedItems count="11">
        <s v="ARMANI WATCH"/>
        <s v="DIESEL WATCH"/>
        <s v="M KORS DISPLAY WATCH"/>
        <s v="MICHAEL KORS WATCH"/>
        <s v="DIESEL DISPLAY WATCH"/>
        <s v="FOSSIL DISPLAY WATCH"/>
        <s v="ARMANI EXCHANGE WATC"/>
        <s v="FOSSIL WATCH"/>
        <s v="FOSSIL DF WATCHES"/>
        <s v="SKAGEN WATCH"/>
        <s v="CHAPS WATCH"/>
      </sharedItems>
    </cacheField>
    <cacheField name="Cat" numFmtId="0">
      <sharedItems containsMixedTypes="1" containsNumber="1" containsInteger="1" minValue="0" maxValue="0"/>
    </cacheField>
    <cacheField name="NSV" numFmtId="0">
      <sharedItems containsSemiMixedTypes="0" containsString="0" containsNumber="1" minValue="-16310.761016949151" maxValue="20420.702542372881"/>
    </cacheField>
    <cacheField name="Sub Brand" numFmtId="0">
      <sharedItems containsMixedTypes="1" containsNumber="1" containsInteger="1" minValue="0" maxValue="0"/>
    </cacheField>
    <cacheField name="Discounted Remarks" numFmtId="0">
      <sharedItems/>
    </cacheField>
    <cacheField name="234374343" numFmtId="0">
      <sharedItems/>
    </cacheField>
    <cacheField name="I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0">
  <r>
    <x v="0"/>
    <s v="T02286"/>
    <s v="JUST LIFESTYLE PVT.LTD_ Anudh"/>
    <s v="ARMANI"/>
    <s v="FOSSIL INDIA P LTD"/>
    <n v="119"/>
    <n v="17"/>
    <n v="4"/>
    <n v="2023"/>
    <s v="17-4-2023"/>
    <s v="AR600452286"/>
    <s v="P4"/>
    <s v="P4W3"/>
    <x v="0"/>
    <s v="WATCH"/>
    <s v="AR60045"/>
    <s v="AR60045"/>
    <n v="1"/>
    <n v="39995"/>
    <n v="15998"/>
    <n v="0"/>
    <n v="23997"/>
    <x v="0"/>
    <x v="0"/>
    <s v="Traditional"/>
    <n v="12897.370677966102"/>
    <s v="EAW"/>
    <s v="Discounted"/>
    <s v="Discounted"/>
    <s v="good"/>
  </r>
  <r>
    <x v="1"/>
    <s v="T02294"/>
    <s v="JUST LIFESTYLE Pvt Ltd Andheri Link Road_ Mumbai"/>
    <s v="ARMANI"/>
    <s v="FOSSIL INDIA P LTD"/>
    <n v="69"/>
    <n v="14"/>
    <n v="4"/>
    <n v="2023"/>
    <s v="14-4-2023"/>
    <s v="AR70002I2294"/>
    <s v="P4"/>
    <s v="P4W2"/>
    <x v="0"/>
    <s v="WATCH"/>
    <s v="AR70002I"/>
    <s v="AR70002"/>
    <n v="1"/>
    <n v="37995"/>
    <n v="0"/>
    <n v="0"/>
    <n v="37995"/>
    <x v="0"/>
    <x v="0"/>
    <s v="Traditional"/>
    <n v="20420.702542372881"/>
    <s v="EAW"/>
    <s v="Non-Discounted"/>
    <s v="Non-Discounted"/>
    <s v="good"/>
  </r>
  <r>
    <x v="2"/>
    <s v="T04291"/>
    <s v="JUST LIFESTYLE PVT LTD_Blr Airport"/>
    <s v="ARMANI"/>
    <s v="FOSSIL INDIA P LTD"/>
    <n v="127"/>
    <n v="18"/>
    <n v="4"/>
    <n v="2023"/>
    <s v="18-4-2023"/>
    <s v="AR600194291"/>
    <s v="P4"/>
    <s v="P4W3"/>
    <x v="0"/>
    <s v="WATCH"/>
    <s v="AR60019"/>
    <s v="AR60019"/>
    <n v="1"/>
    <n v="36995"/>
    <n v="0"/>
    <n v="0"/>
    <n v="36995"/>
    <x v="1"/>
    <x v="0"/>
    <s v="Traditional"/>
    <n v="19883.244915254236"/>
    <s v="EAW"/>
    <s v="Non-Discounted"/>
    <s v="Non-Discounted"/>
    <s v="good"/>
  </r>
  <r>
    <x v="3"/>
    <s v="T02206"/>
    <s v="JUST LIFESTYLE PVT.LTD_ Viviana_Thane"/>
    <s v="ARMANI"/>
    <s v="FOSSIL INDIA P LTD"/>
    <n v="370"/>
    <n v="18"/>
    <n v="4"/>
    <n v="2023"/>
    <s v="18-4-2023"/>
    <s v="AR600632206"/>
    <s v="P4"/>
    <s v="P4W3"/>
    <x v="0"/>
    <s v="WATCH"/>
    <s v="AR60063"/>
    <s v="AR60063"/>
    <n v="1"/>
    <n v="36995"/>
    <n v="14798"/>
    <n v="0"/>
    <n v="22197"/>
    <x v="0"/>
    <x v="0"/>
    <s v="Traditional"/>
    <n v="11929.946949152543"/>
    <s v="EAW"/>
    <s v="Discounted"/>
    <s v="Discounted"/>
    <s v="good"/>
  </r>
  <r>
    <x v="1"/>
    <s v="T02294"/>
    <s v="JUST LIFESTYLE Pvt Ltd Andheri Link Road_ Mumbai"/>
    <s v="ARMANI"/>
    <s v="FOSSIL INDIA P LTD"/>
    <n v="123"/>
    <n v="23"/>
    <n v="4"/>
    <n v="2023"/>
    <s v="23-4-2023"/>
    <s v="AR600562294"/>
    <s v="P4"/>
    <s v="P4W4"/>
    <x v="0"/>
    <s v="WATCH"/>
    <s v="AR60056"/>
    <s v="AR60056"/>
    <n v="1"/>
    <n v="36995"/>
    <n v="14798"/>
    <n v="0"/>
    <n v="22197"/>
    <x v="0"/>
    <x v="0"/>
    <s v="Traditional"/>
    <n v="11929.946949152543"/>
    <s v="EAW"/>
    <s v="Discounted"/>
    <s v="Discounted"/>
    <s v="good"/>
  </r>
  <r>
    <x v="4"/>
    <s v="T04206"/>
    <s v="Just Lifestyle Pvt Ltd_PHX_BLR"/>
    <s v="ARMANI"/>
    <s v="FOSSIL INDIA P LTD"/>
    <n v="8"/>
    <n v="1"/>
    <n v="4"/>
    <n v="2023"/>
    <s v="1-4-2023"/>
    <s v="AR600374206"/>
    <s v="P3"/>
    <s v="P3W5"/>
    <x v="1"/>
    <s v="WATCH"/>
    <s v="AR60037"/>
    <s v="AR60037"/>
    <n v="1"/>
    <n v="35995"/>
    <n v="10798"/>
    <n v="0"/>
    <n v="25197"/>
    <x v="1"/>
    <x v="0"/>
    <s v="Traditional"/>
    <n v="13542.319830508475"/>
    <s v="EAW"/>
    <s v="Discounted"/>
    <s v="Discounted"/>
    <s v="good"/>
  </r>
  <r>
    <x v="3"/>
    <s v="T02206"/>
    <s v="JUST LIFESTYLE PVT.LTD_ Viviana_Thane"/>
    <s v="ARMANI"/>
    <s v="FOSSIL INDIA P LTD"/>
    <n v="236"/>
    <n v="13"/>
    <n v="4"/>
    <n v="2023"/>
    <s v="13-4-2023"/>
    <s v="AR600672206"/>
    <s v="P4"/>
    <s v="P4W2"/>
    <x v="0"/>
    <s v="WATCH"/>
    <s v="AR60067"/>
    <s v="AR60067"/>
    <n v="1"/>
    <n v="35995"/>
    <n v="10798"/>
    <n v="0"/>
    <n v="25197"/>
    <x v="0"/>
    <x v="0"/>
    <s v="Traditional"/>
    <n v="13542.319830508475"/>
    <s v="EAW"/>
    <s v="Discounted"/>
    <s v="Discounted"/>
    <s v="good"/>
  </r>
  <r>
    <x v="5"/>
    <s v="T02296"/>
    <s v="JUST LIFESTYLE Pvt Ltd_ Infinity Mall_ Malad"/>
    <s v="DIESEL"/>
    <s v="FOSSIL INDIA P LTD"/>
    <n v="119"/>
    <n v="16"/>
    <n v="4"/>
    <n v="2023"/>
    <s v="16-4-2023"/>
    <s v="DZ7468I2296"/>
    <s v="P4"/>
    <s v="P4W3"/>
    <x v="0"/>
    <s v="WATCH"/>
    <s v="DZ7468I"/>
    <s v="DZ7468"/>
    <n v="1"/>
    <n v="35995"/>
    <n v="10798"/>
    <n v="0"/>
    <n v="25197"/>
    <x v="0"/>
    <x v="1"/>
    <s v="Traditional"/>
    <n v="13542.319830508475"/>
    <s v="DZW"/>
    <s v="Discounted"/>
    <s v="Discounted"/>
    <s v="good"/>
  </r>
  <r>
    <x v="3"/>
    <s v="T02206"/>
    <s v="JUST LIFESTYLE PVT.LTD_ Viviana_Thane"/>
    <s v="DIESEL"/>
    <s v="FOSSIL INDIA P LTD"/>
    <n v="416"/>
    <n v="21"/>
    <n v="4"/>
    <n v="2023"/>
    <s v="21-4-2023"/>
    <s v="DZ74722206"/>
    <s v="P4"/>
    <s v="P4W3"/>
    <x v="0"/>
    <s v="WATCH"/>
    <s v="DZ7472"/>
    <s v="DZ7472"/>
    <n v="1"/>
    <n v="35995"/>
    <n v="10798"/>
    <n v="0"/>
    <n v="25197"/>
    <x v="0"/>
    <x v="1"/>
    <s v="Traditional"/>
    <n v="13542.319830508475"/>
    <s v="DZW"/>
    <s v="Discounted"/>
    <s v="Discounted"/>
    <s v="good"/>
  </r>
  <r>
    <x v="5"/>
    <s v="T02296"/>
    <s v="JUST LIFESTYLE Pvt Ltd_ Infinity Mall_ Malad"/>
    <s v="DIESEL"/>
    <s v="FOSSIL INDIA P LTD"/>
    <n v="59"/>
    <n v="9"/>
    <n v="4"/>
    <n v="2023"/>
    <s v="9-4-2023"/>
    <s v="DZ7460I2296"/>
    <s v="P4"/>
    <s v="P4W2"/>
    <x v="0"/>
    <s v="WATCH"/>
    <s v="DZ7460I"/>
    <s v="DZ7460"/>
    <n v="1"/>
    <n v="33995"/>
    <n v="16998"/>
    <n v="0"/>
    <n v="16997"/>
    <x v="0"/>
    <x v="1"/>
    <s v="Traditional"/>
    <n v="9135.1672881355935"/>
    <s v="DZW"/>
    <s v="Discounted"/>
    <s v="Discounted"/>
    <s v="bad"/>
  </r>
  <r>
    <x v="1"/>
    <s v="T02294"/>
    <s v="JUST LIFESTYLE Pvt Ltd Andheri Link Road_ Mumbai"/>
    <s v="ARMANI"/>
    <s v="FOSSIL INDIA P LTD"/>
    <n v="29"/>
    <n v="7"/>
    <n v="4"/>
    <n v="2023"/>
    <s v="7-4-2023"/>
    <s v="AR600552294"/>
    <s v="P4"/>
    <s v="P4W1"/>
    <x v="0"/>
    <s v="WATCH"/>
    <s v="AR60055"/>
    <s v="AR60055"/>
    <n v="1"/>
    <n v="33495"/>
    <n v="13398"/>
    <n v="0"/>
    <n v="20097"/>
    <x v="0"/>
    <x v="0"/>
    <s v="Traditional"/>
    <n v="10801.285932203391"/>
    <s v="EAW"/>
    <s v="Discounted"/>
    <s v="Discounted"/>
    <s v="good"/>
  </r>
  <r>
    <x v="1"/>
    <s v="T02294"/>
    <s v="JUST LIFESTYLE Pvt Ltd Andheri Link Road_ Mumbai"/>
    <s v="ARMANI"/>
    <s v="FOSSIL INDIA P LTD"/>
    <n v="36"/>
    <n v="8"/>
    <n v="4"/>
    <n v="2023"/>
    <s v="8-4-2023"/>
    <s v="AR600392294"/>
    <s v="P4"/>
    <s v="P4W1"/>
    <x v="0"/>
    <s v="WATCH"/>
    <s v="AR60039"/>
    <s v="AR60039"/>
    <n v="1"/>
    <n v="33495"/>
    <n v="13398"/>
    <n v="0"/>
    <n v="20097"/>
    <x v="0"/>
    <x v="0"/>
    <s v="Traditional"/>
    <n v="10801.285932203391"/>
    <s v="EAW"/>
    <s v="Discounted"/>
    <s v="Discounted"/>
    <s v="good"/>
  </r>
  <r>
    <x v="3"/>
    <s v="T02206"/>
    <s v="JUST LIFESTYLE PVT.LTD_ Viviana_Thane"/>
    <s v="ARMANI"/>
    <s v="FOSSIL INDIA P LTD"/>
    <n v="260"/>
    <n v="14"/>
    <n v="4"/>
    <n v="2023"/>
    <s v="14-4-2023"/>
    <s v="AR600392206"/>
    <s v="P4"/>
    <s v="P4W2"/>
    <x v="0"/>
    <s v="WATCH"/>
    <s v="AR60039"/>
    <s v="AR60039"/>
    <n v="1"/>
    <n v="33495"/>
    <n v="13398"/>
    <n v="0"/>
    <n v="20097"/>
    <x v="0"/>
    <x v="0"/>
    <s v="Traditional"/>
    <n v="10801.285932203391"/>
    <s v="EAW"/>
    <s v="Discounted"/>
    <s v="Discounted"/>
    <s v="good"/>
  </r>
  <r>
    <x v="3"/>
    <s v="T02206"/>
    <s v="JUST LIFESTYLE PVT.LTD_ Viviana_Thane"/>
    <s v="ARMANI"/>
    <s v="FOSSIL INDIA P LTD"/>
    <n v="263"/>
    <n v="14"/>
    <n v="4"/>
    <n v="2023"/>
    <s v="14-4-2023"/>
    <s v="AR600422206"/>
    <s v="P4"/>
    <s v="P4W2"/>
    <x v="0"/>
    <s v="WATCH"/>
    <s v="AR60042"/>
    <s v="AR60042"/>
    <n v="1"/>
    <n v="33495"/>
    <n v="13398"/>
    <n v="0"/>
    <n v="20097"/>
    <x v="0"/>
    <x v="0"/>
    <s v="Traditional"/>
    <n v="10801.285932203391"/>
    <s v="EAW"/>
    <s v="Discounted"/>
    <s v="Discounted"/>
    <s v="good"/>
  </r>
  <r>
    <x v="3"/>
    <s v="T02206"/>
    <s v="JUST LIFESTYLE PVT.LTD_ Viviana_Thane"/>
    <s v="ARMANI"/>
    <s v="FOSSIL INDIA P LTD"/>
    <n v="390"/>
    <n v="20"/>
    <n v="4"/>
    <n v="2023"/>
    <s v="20-4-2023"/>
    <s v="AR600392206"/>
    <s v="P4"/>
    <s v="P4W3"/>
    <x v="0"/>
    <s v="WATCH"/>
    <s v="AR60039"/>
    <s v="AR60039"/>
    <n v="1"/>
    <n v="33495"/>
    <n v="13398"/>
    <n v="0"/>
    <n v="20097"/>
    <x v="0"/>
    <x v="0"/>
    <s v="Traditional"/>
    <n v="10801.285932203391"/>
    <s v="EAW"/>
    <s v="Discounted"/>
    <s v="Discounted"/>
    <s v="good"/>
  </r>
  <r>
    <x v="3"/>
    <s v="T02206"/>
    <s v="JUST LIFESTYLE PVT.LTD_ Viviana_Thane"/>
    <s v="ARMANI"/>
    <s v="FOSSIL INDIA P LTD"/>
    <n v="473"/>
    <n v="23"/>
    <n v="4"/>
    <n v="2023"/>
    <s v="23-4-2023"/>
    <s v="AR60008T2206"/>
    <s v="P4"/>
    <s v="P4W4"/>
    <x v="0"/>
    <s v="WATCH"/>
    <s v="AR60008T"/>
    <s v="AR60008"/>
    <n v="1"/>
    <n v="33495"/>
    <n v="6699"/>
    <n v="0"/>
    <n v="26796"/>
    <x v="0"/>
    <x v="0"/>
    <s v="Traditional"/>
    <n v="14401.714576271184"/>
    <s v="EAW"/>
    <s v="Discounted"/>
    <s v="Discounted"/>
    <s v="good"/>
  </r>
  <r>
    <x v="1"/>
    <s v="T02294"/>
    <s v="JUST LIFESTYLE Pvt Ltd Andheri Link Road_ Mumbai"/>
    <s v="ARMANI"/>
    <s v="FOSSIL INDIA P LTD"/>
    <n v="94"/>
    <n v="19"/>
    <n v="4"/>
    <n v="2023"/>
    <s v="19-4-2023"/>
    <s v="AR11446IT2294"/>
    <s v="P4"/>
    <s v="P4W3"/>
    <x v="0"/>
    <s v="WATCH"/>
    <s v="AR11446IT"/>
    <s v="AR11446"/>
    <n v="1"/>
    <n v="31995"/>
    <n v="6399"/>
    <n v="0"/>
    <n v="25596"/>
    <x v="0"/>
    <x v="0"/>
    <s v="Traditional"/>
    <n v="13756.765423728812"/>
    <s v="EAW"/>
    <s v="Discounted"/>
    <s v="Discounted"/>
    <s v="good"/>
  </r>
  <r>
    <x v="3"/>
    <s v="T02206"/>
    <s v="JUST LIFESTYLE PVT.LTD_ Viviana_Thane"/>
    <s v="ARMANI"/>
    <s v="FOSSIL INDIA P LTD"/>
    <n v="316"/>
    <n v="16"/>
    <n v="4"/>
    <n v="2023"/>
    <s v="16-4-2023"/>
    <s v="AR600642206"/>
    <s v="P4"/>
    <s v="P4W3"/>
    <x v="0"/>
    <s v="WATCH"/>
    <s v="AR60064"/>
    <s v="AR60064"/>
    <n v="1"/>
    <n v="30995"/>
    <n v="9298"/>
    <n v="0"/>
    <n v="21697"/>
    <x v="0"/>
    <x v="0"/>
    <s v="Traditional"/>
    <n v="11661.218135593221"/>
    <s v="EAW"/>
    <s v="Discounted"/>
    <s v="Discounted"/>
    <s v="good"/>
  </r>
  <r>
    <x v="3"/>
    <s v="T02206"/>
    <s v="JUST LIFESTYLE PVT.LTD_ Viviana_Thane"/>
    <s v="ARMANI"/>
    <s v="FOSSIL INDIA P LTD"/>
    <n v="362"/>
    <n v="17"/>
    <n v="4"/>
    <n v="2023"/>
    <s v="17-4-2023"/>
    <s v="AR600472206"/>
    <s v="P4"/>
    <s v="P4W3"/>
    <x v="0"/>
    <s v="WATCH"/>
    <s v="AR60047"/>
    <s v="AR60047"/>
    <n v="1"/>
    <n v="30995"/>
    <n v="12398"/>
    <n v="0"/>
    <n v="18597"/>
    <x v="0"/>
    <x v="0"/>
    <s v="Traditional"/>
    <n v="9995.0994915254232"/>
    <s v="EAW"/>
    <s v="Discounted"/>
    <s v="Discounted"/>
    <s v="bad"/>
  </r>
  <r>
    <x v="4"/>
    <s v="T04206"/>
    <s v="Just Lifestyle Pvt Ltd_PHX_BLR"/>
    <s v="ARMANI"/>
    <s v="FOSSIL INDIA P LTD"/>
    <n v="5491"/>
    <n v="27"/>
    <n v="3"/>
    <n v="2023"/>
    <s v="27-3-2023"/>
    <s v="AR19094206"/>
    <s v="P3"/>
    <s v="P3W5"/>
    <x v="1"/>
    <s v="WATCH"/>
    <s v="AR1909"/>
    <s v="AR1909"/>
    <n v="1"/>
    <n v="29995"/>
    <n v="0"/>
    <n v="0"/>
    <n v="29995"/>
    <x v="1"/>
    <x v="0"/>
    <s v="Traditional"/>
    <n v="16121.041525423727"/>
    <s v="EAW"/>
    <s v="Non-Discounted"/>
    <s v="Non-Discounted"/>
    <s v="good"/>
  </r>
  <r>
    <x v="3"/>
    <s v="T02206"/>
    <s v="JUST LIFESTYLE PVT.LTD_ Viviana_Thane"/>
    <s v="MK SMART WATCH"/>
    <s v="FOSSIL INDIA P LTD"/>
    <n v="106"/>
    <n v="5"/>
    <n v="4"/>
    <n v="2023"/>
    <s v="5-4-2023"/>
    <s v="MKT51352206"/>
    <s v="P4"/>
    <s v="P4W1"/>
    <x v="0"/>
    <s v="SMART WATCH"/>
    <s v="MKT5135"/>
    <s v="MKT5135"/>
    <n v="1"/>
    <n v="29995"/>
    <n v="0"/>
    <n v="1500"/>
    <n v="29995"/>
    <x v="0"/>
    <x v="2"/>
    <s v="Wearable"/>
    <n v="18820.591525423726"/>
    <s v="MKC D"/>
    <s v="Non-Discounted"/>
    <s v="Non-Discounted"/>
    <s v="good"/>
  </r>
  <r>
    <x v="4"/>
    <s v="T04206"/>
    <s v="Just Lifestyle Pvt Ltd_PHX_BLR"/>
    <s v="DIESEL"/>
    <s v="FOSSIL INDIA P LTD"/>
    <n v="65"/>
    <n v="7"/>
    <n v="4"/>
    <n v="2023"/>
    <s v="7-4-2023"/>
    <s v="DZ74584206"/>
    <s v="P4"/>
    <s v="P4W1"/>
    <x v="0"/>
    <s v="WATCH"/>
    <s v="DZ7458"/>
    <s v="DZ7458"/>
    <n v="1"/>
    <n v="29995"/>
    <n v="14998"/>
    <n v="0"/>
    <n v="14997"/>
    <x v="1"/>
    <x v="1"/>
    <s v="Traditional"/>
    <n v="8060.2520338983049"/>
    <s v="DZW"/>
    <s v="Discounted"/>
    <s v="Discounted"/>
    <s v="bad"/>
  </r>
  <r>
    <x v="1"/>
    <s v="T02294"/>
    <s v="JUST LIFESTYLE Pvt Ltd Andheri Link Road_ Mumbai"/>
    <s v="ARMANI"/>
    <s v="FOSSIL INDIA P LTD"/>
    <n v="63"/>
    <n v="12"/>
    <n v="4"/>
    <n v="2023"/>
    <s v="12-4-2023"/>
    <s v="AR113632294"/>
    <s v="P4"/>
    <s v="P4W2"/>
    <x v="0"/>
    <s v="WATCH"/>
    <s v="AR11363"/>
    <s v="AR11363"/>
    <n v="1"/>
    <n v="29995"/>
    <n v="11998"/>
    <n v="0"/>
    <n v="17997"/>
    <x v="0"/>
    <x v="0"/>
    <s v="Traditional"/>
    <n v="9672.6249152542368"/>
    <s v="EAW"/>
    <s v="Discounted"/>
    <s v="Discounted"/>
    <s v="bad"/>
  </r>
  <r>
    <x v="5"/>
    <s v="T02296"/>
    <s v="JUST LIFESTYLE Pvt Ltd_ Infinity Mall_ Malad"/>
    <s v="MK SMART WATCH"/>
    <s v="FOSSIL INDIA P LTD"/>
    <n v="117"/>
    <n v="16"/>
    <n v="4"/>
    <n v="2023"/>
    <s v="16-4-2023"/>
    <s v="MKT51352296"/>
    <s v="P4"/>
    <s v="P4W3"/>
    <x v="0"/>
    <s v="SMART WATCH"/>
    <s v="MKT5135"/>
    <s v="MKT5135"/>
    <n v="1"/>
    <n v="29995"/>
    <n v="0"/>
    <n v="1500"/>
    <n v="29995"/>
    <x v="0"/>
    <x v="2"/>
    <s v="Wearable"/>
    <n v="18820.591525423726"/>
    <s v="MKC D"/>
    <s v="Non-Discounted"/>
    <s v="Non-Discounted"/>
    <s v="good"/>
  </r>
  <r>
    <x v="3"/>
    <s v="T02206"/>
    <s v="JUST LIFESTYLE PVT.LTD_ Viviana_Thane"/>
    <s v="ARMANI"/>
    <s v="FOSSIL INDIA P LTD"/>
    <n v="382"/>
    <n v="19"/>
    <n v="4"/>
    <n v="2023"/>
    <s v="19-4-2023"/>
    <s v="AR1909I2206"/>
    <s v="P4"/>
    <s v="P4W3"/>
    <x v="0"/>
    <s v="WATCH"/>
    <s v="AR1909I"/>
    <s v="AR1909"/>
    <n v="1"/>
    <n v="29995"/>
    <n v="0"/>
    <n v="3000"/>
    <n v="29995"/>
    <x v="0"/>
    <x v="0"/>
    <s v="Traditional"/>
    <n v="16121.041525423727"/>
    <s v="EAW"/>
    <s v="Non-Discounted"/>
    <s v="Non-Discounted"/>
    <s v="good"/>
  </r>
  <r>
    <x v="3"/>
    <s v="T02206"/>
    <s v="JUST LIFESTYLE PVT.LTD_ Viviana_Thane"/>
    <s v="ARMANI"/>
    <s v="FOSSIL INDIA P LTD"/>
    <n v="481"/>
    <n v="23"/>
    <n v="4"/>
    <n v="2023"/>
    <s v="23-4-2023"/>
    <s v="AR11481I2206"/>
    <s v="P4"/>
    <s v="P4W4"/>
    <x v="0"/>
    <s v="WATCH"/>
    <s v="AR11481I"/>
    <s v="AR11481"/>
    <n v="1"/>
    <n v="29995"/>
    <n v="5999"/>
    <n v="0"/>
    <n v="23996"/>
    <x v="0"/>
    <x v="0"/>
    <s v="Traditional"/>
    <n v="12896.83322033898"/>
    <s v="EAW"/>
    <s v="Discounted"/>
    <s v="Discounted"/>
    <s v="good"/>
  </r>
  <r>
    <x v="4"/>
    <s v="T04206"/>
    <s v="Just Lifestyle Pvt Ltd_PHX_BLR"/>
    <s v="MICHAEL KORS"/>
    <s v="FOSSIL INDIA P LTD"/>
    <n v="44"/>
    <n v="3"/>
    <n v="4"/>
    <n v="2023"/>
    <s v="3-4-2023"/>
    <s v="MK7334I4206"/>
    <s v="P4"/>
    <s v="P4W1"/>
    <x v="0"/>
    <s v="WATCH"/>
    <s v="MK7334I"/>
    <s v="MK7334"/>
    <n v="1"/>
    <n v="27995"/>
    <n v="0"/>
    <n v="2800"/>
    <n v="27995"/>
    <x v="1"/>
    <x v="3"/>
    <s v="Traditional"/>
    <n v="15046.12627118644"/>
    <s v="MKW"/>
    <s v="Non-Discounted"/>
    <s v="Non-Discounted"/>
    <s v="good"/>
  </r>
  <r>
    <x v="1"/>
    <s v="T02294"/>
    <s v="JUST LIFESTYLE Pvt Ltd Andheri Link Road_ Mumbai"/>
    <s v="ARMANI"/>
    <s v="FOSSIL INDIA P LTD"/>
    <n v="15"/>
    <n v="3"/>
    <n v="4"/>
    <n v="2023"/>
    <s v="3-4-2023"/>
    <s v="AR113492294"/>
    <s v="P4"/>
    <s v="P4W1"/>
    <x v="0"/>
    <s v="WATCH"/>
    <s v="AR11349"/>
    <s v="AR11349"/>
    <n v="1"/>
    <n v="27995"/>
    <n v="0"/>
    <n v="0"/>
    <n v="27995"/>
    <x v="0"/>
    <x v="0"/>
    <s v="Traditional"/>
    <n v="15046.12627118644"/>
    <s v="EAW"/>
    <s v="Non-Discounted"/>
    <s v="Non-Discounted"/>
    <s v="good"/>
  </r>
  <r>
    <x v="2"/>
    <s v="T04291"/>
    <s v="JUST LIFESTYLE PVT LTD_Blr Airport"/>
    <s v="ARMANI"/>
    <s v="FOSSIL INDIA P LTD"/>
    <n v="60"/>
    <n v="9"/>
    <n v="4"/>
    <n v="2023"/>
    <s v="9-4-2023"/>
    <s v="AR11275I4291"/>
    <s v="P4"/>
    <s v="P4W2"/>
    <x v="0"/>
    <s v="WATCH"/>
    <s v="AR11275I"/>
    <s v="AR11275"/>
    <n v="1"/>
    <n v="27995"/>
    <n v="8398"/>
    <n v="0"/>
    <n v="19597"/>
    <x v="1"/>
    <x v="0"/>
    <s v="Traditional"/>
    <n v="10532.557118644068"/>
    <s v="EAW"/>
    <s v="Discounted"/>
    <s v="Discounted"/>
    <s v="good"/>
  </r>
  <r>
    <x v="4"/>
    <s v="T04206"/>
    <s v="Just Lifestyle Pvt Ltd_PHX_BLR"/>
    <s v="ARMANI"/>
    <s v="FOSSIL INDIA P LTD"/>
    <n v="137"/>
    <n v="10"/>
    <n v="4"/>
    <n v="2023"/>
    <s v="10-4-2023"/>
    <s v="AR11349I4206"/>
    <s v="P4"/>
    <s v="P4W2"/>
    <x v="0"/>
    <s v="WATCH"/>
    <s v="AR11349I"/>
    <s v="AR11349"/>
    <n v="1"/>
    <n v="27995"/>
    <n v="2800"/>
    <n v="1260"/>
    <n v="25195"/>
    <x v="1"/>
    <x v="0"/>
    <s v="Traditional"/>
    <n v="13541.244915254236"/>
    <s v="EAW"/>
    <s v="Discounted"/>
    <s v="Discounted"/>
    <s v="good"/>
  </r>
  <r>
    <x v="2"/>
    <s v="T04291"/>
    <s v="JUST LIFESTYLE PVT LTD_Blr Airport"/>
    <s v="MICHAEL KORS"/>
    <s v="FOSSIL INDIA P LTD"/>
    <n v="142"/>
    <n v="21"/>
    <n v="4"/>
    <n v="2023"/>
    <s v="21-4-2023"/>
    <s v="MK90474291"/>
    <s v="P4"/>
    <s v="P4W3"/>
    <x v="0"/>
    <s v="WATCH"/>
    <s v="MK9047"/>
    <s v="MK9047"/>
    <n v="1"/>
    <n v="27995"/>
    <n v="11198"/>
    <n v="0"/>
    <n v="16797"/>
    <x v="1"/>
    <x v="3"/>
    <s v="Traditional"/>
    <n v="9027.6757627118641"/>
    <s v="MKW"/>
    <s v="Discounted"/>
    <s v="Discounted"/>
    <s v="bad"/>
  </r>
  <r>
    <x v="2"/>
    <s v="T04291"/>
    <s v="JUST LIFESTYLE PVT LTD_Blr Airport"/>
    <s v="MICHAEL KORS"/>
    <s v="FOSSIL INDIA P LTD"/>
    <n v="148"/>
    <n v="22"/>
    <n v="4"/>
    <n v="2023"/>
    <s v="22-4-2023"/>
    <s v="MK7334I4291"/>
    <s v="P4"/>
    <s v="P4W3"/>
    <x v="0"/>
    <s v="WATCH"/>
    <s v="MK7334I"/>
    <s v="MK7334"/>
    <n v="1"/>
    <n v="27995"/>
    <n v="0"/>
    <n v="0"/>
    <n v="27995"/>
    <x v="1"/>
    <x v="3"/>
    <s v="Traditional"/>
    <n v="15046.12627118644"/>
    <s v="MKW"/>
    <s v="Non-Discounted"/>
    <s v="Non-Discounted"/>
    <s v="good"/>
  </r>
  <r>
    <x v="3"/>
    <s v="T02206"/>
    <s v="JUST LIFESTYLE PVT.LTD_ Viviana_Thane"/>
    <s v="ARMANI"/>
    <s v="FOSSIL INDIA P LTD"/>
    <n v="433"/>
    <n v="22"/>
    <n v="4"/>
    <n v="2023"/>
    <s v="22-4-2023"/>
    <s v="AR11275I2206"/>
    <s v="P4"/>
    <s v="P4W3"/>
    <x v="0"/>
    <s v="WATCH"/>
    <s v="AR11275I"/>
    <s v="AR11275"/>
    <n v="1"/>
    <n v="27995"/>
    <n v="8398"/>
    <n v="0"/>
    <n v="19597"/>
    <x v="0"/>
    <x v="0"/>
    <s v="Traditional"/>
    <n v="10532.557118644068"/>
    <s v="EAW"/>
    <s v="Discounted"/>
    <s v="Discounted"/>
    <s v="good"/>
  </r>
  <r>
    <x v="1"/>
    <s v="T02294"/>
    <s v="JUST LIFESTYLE Pvt Ltd Andheri Link Road_ Mumbai"/>
    <s v="ARMANI"/>
    <s v="FOSSIL INDIA P LTD"/>
    <n v="122"/>
    <n v="23"/>
    <n v="4"/>
    <n v="2023"/>
    <s v="23-4-2023"/>
    <s v="AR11275I2294"/>
    <s v="P4"/>
    <s v="P4W4"/>
    <x v="0"/>
    <s v="WATCH"/>
    <s v="AR11275I"/>
    <s v="AR11275"/>
    <n v="1"/>
    <n v="27995"/>
    <n v="8398"/>
    <n v="0"/>
    <n v="19597"/>
    <x v="0"/>
    <x v="0"/>
    <s v="Traditional"/>
    <n v="10532.557118644068"/>
    <s v="EAW"/>
    <s v="Discounted"/>
    <s v="Discounted"/>
    <s v="good"/>
  </r>
  <r>
    <x v="2"/>
    <s v="T04291"/>
    <s v="JUST LIFESTYLE PVT LTD_Blr Airport"/>
    <s v="ARMANI"/>
    <s v="FOSSIL INDIA P LTD"/>
    <n v="2662"/>
    <n v="28"/>
    <n v="3"/>
    <n v="2023"/>
    <s v="28-3-2023"/>
    <s v="AR114744291"/>
    <s v="P3"/>
    <s v="P3W5"/>
    <x v="1"/>
    <s v="WATCH"/>
    <s v="AR11474"/>
    <s v="AR11474"/>
    <n v="1"/>
    <n v="27994.999999999996"/>
    <n v="5599"/>
    <n v="0"/>
    <n v="22395.999999999996"/>
    <x v="1"/>
    <x v="0"/>
    <s v="Traditional"/>
    <n v="12036.901016949152"/>
    <s v="EAW"/>
    <s v="Discounted"/>
    <s v="Discounted"/>
    <s v="good"/>
  </r>
  <r>
    <x v="2"/>
    <s v="T04291"/>
    <s v="JUST LIFESTYLE PVT LTD_Blr Airport"/>
    <s v="ARMANI"/>
    <s v="FOSSIL INDIA P LTD"/>
    <n v="2682"/>
    <n v="31"/>
    <n v="3"/>
    <n v="2023"/>
    <s v="31-3-2023"/>
    <s v="AR1840I4291"/>
    <s v="P3"/>
    <s v="P3W5"/>
    <x v="1"/>
    <s v="WATCH"/>
    <s v="AR1840I"/>
    <s v="AR1840"/>
    <n v="1"/>
    <n v="26995.000000000004"/>
    <n v="0"/>
    <n v="0"/>
    <n v="26995.000000000004"/>
    <x v="1"/>
    <x v="0"/>
    <s v="Traditional"/>
    <n v="14508.668644067799"/>
    <s v="EAW"/>
    <s v="Non-Discounted"/>
    <s v="Non-Discounted"/>
    <s v="good"/>
  </r>
  <r>
    <x v="5"/>
    <s v="T02296"/>
    <s v="JUST LIFESTYLE Pvt Ltd_ Infinity Mall_ Malad"/>
    <s v="ARMANI"/>
    <s v="FOSSIL INDIA P LTD"/>
    <n v="2504"/>
    <n v="28"/>
    <n v="3"/>
    <n v="2023"/>
    <s v="28-3-2023"/>
    <s v="AR24342296"/>
    <s v="P3"/>
    <s v="P3W5"/>
    <x v="1"/>
    <s v="WATCH"/>
    <s v="AR2434"/>
    <s v="AR2434"/>
    <n v="1"/>
    <n v="26995.000000000004"/>
    <n v="0"/>
    <n v="1890"/>
    <n v="26995.000000000004"/>
    <x v="0"/>
    <x v="0"/>
    <s v="Traditional"/>
    <n v="14508.668644067799"/>
    <s v="EAW"/>
    <s v="Non-Discounted"/>
    <s v="Non-Discounted"/>
    <s v="good"/>
  </r>
  <r>
    <x v="5"/>
    <s v="T02296"/>
    <s v="JUST LIFESTYLE Pvt Ltd_ Infinity Mall_ Malad"/>
    <s v="ARMANI"/>
    <s v="FOSSIL INDIA P LTD"/>
    <n v="12"/>
    <n v="2"/>
    <n v="4"/>
    <n v="2023"/>
    <s v="2-4-2023"/>
    <s v="AR24482296"/>
    <s v="P4"/>
    <s v="P4W1"/>
    <x v="0"/>
    <s v="WATCH"/>
    <s v="AR2448"/>
    <s v="AR2448"/>
    <n v="1"/>
    <n v="26995"/>
    <n v="0"/>
    <n v="1350"/>
    <n v="26995"/>
    <x v="0"/>
    <x v="0"/>
    <s v="Traditional"/>
    <n v="14508.668644067795"/>
    <s v="EAW"/>
    <s v="Non-Discounted"/>
    <s v="Non-Discounted"/>
    <s v="good"/>
  </r>
  <r>
    <x v="1"/>
    <s v="T02294"/>
    <s v="JUST LIFESTYLE Pvt Ltd Andheri Link Road_ Mumbai"/>
    <s v="ARMANI"/>
    <s v="FOSSIL INDIA P LTD"/>
    <n v="21"/>
    <n v="4"/>
    <n v="4"/>
    <n v="2023"/>
    <s v="4-4-2023"/>
    <s v="AR2448I2294"/>
    <s v="P4"/>
    <s v="P4W1"/>
    <x v="0"/>
    <s v="WATCH"/>
    <s v="AR2448I"/>
    <s v="AR2448"/>
    <n v="1"/>
    <n v="26995"/>
    <n v="0"/>
    <n v="0"/>
    <n v="26995"/>
    <x v="0"/>
    <x v="0"/>
    <s v="Traditional"/>
    <n v="14508.668644067795"/>
    <s v="EAW"/>
    <s v="Non-Discounted"/>
    <s v="Non-Discounted"/>
    <s v="good"/>
  </r>
  <r>
    <x v="5"/>
    <s v="T02296"/>
    <s v="JUST LIFESTYLE Pvt Ltd_ Infinity Mall_ Malad"/>
    <s v="ARMANI"/>
    <s v="FOSSIL INDIA P LTD"/>
    <n v="20"/>
    <n v="4"/>
    <n v="4"/>
    <n v="2023"/>
    <s v="4-4-2023"/>
    <s v="AR1840I2296"/>
    <s v="P4"/>
    <s v="P4W1"/>
    <x v="0"/>
    <s v="WATCH"/>
    <s v="AR1840I"/>
    <s v="AR1840"/>
    <n v="1"/>
    <n v="26995"/>
    <n v="0"/>
    <n v="2700"/>
    <n v="26995"/>
    <x v="0"/>
    <x v="0"/>
    <s v="Traditional"/>
    <n v="14508.668644067795"/>
    <s v="EAW"/>
    <s v="Non-Discounted"/>
    <s v="Non-Discounted"/>
    <s v="good"/>
  </r>
  <r>
    <x v="3"/>
    <s v="T02206"/>
    <s v="JUST LIFESTYLE PVT.LTD_ Viviana_Thane"/>
    <s v="ARMANI"/>
    <s v="FOSSIL INDIA P LTD"/>
    <n v="200"/>
    <n v="9"/>
    <n v="4"/>
    <n v="2023"/>
    <s v="9-4-2023"/>
    <s v="AR1840I2206"/>
    <s v="P4"/>
    <s v="P4W2"/>
    <x v="0"/>
    <s v="WATCH"/>
    <s v="AR1840I"/>
    <s v="AR1840"/>
    <n v="1"/>
    <n v="26995"/>
    <n v="0"/>
    <n v="1350"/>
    <n v="26995"/>
    <x v="0"/>
    <x v="0"/>
    <s v="Traditional"/>
    <n v="14508.668644067795"/>
    <s v="EAW"/>
    <s v="Non-Discounted"/>
    <s v="Non-Discounted"/>
    <s v="good"/>
  </r>
  <r>
    <x v="3"/>
    <s v="T02206"/>
    <s v="JUST LIFESTYLE PVT.LTD_ Viviana_Thane"/>
    <s v="ARMANI"/>
    <s v="FOSSIL INDIA P LTD"/>
    <n v="373"/>
    <n v="18"/>
    <n v="4"/>
    <n v="2023"/>
    <s v="18-4-2023"/>
    <s v="AR11223I2206"/>
    <s v="P4"/>
    <s v="P4W3"/>
    <x v="0"/>
    <s v="WATCH"/>
    <s v="AR11223I"/>
    <s v="AR11223"/>
    <n v="1"/>
    <n v="26995"/>
    <n v="0"/>
    <n v="0"/>
    <n v="26995"/>
    <x v="0"/>
    <x v="0"/>
    <s v="Traditional"/>
    <n v="14508.668644067795"/>
    <s v="EAW"/>
    <s v="Non-Discounted"/>
    <s v="Non-Discounted"/>
    <s v="good"/>
  </r>
  <r>
    <x v="3"/>
    <s v="T02206"/>
    <s v="JUST LIFESTYLE PVT.LTD_ Viviana_Thane"/>
    <s v="MICHAEL KORS"/>
    <s v="FOSSIL INDIA P LTD"/>
    <n v="369"/>
    <n v="18"/>
    <n v="4"/>
    <n v="2023"/>
    <s v="18-4-2023"/>
    <s v="MK4598I2206"/>
    <s v="P4"/>
    <s v="P4W3"/>
    <x v="0"/>
    <s v="WATCH"/>
    <s v="MK4598I"/>
    <s v="MK4598"/>
    <n v="1"/>
    <n v="26995"/>
    <n v="0"/>
    <n v="0"/>
    <n v="26995"/>
    <x v="0"/>
    <x v="3"/>
    <s v="Traditional"/>
    <n v="14508.668644067795"/>
    <s v="MKW"/>
    <s v="Non-Discounted"/>
    <s v="Non-Discounted"/>
    <s v="good"/>
  </r>
  <r>
    <x v="3"/>
    <s v="T02206"/>
    <s v="JUST LIFESTYLE PVT.LTD_ Viviana_Thane"/>
    <s v="ARMANI"/>
    <s v="FOSSIL INDIA P LTD"/>
    <n v="432"/>
    <n v="22"/>
    <n v="4"/>
    <n v="2023"/>
    <s v="22-4-2023"/>
    <s v="AR113622206"/>
    <s v="P4"/>
    <s v="P4W3"/>
    <x v="0"/>
    <s v="WATCH"/>
    <s v="AR11362"/>
    <s v="AR11362"/>
    <n v="1"/>
    <n v="26995"/>
    <n v="2700"/>
    <n v="0"/>
    <n v="24295"/>
    <x v="0"/>
    <x v="0"/>
    <s v="Traditional"/>
    <n v="13057.533050847456"/>
    <s v="EAW"/>
    <s v="Discounted"/>
    <s v="Discounted"/>
    <s v="good"/>
  </r>
  <r>
    <x v="1"/>
    <s v="T02294"/>
    <s v="JUST LIFESTYLE Pvt Ltd Andheri Link Road_ Mumbai"/>
    <s v="MK SMART WATCH"/>
    <s v="FOSSIL INDIA P LTD"/>
    <n v="2"/>
    <n v="1"/>
    <n v="4"/>
    <n v="2023"/>
    <s v="1-4-2023"/>
    <s v="MKT51332294"/>
    <s v="P3"/>
    <s v="P3W5"/>
    <x v="1"/>
    <s v="SMART WATCH"/>
    <s v="MKT5133"/>
    <s v="MKT5133"/>
    <n v="1"/>
    <n v="25995"/>
    <n v="0"/>
    <n v="0"/>
    <n v="25995"/>
    <x v="0"/>
    <x v="2"/>
    <s v="Wearable"/>
    <n v="16310.761016949151"/>
    <s v="MKC D"/>
    <s v="Non-Discounted"/>
    <s v="Non-Discounted"/>
    <s v="good"/>
  </r>
  <r>
    <x v="3"/>
    <s v="T02206"/>
    <s v="JUST LIFESTYLE PVT.LTD_ Viviana_Thane"/>
    <s v="DIESEL SMART WATCH"/>
    <s v="FOSSIL INDIA P LTD"/>
    <n v="113"/>
    <n v="6"/>
    <n v="4"/>
    <n v="2023"/>
    <s v="6-4-2023"/>
    <s v="DZT20422206"/>
    <s v="P4"/>
    <s v="P4W1"/>
    <x v="0"/>
    <s v="SMART WATCH"/>
    <s v="DZT2042"/>
    <s v="DZT2042"/>
    <n v="1"/>
    <n v="25995"/>
    <n v="0"/>
    <n v="1500"/>
    <n v="25995"/>
    <x v="0"/>
    <x v="4"/>
    <s v="Wearable"/>
    <n v="16310.761016949151"/>
    <s v="DZC D"/>
    <s v="Non-Discounted"/>
    <s v="Non-Discounted"/>
    <s v="good"/>
  </r>
  <r>
    <x v="3"/>
    <s v="T02206"/>
    <s v="JUST LIFESTYLE PVT.LTD_ Viviana_Thane"/>
    <s v="ARMANI"/>
    <s v="FOSSIL INDIA P LTD"/>
    <n v="339"/>
    <n v="16"/>
    <n v="4"/>
    <n v="2023"/>
    <s v="16-4-2023"/>
    <s v="AR114702206"/>
    <s v="P4"/>
    <s v="P4W3"/>
    <x v="0"/>
    <s v="WATCH"/>
    <s v="AR11470"/>
    <s v="AR11470"/>
    <n v="1"/>
    <n v="25995"/>
    <n v="10398"/>
    <n v="0"/>
    <n v="15597"/>
    <x v="0"/>
    <x v="0"/>
    <s v="Traditional"/>
    <n v="8382.7266101694913"/>
    <s v="EAW"/>
    <s v="Discounted"/>
    <s v="Discounted"/>
    <s v="bad"/>
  </r>
  <r>
    <x v="0"/>
    <s v="T02286"/>
    <s v="JUST LIFESTYLE PVT.LTD_ Anudh"/>
    <s v="MK SMART WATCH"/>
    <s v="FOSSIL INDIA P LTD"/>
    <n v="125"/>
    <n v="18"/>
    <n v="4"/>
    <n v="2023"/>
    <s v="18-4-2023"/>
    <s v="MKT51332286"/>
    <s v="P4"/>
    <s v="P4W3"/>
    <x v="0"/>
    <s v="SMART WATCH"/>
    <s v="MKT5133"/>
    <s v="MKT5133"/>
    <n v="1"/>
    <n v="25995"/>
    <n v="0"/>
    <n v="0"/>
    <n v="25995"/>
    <x v="0"/>
    <x v="2"/>
    <s v="Wearable"/>
    <n v="16310.761016949151"/>
    <s v="MKC D"/>
    <s v="Non-Discounted"/>
    <s v="Non-Discounted"/>
    <s v="good"/>
  </r>
  <r>
    <x v="0"/>
    <s v="T02286"/>
    <s v="JUST LIFESTYLE PVT.LTD_ Anudh"/>
    <s v="MK SMART WATCH"/>
    <s v="FOSSIL INDIA P LTD"/>
    <n v="126"/>
    <n v="18"/>
    <n v="4"/>
    <n v="2023"/>
    <s v="18-4-2023"/>
    <s v="MKT51332286"/>
    <s v="P4"/>
    <s v="P4W3"/>
    <x v="0"/>
    <s v="SMART WATCH"/>
    <s v="MKT5133"/>
    <s v="MKT5133"/>
    <n v="1"/>
    <n v="25995"/>
    <n v="0"/>
    <n v="0"/>
    <n v="25995"/>
    <x v="0"/>
    <x v="2"/>
    <s v="Wearable"/>
    <n v="16310.761016949151"/>
    <s v="MKC D"/>
    <s v="Non-Discounted"/>
    <s v="Non-Discounted"/>
    <s v="good"/>
  </r>
  <r>
    <x v="6"/>
    <s v="T04360"/>
    <s v="JUST LIFESTYLE PRIVATE LIMITED_ Coimbatore"/>
    <s v="FOSSIL SMART WATCH"/>
    <s v="FOSSIL INDIA P LTD"/>
    <n v="9"/>
    <n v="2"/>
    <n v="4"/>
    <n v="2023"/>
    <s v="2-4-2023"/>
    <s v="FTW4059I4360"/>
    <s v="P4"/>
    <s v="P4W1"/>
    <x v="0"/>
    <s v="SMART WATCH"/>
    <s v="FTW4059I"/>
    <s v="FTW4059"/>
    <n v="1"/>
    <n v="24995"/>
    <n v="0"/>
    <n v="0"/>
    <n v="24995"/>
    <x v="1"/>
    <x v="5"/>
    <s v="Wearable"/>
    <n v="15683.303389830508"/>
    <s v="FOQ D"/>
    <s v="Non-Discounted"/>
    <s v="Non-Discounted"/>
    <s v="good"/>
  </r>
  <r>
    <x v="7"/>
    <s v="T02095"/>
    <s v="JUST LIFESTYLE PVT.LTD_ Aurangabad"/>
    <s v="FOSSIL SMART WATCH"/>
    <s v="FOSSIL INDIA P LTD"/>
    <n v="27"/>
    <n v="5"/>
    <n v="4"/>
    <n v="2023"/>
    <s v="5-4-2023"/>
    <s v="FTW4059I2095"/>
    <s v="P4"/>
    <s v="P4W1"/>
    <x v="0"/>
    <s v="SMART WATCH"/>
    <s v="FTW4059I"/>
    <s v="FTW4059"/>
    <n v="1"/>
    <n v="24995"/>
    <n v="0"/>
    <n v="0"/>
    <n v="24995"/>
    <x v="0"/>
    <x v="5"/>
    <s v="Wearable"/>
    <n v="15683.303389830508"/>
    <s v="FOQ D"/>
    <s v="Non-Discounted"/>
    <s v="Non-Discounted"/>
    <s v="good"/>
  </r>
  <r>
    <x v="7"/>
    <s v="T02095"/>
    <s v="JUST LIFESTYLE PVT.LTD_ Aurangabad"/>
    <s v="FOSSIL SMART WATCH"/>
    <s v="FOSSIL INDIA P LTD"/>
    <n v="37"/>
    <n v="7"/>
    <n v="4"/>
    <n v="2023"/>
    <s v="7-4-2023"/>
    <s v="FTW4059I2095"/>
    <s v="P4"/>
    <s v="P4W1"/>
    <x v="0"/>
    <s v="SMART WATCH"/>
    <s v="FTW4059I"/>
    <s v="FTW4059"/>
    <n v="1"/>
    <n v="24995"/>
    <n v="0"/>
    <n v="0"/>
    <n v="24995"/>
    <x v="0"/>
    <x v="5"/>
    <s v="Wearable"/>
    <n v="15683.303389830508"/>
    <s v="FOQ D"/>
    <s v="Non-Discounted"/>
    <s v="Non-Discounted"/>
    <s v="good"/>
  </r>
  <r>
    <x v="4"/>
    <s v="T04206"/>
    <s v="Just Lifestyle Pvt Ltd_PHX_BLR"/>
    <s v="FOSSIL SMART WATCH"/>
    <s v="FOSSIL INDIA P LTD"/>
    <n v="142"/>
    <n v="11"/>
    <n v="4"/>
    <n v="2023"/>
    <s v="11-4-2023"/>
    <s v="FTW4059I4206"/>
    <s v="P4"/>
    <s v="P4W2"/>
    <x v="0"/>
    <s v="SMART WATCH"/>
    <s v="FTW4059I"/>
    <s v="FTW4059"/>
    <n v="1"/>
    <n v="24995"/>
    <n v="0"/>
    <n v="0"/>
    <n v="24995"/>
    <x v="1"/>
    <x v="5"/>
    <s v="Wearable"/>
    <n v="15683.303389830508"/>
    <s v="FOQ D"/>
    <s v="Non-Discounted"/>
    <s v="Non-Discounted"/>
    <s v="good"/>
  </r>
  <r>
    <x v="3"/>
    <s v="T02206"/>
    <s v="JUST LIFESTYLE PVT.LTD_ Viviana_Thane"/>
    <s v="FOSSIL SMART WATCH"/>
    <s v="FOSSIL INDIA P LTD"/>
    <n v="400"/>
    <n v="20"/>
    <n v="4"/>
    <n v="2023"/>
    <s v="20-4-2023"/>
    <s v="FTW4059I2206"/>
    <s v="P4"/>
    <s v="P4W3"/>
    <x v="0"/>
    <s v="SMART WATCH"/>
    <s v="FTW4059I"/>
    <s v="FTW4059"/>
    <n v="1"/>
    <n v="24995"/>
    <n v="0"/>
    <n v="0"/>
    <n v="24995"/>
    <x v="0"/>
    <x v="5"/>
    <s v="Wearable"/>
    <n v="15683.303389830508"/>
    <s v="FOQ D"/>
    <s v="Non-Discounted"/>
    <s v="Non-Discounted"/>
    <s v="good"/>
  </r>
  <r>
    <x v="1"/>
    <s v="T02294"/>
    <s v="JUST LIFESTYLE Pvt Ltd Andheri Link Road_ Mumbai"/>
    <s v="MICHAEL KORS"/>
    <s v="FOSSIL INDIA P LTD"/>
    <n v="121"/>
    <n v="23"/>
    <n v="4"/>
    <n v="2023"/>
    <s v="23-4-2023"/>
    <s v="MK1068SET2294"/>
    <s v="P4"/>
    <s v="P4W4"/>
    <x v="0"/>
    <s v="WATCH"/>
    <s v="MK1068SET"/>
    <s v="MK1068SET"/>
    <n v="1"/>
    <n v="24495"/>
    <n v="9798"/>
    <n v="0"/>
    <n v="14697"/>
    <x v="0"/>
    <x v="3"/>
    <s v="Traditional"/>
    <n v="7899.0147457627118"/>
    <s v="MKW"/>
    <s v="Discounted"/>
    <s v="Discounted"/>
    <s v="bad"/>
  </r>
  <r>
    <x v="4"/>
    <s v="T04206"/>
    <s v="Just Lifestyle Pvt Ltd_PHX_BLR"/>
    <s v="ARMANI"/>
    <s v="FOSSIL INDIA P LTD"/>
    <n v="265"/>
    <n v="23"/>
    <n v="4"/>
    <n v="2023"/>
    <s v="23-4-2023"/>
    <s v="AR11532I4206"/>
    <s v="P4"/>
    <s v="P4W4"/>
    <x v="0"/>
    <s v="WATCH"/>
    <s v="AR11532I"/>
    <s v="AR11532"/>
    <n v="1"/>
    <n v="24495"/>
    <n v="0"/>
    <n v="1715"/>
    <n v="24495"/>
    <x v="1"/>
    <x v="0"/>
    <s v="Traditional"/>
    <n v="13165.024576271186"/>
    <s v="EAW"/>
    <s v="Non-Discounted"/>
    <s v="Non-Discounted"/>
    <s v="good"/>
  </r>
  <r>
    <x v="2"/>
    <s v="T04291"/>
    <s v="JUST LIFESTYLE PVT LTD_Blr Airport"/>
    <s v="ARMANI"/>
    <s v="FOSSIL INDIA P LTD"/>
    <n v="2688"/>
    <n v="31"/>
    <n v="3"/>
    <n v="2023"/>
    <s v="31-3-2023"/>
    <s v="AR1676I4291"/>
    <s v="P3"/>
    <s v="P3W5"/>
    <x v="1"/>
    <s v="WATCH"/>
    <s v="AR1676I"/>
    <s v="AR1676"/>
    <n v="1"/>
    <n v="23995"/>
    <n v="0"/>
    <n v="0"/>
    <n v="23995"/>
    <x v="1"/>
    <x v="0"/>
    <s v="Traditional"/>
    <n v="12896.295762711863"/>
    <s v="EAW"/>
    <s v="Non-Discounted"/>
    <s v="Non-Discounted"/>
    <s v="good"/>
  </r>
  <r>
    <x v="8"/>
    <s v="T02357"/>
    <s v="JUST LIFESTYLE PVT LTD_ Dombivli"/>
    <s v="FOSSIL SMART WATCH"/>
    <s v="FOSSIL INDIA P LTD"/>
    <n v="4"/>
    <n v="1"/>
    <n v="4"/>
    <n v="2023"/>
    <s v="1-4-2023"/>
    <s v="FTW4061I2357"/>
    <s v="P3"/>
    <s v="P3W5"/>
    <x v="1"/>
    <s v="SMART WATCH"/>
    <s v="FTW4061I"/>
    <s v="FTW4061"/>
    <n v="1"/>
    <n v="23995"/>
    <n v="0"/>
    <n v="0"/>
    <n v="23995"/>
    <x v="0"/>
    <x v="5"/>
    <s v="Wearable"/>
    <n v="15055.845762711862"/>
    <s v="FOQ D"/>
    <s v="Non-Discounted"/>
    <s v="Non-Discounted"/>
    <s v="good"/>
  </r>
  <r>
    <x v="3"/>
    <s v="T02206"/>
    <s v="JUST LIFESTYLE PVT.LTD_ Viviana_Thane"/>
    <s v="MICHAEL KORS"/>
    <s v="FOSSIL INDIA P LTD"/>
    <n v="131"/>
    <n v="7"/>
    <n v="4"/>
    <n v="2023"/>
    <s v="7-4-2023"/>
    <s v="MK8344I2206"/>
    <s v="P4"/>
    <s v="P4W1"/>
    <x v="0"/>
    <s v="WATCH"/>
    <s v="MK8344I"/>
    <s v="MK8344"/>
    <n v="1"/>
    <n v="23995"/>
    <n v="2400"/>
    <n v="0"/>
    <n v="21595"/>
    <x v="0"/>
    <x v="3"/>
    <s v="Traditional"/>
    <n v="11606.397457627118"/>
    <s v="MKW"/>
    <s v="Discounted"/>
    <s v="Discounted"/>
    <s v="good"/>
  </r>
  <r>
    <x v="6"/>
    <s v="T04360"/>
    <s v="JUST LIFESTYLE PRIVATE LIMITED_ Coimbatore"/>
    <s v="FOSSIL SMART WATCH"/>
    <s v="FOSSIL INDIA P LTD"/>
    <n v="35"/>
    <n v="8"/>
    <n v="4"/>
    <n v="2023"/>
    <s v="8-4-2023"/>
    <s v="FTW4061I4360"/>
    <s v="P4"/>
    <s v="P4W1"/>
    <x v="0"/>
    <s v="SMART WATCH"/>
    <s v="FTW4061I"/>
    <s v="FTW4061"/>
    <n v="1"/>
    <n v="23995"/>
    <n v="0"/>
    <n v="0"/>
    <n v="23995"/>
    <x v="1"/>
    <x v="5"/>
    <s v="Wearable"/>
    <n v="15055.845762711862"/>
    <s v="FOQ D"/>
    <s v="Non-Discounted"/>
    <s v="Non-Discounted"/>
    <s v="good"/>
  </r>
  <r>
    <x v="4"/>
    <s v="T04206"/>
    <s v="Just Lifestyle Pvt Ltd_PHX_BLR"/>
    <s v="MICHAEL KORS"/>
    <s v="FOSSIL INDIA P LTD"/>
    <n v="98"/>
    <n v="8"/>
    <n v="4"/>
    <n v="2023"/>
    <s v="8-4-2023"/>
    <s v="MK8344I4206"/>
    <s v="P4"/>
    <s v="P4W1"/>
    <x v="0"/>
    <s v="WATCH"/>
    <s v="MK8344I"/>
    <s v="MK8344"/>
    <n v="1"/>
    <n v="23995"/>
    <n v="0"/>
    <n v="0"/>
    <n v="23995"/>
    <x v="1"/>
    <x v="3"/>
    <s v="Traditional"/>
    <n v="12896.295762711863"/>
    <s v="MKW"/>
    <s v="Non-Discounted"/>
    <s v="Non-Discounted"/>
    <s v="good"/>
  </r>
  <r>
    <x v="5"/>
    <s v="T02296"/>
    <s v="JUST LIFESTYLE Pvt Ltd_ Infinity Mall_ Malad"/>
    <s v="MICHAEL KORS"/>
    <s v="FOSSIL INDIA P LTD"/>
    <n v="54"/>
    <n v="8"/>
    <n v="4"/>
    <n v="2023"/>
    <s v="8-4-2023"/>
    <s v="MK5896I2296"/>
    <s v="P4"/>
    <s v="P4W1"/>
    <x v="0"/>
    <s v="WATCH"/>
    <s v="MK5896I"/>
    <s v="MK5896"/>
    <n v="1"/>
    <n v="23995"/>
    <n v="2400"/>
    <n v="600"/>
    <n v="21595"/>
    <x v="0"/>
    <x v="3"/>
    <s v="Traditional"/>
    <n v="11606.397457627118"/>
    <s v="MKW"/>
    <s v="Discounted"/>
    <s v="Discounted"/>
    <s v="good"/>
  </r>
  <r>
    <x v="9"/>
    <s v="T01192"/>
    <s v="JUST LIFESTYLE PVT LTD_Bareilly"/>
    <s v="FOSSIL SMART WATCH"/>
    <s v="FOSSIL INDIA P LTD"/>
    <n v="20"/>
    <n v="9"/>
    <n v="4"/>
    <n v="2023"/>
    <s v="9-4-2023"/>
    <s v="FTW40701192"/>
    <s v="P4"/>
    <s v="P4W2"/>
    <x v="0"/>
    <s v="SMART WATCH"/>
    <s v="FTW4070"/>
    <s v="FTW4070"/>
    <n v="1"/>
    <n v="23995"/>
    <n v="0"/>
    <n v="1200"/>
    <n v="23995"/>
    <x v="2"/>
    <x v="5"/>
    <s v="Wearable"/>
    <n v="15055.845762711862"/>
    <s v="FOQ D"/>
    <s v="Non-Discounted"/>
    <s v="Non-Discounted"/>
    <s v="good"/>
  </r>
  <r>
    <x v="2"/>
    <s v="T04291"/>
    <s v="JUST LIFESTYLE PVT LTD_Blr Airport"/>
    <s v="MICHAEL KORS"/>
    <s v="FOSSIL INDIA P LTD"/>
    <n v="81"/>
    <n v="10"/>
    <n v="4"/>
    <n v="2023"/>
    <s v="10-4-2023"/>
    <s v="MK5896I4291"/>
    <s v="P4"/>
    <s v="P4W2"/>
    <x v="0"/>
    <s v="WATCH"/>
    <s v="MK5896I"/>
    <s v="MK5896"/>
    <n v="1"/>
    <n v="23995"/>
    <n v="2400"/>
    <n v="0"/>
    <n v="21595"/>
    <x v="1"/>
    <x v="3"/>
    <s v="Traditional"/>
    <n v="11606.397457627118"/>
    <s v="MKW"/>
    <s v="Discounted"/>
    <s v="Discounted"/>
    <s v="good"/>
  </r>
  <r>
    <x v="6"/>
    <s v="T04360"/>
    <s v="JUST LIFESTYLE PRIVATE LIMITED_ Coimbatore"/>
    <s v="FOSSIL SMART WATCH"/>
    <s v="FOSSIL INDIA P LTD"/>
    <n v="54"/>
    <n v="12"/>
    <n v="4"/>
    <n v="2023"/>
    <s v="12-4-2023"/>
    <s v="FTW40714360"/>
    <s v="P4"/>
    <s v="P4W2"/>
    <x v="0"/>
    <s v="SMART WATCH"/>
    <s v="FTW4071"/>
    <s v="FTW4071"/>
    <n v="1"/>
    <n v="23995"/>
    <n v="9598"/>
    <n v="0"/>
    <n v="14397"/>
    <x v="1"/>
    <x v="5"/>
    <s v="Wearable"/>
    <n v="9033.5074576271181"/>
    <s v="FOQ D"/>
    <s v="Discounted"/>
    <s v="Discounted"/>
    <s v="bad"/>
  </r>
  <r>
    <x v="2"/>
    <s v="T04291"/>
    <s v="JUST LIFESTYLE PVT LTD_Blr Airport"/>
    <s v="FOSSIL SMART WATCH"/>
    <s v="FOSSIL INDIA P LTD"/>
    <n v="94"/>
    <n v="13"/>
    <n v="4"/>
    <n v="2023"/>
    <s v="13-4-2023"/>
    <s v="FTW40704291"/>
    <s v="P4"/>
    <s v="P4W2"/>
    <x v="0"/>
    <s v="SMART WATCH"/>
    <s v="FTW4070"/>
    <s v="FTW4070"/>
    <n v="1"/>
    <n v="23995"/>
    <n v="0"/>
    <n v="0"/>
    <n v="23995"/>
    <x v="1"/>
    <x v="5"/>
    <s v="Wearable"/>
    <n v="15055.845762711862"/>
    <s v="FOQ D"/>
    <s v="Non-Discounted"/>
    <s v="Non-Discounted"/>
    <s v="good"/>
  </r>
  <r>
    <x v="2"/>
    <s v="T04291"/>
    <s v="JUST LIFESTYLE PVT LTD_Blr Airport"/>
    <s v="FOSSIL SMART WATCH"/>
    <s v="FOSSIL INDIA P LTD"/>
    <n v="96"/>
    <n v="13"/>
    <n v="4"/>
    <n v="2023"/>
    <s v="13-4-2023"/>
    <s v="FTW40714291"/>
    <s v="P4"/>
    <s v="P4W2"/>
    <x v="0"/>
    <s v="SMART WATCH"/>
    <s v="FTW4071"/>
    <s v="FTW4071"/>
    <n v="1"/>
    <n v="23995"/>
    <n v="0"/>
    <n v="0"/>
    <n v="23995"/>
    <x v="1"/>
    <x v="5"/>
    <s v="Wearable"/>
    <n v="15055.845762711862"/>
    <s v="FOQ D"/>
    <s v="Non-Discounted"/>
    <s v="Non-Discounted"/>
    <s v="good"/>
  </r>
  <r>
    <x v="4"/>
    <s v="T04206"/>
    <s v="Just Lifestyle Pvt Ltd_PHX_BLR"/>
    <s v="MICHAEL KORS"/>
    <s v="FOSSIL INDIA P LTD"/>
    <n v="180"/>
    <n v="15"/>
    <n v="4"/>
    <n v="2023"/>
    <s v="15-4-2023"/>
    <s v="MK5896I4206"/>
    <s v="P4"/>
    <s v="P4W2"/>
    <x v="0"/>
    <s v="WATCH"/>
    <s v="MK5896I"/>
    <s v="MK5896"/>
    <n v="1"/>
    <n v="23995"/>
    <n v="0"/>
    <n v="0"/>
    <n v="23995"/>
    <x v="1"/>
    <x v="3"/>
    <s v="Traditional"/>
    <n v="12896.295762711863"/>
    <s v="MKW"/>
    <s v="Non-Discounted"/>
    <s v="Non-Discounted"/>
    <s v="good"/>
  </r>
  <r>
    <x v="5"/>
    <s v="T02296"/>
    <s v="JUST LIFESTYLE Pvt Ltd_ Infinity Mall_ Malad"/>
    <s v="MICHAEL KORS"/>
    <s v="FOSSIL INDIA P LTD"/>
    <n v="105"/>
    <n v="15"/>
    <n v="4"/>
    <n v="2023"/>
    <s v="15-4-2023"/>
    <s v="MK8344I2296"/>
    <s v="P4"/>
    <s v="P4W2"/>
    <x v="0"/>
    <s v="WATCH"/>
    <s v="MK8344I"/>
    <s v="MK8344"/>
    <n v="1"/>
    <n v="23995"/>
    <n v="2400"/>
    <n v="0"/>
    <n v="21595"/>
    <x v="0"/>
    <x v="3"/>
    <s v="Traditional"/>
    <n v="11606.397457627118"/>
    <s v="MKW"/>
    <s v="Discounted"/>
    <s v="Discounted"/>
    <s v="good"/>
  </r>
  <r>
    <x v="5"/>
    <s v="T02296"/>
    <s v="JUST LIFESTYLE Pvt Ltd_ Infinity Mall_ Malad"/>
    <s v="FOSSIL SMART WATCH"/>
    <s v="FOSSIL INDIA P LTD"/>
    <n v="116"/>
    <n v="16"/>
    <n v="4"/>
    <n v="2023"/>
    <s v="16-4-2023"/>
    <s v="FTW60802296"/>
    <s v="P4"/>
    <s v="P4W3"/>
    <x v="0"/>
    <s v="SMART WATCH"/>
    <s v="FTW6080"/>
    <s v="FTW6080"/>
    <n v="1"/>
    <n v="23995"/>
    <n v="0"/>
    <n v="0"/>
    <n v="23995"/>
    <x v="0"/>
    <x v="5"/>
    <s v="Wearable"/>
    <n v="15055.845762711862"/>
    <s v="FOQ D"/>
    <s v="Non-Discounted"/>
    <s v="Non-Discounted"/>
    <s v="good"/>
  </r>
  <r>
    <x v="1"/>
    <s v="T02294"/>
    <s v="JUST LIFESTYLE Pvt Ltd Andheri Link Road_ Mumbai"/>
    <s v="MICHAEL KORS"/>
    <s v="FOSSIL INDIA P LTD"/>
    <n v="77"/>
    <n v="16"/>
    <n v="4"/>
    <n v="2023"/>
    <s v="16-4-2023"/>
    <s v="MK8344I2294"/>
    <s v="P4"/>
    <s v="P4W3"/>
    <x v="0"/>
    <s v="WATCH"/>
    <s v="MK8344I"/>
    <s v="MK8344"/>
    <n v="1"/>
    <n v="23995"/>
    <n v="2400"/>
    <n v="0"/>
    <n v="21595"/>
    <x v="0"/>
    <x v="3"/>
    <s v="Traditional"/>
    <n v="11606.397457627118"/>
    <s v="MKW"/>
    <s v="Discounted"/>
    <s v="Discounted"/>
    <s v="good"/>
  </r>
  <r>
    <x v="10"/>
    <s v="T04321"/>
    <s v="JUST LIFESTYLE PRIVATE LIMITED_Kottayam"/>
    <s v="FOSSIL SMART WATCH"/>
    <s v="FOSSIL INDIA P LTD"/>
    <n v="58"/>
    <n v="19"/>
    <n v="4"/>
    <n v="2023"/>
    <s v="19-4-2023"/>
    <s v="FTW40624321"/>
    <s v="P4"/>
    <s v="P4W3"/>
    <x v="0"/>
    <s v="SMART WATCH"/>
    <s v="FTW4062"/>
    <s v="FTW4062"/>
    <n v="1"/>
    <n v="23995"/>
    <n v="0"/>
    <n v="0"/>
    <n v="23995"/>
    <x v="1"/>
    <x v="5"/>
    <s v="Wearable"/>
    <n v="15055.845762711862"/>
    <s v="FOQ D"/>
    <s v="Non-Discounted"/>
    <s v="Non-Discounted"/>
    <s v="good"/>
  </r>
  <r>
    <x v="3"/>
    <s v="T02206"/>
    <s v="JUST LIFESTYLE PVT.LTD_ Viviana_Thane"/>
    <s v="ARMANI"/>
    <s v="FOSSIL INDIA P LTD"/>
    <n v="381"/>
    <n v="19"/>
    <n v="4"/>
    <n v="2023"/>
    <s v="19-4-2023"/>
    <s v="AR11499I2206"/>
    <s v="P4"/>
    <s v="P4W3"/>
    <x v="0"/>
    <s v="WATCH"/>
    <s v="AR11499I"/>
    <s v="AR11499"/>
    <n v="1"/>
    <n v="23995"/>
    <n v="0"/>
    <n v="2400"/>
    <n v="23995"/>
    <x v="0"/>
    <x v="0"/>
    <s v="Traditional"/>
    <n v="12896.295762711863"/>
    <s v="EAW"/>
    <s v="Non-Discounted"/>
    <s v="Non-Discounted"/>
    <s v="good"/>
  </r>
  <r>
    <x v="11"/>
    <s v="T02278"/>
    <s v="JUST LIFESTYLE PVT LTD_Treasure Island_Indore"/>
    <s v="FOSSIL SMART WATCH"/>
    <s v="FOSSIL INDIA P LTD"/>
    <n v="102"/>
    <n v="20"/>
    <n v="4"/>
    <n v="2023"/>
    <s v="20-4-2023"/>
    <s v="FTW40712278"/>
    <s v="P4"/>
    <s v="P4W3"/>
    <x v="0"/>
    <s v="SMART WATCH"/>
    <s v="FTW4071"/>
    <s v="FTW4071"/>
    <n v="1"/>
    <n v="23995"/>
    <n v="9598"/>
    <n v="0"/>
    <n v="14397"/>
    <x v="0"/>
    <x v="5"/>
    <s v="Wearable"/>
    <n v="9033.5074576271181"/>
    <s v="FOQ D"/>
    <s v="Discounted"/>
    <s v="Discounted"/>
    <s v="bad"/>
  </r>
  <r>
    <x v="11"/>
    <s v="T02278"/>
    <s v="JUST LIFESTYLE PVT LTD_Treasure Island_Indore"/>
    <s v="FOSSIL SMART WATCH"/>
    <s v="FOSSIL INDIA P LTD"/>
    <n v="103"/>
    <n v="20"/>
    <n v="4"/>
    <n v="2023"/>
    <s v="20-4-2023"/>
    <s v="FTW40712278"/>
    <s v="P4"/>
    <s v="P4W3"/>
    <x v="0"/>
    <s v="SMART WATCH"/>
    <s v="FTW4071"/>
    <s v="FTW4071"/>
    <n v="1"/>
    <n v="23995"/>
    <n v="9598"/>
    <n v="0"/>
    <n v="14397"/>
    <x v="0"/>
    <x v="5"/>
    <s v="Wearable"/>
    <n v="9033.5074576271181"/>
    <s v="FOQ D"/>
    <s v="Discounted"/>
    <s v="Discounted"/>
    <s v="bad"/>
  </r>
  <r>
    <x v="12"/>
    <s v="T02282"/>
    <s v="JUST LIFESTYLE PVT LTD_Panvel"/>
    <s v="FOSSIL SMART WATCH"/>
    <s v="FOSSIL INDIA P LTD"/>
    <n v="49"/>
    <n v="21"/>
    <n v="4"/>
    <n v="2023"/>
    <s v="21-4-2023"/>
    <s v="FTW4062I2282"/>
    <s v="P4"/>
    <s v="P4W3"/>
    <x v="0"/>
    <s v="SMART WATCH"/>
    <s v="FTW4062I"/>
    <s v="FTW4062"/>
    <n v="1"/>
    <n v="23995"/>
    <n v="0"/>
    <n v="720"/>
    <n v="23995"/>
    <x v="0"/>
    <x v="5"/>
    <s v="Wearable"/>
    <n v="15055.845762711862"/>
    <s v="FOQ D"/>
    <s v="Non-Discounted"/>
    <s v="Non-Discounted"/>
    <s v="good"/>
  </r>
  <r>
    <x v="1"/>
    <s v="T02294"/>
    <s v="JUST LIFESTYLE Pvt Ltd Andheri Link Road_ Mumbai"/>
    <s v="FOSSIL SMART WATCH"/>
    <s v="FOSSIL INDIA P LTD"/>
    <n v="111"/>
    <n v="22"/>
    <n v="4"/>
    <n v="2023"/>
    <s v="22-4-2023"/>
    <s v="FTW4061I2294"/>
    <s v="P4"/>
    <s v="P4W3"/>
    <x v="0"/>
    <s v="SMART WATCH"/>
    <s v="FTW4061I"/>
    <s v="FTW4061"/>
    <n v="1"/>
    <n v="23995"/>
    <n v="0"/>
    <n v="0"/>
    <n v="23995"/>
    <x v="0"/>
    <x v="5"/>
    <s v="Wearable"/>
    <n v="15055.845762711862"/>
    <s v="FOQ D"/>
    <s v="Non-Discounted"/>
    <s v="Non-Discounted"/>
    <s v="good"/>
  </r>
  <r>
    <x v="13"/>
    <s v="T02320"/>
    <s v="JUST LIFESTYLE PVT LTD_ Nasik"/>
    <s v="FOSSIL SMART WATCH"/>
    <s v="FOSSIL INDIA P LTD"/>
    <n v="129"/>
    <n v="22"/>
    <n v="4"/>
    <n v="2023"/>
    <s v="22-4-2023"/>
    <s v="FTW60802320"/>
    <s v="P4"/>
    <s v="P4W3"/>
    <x v="0"/>
    <s v="SMART WATCH"/>
    <s v="FTW6080"/>
    <s v="FTW6080"/>
    <n v="1"/>
    <n v="23995"/>
    <n v="0"/>
    <n v="0"/>
    <n v="23995"/>
    <x v="0"/>
    <x v="5"/>
    <s v="Wearable"/>
    <n v="15055.845762711862"/>
    <s v="FOQ D"/>
    <s v="Non-Discounted"/>
    <s v="Non-Discounted"/>
    <s v="good"/>
  </r>
  <r>
    <x v="3"/>
    <s v="T02206"/>
    <s v="JUST LIFESTYLE PVT.LTD_ Viviana_Thane"/>
    <s v="FOSSIL SMART WATCH"/>
    <s v="FOSSIL INDIA P LTD"/>
    <n v="426"/>
    <n v="22"/>
    <n v="4"/>
    <n v="2023"/>
    <s v="22-4-2023"/>
    <s v="FTW4068I2206"/>
    <s v="P4"/>
    <s v="P4W3"/>
    <x v="0"/>
    <s v="SMART WATCH"/>
    <s v="FTW4068I"/>
    <s v="FTW4068"/>
    <n v="1"/>
    <n v="23995"/>
    <n v="7198"/>
    <n v="0"/>
    <n v="16797"/>
    <x v="0"/>
    <x v="5"/>
    <s v="Wearable"/>
    <n v="10539.405762711864"/>
    <s v="FOQ D"/>
    <s v="Discounted"/>
    <s v="Discounted"/>
    <s v="good"/>
  </r>
  <r>
    <x v="1"/>
    <s v="T02294"/>
    <s v="JUST LIFESTYLE Pvt Ltd Andheri Link Road_ Mumbai"/>
    <s v="MICHAEL KORS"/>
    <s v="FOSSIL INDIA P LTD"/>
    <n v="114"/>
    <n v="22"/>
    <n v="4"/>
    <n v="2023"/>
    <s v="22-4-2023"/>
    <s v="MK8344I2294"/>
    <s v="P4"/>
    <s v="P4W3"/>
    <x v="0"/>
    <s v="WATCH"/>
    <s v="MK8344I"/>
    <s v="MK8344"/>
    <n v="1"/>
    <n v="23995"/>
    <n v="2400"/>
    <n v="0"/>
    <n v="21595"/>
    <x v="0"/>
    <x v="3"/>
    <s v="Traditional"/>
    <n v="11606.397457627118"/>
    <s v="MKW"/>
    <s v="Discounted"/>
    <s v="Discounted"/>
    <s v="good"/>
  </r>
  <r>
    <x v="13"/>
    <s v="T02320"/>
    <s v="JUST LIFESTYLE PVT LTD_ Nasik"/>
    <s v="ARMANI EXCHANGE"/>
    <s v="FOSSIL INDIA P LTD"/>
    <n v="2155"/>
    <n v="30"/>
    <n v="3"/>
    <n v="2023"/>
    <s v="30-3-2023"/>
    <s v="AX24172320"/>
    <s v="P3"/>
    <s v="P3W5"/>
    <x v="1"/>
    <s v="WATCH"/>
    <s v="AX2417"/>
    <s v="AX2417"/>
    <n v="1"/>
    <n v="22995"/>
    <n v="0"/>
    <n v="0"/>
    <n v="22995"/>
    <x v="0"/>
    <x v="6"/>
    <s v="Traditional"/>
    <n v="12358.83813559322"/>
    <s v="AXW"/>
    <s v="Non-Discounted"/>
    <s v="Non-Discounted"/>
    <s v="good"/>
  </r>
  <r>
    <x v="11"/>
    <s v="T02278"/>
    <s v="JUST LIFESTYLE PVT LTD_Treasure Island_Indore"/>
    <s v="FOSSIL"/>
    <s v="FOSSIL INDIA P LTD"/>
    <n v="34"/>
    <n v="8"/>
    <n v="4"/>
    <n v="2023"/>
    <s v="8-4-2023"/>
    <s v="CE50282278"/>
    <s v="P4"/>
    <s v="P4W1"/>
    <x v="0"/>
    <s v="WATCH"/>
    <s v="CE5028"/>
    <s v="CE5028"/>
    <n v="1"/>
    <n v="22995"/>
    <n v="11498"/>
    <n v="448"/>
    <n v="11497"/>
    <x v="0"/>
    <x v="7"/>
    <s v="Traditional"/>
    <n v="6179.1503389830514"/>
    <s v="FOW"/>
    <s v="Discounted"/>
    <s v="Discounted"/>
    <s v="bad"/>
  </r>
  <r>
    <x v="11"/>
    <s v="T02278"/>
    <s v="JUST LIFESTYLE PVT LTD_Treasure Island_Indore"/>
    <s v="FOSSIL"/>
    <s v="FOSSIL INDIA P LTD"/>
    <n v="42"/>
    <n v="9"/>
    <n v="4"/>
    <n v="2023"/>
    <s v="9-4-2023"/>
    <s v="CE50282278"/>
    <s v="P4"/>
    <s v="P4W2"/>
    <x v="0"/>
    <s v="WATCH"/>
    <s v="CE5028"/>
    <s v="CE5028"/>
    <n v="1"/>
    <n v="22995"/>
    <n v="11498"/>
    <n v="448"/>
    <n v="11497"/>
    <x v="0"/>
    <x v="7"/>
    <s v="Traditional"/>
    <n v="6179.1503389830514"/>
    <s v="FOW"/>
    <s v="Discounted"/>
    <s v="Discounted"/>
    <s v="bad"/>
  </r>
  <r>
    <x v="3"/>
    <s v="T02206"/>
    <s v="JUST LIFESTYLE PVT.LTD_ Viviana_Thane"/>
    <s v="ARMANI EXCHANGE"/>
    <s v="FOSSIL INDIA P LTD"/>
    <n v="197"/>
    <n v="9"/>
    <n v="4"/>
    <n v="2023"/>
    <s v="9-4-2023"/>
    <s v="AX2417I2206"/>
    <s v="P4"/>
    <s v="P4W2"/>
    <x v="0"/>
    <s v="WATCH"/>
    <s v="AX2417I"/>
    <s v="AX2417"/>
    <n v="1"/>
    <n v="22995"/>
    <n v="9198"/>
    <n v="0"/>
    <n v="13797"/>
    <x v="0"/>
    <x v="6"/>
    <s v="Traditional"/>
    <n v="7415.3028813559322"/>
    <s v="AXW"/>
    <s v="Discounted"/>
    <s v="Discounted"/>
    <s v="bad"/>
  </r>
  <r>
    <x v="2"/>
    <s v="T04291"/>
    <s v="JUST LIFESTYLE PVT LTD_Blr Airport"/>
    <s v="ARMANI EXCHANGE"/>
    <s v="FOSSIL INDIA P LTD"/>
    <n v="76"/>
    <n v="10"/>
    <n v="4"/>
    <n v="2023"/>
    <s v="10-4-2023"/>
    <s v="AX2417I4291"/>
    <s v="P4"/>
    <s v="P4W2"/>
    <x v="0"/>
    <s v="WATCH"/>
    <s v="AX2417I"/>
    <s v="AX2417"/>
    <n v="1"/>
    <n v="22995"/>
    <n v="9198"/>
    <n v="0"/>
    <n v="13797"/>
    <x v="1"/>
    <x v="6"/>
    <s v="Traditional"/>
    <n v="7415.3028813559322"/>
    <s v="AXW"/>
    <s v="Discounted"/>
    <s v="Discounted"/>
    <s v="bad"/>
  </r>
  <r>
    <x v="11"/>
    <s v="T02278"/>
    <s v="JUST LIFESTYLE PVT LTD_Treasure Island_Indore"/>
    <s v="FOSSIL"/>
    <s v="FOSSIL INDIA P LTD"/>
    <n v="62"/>
    <n v="12"/>
    <n v="4"/>
    <n v="2023"/>
    <s v="12-4-2023"/>
    <s v="CE5028I2278"/>
    <s v="P4"/>
    <s v="P4W2"/>
    <x v="0"/>
    <s v="WATCH"/>
    <s v="CE5028I"/>
    <s v="CE5028"/>
    <n v="1"/>
    <n v="22995"/>
    <n v="11498"/>
    <n v="0"/>
    <n v="11497"/>
    <x v="0"/>
    <x v="7"/>
    <s v="Traditional"/>
    <n v="6179.1503389830514"/>
    <s v="FOW"/>
    <s v="Discounted"/>
    <s v="Discounted"/>
    <s v="bad"/>
  </r>
  <r>
    <x v="2"/>
    <s v="T04291"/>
    <s v="JUST LIFESTYLE PVT LTD_Blr Airport"/>
    <s v="ARMANI EXCHANGE"/>
    <s v="FOSSIL INDIA P LTD"/>
    <n v="95"/>
    <n v="13"/>
    <n v="4"/>
    <n v="2023"/>
    <s v="13-4-2023"/>
    <s v="AX24174291"/>
    <s v="P4"/>
    <s v="P4W2"/>
    <x v="0"/>
    <s v="WATCH"/>
    <s v="AX2417"/>
    <s v="AX2417"/>
    <n v="1"/>
    <n v="22995"/>
    <n v="9198"/>
    <n v="0"/>
    <n v="13797"/>
    <x v="1"/>
    <x v="6"/>
    <s v="Traditional"/>
    <n v="7415.3028813559322"/>
    <s v="AXW"/>
    <s v="Discounted"/>
    <s v="Discounted"/>
    <s v="bad"/>
  </r>
  <r>
    <x v="2"/>
    <s v="T04291"/>
    <s v="JUST LIFESTYLE PVT LTD_Blr Airport"/>
    <s v="FOSSIL"/>
    <s v="FOSSIL INDIA P LTD"/>
    <n v="98"/>
    <n v="13"/>
    <n v="4"/>
    <n v="2023"/>
    <s v="13-4-2023"/>
    <s v="CE5028I4291"/>
    <s v="P4"/>
    <s v="P4W2"/>
    <x v="0"/>
    <s v="WATCH"/>
    <s v="CE5028I"/>
    <s v="CE5028"/>
    <n v="1"/>
    <n v="22995"/>
    <n v="11498"/>
    <n v="0"/>
    <n v="11497"/>
    <x v="1"/>
    <x v="7"/>
    <s v="Traditional"/>
    <n v="6179.1503389830514"/>
    <s v="FOW"/>
    <s v="Discounted"/>
    <s v="Discounted"/>
    <s v="bad"/>
  </r>
  <r>
    <x v="13"/>
    <s v="T02320"/>
    <s v="JUST LIFESTYLE PVT LTD_ Nasik"/>
    <s v="ARMANI EXCHANGE"/>
    <s v="FOSSIL INDIA P LTD"/>
    <n v="84"/>
    <n v="14"/>
    <n v="4"/>
    <n v="2023"/>
    <s v="14-4-2023"/>
    <s v="AX2417I2320"/>
    <s v="P4"/>
    <s v="P4W2"/>
    <x v="0"/>
    <s v="WATCH"/>
    <s v="AX2417I"/>
    <s v="AX2417"/>
    <n v="1"/>
    <n v="22995"/>
    <n v="9198"/>
    <n v="0"/>
    <n v="13797"/>
    <x v="0"/>
    <x v="6"/>
    <s v="Traditional"/>
    <n v="7415.3028813559322"/>
    <s v="AXW"/>
    <s v="Discounted"/>
    <s v="Discounted"/>
    <s v="bad"/>
  </r>
  <r>
    <x v="12"/>
    <s v="T02282"/>
    <s v="JUST LIFESTYLE PVT LTD_Panvel"/>
    <s v="FOSSIL"/>
    <s v="FOSSIL INDIA P LTD"/>
    <n v="34"/>
    <n v="14"/>
    <n v="4"/>
    <n v="2023"/>
    <s v="14-4-2023"/>
    <s v="CE50282282"/>
    <s v="P4"/>
    <s v="P4W2"/>
    <x v="0"/>
    <s v="WATCH"/>
    <s v="CE5028"/>
    <s v="CE5028"/>
    <n v="1"/>
    <n v="22995"/>
    <n v="11498"/>
    <n v="0"/>
    <n v="11497"/>
    <x v="0"/>
    <x v="7"/>
    <s v="Traditional"/>
    <n v="6179.1503389830514"/>
    <s v="FOW"/>
    <s v="Discounted"/>
    <s v="Discounted"/>
    <s v="bad"/>
  </r>
  <r>
    <x v="3"/>
    <s v="T02206"/>
    <s v="JUST LIFESTYLE PVT.LTD_ Viviana_Thane"/>
    <s v="ARMANI EXCHANGE"/>
    <s v="FOSSIL INDIA P LTD"/>
    <n v="253"/>
    <n v="14"/>
    <n v="4"/>
    <n v="2023"/>
    <s v="14-4-2023"/>
    <s v="AX5262I2206"/>
    <s v="P4"/>
    <s v="P4W2"/>
    <x v="0"/>
    <s v="WATCH"/>
    <s v="AX5262I"/>
    <s v="AX5262"/>
    <n v="1"/>
    <n v="22995"/>
    <n v="9198"/>
    <n v="0"/>
    <n v="13797"/>
    <x v="0"/>
    <x v="6"/>
    <s v="Traditional"/>
    <n v="7415.3028813559322"/>
    <s v="AXW"/>
    <s v="Discounted"/>
    <s v="Discounted"/>
    <s v="bad"/>
  </r>
  <r>
    <x v="3"/>
    <s v="T02206"/>
    <s v="JUST LIFESTYLE PVT.LTD_ Viviana_Thane"/>
    <s v="FOSSIL"/>
    <s v="FOSSIL INDIA P LTD"/>
    <n v="276"/>
    <n v="15"/>
    <n v="4"/>
    <n v="2023"/>
    <s v="15-4-2023"/>
    <s v="CE50272206"/>
    <s v="P4"/>
    <s v="P4W2"/>
    <x v="0"/>
    <s v="WATCH"/>
    <s v="CE5027"/>
    <s v="CE5027"/>
    <n v="1"/>
    <n v="22995"/>
    <n v="11498"/>
    <n v="0"/>
    <n v="11497"/>
    <x v="0"/>
    <x v="7"/>
    <s v="Traditional"/>
    <n v="6179.1503389830514"/>
    <s v="FOW"/>
    <s v="Discounted"/>
    <s v="Discounted"/>
    <s v="bad"/>
  </r>
  <r>
    <x v="0"/>
    <s v="T02286"/>
    <s v="JUST LIFESTYLE PVT.LTD_ Anudh"/>
    <s v="ARMANI EXCHANGE"/>
    <s v="FOSSIL INDIA P LTD"/>
    <n v="114"/>
    <n v="16"/>
    <n v="4"/>
    <n v="2023"/>
    <s v="16-4-2023"/>
    <s v="AX24172286"/>
    <s v="P4"/>
    <s v="P4W3"/>
    <x v="0"/>
    <s v="WATCH"/>
    <s v="AX2417"/>
    <s v="AX2417"/>
    <n v="1"/>
    <n v="22995"/>
    <n v="9198"/>
    <n v="0"/>
    <n v="13797"/>
    <x v="0"/>
    <x v="6"/>
    <s v="Traditional"/>
    <n v="7415.3028813559322"/>
    <s v="AXW"/>
    <s v="Discounted"/>
    <s v="Discounted"/>
    <s v="bad"/>
  </r>
  <r>
    <x v="3"/>
    <s v="T02206"/>
    <s v="JUST LIFESTYLE PVT.LTD_ Viviana_Thane"/>
    <s v="FOSSIL"/>
    <s v="FOSSIL INDIA P LTD"/>
    <n v="302"/>
    <n v="16"/>
    <n v="4"/>
    <n v="2023"/>
    <s v="16-4-2023"/>
    <s v="CE5027I2206"/>
    <s v="P4"/>
    <s v="P4W3"/>
    <x v="0"/>
    <s v="WATCH"/>
    <s v="CE5027I"/>
    <s v="CE5027"/>
    <n v="1"/>
    <n v="22995"/>
    <n v="11498"/>
    <n v="0"/>
    <n v="11497"/>
    <x v="0"/>
    <x v="7"/>
    <s v="Traditional"/>
    <n v="6179.1503389830514"/>
    <s v="FOW"/>
    <s v="Discounted"/>
    <s v="Discounted"/>
    <s v="bad"/>
  </r>
  <r>
    <x v="3"/>
    <s v="T02206"/>
    <s v="JUST LIFESTYLE PVT.LTD_ Viviana_Thane"/>
    <s v="FOSSIL"/>
    <s v="FOSSIL INDIA P LTD"/>
    <n v="305"/>
    <n v="16"/>
    <n v="4"/>
    <n v="2023"/>
    <s v="16-4-2023"/>
    <s v="FS5987SET2206"/>
    <s v="P4"/>
    <s v="P4W3"/>
    <x v="0"/>
    <s v="WATCH"/>
    <s v="FS5987SET"/>
    <s v="FS5987SET"/>
    <n v="1"/>
    <n v="22995"/>
    <n v="0"/>
    <n v="2300"/>
    <n v="22995"/>
    <x v="0"/>
    <x v="7"/>
    <s v="Traditional"/>
    <n v="12358.83813559322"/>
    <s v="FOW"/>
    <s v="Non-Discounted"/>
    <s v="Non-Discounted"/>
    <s v="good"/>
  </r>
  <r>
    <x v="14"/>
    <s v="T04327"/>
    <s v="JUST LIFESTYLE PVT LTD_Sobha City Mall_Thrissur"/>
    <s v="ARMANI EXCHANGE"/>
    <s v="FOSSIL INDIA P LTD"/>
    <n v="98"/>
    <n v="16"/>
    <n v="4"/>
    <n v="2023"/>
    <s v="16-4-2023"/>
    <s v="AX24174327"/>
    <s v="P4"/>
    <s v="P4W3"/>
    <x v="0"/>
    <s v="WATCH"/>
    <s v="AX2417"/>
    <s v="AX2417"/>
    <n v="1"/>
    <n v="22995"/>
    <n v="9198"/>
    <n v="0"/>
    <n v="13797"/>
    <x v="1"/>
    <x v="6"/>
    <s v="Traditional"/>
    <n v="7415.3028813559322"/>
    <s v="AXW"/>
    <s v="Discounted"/>
    <s v="Discounted"/>
    <s v="bad"/>
  </r>
  <r>
    <x v="3"/>
    <s v="T02206"/>
    <s v="JUST LIFESTYLE PVT.LTD_ Viviana_Thane"/>
    <s v="ARMANI EXCHANGE"/>
    <s v="FOSSIL INDIA P LTD"/>
    <n v="349"/>
    <n v="17"/>
    <n v="4"/>
    <n v="2023"/>
    <s v="17-4-2023"/>
    <s v="AX2417I2206"/>
    <s v="P4"/>
    <s v="P4W3"/>
    <x v="0"/>
    <s v="WATCH"/>
    <s v="AX2417I"/>
    <s v="AX2417"/>
    <n v="1"/>
    <n v="22995"/>
    <n v="9198"/>
    <n v="0"/>
    <n v="13797"/>
    <x v="0"/>
    <x v="6"/>
    <s v="Traditional"/>
    <n v="7415.3028813559322"/>
    <s v="AXW"/>
    <s v="Discounted"/>
    <s v="Discounted"/>
    <s v="bad"/>
  </r>
  <r>
    <x v="5"/>
    <s v="T02296"/>
    <s v="JUST LIFESTYLE Pvt Ltd_ Infinity Mall_ Malad"/>
    <s v="FOSSIL"/>
    <s v="FOSSIL INDIA P LTD"/>
    <n v="128"/>
    <n v="18"/>
    <n v="4"/>
    <n v="2023"/>
    <s v="18-4-2023"/>
    <s v="CE5027I2296"/>
    <s v="P4"/>
    <s v="P4W3"/>
    <x v="0"/>
    <s v="WATCH"/>
    <s v="CE5027I"/>
    <s v="CE5027"/>
    <n v="1"/>
    <n v="22995"/>
    <n v="11498"/>
    <n v="0"/>
    <n v="11497"/>
    <x v="0"/>
    <x v="7"/>
    <s v="Traditional"/>
    <n v="6179.1503389830514"/>
    <s v="FOW"/>
    <s v="Discounted"/>
    <s v="Discounted"/>
    <s v="bad"/>
  </r>
  <r>
    <x v="3"/>
    <s v="T02206"/>
    <s v="JUST LIFESTYLE PVT.LTD_ Viviana_Thane"/>
    <s v="FOSSIL"/>
    <s v="FOSSIL INDIA P LTD"/>
    <n v="372"/>
    <n v="18"/>
    <n v="4"/>
    <n v="2023"/>
    <s v="18-4-2023"/>
    <s v="FS5987SET2206"/>
    <s v="P4"/>
    <s v="P4W3"/>
    <x v="0"/>
    <s v="WATCH"/>
    <s v="FS5987SET"/>
    <s v="FS5987SET"/>
    <n v="1"/>
    <n v="22995"/>
    <n v="0"/>
    <n v="2300"/>
    <n v="22995"/>
    <x v="0"/>
    <x v="7"/>
    <s v="Traditional"/>
    <n v="12358.83813559322"/>
    <s v="FOW"/>
    <s v="Non-Discounted"/>
    <s v="Non-Discounted"/>
    <s v="good"/>
  </r>
  <r>
    <x v="11"/>
    <s v="T02278"/>
    <s v="JUST LIFESTYLE PVT LTD_Treasure Island_Indore"/>
    <s v="FOSSIL"/>
    <s v="FOSSIL INDIA P LTD"/>
    <n v="97"/>
    <n v="19"/>
    <n v="4"/>
    <n v="2023"/>
    <s v="19-4-2023"/>
    <s v="CE50272278"/>
    <s v="P4"/>
    <s v="P4W3"/>
    <x v="0"/>
    <s v="WATCH"/>
    <s v="CE5027"/>
    <s v="CE5027"/>
    <n v="1"/>
    <n v="22995"/>
    <n v="11498"/>
    <n v="0"/>
    <n v="11497"/>
    <x v="0"/>
    <x v="7"/>
    <s v="Traditional"/>
    <n v="6179.1503389830514"/>
    <s v="FOW"/>
    <s v="Discounted"/>
    <s v="Discounted"/>
    <s v="bad"/>
  </r>
  <r>
    <x v="4"/>
    <s v="T04206"/>
    <s v="Just Lifestyle Pvt Ltd_PHX_BLR"/>
    <s v="FOSSIL"/>
    <s v="FOSSIL INDIA P LTD"/>
    <n v="250"/>
    <n v="22"/>
    <n v="4"/>
    <n v="2023"/>
    <s v="22-4-2023"/>
    <s v="FS5987SET4206"/>
    <s v="P4"/>
    <s v="P4W3"/>
    <x v="0"/>
    <s v="WATCH"/>
    <s v="FS5987SET"/>
    <s v="FS5987SET"/>
    <n v="1"/>
    <n v="22995"/>
    <n v="0"/>
    <n v="2300"/>
    <n v="22995"/>
    <x v="1"/>
    <x v="7"/>
    <s v="Traditional"/>
    <n v="12358.83813559322"/>
    <s v="FOW"/>
    <s v="Non-Discounted"/>
    <s v="Non-Discounted"/>
    <s v="good"/>
  </r>
  <r>
    <x v="4"/>
    <s v="T04206"/>
    <s v="Just Lifestyle Pvt Ltd_PHX_BLR"/>
    <s v="MICHAEL KORS"/>
    <s v="FOSSIL INDIA P LTD"/>
    <n v="5488"/>
    <n v="27"/>
    <n v="3"/>
    <n v="2023"/>
    <s v="27-3-2023"/>
    <s v="MK9075I4206"/>
    <s v="P3"/>
    <s v="P3W5"/>
    <x v="1"/>
    <s v="WATCH"/>
    <s v="MK9075I"/>
    <s v="MK9075"/>
    <n v="1"/>
    <n v="21995"/>
    <n v="0"/>
    <n v="2200"/>
    <n v="21995"/>
    <x v="1"/>
    <x v="3"/>
    <s v="Traditional"/>
    <n v="11821.380508474576"/>
    <s v="MKW"/>
    <s v="Non-Discounted"/>
    <s v="Non-Discounted"/>
    <s v="good"/>
  </r>
  <r>
    <x v="5"/>
    <s v="T02296"/>
    <s v="JUST LIFESTYLE Pvt Ltd_ Infinity Mall_ Malad"/>
    <s v="MICHAEL KORS"/>
    <s v="FOSSIL INDIA P LTD"/>
    <n v="2512"/>
    <n v="29"/>
    <n v="3"/>
    <n v="2023"/>
    <s v="29-3-2023"/>
    <s v="MK5491I2296"/>
    <s v="P3"/>
    <s v="P3W5"/>
    <x v="1"/>
    <s v="WATCH"/>
    <s v="MK5491I"/>
    <s v="MK5491"/>
    <n v="1"/>
    <n v="21995"/>
    <n v="0"/>
    <n v="0"/>
    <n v="21995"/>
    <x v="0"/>
    <x v="3"/>
    <s v="Traditional"/>
    <n v="11821.380508474576"/>
    <s v="MKW"/>
    <s v="Non-Discounted"/>
    <s v="Non-Discounted"/>
    <s v="good"/>
  </r>
  <r>
    <x v="2"/>
    <s v="T04291"/>
    <s v="JUST LIFESTYLE PVT LTD_Blr Airport"/>
    <s v="ARMANI"/>
    <s v="FOSSIL INDIA P LTD"/>
    <n v="21"/>
    <n v="4"/>
    <n v="4"/>
    <n v="2023"/>
    <s v="4-4-2023"/>
    <s v="AR11339I4291"/>
    <s v="P4"/>
    <s v="P4W1"/>
    <x v="0"/>
    <s v="WATCH"/>
    <s v="AR11339I"/>
    <s v="AR11339"/>
    <n v="1"/>
    <n v="21995"/>
    <n v="0"/>
    <n v="2200"/>
    <n v="21995"/>
    <x v="1"/>
    <x v="0"/>
    <s v="Traditional"/>
    <n v="11821.380508474576"/>
    <s v="EAW"/>
    <s v="Non-Discounted"/>
    <s v="Non-Discounted"/>
    <s v="good"/>
  </r>
  <r>
    <x v="2"/>
    <s v="T04291"/>
    <s v="JUST LIFESTYLE PVT LTD_Blr Airport"/>
    <s v="MICHAEL KORS"/>
    <s v="FOSSIL INDIA P LTD"/>
    <n v="27"/>
    <n v="4"/>
    <n v="4"/>
    <n v="2023"/>
    <s v="4-4-2023"/>
    <s v="MK9074I4291"/>
    <s v="P4"/>
    <s v="P4W1"/>
    <x v="0"/>
    <s v="WATCH"/>
    <s v="MK9074I"/>
    <s v="MK9074"/>
    <n v="1"/>
    <n v="21995"/>
    <n v="0"/>
    <n v="2200"/>
    <n v="21995"/>
    <x v="1"/>
    <x v="3"/>
    <s v="Traditional"/>
    <n v="11821.380508474576"/>
    <s v="MKW"/>
    <s v="Non-Discounted"/>
    <s v="Non-Discounted"/>
    <s v="good"/>
  </r>
  <r>
    <x v="2"/>
    <s v="T04291"/>
    <s v="JUST LIFESTYLE PVT LTD_Blr Airport"/>
    <s v="MICHAEL KORS"/>
    <s v="FOSSIL INDIA P LTD"/>
    <n v="27"/>
    <n v="4"/>
    <n v="4"/>
    <n v="2023"/>
    <s v="4-4-2023"/>
    <s v="MK9075I4291"/>
    <s v="P4"/>
    <s v="P4W1"/>
    <x v="0"/>
    <s v="WATCH"/>
    <s v="MK9075I"/>
    <s v="MK9075"/>
    <n v="1"/>
    <n v="21995"/>
    <n v="0"/>
    <n v="2200"/>
    <n v="21995"/>
    <x v="1"/>
    <x v="3"/>
    <s v="Traditional"/>
    <n v="11821.380508474576"/>
    <s v="MKW"/>
    <s v="Non-Discounted"/>
    <s v="Non-Discounted"/>
    <s v="good"/>
  </r>
  <r>
    <x v="5"/>
    <s v="T02296"/>
    <s v="JUST LIFESTYLE Pvt Ltd_ Infinity Mall_ Malad"/>
    <s v="MICHAEL KORS"/>
    <s v="FOSSIL INDIA P LTD"/>
    <n v="23"/>
    <n v="4"/>
    <n v="4"/>
    <n v="2023"/>
    <s v="4-4-2023"/>
    <s v="MK7223I2296"/>
    <s v="P4"/>
    <s v="P4W1"/>
    <x v="0"/>
    <s v="WATCH"/>
    <s v="MK7223I"/>
    <s v="MK7223"/>
    <n v="1"/>
    <n v="21995"/>
    <n v="4399"/>
    <n v="0"/>
    <n v="17596"/>
    <x v="0"/>
    <x v="3"/>
    <s v="Traditional"/>
    <n v="9457.1044067796611"/>
    <s v="MKW"/>
    <s v="Discounted"/>
    <s v="Discounted"/>
    <s v="bad"/>
  </r>
  <r>
    <x v="3"/>
    <s v="T02206"/>
    <s v="JUST LIFESTYLE PVT.LTD_ Viviana_Thane"/>
    <s v="MICHAEL KORS"/>
    <s v="FOSSIL INDIA P LTD"/>
    <n v="87"/>
    <n v="4"/>
    <n v="4"/>
    <n v="2023"/>
    <s v="4-4-2023"/>
    <s v="MK7303I2206"/>
    <s v="P4"/>
    <s v="P4W1"/>
    <x v="0"/>
    <s v="WATCH"/>
    <s v="MK7303I"/>
    <s v="MK7303"/>
    <n v="1"/>
    <n v="21995"/>
    <n v="0"/>
    <n v="2200"/>
    <n v="21995"/>
    <x v="0"/>
    <x v="3"/>
    <s v="Traditional"/>
    <n v="11821.380508474576"/>
    <s v="MKW"/>
    <s v="Non-Discounted"/>
    <s v="Non-Discounted"/>
    <s v="good"/>
  </r>
  <r>
    <x v="5"/>
    <s v="T02296"/>
    <s v="JUST LIFESTYLE Pvt Ltd_ Infinity Mall_ Malad"/>
    <s v="ARMANI"/>
    <s v="FOSSIL INDIA P LTD"/>
    <n v="39"/>
    <n v="7"/>
    <n v="4"/>
    <n v="2023"/>
    <s v="7-4-2023"/>
    <s v="AR11306I2296"/>
    <s v="P4"/>
    <s v="P4W1"/>
    <x v="0"/>
    <s v="WATCH"/>
    <s v="AR11306I"/>
    <s v="AR11306"/>
    <n v="1"/>
    <n v="21995"/>
    <n v="8798"/>
    <n v="0"/>
    <n v="13197"/>
    <x v="0"/>
    <x v="0"/>
    <s v="Traditional"/>
    <n v="7092.8283050847458"/>
    <s v="EAW"/>
    <s v="Discounted"/>
    <s v="Discounted"/>
    <s v="bad"/>
  </r>
  <r>
    <x v="3"/>
    <s v="T02206"/>
    <s v="JUST LIFESTYLE PVT.LTD_ Viviana_Thane"/>
    <s v="ARMANI"/>
    <s v="FOSSIL INDIA P LTD"/>
    <n v="160"/>
    <n v="8"/>
    <n v="4"/>
    <n v="2023"/>
    <s v="8-4-2023"/>
    <s v="AR114752206"/>
    <s v="P4"/>
    <s v="P4W1"/>
    <x v="0"/>
    <s v="WATCH"/>
    <s v="AR11475"/>
    <s v="AR11475"/>
    <n v="1"/>
    <n v="21995"/>
    <n v="8798"/>
    <n v="0"/>
    <n v="13197"/>
    <x v="0"/>
    <x v="0"/>
    <s v="Traditional"/>
    <n v="7092.8283050847458"/>
    <s v="EAW"/>
    <s v="Discounted"/>
    <s v="Discounted"/>
    <s v="bad"/>
  </r>
  <r>
    <x v="5"/>
    <s v="T02296"/>
    <s v="JUST LIFESTYLE Pvt Ltd_ Infinity Mall_ Malad"/>
    <s v="MICHAEL KORS"/>
    <s v="FOSSIL INDIA P LTD"/>
    <n v="51"/>
    <n v="8"/>
    <n v="4"/>
    <n v="2023"/>
    <s v="8-4-2023"/>
    <s v="MK5799I2296"/>
    <s v="P4"/>
    <s v="P4W1"/>
    <x v="0"/>
    <s v="WATCH"/>
    <s v="MK5799I"/>
    <s v="MK5799"/>
    <n v="1"/>
    <n v="21995"/>
    <n v="2200"/>
    <n v="500"/>
    <n v="19795"/>
    <x v="0"/>
    <x v="3"/>
    <s v="Traditional"/>
    <n v="10638.973728813558"/>
    <s v="MKW"/>
    <s v="Discounted"/>
    <s v="Discounted"/>
    <s v="good"/>
  </r>
  <r>
    <x v="1"/>
    <s v="T02294"/>
    <s v="JUST LIFESTYLE Pvt Ltd Andheri Link Road_ Mumbai"/>
    <s v="ARMANI"/>
    <s v="FOSSIL INDIA P LTD"/>
    <n v="48"/>
    <n v="9"/>
    <n v="4"/>
    <n v="2023"/>
    <s v="9-4-2023"/>
    <s v="AR11105IT2294"/>
    <s v="P4"/>
    <s v="P4W2"/>
    <x v="0"/>
    <s v="WATCH"/>
    <s v="AR11105IT"/>
    <s v="AR11105"/>
    <n v="1"/>
    <n v="21995"/>
    <n v="6598"/>
    <n v="0"/>
    <n v="15397"/>
    <x v="0"/>
    <x v="0"/>
    <s v="Traditional"/>
    <n v="8275.2350847457637"/>
    <s v="EAW"/>
    <s v="Discounted"/>
    <s v="Discounted"/>
    <s v="bad"/>
  </r>
  <r>
    <x v="2"/>
    <s v="T04291"/>
    <s v="JUST LIFESTYLE PVT LTD_Blr Airport"/>
    <s v="ARMANI"/>
    <s v="FOSSIL INDIA P LTD"/>
    <n v="64"/>
    <n v="9"/>
    <n v="4"/>
    <n v="2023"/>
    <s v="9-4-2023"/>
    <s v="AR11105IT4291"/>
    <s v="P4"/>
    <s v="P4W2"/>
    <x v="0"/>
    <s v="WATCH"/>
    <s v="AR11105IT"/>
    <s v="AR11105"/>
    <n v="1"/>
    <n v="21995"/>
    <n v="6598"/>
    <n v="0"/>
    <n v="15397"/>
    <x v="1"/>
    <x v="0"/>
    <s v="Traditional"/>
    <n v="8275.2350847457637"/>
    <s v="EAW"/>
    <s v="Discounted"/>
    <s v="Discounted"/>
    <s v="bad"/>
  </r>
  <r>
    <x v="1"/>
    <s v="T02294"/>
    <s v="JUST LIFESTYLE Pvt Ltd Andheri Link Road_ Mumbai"/>
    <s v="MICHAEL KORS"/>
    <s v="FOSSIL INDIA P LTD"/>
    <n v="49"/>
    <n v="9"/>
    <n v="4"/>
    <n v="2023"/>
    <s v="9-4-2023"/>
    <s v="MK5799I2294"/>
    <s v="P4"/>
    <s v="P4W2"/>
    <x v="0"/>
    <s v="WATCH"/>
    <s v="MK5799I"/>
    <s v="MK5799"/>
    <n v="1"/>
    <n v="21995"/>
    <n v="2200"/>
    <n v="0"/>
    <n v="19795"/>
    <x v="0"/>
    <x v="3"/>
    <s v="Traditional"/>
    <n v="10638.973728813558"/>
    <s v="MKW"/>
    <s v="Discounted"/>
    <s v="Discounted"/>
    <s v="good"/>
  </r>
  <r>
    <x v="3"/>
    <s v="T02206"/>
    <s v="JUST LIFESTYLE PVT.LTD_ Viviana_Thane"/>
    <s v="DIESEL"/>
    <s v="FOSSIL INDIA P LTD"/>
    <n v="213"/>
    <n v="10"/>
    <n v="4"/>
    <n v="2023"/>
    <s v="10-4-2023"/>
    <s v="DZ45872206"/>
    <s v="P4"/>
    <s v="P4W2"/>
    <x v="0"/>
    <s v="WATCH"/>
    <s v="DZ4587"/>
    <s v="DZ4587"/>
    <n v="1"/>
    <n v="21995"/>
    <n v="10998"/>
    <n v="0"/>
    <n v="10997"/>
    <x v="0"/>
    <x v="1"/>
    <s v="Traditional"/>
    <n v="5910.4215254237288"/>
    <s v="DZW"/>
    <s v="Discounted"/>
    <s v="Discounted"/>
    <s v="bad"/>
  </r>
  <r>
    <x v="4"/>
    <s v="T04206"/>
    <s v="Just Lifestyle Pvt Ltd_PHX_BLR"/>
    <s v="MICHAEL KORS"/>
    <s v="FOSSIL INDIA P LTD"/>
    <n v="144"/>
    <n v="11"/>
    <n v="4"/>
    <n v="2023"/>
    <s v="11-4-2023"/>
    <s v="MK45924206"/>
    <s v="P4"/>
    <s v="P4W2"/>
    <x v="0"/>
    <s v="WATCH"/>
    <s v="MK4592"/>
    <s v="MK4592"/>
    <n v="1"/>
    <n v="21995"/>
    <n v="10998"/>
    <n v="0"/>
    <n v="10997"/>
    <x v="1"/>
    <x v="3"/>
    <s v="Traditional"/>
    <n v="5910.4215254237288"/>
    <s v="MKW"/>
    <s v="Discounted"/>
    <s v="Discounted"/>
    <s v="bad"/>
  </r>
  <r>
    <x v="5"/>
    <s v="T02296"/>
    <s v="JUST LIFESTYLE Pvt Ltd_ Infinity Mall_ Malad"/>
    <s v="MICHAEL KORS"/>
    <s v="FOSSIL INDIA P LTD"/>
    <n v="75"/>
    <n v="12"/>
    <n v="4"/>
    <n v="2023"/>
    <s v="12-4-2023"/>
    <s v="MK5799I2296"/>
    <s v="P4"/>
    <s v="P4W2"/>
    <x v="0"/>
    <s v="WATCH"/>
    <s v="MK5799I"/>
    <s v="MK5799"/>
    <n v="1"/>
    <n v="21995"/>
    <n v="2200"/>
    <n v="0"/>
    <n v="19795"/>
    <x v="0"/>
    <x v="3"/>
    <s v="Traditional"/>
    <n v="10638.973728813558"/>
    <s v="MKW"/>
    <s v="Discounted"/>
    <s v="Discounted"/>
    <s v="good"/>
  </r>
  <r>
    <x v="3"/>
    <s v="T02206"/>
    <s v="JUST LIFESTYLE PVT.LTD_ Viviana_Thane"/>
    <s v="DIESEL"/>
    <s v="FOSSIL INDIA P LTD"/>
    <n v="268"/>
    <n v="15"/>
    <n v="4"/>
    <n v="2023"/>
    <s v="15-4-2023"/>
    <s v="DZ4589I2206"/>
    <s v="P4"/>
    <s v="P4W2"/>
    <x v="0"/>
    <s v="WATCH"/>
    <s v="DZ4589I"/>
    <s v="DZ4589"/>
    <n v="1"/>
    <n v="21995"/>
    <n v="6598"/>
    <n v="0"/>
    <n v="15397"/>
    <x v="0"/>
    <x v="1"/>
    <s v="Traditional"/>
    <n v="8275.2350847457637"/>
    <s v="DZW"/>
    <s v="Discounted"/>
    <s v="Discounted"/>
    <s v="bad"/>
  </r>
  <r>
    <x v="2"/>
    <s v="T04291"/>
    <s v="JUST LIFESTYLE PVT LTD_Blr Airport"/>
    <s v="MICHAEL KORS"/>
    <s v="FOSSIL INDIA P LTD"/>
    <n v="115"/>
    <n v="16"/>
    <n v="4"/>
    <n v="2023"/>
    <s v="16-4-2023"/>
    <s v="MK5605IT4291"/>
    <s v="P4"/>
    <s v="P4W3"/>
    <x v="0"/>
    <s v="WATCH"/>
    <s v="MK5605IT"/>
    <s v="MK5605"/>
    <n v="1"/>
    <n v="21995"/>
    <n v="2200"/>
    <n v="0"/>
    <n v="19795"/>
    <x v="1"/>
    <x v="3"/>
    <s v="Traditional"/>
    <n v="10638.973728813558"/>
    <s v="MKW"/>
    <s v="Discounted"/>
    <s v="Discounted"/>
    <s v="good"/>
  </r>
  <r>
    <x v="5"/>
    <s v="T02296"/>
    <s v="JUST LIFESTYLE Pvt Ltd_ Infinity Mall_ Malad"/>
    <s v="ARMANI"/>
    <s v="FOSSIL INDIA P LTD"/>
    <n v="124"/>
    <n v="17"/>
    <n v="4"/>
    <n v="2023"/>
    <s v="17-4-2023"/>
    <s v="AR11105IT2296"/>
    <s v="P4"/>
    <s v="P4W3"/>
    <x v="0"/>
    <s v="WATCH"/>
    <s v="AR11105IT"/>
    <s v="AR11105"/>
    <n v="1"/>
    <n v="21995"/>
    <n v="6598"/>
    <n v="0"/>
    <n v="15397"/>
    <x v="0"/>
    <x v="0"/>
    <s v="Traditional"/>
    <n v="8275.2350847457637"/>
    <s v="EAW"/>
    <s v="Discounted"/>
    <s v="Discounted"/>
    <s v="bad"/>
  </r>
  <r>
    <x v="5"/>
    <s v="T02296"/>
    <s v="JUST LIFESTYLE Pvt Ltd_ Infinity Mall_ Malad"/>
    <s v="MICHAEL KORS"/>
    <s v="FOSSIL INDIA P LTD"/>
    <n v="143"/>
    <n v="21"/>
    <n v="4"/>
    <n v="2023"/>
    <s v="21-4-2023"/>
    <s v="MK4592I2296"/>
    <s v="P4"/>
    <s v="P4W3"/>
    <x v="0"/>
    <s v="WATCH"/>
    <s v="MK4592I"/>
    <s v="MK4592"/>
    <n v="1"/>
    <n v="21995"/>
    <n v="10998"/>
    <n v="0"/>
    <n v="10997"/>
    <x v="0"/>
    <x v="3"/>
    <s v="Traditional"/>
    <n v="5910.4215254237288"/>
    <s v="MKW"/>
    <s v="Discounted"/>
    <s v="Discounted"/>
    <s v="bad"/>
  </r>
  <r>
    <x v="3"/>
    <s v="T02206"/>
    <s v="JUST LIFESTYLE PVT.LTD_ Viviana_Thane"/>
    <s v="ARMANI"/>
    <s v="FOSSIL INDIA P LTD"/>
    <n v="435"/>
    <n v="22"/>
    <n v="4"/>
    <n v="2023"/>
    <s v="22-4-2023"/>
    <s v="AR11105I2206"/>
    <s v="P4"/>
    <s v="P4W3"/>
    <x v="0"/>
    <s v="WATCH"/>
    <s v="AR11105I"/>
    <s v="AR11105"/>
    <n v="1"/>
    <n v="21995"/>
    <n v="6598"/>
    <n v="0"/>
    <n v="15397"/>
    <x v="0"/>
    <x v="0"/>
    <s v="Traditional"/>
    <n v="8275.2350847457637"/>
    <s v="EAW"/>
    <s v="Discounted"/>
    <s v="Discounted"/>
    <s v="bad"/>
  </r>
  <r>
    <x v="1"/>
    <s v="T02294"/>
    <s v="JUST LIFESTYLE Pvt Ltd Andheri Link Road_ Mumbai"/>
    <s v="MICHAEL KORS"/>
    <s v="FOSSIL INDIA P LTD"/>
    <n v="115"/>
    <n v="22"/>
    <n v="4"/>
    <n v="2023"/>
    <s v="22-4-2023"/>
    <s v="MK5491I2294"/>
    <s v="P4"/>
    <s v="P4W3"/>
    <x v="0"/>
    <s v="WATCH"/>
    <s v="MK5491I"/>
    <s v="MK5491"/>
    <n v="1"/>
    <n v="21995"/>
    <n v="2200"/>
    <n v="0"/>
    <n v="19795"/>
    <x v="0"/>
    <x v="3"/>
    <s v="Traditional"/>
    <n v="10638.973728813558"/>
    <s v="MKW"/>
    <s v="Discounted"/>
    <s v="Discounted"/>
    <s v="good"/>
  </r>
  <r>
    <x v="3"/>
    <s v="T02206"/>
    <s v="JUST LIFESTYLE PVT.LTD_ Viviana_Thane"/>
    <s v="MICHAEL KORS"/>
    <s v="FOSSIL INDIA P LTD"/>
    <n v="421"/>
    <n v="22"/>
    <n v="4"/>
    <n v="2023"/>
    <s v="22-4-2023"/>
    <s v="MK5799I2206"/>
    <s v="P4"/>
    <s v="P4W3"/>
    <x v="0"/>
    <s v="WATCH"/>
    <s v="MK5799I"/>
    <s v="MK5799"/>
    <n v="1"/>
    <n v="21995"/>
    <n v="2200"/>
    <n v="0"/>
    <n v="19795"/>
    <x v="0"/>
    <x v="3"/>
    <s v="Traditional"/>
    <n v="10638.973728813558"/>
    <s v="MKW"/>
    <s v="Discounted"/>
    <s v="Discounted"/>
    <s v="good"/>
  </r>
  <r>
    <x v="1"/>
    <s v="T02294"/>
    <s v="JUST LIFESTYLE Pvt Ltd Andheri Link Road_ Mumbai"/>
    <s v="MICHAEL KORS"/>
    <s v="FOSSIL INDIA P LTD"/>
    <n v="120"/>
    <n v="23"/>
    <n v="4"/>
    <n v="2023"/>
    <s v="23-4-2023"/>
    <s v="MK7242IT2294"/>
    <s v="P4"/>
    <s v="P4W4"/>
    <x v="0"/>
    <s v="WATCH"/>
    <s v="MK7242IT"/>
    <s v="MK7242"/>
    <n v="1"/>
    <n v="21995"/>
    <n v="4399"/>
    <n v="0"/>
    <n v="17596"/>
    <x v="0"/>
    <x v="3"/>
    <s v="Traditional"/>
    <n v="9457.1044067796611"/>
    <s v="MKW"/>
    <s v="Discounted"/>
    <s v="Discounted"/>
    <s v="bad"/>
  </r>
  <r>
    <x v="6"/>
    <s v="T04360"/>
    <s v="JUST LIFESTYLE PRIVATE LIMITED_ Coimbatore"/>
    <s v="FOSSIL"/>
    <s v="FOSSIL INDIA P LTD"/>
    <n v="93"/>
    <n v="23"/>
    <n v="4"/>
    <n v="2023"/>
    <s v="23-4-2023"/>
    <s v="ME32184360"/>
    <s v="P4"/>
    <s v="P4W4"/>
    <x v="0"/>
    <s v="WATCH"/>
    <s v="ME3218"/>
    <s v="ME3218"/>
    <n v="1"/>
    <n v="21995"/>
    <n v="0"/>
    <n v="0"/>
    <n v="21995"/>
    <x v="1"/>
    <x v="7"/>
    <s v="Traditional"/>
    <n v="11821.380508474576"/>
    <s v="FOW"/>
    <s v="Non-Discounted"/>
    <s v="Non-Discounted"/>
    <s v="good"/>
  </r>
  <r>
    <x v="5"/>
    <s v="T02296"/>
    <s v="JUST LIFESTYLE Pvt Ltd_ Infinity Mall_ Malad"/>
    <s v="ARMANI"/>
    <s v="FOSSIL INDIA P LTD"/>
    <n v="2500"/>
    <n v="27"/>
    <n v="3"/>
    <n v="2023"/>
    <s v="27-3-2023"/>
    <s v="AR1970I2296"/>
    <s v="P3"/>
    <s v="P3W5"/>
    <x v="1"/>
    <s v="WATCH"/>
    <s v="AR1970I"/>
    <s v="AR1970"/>
    <n v="1"/>
    <n v="21495"/>
    <n v="0"/>
    <n v="1075"/>
    <n v="21495"/>
    <x v="0"/>
    <x v="0"/>
    <s v="Traditional"/>
    <n v="11552.651694915254"/>
    <s v="EAW"/>
    <s v="Non-Discounted"/>
    <s v="Non-Discounted"/>
    <s v="good"/>
  </r>
  <r>
    <x v="14"/>
    <s v="T04327"/>
    <s v="JUST LIFESTYLE PVT LTD_Sobha City Mall_Thrissur"/>
    <s v="FOSSIL"/>
    <s v="FOSSIL INDIA P LTD"/>
    <n v="1444"/>
    <n v="29"/>
    <n v="3"/>
    <n v="2023"/>
    <s v="29-3-2023"/>
    <s v="ME32064327"/>
    <s v="P3"/>
    <s v="P3W5"/>
    <x v="1"/>
    <s v="WATCH"/>
    <s v="ME3206"/>
    <s v="ME3206"/>
    <n v="1"/>
    <n v="21495"/>
    <n v="0"/>
    <n v="0"/>
    <n v="21495"/>
    <x v="1"/>
    <x v="7"/>
    <s v="Traditional"/>
    <n v="11552.651694915254"/>
    <s v="FOW"/>
    <s v="Non-Discounted"/>
    <s v="Non-Discounted"/>
    <s v="good"/>
  </r>
  <r>
    <x v="5"/>
    <s v="T02296"/>
    <s v="JUST LIFESTYLE Pvt Ltd_ Infinity Mall_ Malad"/>
    <s v="ARMANI"/>
    <s v="FOSSIL INDIA P LTD"/>
    <n v="13"/>
    <n v="2"/>
    <n v="4"/>
    <n v="2023"/>
    <s v="2-4-2023"/>
    <s v="AR1970I2296"/>
    <s v="P4"/>
    <s v="P4W1"/>
    <x v="0"/>
    <s v="WATCH"/>
    <s v="AR1970I"/>
    <s v="AR1970"/>
    <n v="1"/>
    <n v="21495"/>
    <n v="0"/>
    <n v="1505"/>
    <n v="21495"/>
    <x v="0"/>
    <x v="0"/>
    <s v="Traditional"/>
    <n v="11552.651694915254"/>
    <s v="EAW"/>
    <s v="Non-Discounted"/>
    <s v="Non-Discounted"/>
    <s v="good"/>
  </r>
  <r>
    <x v="2"/>
    <s v="T04291"/>
    <s v="JUST LIFESTYLE PVT LTD_Blr Airport"/>
    <s v="ARMANI EXCHANGE"/>
    <s v="FOSSIL INDIA P LTD"/>
    <n v="17"/>
    <n v="3"/>
    <n v="4"/>
    <n v="2023"/>
    <s v="3-4-2023"/>
    <s v="AX52614291"/>
    <s v="P4"/>
    <s v="P4W1"/>
    <x v="0"/>
    <s v="WATCH"/>
    <s v="AX5261"/>
    <s v="AX5261"/>
    <n v="1"/>
    <n v="21495"/>
    <n v="6448"/>
    <n v="0"/>
    <n v="15047"/>
    <x v="1"/>
    <x v="6"/>
    <s v="Traditional"/>
    <n v="8087.1249152542377"/>
    <s v="AXW"/>
    <s v="Discounted"/>
    <s v="Discounted"/>
    <s v="bad"/>
  </r>
  <r>
    <x v="2"/>
    <s v="T04291"/>
    <s v="JUST LIFESTYLE PVT LTD_Blr Airport"/>
    <s v="ARMANI EXCHANGE"/>
    <s v="FOSSIL INDIA P LTD"/>
    <n v="22"/>
    <n v="4"/>
    <n v="4"/>
    <n v="2023"/>
    <s v="4-4-2023"/>
    <s v="AX2444I4291"/>
    <s v="P4"/>
    <s v="P4W1"/>
    <x v="0"/>
    <s v="WATCH"/>
    <s v="AX2444I"/>
    <s v="AX2444"/>
    <n v="1"/>
    <n v="21495"/>
    <n v="0"/>
    <n v="0"/>
    <n v="21495"/>
    <x v="1"/>
    <x v="6"/>
    <s v="Traditional"/>
    <n v="11552.651694915254"/>
    <s v="AXW"/>
    <s v="Non-Discounted"/>
    <s v="Non-Discounted"/>
    <s v="good"/>
  </r>
  <r>
    <x v="0"/>
    <s v="T02286"/>
    <s v="JUST LIFESTYLE PVT.LTD_ Anudh"/>
    <s v="DIESEL"/>
    <s v="FOSSIL INDIA P LTD"/>
    <n v="38"/>
    <n v="6"/>
    <n v="4"/>
    <n v="2023"/>
    <s v="6-4-2023"/>
    <s v="DZ4329I2286"/>
    <s v="P4"/>
    <s v="P4W1"/>
    <x v="0"/>
    <s v="WATCH"/>
    <s v="DZ4329I"/>
    <s v="DZ4329"/>
    <n v="1"/>
    <n v="21495"/>
    <n v="0"/>
    <n v="1505"/>
    <n v="21495"/>
    <x v="0"/>
    <x v="1"/>
    <s v="Traditional"/>
    <n v="11552.651694915254"/>
    <s v="DZW"/>
    <s v="Non-Discounted"/>
    <s v="Non-Discounted"/>
    <s v="good"/>
  </r>
  <r>
    <x v="0"/>
    <s v="T02286"/>
    <s v="JUST LIFESTYLE PVT.LTD_ Anudh"/>
    <s v="DIESEL"/>
    <s v="FOSSIL INDIA P LTD"/>
    <n v="49"/>
    <n v="8"/>
    <n v="4"/>
    <n v="2023"/>
    <s v="8-4-2023"/>
    <s v="DZ45522286"/>
    <s v="P4"/>
    <s v="P4W1"/>
    <x v="0"/>
    <s v="WATCH"/>
    <s v="DZ4552"/>
    <s v="DZ4552"/>
    <n v="1"/>
    <n v="21495"/>
    <n v="0"/>
    <n v="1505"/>
    <n v="21495"/>
    <x v="0"/>
    <x v="1"/>
    <s v="Traditional"/>
    <n v="11552.651694915254"/>
    <s v="DZW"/>
    <s v="Non-Discounted"/>
    <s v="Non-Discounted"/>
    <s v="good"/>
  </r>
  <r>
    <x v="4"/>
    <s v="T04206"/>
    <s v="Just Lifestyle Pvt Ltd_PHX_BLR"/>
    <s v="DIESEL"/>
    <s v="FOSSIL INDIA P LTD"/>
    <n v="145"/>
    <n v="11"/>
    <n v="4"/>
    <n v="2023"/>
    <s v="11-4-2023"/>
    <s v="DZ4577I4206"/>
    <s v="P4"/>
    <s v="P4W2"/>
    <x v="0"/>
    <s v="WATCH"/>
    <s v="DZ4577I"/>
    <s v="DZ4577"/>
    <n v="1"/>
    <n v="21495"/>
    <n v="10748"/>
    <n v="0"/>
    <n v="10747"/>
    <x v="1"/>
    <x v="1"/>
    <s v="Traditional"/>
    <n v="5776.0571186440684"/>
    <s v="DZW"/>
    <s v="Discounted"/>
    <s v="Discounted"/>
    <s v="bad"/>
  </r>
  <r>
    <x v="5"/>
    <s v="T02296"/>
    <s v="JUST LIFESTYLE Pvt Ltd_ Infinity Mall_ Malad"/>
    <s v="DIESEL"/>
    <s v="FOSSIL INDIA P LTD"/>
    <n v="88"/>
    <n v="13"/>
    <n v="4"/>
    <n v="2023"/>
    <s v="13-4-2023"/>
    <s v="DZ4338I2296"/>
    <s v="P4"/>
    <s v="P4W2"/>
    <x v="0"/>
    <s v="WATCH"/>
    <s v="DZ4338I"/>
    <s v="DZ4338"/>
    <n v="1"/>
    <n v="21495"/>
    <n v="0"/>
    <n v="1075"/>
    <n v="21495"/>
    <x v="0"/>
    <x v="1"/>
    <s v="Traditional"/>
    <n v="11552.651694915254"/>
    <s v="DZW"/>
    <s v="Non-Discounted"/>
    <s v="Non-Discounted"/>
    <s v="good"/>
  </r>
  <r>
    <x v="4"/>
    <s v="T04206"/>
    <s v="Just Lifestyle Pvt Ltd_PHX_BLR"/>
    <s v="FOSSIL"/>
    <s v="FOSSIL INDIA P LTD"/>
    <n v="163"/>
    <n v="15"/>
    <n v="4"/>
    <n v="2023"/>
    <s v="15-4-2023"/>
    <s v="ME3197I4206"/>
    <s v="P4"/>
    <s v="P4W2"/>
    <x v="0"/>
    <s v="WATCH"/>
    <s v="ME3197I"/>
    <s v="ME3197"/>
    <n v="1"/>
    <n v="21495"/>
    <n v="4299"/>
    <n v="0"/>
    <n v="17196"/>
    <x v="1"/>
    <x v="7"/>
    <s v="Traditional"/>
    <n v="9242.1213559322023"/>
    <s v="FOW"/>
    <s v="Discounted"/>
    <s v="Discounted"/>
    <s v="bad"/>
  </r>
  <r>
    <x v="2"/>
    <s v="T04291"/>
    <s v="JUST LIFESTYLE PVT LTD_Blr Airport"/>
    <s v="ARMANI"/>
    <s v="FOSSIL INDIA P LTD"/>
    <n v="137"/>
    <n v="20"/>
    <n v="4"/>
    <n v="2023"/>
    <s v="20-4-2023"/>
    <s v="AR1970I4291"/>
    <s v="P4"/>
    <s v="P4W3"/>
    <x v="0"/>
    <s v="WATCH"/>
    <s v="AR1970I"/>
    <s v="AR1970"/>
    <n v="1"/>
    <n v="21495"/>
    <n v="0"/>
    <n v="0"/>
    <n v="21495"/>
    <x v="1"/>
    <x v="0"/>
    <s v="Traditional"/>
    <n v="11552.651694915254"/>
    <s v="EAW"/>
    <s v="Non-Discounted"/>
    <s v="Non-Discounted"/>
    <s v="good"/>
  </r>
  <r>
    <x v="2"/>
    <s v="T04291"/>
    <s v="JUST LIFESTYLE PVT LTD_Blr Airport"/>
    <s v="ARMANI"/>
    <s v="FOSSIL INDIA P LTD"/>
    <n v="145"/>
    <n v="21"/>
    <n v="4"/>
    <n v="2023"/>
    <s v="21-4-2023"/>
    <s v="AR1970I4291"/>
    <s v="P4"/>
    <s v="P4W3"/>
    <x v="0"/>
    <s v="WATCH"/>
    <s v="AR1970I"/>
    <s v="AR1970"/>
    <n v="1"/>
    <n v="21495"/>
    <n v="0"/>
    <n v="2150"/>
    <n v="21495"/>
    <x v="1"/>
    <x v="0"/>
    <s v="Traditional"/>
    <n v="11552.651694915254"/>
    <s v="EAW"/>
    <s v="Non-Discounted"/>
    <s v="Non-Discounted"/>
    <s v="good"/>
  </r>
  <r>
    <x v="1"/>
    <s v="T02294"/>
    <s v="JUST LIFESTYLE Pvt Ltd Andheri Link Road_ Mumbai"/>
    <s v="MICHAEL KORS"/>
    <s v="FOSSIL INDIA P LTD"/>
    <n v="2053"/>
    <n v="29"/>
    <n v="3"/>
    <n v="2023"/>
    <s v="29-3-2023"/>
    <s v="MK3979IT2294"/>
    <s v="P3"/>
    <s v="P3W5"/>
    <x v="1"/>
    <s v="WATCH"/>
    <s v="MK3979IT"/>
    <s v="MK3979"/>
    <n v="1"/>
    <n v="19995"/>
    <n v="0"/>
    <n v="0"/>
    <n v="19995"/>
    <x v="0"/>
    <x v="3"/>
    <s v="Traditional"/>
    <n v="10746.465254237288"/>
    <s v="MKW"/>
    <s v="Non-Discounted"/>
    <s v="Non-Discounted"/>
    <s v="good"/>
  </r>
  <r>
    <x v="13"/>
    <s v="T02320"/>
    <s v="JUST LIFESTYLE PVT LTD_ Nasik"/>
    <s v="FOSSIL"/>
    <s v="FOSSIL INDIA P LTD"/>
    <n v="2154"/>
    <n v="30"/>
    <n v="3"/>
    <n v="2023"/>
    <s v="30-3-2023"/>
    <s v="ME32382320"/>
    <s v="P3"/>
    <s v="P3W5"/>
    <x v="1"/>
    <s v="WATCH"/>
    <s v="ME3238"/>
    <s v="ME3238"/>
    <n v="1"/>
    <n v="19995"/>
    <n v="0"/>
    <n v="0"/>
    <n v="19995"/>
    <x v="0"/>
    <x v="7"/>
    <s v="Traditional"/>
    <n v="10746.465254237288"/>
    <s v="FOW"/>
    <s v="Non-Discounted"/>
    <s v="Non-Discounted"/>
    <s v="good"/>
  </r>
  <r>
    <x v="12"/>
    <s v="T02282"/>
    <s v="JUST LIFESTYLE PVT LTD_Panvel"/>
    <s v="FOSSIL"/>
    <s v="FOSSIL INDIA P LTD"/>
    <n v="4"/>
    <n v="2"/>
    <n v="4"/>
    <n v="2023"/>
    <s v="2-4-2023"/>
    <s v="ME3172I2282"/>
    <s v="P4"/>
    <s v="P4W1"/>
    <x v="0"/>
    <s v="WATCH"/>
    <s v="ME3172I"/>
    <s v="ME3172"/>
    <n v="1"/>
    <n v="19995"/>
    <n v="0"/>
    <n v="4999"/>
    <n v="19995"/>
    <x v="0"/>
    <x v="7"/>
    <s v="Traditional"/>
    <n v="10746.465254237288"/>
    <s v="FOW"/>
    <s v="Non-Discounted"/>
    <s v="Non-Discounted"/>
    <s v="good"/>
  </r>
  <r>
    <x v="3"/>
    <s v="T02206"/>
    <s v="JUST LIFESTYLE PVT.LTD_ Viviana_Thane"/>
    <s v="MICHAEL KORS"/>
    <s v="FOSSIL INDIA P LTD"/>
    <n v="33"/>
    <n v="2"/>
    <n v="4"/>
    <n v="2023"/>
    <s v="2-4-2023"/>
    <s v="MK37162206"/>
    <s v="P4"/>
    <s v="P4W1"/>
    <x v="0"/>
    <s v="WATCH"/>
    <s v="MK3716"/>
    <s v="MK3716"/>
    <n v="1"/>
    <n v="19995"/>
    <n v="0"/>
    <n v="1400"/>
    <n v="19995"/>
    <x v="0"/>
    <x v="3"/>
    <s v="Traditional"/>
    <n v="10746.465254237288"/>
    <s v="MKW"/>
    <s v="Non-Discounted"/>
    <s v="Non-Discounted"/>
    <s v="good"/>
  </r>
  <r>
    <x v="13"/>
    <s v="T02320"/>
    <s v="JUST LIFESTYLE PVT LTD_ Nasik"/>
    <s v="FOSSIL"/>
    <s v="FOSSIL INDIA P LTD"/>
    <n v="7"/>
    <n v="2"/>
    <n v="4"/>
    <n v="2023"/>
    <s v="2-4-2023"/>
    <s v="CE1112I2320"/>
    <s v="P4"/>
    <s v="P4W1"/>
    <x v="0"/>
    <s v="WATCH"/>
    <s v="CE1112I"/>
    <s v="CE1112"/>
    <n v="1"/>
    <n v="19995"/>
    <n v="0"/>
    <n v="0"/>
    <n v="19995"/>
    <x v="0"/>
    <x v="7"/>
    <s v="Traditional"/>
    <n v="10746.465254237288"/>
    <s v="FOW"/>
    <s v="Non-Discounted"/>
    <s v="Non-Discounted"/>
    <s v="good"/>
  </r>
  <r>
    <x v="3"/>
    <s v="T02206"/>
    <s v="JUST LIFESTYLE PVT.LTD_ Viviana_Thane"/>
    <s v="ARMANI"/>
    <s v="FOSSIL INDIA P LTD"/>
    <n v="43"/>
    <n v="2"/>
    <n v="4"/>
    <n v="2023"/>
    <s v="2-4-2023"/>
    <s v="AR11457I2206"/>
    <s v="P4"/>
    <s v="P4W1"/>
    <x v="0"/>
    <s v="WATCH"/>
    <s v="AR11457I"/>
    <s v="AR11457"/>
    <n v="1"/>
    <n v="19995"/>
    <n v="0"/>
    <n v="0"/>
    <n v="19995"/>
    <x v="0"/>
    <x v="0"/>
    <s v="Traditional"/>
    <n v="10746.465254237288"/>
    <s v="EAW"/>
    <s v="Non-Discounted"/>
    <s v="Non-Discounted"/>
    <s v="good"/>
  </r>
  <r>
    <x v="1"/>
    <s v="T02294"/>
    <s v="JUST LIFESTYLE Pvt Ltd Andheri Link Road_ Mumbai"/>
    <s v="MICHAEL KORS"/>
    <s v="FOSSIL INDIA P LTD"/>
    <n v="18"/>
    <n v="4"/>
    <n v="4"/>
    <n v="2023"/>
    <s v="4-4-2023"/>
    <s v="MK3716I2294"/>
    <s v="P4"/>
    <s v="P4W1"/>
    <x v="0"/>
    <s v="WATCH"/>
    <s v="MK3716I"/>
    <s v="MK3716"/>
    <n v="1"/>
    <n v="19995"/>
    <n v="0"/>
    <n v="0"/>
    <n v="19995"/>
    <x v="0"/>
    <x v="3"/>
    <s v="Traditional"/>
    <n v="10746.465254237288"/>
    <s v="MKW"/>
    <s v="Non-Discounted"/>
    <s v="Non-Discounted"/>
    <s v="good"/>
  </r>
  <r>
    <x v="3"/>
    <s v="T02206"/>
    <s v="JUST LIFESTYLE PVT.LTD_ Viviana_Thane"/>
    <s v="FOSSIL"/>
    <s v="FOSSIL INDIA P LTD"/>
    <n v="88"/>
    <n v="4"/>
    <n v="4"/>
    <n v="2023"/>
    <s v="4-4-2023"/>
    <s v="CE1112I2206"/>
    <s v="P4"/>
    <s v="P4W1"/>
    <x v="0"/>
    <s v="WATCH"/>
    <s v="CE1112I"/>
    <s v="CE1112"/>
    <n v="1"/>
    <n v="19995"/>
    <n v="0"/>
    <n v="1400"/>
    <n v="19995"/>
    <x v="0"/>
    <x v="7"/>
    <s v="Traditional"/>
    <n v="10746.465254237288"/>
    <s v="FOW"/>
    <s v="Non-Discounted"/>
    <s v="Non-Discounted"/>
    <s v="good"/>
  </r>
  <r>
    <x v="4"/>
    <s v="T04206"/>
    <s v="Just Lifestyle Pvt Ltd_PHX_BLR"/>
    <s v="FOSSIL"/>
    <s v="FOSSIL INDIA P LTD"/>
    <n v="52"/>
    <n v="5"/>
    <n v="4"/>
    <n v="2023"/>
    <s v="5-4-2023"/>
    <s v="ME3183I4206"/>
    <s v="P4"/>
    <s v="P4W1"/>
    <x v="0"/>
    <s v="WATCH"/>
    <s v="ME3183I"/>
    <s v="ME3183"/>
    <n v="1"/>
    <n v="19995"/>
    <n v="0"/>
    <n v="1400"/>
    <n v="19995"/>
    <x v="1"/>
    <x v="7"/>
    <s v="Traditional"/>
    <n v="10746.465254237288"/>
    <s v="FOW"/>
    <s v="Non-Discounted"/>
    <s v="Non-Discounted"/>
    <s v="good"/>
  </r>
  <r>
    <x v="3"/>
    <s v="T02206"/>
    <s v="JUST LIFESTYLE PVT.LTD_ Viviana_Thane"/>
    <s v="FOSSIL"/>
    <s v="FOSSIL INDIA P LTD"/>
    <n v="98"/>
    <n v="5"/>
    <n v="4"/>
    <n v="2023"/>
    <s v="5-4-2023"/>
    <s v="ME3098I2206"/>
    <s v="P4"/>
    <s v="P4W1"/>
    <x v="0"/>
    <s v="WATCH"/>
    <s v="ME3098I"/>
    <s v="ME3098"/>
    <n v="1"/>
    <n v="19995"/>
    <n v="0"/>
    <n v="0"/>
    <n v="19995"/>
    <x v="0"/>
    <x v="7"/>
    <s v="Traditional"/>
    <n v="10746.465254237288"/>
    <s v="FOW"/>
    <s v="Non-Discounted"/>
    <s v="Non-Discounted"/>
    <s v="good"/>
  </r>
  <r>
    <x v="14"/>
    <s v="T04327"/>
    <s v="JUST LIFESTYLE PVT LTD_Sobha City Mall_Thrissur"/>
    <s v="FOSSIL"/>
    <s v="FOSSIL INDIA P LTD"/>
    <n v="21"/>
    <n v="5"/>
    <n v="4"/>
    <n v="2023"/>
    <s v="5-4-2023"/>
    <s v="ME3098I4327"/>
    <s v="P4"/>
    <s v="P4W1"/>
    <x v="0"/>
    <s v="WATCH"/>
    <s v="ME3098I"/>
    <s v="ME3098"/>
    <n v="1"/>
    <n v="19995"/>
    <n v="0"/>
    <n v="0"/>
    <n v="19995"/>
    <x v="1"/>
    <x v="7"/>
    <s v="Traditional"/>
    <n v="10746.465254237288"/>
    <s v="FOW"/>
    <s v="Non-Discounted"/>
    <s v="Non-Discounted"/>
    <s v="good"/>
  </r>
  <r>
    <x v="0"/>
    <s v="T02286"/>
    <s v="JUST LIFESTYLE PVT.LTD_ Anudh"/>
    <s v="FOSSIL"/>
    <s v="FOSSIL INDIA P LTD"/>
    <n v="43"/>
    <n v="7"/>
    <n v="4"/>
    <n v="2023"/>
    <s v="7-4-2023"/>
    <s v="ME3183I2286"/>
    <s v="P4"/>
    <s v="P4W1"/>
    <x v="0"/>
    <s v="WATCH"/>
    <s v="ME3183I"/>
    <s v="ME3183"/>
    <n v="1"/>
    <n v="19995"/>
    <n v="0"/>
    <n v="1400"/>
    <n v="19995"/>
    <x v="0"/>
    <x v="7"/>
    <s v="Traditional"/>
    <n v="10746.465254237288"/>
    <s v="FOW"/>
    <s v="Non-Discounted"/>
    <s v="Non-Discounted"/>
    <s v="good"/>
  </r>
  <r>
    <x v="14"/>
    <s v="T04327"/>
    <s v="JUST LIFESTYLE PVT LTD_Sobha City Mall_Thrissur"/>
    <s v="FOSSIL"/>
    <s v="FOSSIL INDIA P LTD"/>
    <n v="30"/>
    <n v="7"/>
    <n v="4"/>
    <n v="2023"/>
    <s v="7-4-2023"/>
    <s v="ME31554327"/>
    <s v="P4"/>
    <s v="P4W1"/>
    <x v="0"/>
    <s v="WATCH"/>
    <s v="ME3155"/>
    <s v="ME3155"/>
    <n v="1"/>
    <n v="19995"/>
    <n v="0"/>
    <n v="0"/>
    <n v="19995"/>
    <x v="1"/>
    <x v="7"/>
    <s v="Traditional"/>
    <n v="10746.465254237288"/>
    <s v="FOW"/>
    <s v="Non-Discounted"/>
    <s v="Non-Discounted"/>
    <s v="good"/>
  </r>
  <r>
    <x v="1"/>
    <s v="T02294"/>
    <s v="JUST LIFESTYLE Pvt Ltd Andheri Link Road_ Mumbai"/>
    <s v="FOSSIL"/>
    <s v="FOSSIL INDIA P LTD"/>
    <n v="33"/>
    <n v="7"/>
    <n v="4"/>
    <n v="2023"/>
    <s v="7-4-2023"/>
    <s v="ME32382294"/>
    <s v="P4"/>
    <s v="P4W1"/>
    <x v="0"/>
    <s v="WATCH"/>
    <s v="ME3238"/>
    <s v="ME3238"/>
    <n v="1"/>
    <n v="19995"/>
    <n v="5998"/>
    <n v="0"/>
    <n v="13997"/>
    <x v="0"/>
    <x v="7"/>
    <s v="Traditional"/>
    <n v="7522.7944067796616"/>
    <s v="FOW"/>
    <s v="Discounted"/>
    <s v="Discounted"/>
    <s v="bad"/>
  </r>
  <r>
    <x v="14"/>
    <s v="T04327"/>
    <s v="JUST LIFESTYLE PVT LTD_Sobha City Mall_Thrissur"/>
    <s v="FOSSIL"/>
    <s v="FOSSIL INDIA P LTD"/>
    <n v="35"/>
    <n v="8"/>
    <n v="4"/>
    <n v="2023"/>
    <s v="8-4-2023"/>
    <s v="ME32194327"/>
    <s v="P4"/>
    <s v="P4W1"/>
    <x v="0"/>
    <s v="WATCH"/>
    <s v="ME3219"/>
    <s v="ME3219"/>
    <n v="1"/>
    <n v="19995"/>
    <n v="0"/>
    <n v="0"/>
    <n v="19995"/>
    <x v="1"/>
    <x v="7"/>
    <s v="Traditional"/>
    <n v="10746.465254237288"/>
    <s v="FOW"/>
    <s v="Non-Discounted"/>
    <s v="Non-Discounted"/>
    <s v="good"/>
  </r>
  <r>
    <x v="2"/>
    <s v="T04291"/>
    <s v="JUST LIFESTYLE PVT LTD_Blr Airport"/>
    <s v="FOSSIL"/>
    <s v="FOSSIL INDIA P LTD"/>
    <n v="54"/>
    <n v="8"/>
    <n v="4"/>
    <n v="2023"/>
    <s v="8-4-2023"/>
    <s v="ME32384291"/>
    <s v="P4"/>
    <s v="P4W1"/>
    <x v="0"/>
    <s v="WATCH"/>
    <s v="ME3238"/>
    <s v="ME3238"/>
    <n v="1"/>
    <n v="19995"/>
    <n v="5998"/>
    <n v="0"/>
    <n v="13997"/>
    <x v="1"/>
    <x v="7"/>
    <s v="Traditional"/>
    <n v="7522.7944067796616"/>
    <s v="FOW"/>
    <s v="Discounted"/>
    <s v="Discounted"/>
    <s v="bad"/>
  </r>
  <r>
    <x v="4"/>
    <s v="T04206"/>
    <s v="Just Lifestyle Pvt Ltd_PHX_BLR"/>
    <s v="ARMANI"/>
    <s v="FOSSIL INDIA P LTD"/>
    <n v="116"/>
    <n v="9"/>
    <n v="4"/>
    <n v="2023"/>
    <s v="9-4-2023"/>
    <s v="AR11431I4206"/>
    <s v="P4"/>
    <s v="P4W2"/>
    <x v="0"/>
    <s v="WATCH"/>
    <s v="AR11431I"/>
    <s v="AR11431"/>
    <n v="1"/>
    <n v="19995"/>
    <n v="7998"/>
    <n v="0"/>
    <n v="11997"/>
    <x v="1"/>
    <x v="0"/>
    <s v="Traditional"/>
    <n v="6447.879152542373"/>
    <s v="EAW"/>
    <s v="Discounted"/>
    <s v="Discounted"/>
    <s v="bad"/>
  </r>
  <r>
    <x v="15"/>
    <s v="T02393"/>
    <s v="JUST LIFESTYLE PVT LTD_Nagpur (Trillium-JW)"/>
    <s v="FOSSIL"/>
    <s v="FOSSIL INDIA P LTD"/>
    <n v="19"/>
    <n v="9"/>
    <n v="4"/>
    <n v="2023"/>
    <s v="9-4-2023"/>
    <s v="CE1111IT2393"/>
    <s v="P4"/>
    <s v="P4W2"/>
    <x v="0"/>
    <s v="WATCH"/>
    <s v="CE1111IT"/>
    <s v="CE1111"/>
    <n v="1"/>
    <n v="19995"/>
    <n v="3999"/>
    <n v="0"/>
    <n v="15996"/>
    <x v="0"/>
    <x v="7"/>
    <s v="Traditional"/>
    <n v="8597.1722033898295"/>
    <s v="FOW"/>
    <s v="Discounted"/>
    <s v="Discounted"/>
    <s v="bad"/>
  </r>
  <r>
    <x v="5"/>
    <s v="T02296"/>
    <s v="JUST LIFESTYLE Pvt Ltd_ Infinity Mall_ Malad"/>
    <s v="ARMANI"/>
    <s v="FOSSIL INDIA P LTD"/>
    <n v="67"/>
    <n v="10"/>
    <n v="4"/>
    <n v="2023"/>
    <s v="10-4-2023"/>
    <s v="AR11431I2296"/>
    <s v="P4"/>
    <s v="P4W2"/>
    <x v="0"/>
    <s v="WATCH"/>
    <s v="AR11431I"/>
    <s v="AR11431"/>
    <n v="1"/>
    <n v="19995"/>
    <n v="7998"/>
    <n v="0"/>
    <n v="11997"/>
    <x v="0"/>
    <x v="0"/>
    <s v="Traditional"/>
    <n v="6447.879152542373"/>
    <s v="EAW"/>
    <s v="Discounted"/>
    <s v="Discounted"/>
    <s v="bad"/>
  </r>
  <r>
    <x v="4"/>
    <s v="T04206"/>
    <s v="Just Lifestyle Pvt Ltd_PHX_BLR"/>
    <s v="FOSSIL"/>
    <s v="FOSSIL INDIA P LTD"/>
    <n v="138"/>
    <n v="10"/>
    <n v="4"/>
    <n v="2023"/>
    <s v="10-4-2023"/>
    <s v="ME32384206"/>
    <s v="P4"/>
    <s v="P4W2"/>
    <x v="0"/>
    <s v="WATCH"/>
    <s v="ME3238"/>
    <s v="ME3238"/>
    <n v="1"/>
    <n v="19995"/>
    <n v="5998"/>
    <n v="0"/>
    <n v="13997"/>
    <x v="1"/>
    <x v="7"/>
    <s v="Traditional"/>
    <n v="7522.7944067796616"/>
    <s v="FOW"/>
    <s v="Discounted"/>
    <s v="Discounted"/>
    <s v="bad"/>
  </r>
  <r>
    <x v="4"/>
    <s v="T04206"/>
    <s v="Just Lifestyle Pvt Ltd_PHX_BLR"/>
    <s v="FOSSIL"/>
    <s v="FOSSIL INDIA P LTD"/>
    <n v="136"/>
    <n v="10"/>
    <n v="4"/>
    <n v="2023"/>
    <s v="10-4-2023"/>
    <s v="CE1111IT4206"/>
    <s v="P4"/>
    <s v="P4W2"/>
    <x v="0"/>
    <s v="WATCH"/>
    <s v="CE1111IT"/>
    <s v="CE1111"/>
    <n v="1"/>
    <n v="19995"/>
    <n v="3999"/>
    <n v="0"/>
    <n v="15996"/>
    <x v="1"/>
    <x v="7"/>
    <s v="Traditional"/>
    <n v="8597.1722033898295"/>
    <s v="FOW"/>
    <s v="Discounted"/>
    <s v="Discounted"/>
    <s v="bad"/>
  </r>
  <r>
    <x v="4"/>
    <s v="T04206"/>
    <s v="Just Lifestyle Pvt Ltd_PHX_BLR"/>
    <s v="FOSSIL"/>
    <s v="FOSSIL INDIA P LTD"/>
    <n v="149"/>
    <n v="12"/>
    <n v="4"/>
    <n v="2023"/>
    <s v="12-4-2023"/>
    <s v="ME31554206"/>
    <s v="P4"/>
    <s v="P4W2"/>
    <x v="0"/>
    <s v="WATCH"/>
    <s v="ME3155"/>
    <s v="ME3155"/>
    <n v="1"/>
    <n v="19995"/>
    <n v="0"/>
    <n v="1400"/>
    <n v="19995"/>
    <x v="1"/>
    <x v="7"/>
    <s v="Traditional"/>
    <n v="10746.465254237288"/>
    <s v="FOW"/>
    <s v="Non-Discounted"/>
    <s v="Non-Discounted"/>
    <s v="good"/>
  </r>
  <r>
    <x v="4"/>
    <s v="T04206"/>
    <s v="Just Lifestyle Pvt Ltd_PHX_BLR"/>
    <s v="MICHAEL KORS"/>
    <s v="FOSSIL INDIA P LTD"/>
    <n v="151"/>
    <n v="13"/>
    <n v="4"/>
    <n v="2023"/>
    <s v="13-4-2023"/>
    <s v="MK7286I4206"/>
    <s v="P4"/>
    <s v="P4W2"/>
    <x v="0"/>
    <s v="WATCH"/>
    <s v="MK7286I"/>
    <s v="MK7286"/>
    <n v="1"/>
    <n v="19995"/>
    <n v="7998"/>
    <n v="0"/>
    <n v="11997"/>
    <x v="1"/>
    <x v="3"/>
    <s v="Traditional"/>
    <n v="6447.879152542373"/>
    <s v="MKW"/>
    <s v="Discounted"/>
    <s v="Discounted"/>
    <s v="bad"/>
  </r>
  <r>
    <x v="5"/>
    <s v="T02296"/>
    <s v="JUST LIFESTYLE Pvt Ltd_ Infinity Mall_ Malad"/>
    <s v="FOSSIL"/>
    <s v="FOSSIL INDIA P LTD"/>
    <n v="85"/>
    <n v="13"/>
    <n v="4"/>
    <n v="2023"/>
    <s v="13-4-2023"/>
    <s v="ME32382296"/>
    <s v="P4"/>
    <s v="P4W2"/>
    <x v="0"/>
    <s v="WATCH"/>
    <s v="ME3238"/>
    <s v="ME3238"/>
    <n v="1"/>
    <n v="19995"/>
    <n v="5998"/>
    <n v="0"/>
    <n v="13997"/>
    <x v="0"/>
    <x v="7"/>
    <s v="Traditional"/>
    <n v="7522.7944067796616"/>
    <s v="FOW"/>
    <s v="Discounted"/>
    <s v="Discounted"/>
    <s v="bad"/>
  </r>
  <r>
    <x v="1"/>
    <s v="T02294"/>
    <s v="JUST LIFESTYLE Pvt Ltd Andheri Link Road_ Mumbai"/>
    <s v="ARMANI"/>
    <s v="FOSSIL INDIA P LTD"/>
    <n v="67"/>
    <n v="13"/>
    <n v="4"/>
    <n v="2023"/>
    <s v="13-4-2023"/>
    <s v="AR1828I2294"/>
    <s v="P4"/>
    <s v="P4W2"/>
    <x v="0"/>
    <s v="WATCH"/>
    <s v="AR1828I"/>
    <s v="AR1828"/>
    <n v="1"/>
    <n v="19995"/>
    <n v="3999"/>
    <n v="0"/>
    <n v="15996"/>
    <x v="0"/>
    <x v="0"/>
    <s v="Traditional"/>
    <n v="8597.1722033898295"/>
    <s v="EAW"/>
    <s v="Discounted"/>
    <s v="Discounted"/>
    <s v="bad"/>
  </r>
  <r>
    <x v="4"/>
    <s v="T04206"/>
    <s v="Just Lifestyle Pvt Ltd_PHX_BLR"/>
    <s v="FOSSIL"/>
    <s v="FOSSIL INDIA P LTD"/>
    <n v="154"/>
    <n v="14"/>
    <n v="4"/>
    <n v="2023"/>
    <s v="14-4-2023"/>
    <s v="ME32104206"/>
    <s v="P4"/>
    <s v="P4W2"/>
    <x v="0"/>
    <s v="WATCH"/>
    <s v="ME3210"/>
    <s v="ME3210"/>
    <n v="1"/>
    <n v="19995"/>
    <n v="0"/>
    <n v="1000"/>
    <n v="19995"/>
    <x v="1"/>
    <x v="7"/>
    <s v="Traditional"/>
    <n v="10746.465254237288"/>
    <s v="FOW"/>
    <s v="Non-Discounted"/>
    <s v="Non-Discounted"/>
    <s v="good"/>
  </r>
  <r>
    <x v="14"/>
    <s v="T04327"/>
    <s v="JUST LIFESTYLE PVT LTD_Sobha City Mall_Thrissur"/>
    <s v="FOSSIL"/>
    <s v="FOSSIL INDIA P LTD"/>
    <n v="76"/>
    <n v="14"/>
    <n v="4"/>
    <n v="2023"/>
    <s v="14-4-2023"/>
    <s v="CE1125I4327"/>
    <s v="P4"/>
    <s v="P4W2"/>
    <x v="0"/>
    <s v="WATCH"/>
    <s v="CE1125I"/>
    <s v="CE1125"/>
    <n v="1"/>
    <n v="19995"/>
    <n v="3999"/>
    <n v="0"/>
    <n v="15996"/>
    <x v="1"/>
    <x v="7"/>
    <s v="Traditional"/>
    <n v="8597.1722033898295"/>
    <s v="FOW"/>
    <s v="Discounted"/>
    <s v="Discounted"/>
    <s v="bad"/>
  </r>
  <r>
    <x v="11"/>
    <s v="T02278"/>
    <s v="JUST LIFESTYLE PVT LTD_Treasure Island_Indore"/>
    <s v="FOSSIL"/>
    <s v="FOSSIL INDIA P LTD"/>
    <n v="78"/>
    <n v="15"/>
    <n v="4"/>
    <n v="2023"/>
    <s v="15-4-2023"/>
    <s v="ME3210I2278"/>
    <s v="P4"/>
    <s v="P4W2"/>
    <x v="0"/>
    <s v="WATCH"/>
    <s v="ME3210I"/>
    <s v="ME3210"/>
    <n v="1"/>
    <n v="19995"/>
    <n v="5998"/>
    <n v="0"/>
    <n v="13997"/>
    <x v="0"/>
    <x v="7"/>
    <s v="Traditional"/>
    <n v="7522.7944067796616"/>
    <s v="FOW"/>
    <s v="Discounted"/>
    <s v="Discounted"/>
    <s v="bad"/>
  </r>
  <r>
    <x v="3"/>
    <s v="T02206"/>
    <s v="JUST LIFESTYLE PVT.LTD_ Viviana_Thane"/>
    <s v="ARMANI"/>
    <s v="FOSSIL INDIA P LTD"/>
    <n v="344"/>
    <n v="16"/>
    <n v="4"/>
    <n v="2023"/>
    <s v="16-4-2023"/>
    <s v="AR11181I2206"/>
    <s v="P4"/>
    <s v="P4W3"/>
    <x v="0"/>
    <s v="WATCH"/>
    <s v="AR11181I"/>
    <s v="AR11181"/>
    <n v="1"/>
    <n v="19995"/>
    <n v="0"/>
    <n v="2000"/>
    <n v="19995"/>
    <x v="0"/>
    <x v="0"/>
    <s v="Traditional"/>
    <n v="10746.465254237288"/>
    <s v="EAW"/>
    <s v="Non-Discounted"/>
    <s v="Non-Discounted"/>
    <s v="good"/>
  </r>
  <r>
    <x v="2"/>
    <s v="T04291"/>
    <s v="JUST LIFESTYLE PVT LTD_Blr Airport"/>
    <s v="FOSSIL"/>
    <s v="FOSSIL INDIA P LTD"/>
    <n v="128"/>
    <n v="18"/>
    <n v="4"/>
    <n v="2023"/>
    <s v="18-4-2023"/>
    <s v="ME31724291"/>
    <s v="P4"/>
    <s v="P4W3"/>
    <x v="0"/>
    <s v="WATCH"/>
    <s v="ME3172"/>
    <s v="ME3172"/>
    <n v="1"/>
    <n v="19995"/>
    <n v="0"/>
    <n v="0"/>
    <n v="19995"/>
    <x v="1"/>
    <x v="7"/>
    <s v="Traditional"/>
    <n v="10746.465254237288"/>
    <s v="FOW"/>
    <s v="Non-Discounted"/>
    <s v="Non-Discounted"/>
    <s v="good"/>
  </r>
  <r>
    <x v="2"/>
    <s v="T04291"/>
    <s v="JUST LIFESTYLE PVT LTD_Blr Airport"/>
    <s v="FOSSIL"/>
    <s v="FOSSIL INDIA P LTD"/>
    <n v="125"/>
    <n v="18"/>
    <n v="4"/>
    <n v="2023"/>
    <s v="18-4-2023"/>
    <s v="BQ23864291"/>
    <s v="P4"/>
    <s v="P4W3"/>
    <x v="0"/>
    <s v="WATCH"/>
    <s v="BQ2386"/>
    <s v="BQ2386"/>
    <n v="1"/>
    <n v="19995"/>
    <n v="5998"/>
    <n v="0"/>
    <n v="13997"/>
    <x v="1"/>
    <x v="8"/>
    <s v="Traditional"/>
    <n v="7522.7944067796616"/>
    <s v="FOW DF"/>
    <s v="Discounted"/>
    <s v="Discounted"/>
    <s v="bad"/>
  </r>
  <r>
    <x v="2"/>
    <s v="T04291"/>
    <s v="JUST LIFESTYLE PVT LTD_Blr Airport"/>
    <s v="FOSSIL"/>
    <s v="FOSSIL INDIA P LTD"/>
    <n v="132"/>
    <n v="19"/>
    <n v="4"/>
    <n v="2023"/>
    <s v="19-4-2023"/>
    <s v="ME3183I4291"/>
    <s v="P4"/>
    <s v="P4W3"/>
    <x v="0"/>
    <s v="WATCH"/>
    <s v="ME3183I"/>
    <s v="ME3183"/>
    <n v="1"/>
    <n v="19995"/>
    <n v="0"/>
    <n v="0"/>
    <n v="19995"/>
    <x v="1"/>
    <x v="7"/>
    <s v="Traditional"/>
    <n v="10746.465254237288"/>
    <s v="FOW"/>
    <s v="Non-Discounted"/>
    <s v="Non-Discounted"/>
    <s v="good"/>
  </r>
  <r>
    <x v="13"/>
    <s v="T02320"/>
    <s v="JUST LIFESTYLE PVT LTD_ Nasik"/>
    <s v="FOSSIL"/>
    <s v="FOSSIL INDIA P LTD"/>
    <n v="119"/>
    <n v="19"/>
    <n v="4"/>
    <n v="2023"/>
    <s v="19-4-2023"/>
    <s v="ME31552320"/>
    <s v="P4"/>
    <s v="P4W3"/>
    <x v="0"/>
    <s v="WATCH"/>
    <s v="ME3155"/>
    <s v="ME3155"/>
    <n v="1"/>
    <n v="19995"/>
    <n v="0"/>
    <n v="1400"/>
    <n v="19995"/>
    <x v="0"/>
    <x v="7"/>
    <s v="Traditional"/>
    <n v="10746.465254237288"/>
    <s v="FOW"/>
    <s v="Non-Discounted"/>
    <s v="Non-Discounted"/>
    <s v="good"/>
  </r>
  <r>
    <x v="10"/>
    <s v="T04321"/>
    <s v="JUST LIFESTYLE PRIVATE LIMITED_Kottayam"/>
    <s v="FOSSIL"/>
    <s v="FOSSIL INDIA P LTD"/>
    <n v="73"/>
    <n v="21"/>
    <n v="4"/>
    <n v="2023"/>
    <s v="21-4-2023"/>
    <s v="ME3172I4321"/>
    <s v="P4"/>
    <s v="P4W3"/>
    <x v="0"/>
    <s v="WATCH"/>
    <s v="ME3172I"/>
    <s v="ME3172"/>
    <n v="1"/>
    <n v="19995"/>
    <n v="0"/>
    <n v="0"/>
    <n v="19995"/>
    <x v="1"/>
    <x v="7"/>
    <s v="Traditional"/>
    <n v="10746.465254237288"/>
    <s v="FOW"/>
    <s v="Non-Discounted"/>
    <s v="Non-Discounted"/>
    <s v="good"/>
  </r>
  <r>
    <x v="2"/>
    <s v="T04291"/>
    <s v="JUST LIFESTYLE PVT LTD_Blr Airport"/>
    <s v="FOSSIL"/>
    <s v="FOSSIL INDIA P LTD"/>
    <n v="160"/>
    <n v="22"/>
    <n v="4"/>
    <n v="2023"/>
    <s v="22-4-2023"/>
    <s v="CE1112I4291"/>
    <s v="P4"/>
    <s v="P4W3"/>
    <x v="0"/>
    <s v="WATCH"/>
    <s v="CE1112I"/>
    <s v="CE1112"/>
    <n v="1"/>
    <n v="19995"/>
    <n v="3999"/>
    <n v="0"/>
    <n v="15996"/>
    <x v="1"/>
    <x v="7"/>
    <s v="Traditional"/>
    <n v="8597.1722033898295"/>
    <s v="FOW"/>
    <s v="Discounted"/>
    <s v="Discounted"/>
    <s v="bad"/>
  </r>
  <r>
    <x v="5"/>
    <s v="T02296"/>
    <s v="JUST LIFESTYLE Pvt Ltd_ Infinity Mall_ Malad"/>
    <s v="ARMANI"/>
    <s v="FOSSIL INDIA P LTD"/>
    <n v="156"/>
    <n v="22"/>
    <n v="4"/>
    <n v="2023"/>
    <s v="22-4-2023"/>
    <s v="AR11431I2296"/>
    <s v="P4"/>
    <s v="P4W3"/>
    <x v="0"/>
    <s v="WATCH"/>
    <s v="AR11431I"/>
    <s v="AR11431"/>
    <n v="1"/>
    <n v="19995"/>
    <n v="7998"/>
    <n v="0"/>
    <n v="11997"/>
    <x v="0"/>
    <x v="0"/>
    <s v="Traditional"/>
    <n v="6447.879152542373"/>
    <s v="EAW"/>
    <s v="Discounted"/>
    <s v="Discounted"/>
    <s v="bad"/>
  </r>
  <r>
    <x v="5"/>
    <s v="T02296"/>
    <s v="JUST LIFESTYLE Pvt Ltd_ Infinity Mall_ Malad"/>
    <s v="DIESEL"/>
    <s v="FOSSIL INDIA P LTD"/>
    <n v="155"/>
    <n v="22"/>
    <n v="4"/>
    <n v="2023"/>
    <s v="22-4-2023"/>
    <s v="DZ4344I2296"/>
    <s v="P4"/>
    <s v="P4W3"/>
    <x v="0"/>
    <s v="WATCH"/>
    <s v="DZ4344I"/>
    <s v="DZ4344"/>
    <n v="1"/>
    <n v="19995"/>
    <n v="0"/>
    <n v="0"/>
    <n v="19995"/>
    <x v="0"/>
    <x v="1"/>
    <s v="Traditional"/>
    <n v="10746.465254237288"/>
    <s v="DZW"/>
    <s v="Non-Discounted"/>
    <s v="Non-Discounted"/>
    <s v="good"/>
  </r>
  <r>
    <x v="4"/>
    <s v="T04206"/>
    <s v="Just Lifestyle Pvt Ltd_PHX_BLR"/>
    <s v="SKAGEN"/>
    <s v="FOSSIL INDIA P LTD"/>
    <n v="275"/>
    <n v="23"/>
    <n v="4"/>
    <n v="2023"/>
    <s v="23-4-2023"/>
    <s v="SKW67954206"/>
    <s v="P4"/>
    <s v="P4W4"/>
    <x v="0"/>
    <s v="WATCH"/>
    <s v="SKW6795"/>
    <s v="SKW6795"/>
    <n v="1"/>
    <n v="19995"/>
    <n v="11997"/>
    <n v="0"/>
    <n v="7998"/>
    <x v="1"/>
    <x v="9"/>
    <s v="Traditional"/>
    <n v="4298.5861016949148"/>
    <s v="SKW"/>
    <s v="Discounted"/>
    <s v="Discounted"/>
    <s v="bad"/>
  </r>
  <r>
    <x v="2"/>
    <s v="T04291"/>
    <s v="JUST LIFESTYLE PVT LTD_Blr Airport"/>
    <s v="FOSSIL"/>
    <s v="FOSSIL INDIA P LTD"/>
    <n v="163"/>
    <n v="23"/>
    <n v="4"/>
    <n v="2023"/>
    <s v="23-4-2023"/>
    <s v="ME3183I4291"/>
    <s v="P4"/>
    <s v="P4W4"/>
    <x v="0"/>
    <s v="WATCH"/>
    <s v="ME3183I"/>
    <s v="ME3183"/>
    <n v="1"/>
    <n v="19995"/>
    <n v="0"/>
    <n v="0"/>
    <n v="19995"/>
    <x v="1"/>
    <x v="7"/>
    <s v="Traditional"/>
    <n v="10746.465254237288"/>
    <s v="FOW"/>
    <s v="Non-Discounted"/>
    <s v="Non-Discounted"/>
    <s v="good"/>
  </r>
  <r>
    <x v="16"/>
    <s v="T02414"/>
    <s v="JUST LIFESTYLE Pvt Ltd_ Ecom"/>
    <s v="DIESEL"/>
    <s v="FOSSIL INDIA P LTD"/>
    <n v="307"/>
    <n v="31"/>
    <n v="3"/>
    <n v="2023"/>
    <s v="31-3-2023"/>
    <s v="DZ4318I2414"/>
    <s v="P3"/>
    <s v="P3W5"/>
    <x v="1"/>
    <s v="WATCH"/>
    <s v="DZ4318I"/>
    <s v="DZ4318"/>
    <n v="1"/>
    <n v="19495"/>
    <n v="0"/>
    <n v="19494"/>
    <n v="19495"/>
    <x v="3"/>
    <x v="1"/>
    <s v="Traditional"/>
    <n v="10477.736440677965"/>
    <s v="DZW"/>
    <s v="Non-Discounted"/>
    <s v="Non-Discounted"/>
    <s v="good"/>
  </r>
  <r>
    <x v="16"/>
    <s v="T02414"/>
    <s v="JUST LIFESTYLE Pvt Ltd_ Ecom"/>
    <s v="DIESEL"/>
    <s v="FOSSIL INDIA P LTD"/>
    <n v="308"/>
    <n v="31"/>
    <n v="3"/>
    <n v="2023"/>
    <s v="31-3-2023"/>
    <s v="DZ42832414"/>
    <s v="P3"/>
    <s v="P3W5"/>
    <x v="1"/>
    <s v="WATCH"/>
    <s v="DZ4283"/>
    <s v="DZ4283"/>
    <n v="1"/>
    <n v="19495"/>
    <n v="0"/>
    <n v="19494"/>
    <n v="19495"/>
    <x v="3"/>
    <x v="1"/>
    <s v="Traditional"/>
    <n v="10477.736440677965"/>
    <s v="DZW"/>
    <s v="Non-Discounted"/>
    <s v="Non-Discounted"/>
    <s v="good"/>
  </r>
  <r>
    <x v="16"/>
    <s v="T02414"/>
    <s v="JUST LIFESTYLE Pvt Ltd_ Ecom"/>
    <s v="DIESEL"/>
    <s v="FOSSIL INDIA P LTD"/>
    <n v="309"/>
    <n v="31"/>
    <n v="3"/>
    <n v="2023"/>
    <s v="31-3-2023"/>
    <s v="DZ4338I2414"/>
    <s v="P3"/>
    <s v="P3W5"/>
    <x v="1"/>
    <s v="WATCH"/>
    <s v="DZ4338I"/>
    <s v="DZ4338"/>
    <n v="1"/>
    <n v="19495"/>
    <n v="0"/>
    <n v="19494"/>
    <n v="19495"/>
    <x v="3"/>
    <x v="1"/>
    <s v="Traditional"/>
    <n v="10477.736440677965"/>
    <s v="DZW"/>
    <s v="Non-Discounted"/>
    <s v="Non-Discounted"/>
    <s v="good"/>
  </r>
  <r>
    <x v="16"/>
    <s v="T02414"/>
    <s v="JUST LIFESTYLE Pvt Ltd_ Ecom"/>
    <s v="DIESEL"/>
    <s v="FOSSIL INDIA P LTD"/>
    <n v="310"/>
    <n v="31"/>
    <n v="3"/>
    <n v="2023"/>
    <s v="31-3-2023"/>
    <s v="DZ4318I2414"/>
    <s v="P3"/>
    <s v="P3W5"/>
    <x v="1"/>
    <s v="WATCH"/>
    <s v="DZ4318I"/>
    <s v="DZ4318"/>
    <n v="1"/>
    <n v="19495"/>
    <n v="0"/>
    <n v="19494"/>
    <n v="19495"/>
    <x v="3"/>
    <x v="1"/>
    <s v="Traditional"/>
    <n v="10477.736440677965"/>
    <s v="DZW"/>
    <s v="Non-Discounted"/>
    <s v="Non-Discounted"/>
    <s v="good"/>
  </r>
  <r>
    <x v="4"/>
    <s v="T04206"/>
    <s v="Just Lifestyle Pvt Ltd_PHX_BLR"/>
    <s v="DIESEL"/>
    <s v="FOSSIL INDIA P LTD"/>
    <n v="102"/>
    <n v="8"/>
    <n v="4"/>
    <n v="2023"/>
    <s v="8-4-2023"/>
    <s v="DZ4588I4206"/>
    <s v="P4"/>
    <s v="P4W1"/>
    <x v="0"/>
    <s v="WATCH"/>
    <s v="DZ4588I"/>
    <s v="DZ4588"/>
    <n v="1"/>
    <n v="19495"/>
    <n v="9748"/>
    <n v="0"/>
    <n v="9747"/>
    <x v="1"/>
    <x v="1"/>
    <s v="Traditional"/>
    <n v="5238.5994915254241"/>
    <s v="DZW"/>
    <s v="Discounted"/>
    <s v="Discounted"/>
    <s v="bad"/>
  </r>
  <r>
    <x v="4"/>
    <s v="T04206"/>
    <s v="Just Lifestyle Pvt Ltd_PHX_BLR"/>
    <s v="DIESEL"/>
    <s v="FOSSIL INDIA P LTD"/>
    <n v="98"/>
    <n v="8"/>
    <n v="4"/>
    <n v="2023"/>
    <s v="8-4-2023"/>
    <s v="DZ4596I4206"/>
    <s v="P4"/>
    <s v="P4W1"/>
    <x v="0"/>
    <s v="WATCH"/>
    <s v="DZ4596I"/>
    <s v="DZ4596"/>
    <n v="1"/>
    <n v="19495"/>
    <n v="0"/>
    <n v="1950"/>
    <n v="19495"/>
    <x v="1"/>
    <x v="1"/>
    <s v="Traditional"/>
    <n v="10477.736440677965"/>
    <s v="DZW"/>
    <s v="Non-Discounted"/>
    <s v="Non-Discounted"/>
    <s v="good"/>
  </r>
  <r>
    <x v="5"/>
    <s v="T02296"/>
    <s v="JUST LIFESTYLE Pvt Ltd_ Infinity Mall_ Malad"/>
    <s v="ARMANI EXCHANGE"/>
    <s v="FOSSIL INDIA P LTD"/>
    <n v="85"/>
    <n v="13"/>
    <n v="4"/>
    <n v="2023"/>
    <s v="13-4-2023"/>
    <s v="AX17262296"/>
    <s v="P4"/>
    <s v="P4W2"/>
    <x v="0"/>
    <s v="WATCH"/>
    <s v="AX1726"/>
    <s v="AX1726"/>
    <n v="1"/>
    <n v="19495"/>
    <n v="5848"/>
    <n v="0"/>
    <n v="13647"/>
    <x v="0"/>
    <x v="6"/>
    <s v="Traditional"/>
    <n v="7334.6842372881365"/>
    <s v="AXW"/>
    <s v="Discounted"/>
    <s v="Discounted"/>
    <s v="bad"/>
  </r>
  <r>
    <x v="9"/>
    <s v="T01192"/>
    <s v="JUST LIFESTYLE PVT LTD_Bareilly"/>
    <s v="ARMANI EXCHANGE"/>
    <s v="FOSSIL INDIA P LTD"/>
    <n v="39"/>
    <n v="15"/>
    <n v="4"/>
    <n v="2023"/>
    <s v="15-4-2023"/>
    <s v="AX17261192"/>
    <s v="P4"/>
    <s v="P4W2"/>
    <x v="0"/>
    <s v="WATCH"/>
    <s v="AX1726"/>
    <s v="AX1726"/>
    <n v="1"/>
    <n v="19495"/>
    <n v="8773"/>
    <n v="0"/>
    <n v="10722"/>
    <x v="2"/>
    <x v="6"/>
    <s v="Traditional"/>
    <n v="5762.6206779661024"/>
    <s v="AXW"/>
    <s v="Discounted"/>
    <s v="Discounted"/>
    <s v="bad"/>
  </r>
  <r>
    <x v="11"/>
    <s v="T02278"/>
    <s v="JUST LIFESTYLE PVT LTD_Treasure Island_Indore"/>
    <s v="ARMANI EXCHANGE"/>
    <s v="FOSSIL INDIA P LTD"/>
    <n v="76"/>
    <n v="15"/>
    <n v="4"/>
    <n v="2023"/>
    <s v="15-4-2023"/>
    <s v="AX17262278"/>
    <s v="P4"/>
    <s v="P4W2"/>
    <x v="0"/>
    <s v="WATCH"/>
    <s v="AX1726"/>
    <s v="AX1726"/>
    <n v="1"/>
    <n v="19495"/>
    <n v="5848"/>
    <n v="146"/>
    <n v="13647"/>
    <x v="0"/>
    <x v="6"/>
    <s v="Traditional"/>
    <n v="7334.6842372881365"/>
    <s v="AXW"/>
    <s v="Discounted"/>
    <s v="Discounted"/>
    <s v="bad"/>
  </r>
  <r>
    <x v="3"/>
    <s v="T02206"/>
    <s v="JUST LIFESTYLE PVT.LTD_ Viviana_Thane"/>
    <s v="FOSSIL"/>
    <s v="FOSSIL INDIA P LTD"/>
    <n v="115"/>
    <n v="6"/>
    <n v="4"/>
    <n v="2023"/>
    <s v="6-4-2023"/>
    <s v="ME3061I2206"/>
    <s v="P4"/>
    <s v="P4W1"/>
    <x v="0"/>
    <s v="WATCH"/>
    <s v="ME3061I"/>
    <s v="ME3061"/>
    <n v="1"/>
    <n v="18995"/>
    <n v="0"/>
    <n v="1000"/>
    <n v="18995"/>
    <x v="0"/>
    <x v="7"/>
    <s v="Traditional"/>
    <n v="10209.007627118644"/>
    <s v="FOW"/>
    <s v="Non-Discounted"/>
    <s v="Non-Discounted"/>
    <s v="good"/>
  </r>
  <r>
    <x v="8"/>
    <s v="T02357"/>
    <s v="JUST LIFESTYLE PVT LTD_ Dombivli"/>
    <s v="FOSSIL"/>
    <s v="FOSSIL INDIA P LTD"/>
    <n v="72"/>
    <n v="12"/>
    <n v="4"/>
    <n v="2023"/>
    <s v="12-4-2023"/>
    <s v="ME3171I2357"/>
    <s v="P4"/>
    <s v="P4W2"/>
    <x v="0"/>
    <s v="WATCH"/>
    <s v="ME3171I"/>
    <s v="ME3171"/>
    <n v="1"/>
    <n v="18995"/>
    <n v="0"/>
    <n v="475"/>
    <n v="18995"/>
    <x v="0"/>
    <x v="7"/>
    <s v="Traditional"/>
    <n v="10209.007627118644"/>
    <s v="FOW"/>
    <s v="Non-Discounted"/>
    <s v="Non-Discounted"/>
    <s v="good"/>
  </r>
  <r>
    <x v="3"/>
    <s v="T02206"/>
    <s v="JUST LIFESTYLE PVT.LTD_ Viviana_Thane"/>
    <s v="FOSSIL"/>
    <s v="FOSSIL INDIA P LTD"/>
    <n v="232"/>
    <n v="13"/>
    <n v="4"/>
    <n v="2023"/>
    <s v="13-4-2023"/>
    <s v="ME3170I2206"/>
    <s v="P4"/>
    <s v="P4W2"/>
    <x v="0"/>
    <s v="WATCH"/>
    <s v="ME3170I"/>
    <s v="ME3170"/>
    <n v="1"/>
    <n v="18995"/>
    <n v="3799"/>
    <n v="0"/>
    <n v="15196"/>
    <x v="0"/>
    <x v="7"/>
    <s v="Traditional"/>
    <n v="8167.2061016949156"/>
    <s v="FOW"/>
    <s v="Discounted"/>
    <s v="Discounted"/>
    <s v="bad"/>
  </r>
  <r>
    <x v="2"/>
    <s v="T04291"/>
    <s v="JUST LIFESTYLE PVT LTD_Blr Airport"/>
    <s v="FOSSIL"/>
    <s v="FOSSIL INDIA P LTD"/>
    <n v="111"/>
    <n v="15"/>
    <n v="4"/>
    <n v="2023"/>
    <s v="15-4-2023"/>
    <s v="ME3061I4291"/>
    <s v="P4"/>
    <s v="P4W2"/>
    <x v="0"/>
    <s v="WATCH"/>
    <s v="ME3061I"/>
    <s v="ME3061"/>
    <n v="1"/>
    <n v="18995"/>
    <n v="3799"/>
    <n v="0"/>
    <n v="15196"/>
    <x v="1"/>
    <x v="7"/>
    <s v="Traditional"/>
    <n v="8167.2061016949156"/>
    <s v="FOW"/>
    <s v="Discounted"/>
    <s v="Discounted"/>
    <s v="bad"/>
  </r>
  <r>
    <x v="4"/>
    <s v="T04206"/>
    <s v="Just Lifestyle Pvt Ltd_PHX_BLR"/>
    <s v="FOSSIL"/>
    <s v="FOSSIL INDIA P LTD"/>
    <n v="224"/>
    <n v="18"/>
    <n v="4"/>
    <n v="2023"/>
    <s v="18-4-2023"/>
    <s v="ME3170I4206"/>
    <s v="P4"/>
    <s v="P4W3"/>
    <x v="0"/>
    <s v="WATCH"/>
    <s v="ME3170I"/>
    <s v="ME3170"/>
    <n v="1"/>
    <n v="18995"/>
    <n v="3799"/>
    <n v="0"/>
    <n v="15196"/>
    <x v="1"/>
    <x v="7"/>
    <s v="Traditional"/>
    <n v="8167.2061016949156"/>
    <s v="FOW"/>
    <s v="Discounted"/>
    <s v="Discounted"/>
    <s v="bad"/>
  </r>
  <r>
    <x v="6"/>
    <s v="T04360"/>
    <s v="JUST LIFESTYLE PRIVATE LIMITED_ Coimbatore"/>
    <s v="FOSSIL"/>
    <s v="FOSSIL INDIA P LTD"/>
    <n v="83"/>
    <n v="21"/>
    <n v="4"/>
    <n v="2023"/>
    <s v="21-4-2023"/>
    <s v="ME3171I4360"/>
    <s v="P4"/>
    <s v="P4W3"/>
    <x v="0"/>
    <s v="WATCH"/>
    <s v="ME3171I"/>
    <s v="ME3171"/>
    <n v="1"/>
    <n v="18995"/>
    <n v="0"/>
    <n v="0"/>
    <n v="18995"/>
    <x v="1"/>
    <x v="7"/>
    <s v="Traditional"/>
    <n v="10209.007627118644"/>
    <s v="FOW"/>
    <s v="Non-Discounted"/>
    <s v="Non-Discounted"/>
    <s v="good"/>
  </r>
  <r>
    <x v="0"/>
    <s v="T02286"/>
    <s v="JUST LIFESTYLE PVT.LTD_ Anudh"/>
    <s v="FOSSIL"/>
    <s v="FOSSIL INDIA P LTD"/>
    <n v="140"/>
    <n v="21"/>
    <n v="4"/>
    <n v="2023"/>
    <s v="21-4-2023"/>
    <s v="ME31602286"/>
    <s v="P4"/>
    <s v="P4W3"/>
    <x v="0"/>
    <s v="WATCH"/>
    <s v="ME3160"/>
    <s v="ME3160"/>
    <n v="1"/>
    <n v="18995"/>
    <n v="9498"/>
    <n v="0"/>
    <n v="9497"/>
    <x v="0"/>
    <x v="7"/>
    <s v="Traditional"/>
    <n v="5104.2350847457628"/>
    <s v="FOW"/>
    <s v="Discounted"/>
    <s v="Discounted"/>
    <s v="bad"/>
  </r>
  <r>
    <x v="1"/>
    <s v="T02294"/>
    <s v="JUST LIFESTYLE Pvt Ltd Andheri Link Road_ Mumbai"/>
    <s v="FOSSIL"/>
    <s v="FOSSIL INDIA P LTD"/>
    <n v="113"/>
    <n v="22"/>
    <n v="4"/>
    <n v="2023"/>
    <s v="22-4-2023"/>
    <s v="ME3061I2294"/>
    <s v="P4"/>
    <s v="P4W3"/>
    <x v="0"/>
    <s v="WATCH"/>
    <s v="ME3061I"/>
    <s v="ME3061"/>
    <n v="1"/>
    <n v="18995"/>
    <n v="3799"/>
    <n v="0"/>
    <n v="15196"/>
    <x v="0"/>
    <x v="7"/>
    <s v="Traditional"/>
    <n v="8167.2061016949156"/>
    <s v="FOW"/>
    <s v="Discounted"/>
    <s v="Discounted"/>
    <s v="bad"/>
  </r>
  <r>
    <x v="4"/>
    <s v="T04206"/>
    <s v="Just Lifestyle Pvt Ltd_PHX_BLR"/>
    <s v="FOSSIL"/>
    <s v="FOSSIL INDIA P LTD"/>
    <n v="281"/>
    <n v="23"/>
    <n v="4"/>
    <n v="2023"/>
    <s v="23-4-2023"/>
    <s v="ME3110IT4206"/>
    <s v="P4"/>
    <s v="P4W4"/>
    <x v="0"/>
    <s v="WATCH"/>
    <s v="ME3110IT"/>
    <s v="ME3110"/>
    <n v="1"/>
    <n v="18995"/>
    <n v="5698"/>
    <n v="0"/>
    <n v="13297"/>
    <x v="1"/>
    <x v="7"/>
    <s v="Traditional"/>
    <n v="7146.5740677966105"/>
    <s v="FOW"/>
    <s v="Discounted"/>
    <s v="Discounted"/>
    <s v="bad"/>
  </r>
  <r>
    <x v="9"/>
    <s v="T01192"/>
    <s v="JUST LIFESTYLE PVT LTD_Bareilly"/>
    <s v="ARMANI EXCHANGE"/>
    <s v="FOSSIL INDIA P LTD"/>
    <n v="3"/>
    <n v="1"/>
    <n v="4"/>
    <n v="2023"/>
    <s v="1-4-2023"/>
    <s v="AX1738I1192"/>
    <s v="P3"/>
    <s v="P3W5"/>
    <x v="1"/>
    <s v="WATCH"/>
    <s v="AX1738I"/>
    <s v="AX1738"/>
    <n v="1"/>
    <n v="18495"/>
    <n v="0"/>
    <n v="1295"/>
    <n v="18495"/>
    <x v="2"/>
    <x v="6"/>
    <s v="Traditional"/>
    <n v="9940.2788135593219"/>
    <s v="AXW"/>
    <s v="Non-Discounted"/>
    <s v="Non-Discounted"/>
    <s v="bad"/>
  </r>
  <r>
    <x v="11"/>
    <s v="T02278"/>
    <s v="JUST LIFESTYLE PVT LTD_Treasure Island_Indore"/>
    <s v="FOSSIL SMART WATCH"/>
    <s v="FOSSIL INDIA P LTD"/>
    <n v="2021"/>
    <n v="29"/>
    <n v="3"/>
    <n v="2023"/>
    <s v="29-3-2023"/>
    <s v="FTW40492278"/>
    <s v="P3"/>
    <s v="P3W5"/>
    <x v="1"/>
    <s v="SMART WATCH"/>
    <s v="FTW4049"/>
    <s v="FTW4049"/>
    <n v="1"/>
    <n v="18495"/>
    <n v="3699"/>
    <n v="0"/>
    <n v="14796"/>
    <x v="0"/>
    <x v="5"/>
    <s v="Wearable"/>
    <n v="9283.863050847458"/>
    <s v="FOQ D"/>
    <s v="Discounted"/>
    <s v="Discounted"/>
    <s v="bad"/>
  </r>
  <r>
    <x v="5"/>
    <s v="T02296"/>
    <s v="JUST LIFESTYLE Pvt Ltd_ Infinity Mall_ Malad"/>
    <s v="FOSSIL"/>
    <s v="FOSSIL INDIA P LTD"/>
    <n v="2519"/>
    <n v="31"/>
    <n v="3"/>
    <n v="2023"/>
    <s v="31-3-2023"/>
    <s v="ME3225I2296"/>
    <s v="P3"/>
    <s v="P3W5"/>
    <x v="1"/>
    <s v="WATCH"/>
    <s v="ME3225I"/>
    <s v="ME3225"/>
    <n v="1"/>
    <n v="18495"/>
    <n v="3699"/>
    <n v="0"/>
    <n v="14796"/>
    <x v="0"/>
    <x v="7"/>
    <s v="Traditional"/>
    <n v="7952.2230508474568"/>
    <s v="FOW"/>
    <s v="Discounted"/>
    <s v="Discounted"/>
    <s v="bad"/>
  </r>
  <r>
    <x v="0"/>
    <s v="T02286"/>
    <s v="JUST LIFESTYLE PVT.LTD_ Anudh"/>
    <s v="DIESEL"/>
    <s v="FOSSIL INDIA P LTD"/>
    <n v="2906"/>
    <n v="28"/>
    <n v="3"/>
    <n v="2023"/>
    <s v="28-3-2023"/>
    <s v="DZ4290I2286"/>
    <s v="P3"/>
    <s v="P3W5"/>
    <x v="1"/>
    <s v="WATCH"/>
    <s v="DZ4290I"/>
    <s v="DZ4290"/>
    <n v="1"/>
    <n v="18495"/>
    <n v="0"/>
    <n v="1295"/>
    <n v="18495"/>
    <x v="0"/>
    <x v="1"/>
    <s v="Traditional"/>
    <n v="9940.2788135593219"/>
    <s v="DZW"/>
    <s v="Non-Discounted"/>
    <s v="Non-Discounted"/>
    <s v="bad"/>
  </r>
  <r>
    <x v="13"/>
    <s v="T02320"/>
    <s v="JUST LIFESTYLE PVT LTD_ Nasik"/>
    <s v="FOSSIL SMART WATCH"/>
    <s v="FOSSIL INDIA P LTD"/>
    <n v="20"/>
    <n v="2"/>
    <n v="4"/>
    <n v="2023"/>
    <s v="2-4-2023"/>
    <s v="FTW40492320"/>
    <s v="P4"/>
    <s v="P4W1"/>
    <x v="0"/>
    <s v="SMART WATCH"/>
    <s v="FTW4049"/>
    <s v="FTW4049"/>
    <n v="1"/>
    <n v="18495"/>
    <n v="3699"/>
    <n v="0"/>
    <n v="14796"/>
    <x v="0"/>
    <x v="5"/>
    <s v="Wearable"/>
    <n v="9283.863050847458"/>
    <s v="FOQ D"/>
    <s v="Discounted"/>
    <s v="Discounted"/>
    <s v="bad"/>
  </r>
  <r>
    <x v="12"/>
    <s v="T02282"/>
    <s v="JUST LIFESTYLE PVT LTD_Panvel"/>
    <s v="FOSSIL SMART WATCH"/>
    <s v="FOSSIL INDIA P LTD"/>
    <n v="8"/>
    <n v="3"/>
    <n v="4"/>
    <n v="2023"/>
    <s v="3-4-2023"/>
    <s v="FTW4056I2282"/>
    <s v="P4"/>
    <s v="P4W1"/>
    <x v="0"/>
    <s v="SMART WATCH"/>
    <s v="FTW4056I"/>
    <s v="FTW4056"/>
    <n v="1"/>
    <n v="18495"/>
    <n v="3699"/>
    <n v="0"/>
    <n v="14796"/>
    <x v="0"/>
    <x v="5"/>
    <s v="Wearable"/>
    <n v="9283.863050847458"/>
    <s v="FOQ D"/>
    <s v="Discounted"/>
    <s v="Discounted"/>
    <s v="bad"/>
  </r>
  <r>
    <x v="12"/>
    <s v="T02282"/>
    <s v="JUST LIFESTYLE PVT LTD_Panvel"/>
    <s v="FOSSIL SMART WATCH"/>
    <s v="FOSSIL INDIA P LTD"/>
    <n v="12"/>
    <n v="6"/>
    <n v="4"/>
    <n v="2023"/>
    <s v="6-4-2023"/>
    <s v="FTW4049I2282"/>
    <s v="P4"/>
    <s v="P4W1"/>
    <x v="0"/>
    <s v="SMART WATCH"/>
    <s v="FTW4049I"/>
    <s v="FTW4049"/>
    <n v="1"/>
    <n v="18495"/>
    <n v="3699"/>
    <n v="0"/>
    <n v="14796"/>
    <x v="0"/>
    <x v="5"/>
    <s v="Wearable"/>
    <n v="9283.863050847458"/>
    <s v="FOQ D"/>
    <s v="Discounted"/>
    <s v="Discounted"/>
    <s v="bad"/>
  </r>
  <r>
    <x v="4"/>
    <s v="T04206"/>
    <s v="Just Lifestyle Pvt Ltd_PHX_BLR"/>
    <s v="FOSSIL SMART WATCH"/>
    <s v="FOSSIL INDIA P LTD"/>
    <n v="79"/>
    <n v="7"/>
    <n v="4"/>
    <n v="2023"/>
    <s v="7-4-2023"/>
    <s v="FTW4049I4206"/>
    <s v="P4"/>
    <s v="P4W1"/>
    <x v="0"/>
    <s v="SMART WATCH"/>
    <s v="FTW4049I"/>
    <s v="FTW4049"/>
    <n v="1"/>
    <n v="18495"/>
    <n v="3699"/>
    <n v="0"/>
    <n v="14796"/>
    <x v="1"/>
    <x v="5"/>
    <s v="Wearable"/>
    <n v="9283.863050847458"/>
    <s v="FOQ D"/>
    <s v="Discounted"/>
    <s v="Discounted"/>
    <s v="bad"/>
  </r>
  <r>
    <x v="12"/>
    <s v="T02282"/>
    <s v="JUST LIFESTYLE PVT LTD_Panvel"/>
    <s v="FOSSIL SMART WATCH"/>
    <s v="FOSSIL INDIA P LTD"/>
    <n v="21"/>
    <n v="9"/>
    <n v="4"/>
    <n v="2023"/>
    <s v="9-4-2023"/>
    <s v="FTW4056I2282"/>
    <s v="P4"/>
    <s v="P4W2"/>
    <x v="0"/>
    <s v="SMART WATCH"/>
    <s v="FTW4056I"/>
    <s v="FTW4056"/>
    <n v="1"/>
    <n v="18495"/>
    <n v="3699"/>
    <n v="0"/>
    <n v="14796"/>
    <x v="0"/>
    <x v="5"/>
    <s v="Wearable"/>
    <n v="9283.863050847458"/>
    <s v="FOQ D"/>
    <s v="Discounted"/>
    <s v="Discounted"/>
    <s v="bad"/>
  </r>
  <r>
    <x v="10"/>
    <s v="T04321"/>
    <s v="JUST LIFESTYLE PRIVATE LIMITED_Kottayam"/>
    <s v="FOSSIL SMART WATCH"/>
    <s v="FOSSIL INDIA P LTD"/>
    <n v="37"/>
    <n v="11"/>
    <n v="4"/>
    <n v="2023"/>
    <s v="11-4-2023"/>
    <s v="FTW60664321"/>
    <s v="P4"/>
    <s v="P4W2"/>
    <x v="0"/>
    <s v="SMART WATCH"/>
    <s v="FTW6066"/>
    <s v="FTW6066"/>
    <n v="1"/>
    <n v="18495"/>
    <n v="3699"/>
    <n v="0"/>
    <n v="14796"/>
    <x v="1"/>
    <x v="5"/>
    <s v="Wearable"/>
    <n v="9283.863050847458"/>
    <s v="FOQ D"/>
    <s v="Discounted"/>
    <s v="Discounted"/>
    <s v="bad"/>
  </r>
  <r>
    <x v="5"/>
    <s v="T02296"/>
    <s v="JUST LIFESTYLE Pvt Ltd_ Infinity Mall_ Malad"/>
    <s v="FOSSIL"/>
    <s v="FOSSIL INDIA P LTD"/>
    <n v="69"/>
    <n v="11"/>
    <n v="4"/>
    <n v="2023"/>
    <s v="11-4-2023"/>
    <s v="ME3234I2296"/>
    <s v="P4"/>
    <s v="P4W2"/>
    <x v="0"/>
    <s v="WATCH"/>
    <s v="ME3234I"/>
    <s v="ME3234"/>
    <n v="1"/>
    <n v="18495"/>
    <n v="7398"/>
    <n v="0"/>
    <n v="11097"/>
    <x v="0"/>
    <x v="7"/>
    <s v="Traditional"/>
    <n v="5964.1672881355935"/>
    <s v="FOW"/>
    <s v="Discounted"/>
    <s v="Discounted"/>
    <s v="bad"/>
  </r>
  <r>
    <x v="6"/>
    <s v="T04360"/>
    <s v="JUST LIFESTYLE PRIVATE LIMITED_ Coimbatore"/>
    <s v="FOSSIL SMART WATCH"/>
    <s v="FOSSIL INDIA P LTD"/>
    <n v="55"/>
    <n v="12"/>
    <n v="4"/>
    <n v="2023"/>
    <s v="12-4-2023"/>
    <s v="FTW4047I4360"/>
    <s v="P4"/>
    <s v="P4W2"/>
    <x v="0"/>
    <s v="SMART WATCH"/>
    <s v="FTW4047I"/>
    <s v="FTW4047"/>
    <n v="1"/>
    <n v="18495"/>
    <n v="3699"/>
    <n v="0"/>
    <n v="14796"/>
    <x v="1"/>
    <x v="5"/>
    <s v="Wearable"/>
    <n v="9283.863050847458"/>
    <s v="FOQ D"/>
    <s v="Discounted"/>
    <s v="Discounted"/>
    <s v="bad"/>
  </r>
  <r>
    <x v="2"/>
    <s v="T04291"/>
    <s v="JUST LIFESTYLE PVT LTD_Blr Airport"/>
    <s v="ARMANI"/>
    <s v="FOSSIL INDIA P LTD"/>
    <n v="97"/>
    <n v="13"/>
    <n v="4"/>
    <n v="2023"/>
    <s v="13-4-2023"/>
    <s v="AR11477I4291"/>
    <s v="P4"/>
    <s v="P4W2"/>
    <x v="0"/>
    <s v="WATCH"/>
    <s v="AR11477I"/>
    <s v="AR11477"/>
    <n v="1"/>
    <n v="18495"/>
    <n v="7398"/>
    <n v="0"/>
    <n v="11097"/>
    <x v="1"/>
    <x v="0"/>
    <s v="Traditional"/>
    <n v="5964.1672881355935"/>
    <s v="EAW"/>
    <s v="Discounted"/>
    <s v="Discounted"/>
    <s v="bad"/>
  </r>
  <r>
    <x v="1"/>
    <s v="T02294"/>
    <s v="JUST LIFESTYLE Pvt Ltd Andheri Link Road_ Mumbai"/>
    <s v="MICHAEL KORS"/>
    <s v="FOSSIL INDIA P LTD"/>
    <n v="80"/>
    <n v="16"/>
    <n v="4"/>
    <n v="2023"/>
    <s v="16-4-2023"/>
    <s v="MK6988I2294"/>
    <s v="P4"/>
    <s v="P4W3"/>
    <x v="0"/>
    <s v="WATCH"/>
    <s v="MK6988I"/>
    <s v="MK6988"/>
    <n v="1"/>
    <n v="18495"/>
    <n v="7398"/>
    <n v="0"/>
    <n v="11097"/>
    <x v="0"/>
    <x v="3"/>
    <s v="Traditional"/>
    <n v="5964.1672881355935"/>
    <s v="MKW"/>
    <s v="Discounted"/>
    <s v="Discounted"/>
    <s v="bad"/>
  </r>
  <r>
    <x v="2"/>
    <s v="T04291"/>
    <s v="JUST LIFESTYLE PVT LTD_Blr Airport"/>
    <s v="MICHAEL KORS"/>
    <s v="FOSSIL INDIA P LTD"/>
    <n v="115"/>
    <n v="16"/>
    <n v="4"/>
    <n v="2023"/>
    <s v="16-4-2023"/>
    <s v="MK6988I4291"/>
    <s v="P4"/>
    <s v="P4W3"/>
    <x v="0"/>
    <s v="WATCH"/>
    <s v="MK6988I"/>
    <s v="MK6988"/>
    <n v="1"/>
    <n v="18495"/>
    <n v="7398"/>
    <n v="0"/>
    <n v="11097"/>
    <x v="1"/>
    <x v="3"/>
    <s v="Traditional"/>
    <n v="5964.1672881355935"/>
    <s v="MKW"/>
    <s v="Discounted"/>
    <s v="Discounted"/>
    <s v="bad"/>
  </r>
  <r>
    <x v="3"/>
    <s v="T02206"/>
    <s v="JUST LIFESTYLE PVT.LTD_ Viviana_Thane"/>
    <s v="FOSSIL SMART WATCH"/>
    <s v="FOSSIL INDIA P LTD"/>
    <n v="327"/>
    <n v="16"/>
    <n v="4"/>
    <n v="2023"/>
    <s v="16-4-2023"/>
    <s v="FTW6068I2206"/>
    <s v="P4"/>
    <s v="P4W3"/>
    <x v="0"/>
    <s v="SMART WATCH"/>
    <s v="FTW6068I"/>
    <s v="FTW6068"/>
    <n v="1"/>
    <n v="18495"/>
    <n v="6473"/>
    <n v="0"/>
    <n v="12022"/>
    <x v="0"/>
    <x v="5"/>
    <s v="Wearable"/>
    <n v="7543.2955932203386"/>
    <s v="FOQ D"/>
    <s v="Discounted"/>
    <s v="Discounted"/>
    <s v="bad"/>
  </r>
  <r>
    <x v="3"/>
    <s v="T02206"/>
    <s v="JUST LIFESTYLE PVT.LTD_ Viviana_Thane"/>
    <s v="FOSSIL"/>
    <s v="FOSSIL INDIA P LTD"/>
    <n v="356"/>
    <n v="17"/>
    <n v="4"/>
    <n v="2023"/>
    <s v="17-4-2023"/>
    <s v="CE1119I2206"/>
    <s v="P4"/>
    <s v="P4W3"/>
    <x v="0"/>
    <s v="WATCH"/>
    <s v="CE1119I"/>
    <s v="CE1119"/>
    <n v="1"/>
    <n v="18495"/>
    <n v="7398"/>
    <n v="0"/>
    <n v="11097"/>
    <x v="0"/>
    <x v="7"/>
    <s v="Traditional"/>
    <n v="5964.1672881355935"/>
    <s v="FOW"/>
    <s v="Discounted"/>
    <s v="Discounted"/>
    <s v="bad"/>
  </r>
  <r>
    <x v="14"/>
    <s v="T04327"/>
    <s v="JUST LIFESTYLE PVT LTD_Sobha City Mall_Thrissur"/>
    <s v="FOSSIL SMART WATCH"/>
    <s v="FOSSIL INDIA P LTD"/>
    <n v="99"/>
    <n v="17"/>
    <n v="4"/>
    <n v="2023"/>
    <s v="17-4-2023"/>
    <s v="FTW4047I4327"/>
    <s v="P4"/>
    <s v="P4W3"/>
    <x v="0"/>
    <s v="SMART WATCH"/>
    <s v="FTW4047I"/>
    <s v="FTW4047"/>
    <n v="1"/>
    <n v="18495"/>
    <n v="6499"/>
    <n v="0"/>
    <n v="11996"/>
    <x v="1"/>
    <x v="5"/>
    <s v="Wearable"/>
    <n v="7526.9816949152555"/>
    <s v="FOQ D"/>
    <s v="Discounted"/>
    <s v="Discounted"/>
    <s v="bad"/>
  </r>
  <r>
    <x v="7"/>
    <s v="T02095"/>
    <s v="JUST LIFESTYLE PVT.LTD_ Aurangabad"/>
    <s v="FOSSIL SMART WATCH"/>
    <s v="FOSSIL INDIA P LTD"/>
    <n v="98"/>
    <n v="19"/>
    <n v="4"/>
    <n v="2023"/>
    <s v="19-4-2023"/>
    <s v="FTW4047I2095"/>
    <s v="P4"/>
    <s v="P4W3"/>
    <x v="0"/>
    <s v="SMART WATCH"/>
    <s v="FTW4047I"/>
    <s v="FTW4047"/>
    <n v="1"/>
    <n v="18495"/>
    <n v="6500"/>
    <n v="0"/>
    <n v="11995"/>
    <x v="0"/>
    <x v="5"/>
    <s v="Wearable"/>
    <n v="7526.3542372881357"/>
    <s v="FOQ D"/>
    <s v="Discounted"/>
    <s v="Discounted"/>
    <s v="bad"/>
  </r>
  <r>
    <x v="5"/>
    <s v="T02296"/>
    <s v="JUST LIFESTYLE Pvt Ltd_ Infinity Mall_ Malad"/>
    <s v="MICHAEL KORS"/>
    <s v="FOSSIL INDIA P LTD"/>
    <n v="20"/>
    <n v="4"/>
    <n v="4"/>
    <n v="2023"/>
    <s v="4-4-2023"/>
    <s v="MK7282I2296"/>
    <s v="P4"/>
    <s v="P4W1"/>
    <x v="0"/>
    <s v="WATCH"/>
    <s v="MK7282I"/>
    <s v="MK7282"/>
    <n v="1"/>
    <n v="17995"/>
    <n v="0"/>
    <n v="1800"/>
    <n v="17995"/>
    <x v="0"/>
    <x v="3"/>
    <s v="Traditional"/>
    <n v="9671.5499999999993"/>
    <s v="MKW"/>
    <s v="Non-Discounted"/>
    <s v="Non-Discounted"/>
    <s v="bad"/>
  </r>
  <r>
    <x v="4"/>
    <s v="T04206"/>
    <s v="Just Lifestyle Pvt Ltd_PHX_BLR"/>
    <s v="ARMANI EXCHANGE"/>
    <s v="FOSSIL INDIA P LTD"/>
    <n v="98"/>
    <n v="8"/>
    <n v="4"/>
    <n v="2023"/>
    <s v="8-4-2023"/>
    <s v="AX17294206"/>
    <s v="P4"/>
    <s v="P4W1"/>
    <x v="0"/>
    <s v="WATCH"/>
    <s v="AX1729"/>
    <s v="AX1729"/>
    <n v="1"/>
    <n v="17995"/>
    <n v="7198"/>
    <n v="0"/>
    <n v="10797"/>
    <x v="1"/>
    <x v="6"/>
    <s v="Traditional"/>
    <n v="5802.93"/>
    <s v="AXW"/>
    <s v="Discounted"/>
    <s v="Discounted"/>
    <s v="bad"/>
  </r>
  <r>
    <x v="2"/>
    <s v="T04291"/>
    <s v="JUST LIFESTYLE PVT LTD_Blr Airport"/>
    <s v="FOSSIL"/>
    <s v="FOSSIL INDIA P LTD"/>
    <n v="56"/>
    <n v="8"/>
    <n v="4"/>
    <n v="2023"/>
    <s v="8-4-2023"/>
    <s v="ME32084291"/>
    <s v="P4"/>
    <s v="P4W1"/>
    <x v="0"/>
    <s v="WATCH"/>
    <s v="ME3208"/>
    <s v="ME3208"/>
    <n v="1"/>
    <n v="17995"/>
    <n v="7198"/>
    <n v="0"/>
    <n v="10797"/>
    <x v="1"/>
    <x v="7"/>
    <s v="Traditional"/>
    <n v="5802.93"/>
    <s v="FOW"/>
    <s v="Discounted"/>
    <s v="Discounted"/>
    <s v="bad"/>
  </r>
  <r>
    <x v="4"/>
    <s v="T04206"/>
    <s v="Just Lifestyle Pvt Ltd_PHX_BLR"/>
    <s v="FOSSIL"/>
    <s v="FOSSIL INDIA P LTD"/>
    <n v="117"/>
    <n v="9"/>
    <n v="4"/>
    <n v="2023"/>
    <s v="9-4-2023"/>
    <s v="CE1110I4206"/>
    <s v="P4"/>
    <s v="P4W2"/>
    <x v="0"/>
    <s v="WATCH"/>
    <s v="CE1110I"/>
    <s v="CE1110"/>
    <n v="1"/>
    <n v="17995"/>
    <n v="5398"/>
    <n v="0"/>
    <n v="12597"/>
    <x v="1"/>
    <x v="7"/>
    <s v="Traditional"/>
    <n v="6770.3537288135594"/>
    <s v="FOW"/>
    <s v="Discounted"/>
    <s v="Discounted"/>
    <s v="bad"/>
  </r>
  <r>
    <x v="9"/>
    <s v="T01192"/>
    <s v="JUST LIFESTYLE PVT LTD_Bareilly"/>
    <s v="FOSSIL"/>
    <s v="FOSSIL INDIA P LTD"/>
    <n v="19"/>
    <n v="9"/>
    <n v="4"/>
    <n v="2023"/>
    <s v="9-4-2023"/>
    <s v="CE1110I1192"/>
    <s v="P4"/>
    <s v="P4W2"/>
    <x v="0"/>
    <s v="WATCH"/>
    <s v="CE1110I"/>
    <s v="CE1110"/>
    <n v="1"/>
    <n v="17995"/>
    <n v="5398"/>
    <n v="0"/>
    <n v="12597"/>
    <x v="2"/>
    <x v="7"/>
    <s v="Traditional"/>
    <n v="6770.3537288135594"/>
    <s v="FOW"/>
    <s v="Discounted"/>
    <s v="Discounted"/>
    <s v="bad"/>
  </r>
  <r>
    <x v="2"/>
    <s v="T04291"/>
    <s v="JUST LIFESTYLE PVT LTD_Blr Airport"/>
    <s v="MICHAEL KORS"/>
    <s v="FOSSIL INDIA P LTD"/>
    <n v="121"/>
    <n v="16"/>
    <n v="4"/>
    <n v="2023"/>
    <s v="16-4-2023"/>
    <s v="MK7255I4291"/>
    <s v="P4"/>
    <s v="P4W3"/>
    <x v="0"/>
    <s v="WATCH"/>
    <s v="MK7255I"/>
    <s v="MK7255"/>
    <n v="1"/>
    <n v="17995"/>
    <n v="5398"/>
    <n v="0"/>
    <n v="12597"/>
    <x v="1"/>
    <x v="3"/>
    <s v="Traditional"/>
    <n v="6770.3537288135594"/>
    <s v="MKW"/>
    <s v="Discounted"/>
    <s v="Discounted"/>
    <s v="bad"/>
  </r>
  <r>
    <x v="5"/>
    <s v="T02296"/>
    <s v="JUST LIFESTYLE Pvt Ltd_ Infinity Mall_ Malad"/>
    <s v="FOSSIL"/>
    <s v="FOSSIL INDIA P LTD"/>
    <n v="154"/>
    <n v="22"/>
    <n v="4"/>
    <n v="2023"/>
    <s v="22-4-2023"/>
    <s v="CE1110I2296"/>
    <s v="P4"/>
    <s v="P4W3"/>
    <x v="0"/>
    <s v="WATCH"/>
    <s v="CE1110I"/>
    <s v="CE1110"/>
    <n v="1"/>
    <n v="17995"/>
    <n v="5398"/>
    <n v="0"/>
    <n v="12597"/>
    <x v="0"/>
    <x v="7"/>
    <s v="Traditional"/>
    <n v="6770.3537288135594"/>
    <s v="FOW"/>
    <s v="Discounted"/>
    <s v="Discounted"/>
    <s v="bad"/>
  </r>
  <r>
    <x v="6"/>
    <s v="T04360"/>
    <s v="JUST LIFESTYLE PRIVATE LIMITED_ Coimbatore"/>
    <s v="ARMANI EXCHANGE"/>
    <s v="FOSSIL INDIA P LTD"/>
    <n v="1679"/>
    <n v="28"/>
    <n v="3"/>
    <n v="2023"/>
    <s v="28-3-2023"/>
    <s v="AX2430I4360"/>
    <s v="P3"/>
    <s v="P3W5"/>
    <x v="1"/>
    <s v="WATCH"/>
    <s v="AX2430I"/>
    <s v="AX2430"/>
    <n v="1"/>
    <n v="17495"/>
    <n v="0"/>
    <n v="0"/>
    <n v="17495"/>
    <x v="1"/>
    <x v="6"/>
    <s v="Traditional"/>
    <n v="9402.8211864406767"/>
    <s v="AXW"/>
    <s v="Non-Discounted"/>
    <s v="Non-Discounted"/>
    <s v="bad"/>
  </r>
  <r>
    <x v="14"/>
    <s v="T04327"/>
    <s v="JUST LIFESTYLE PVT LTD_Sobha City Mall_Thrissur"/>
    <s v="ARMANI EXCHANGE"/>
    <s v="FOSSIL INDIA P LTD"/>
    <n v="1"/>
    <n v="1"/>
    <n v="4"/>
    <n v="2023"/>
    <s v="1-4-2023"/>
    <s v="AX1739I4327"/>
    <s v="P3"/>
    <s v="P3W5"/>
    <x v="1"/>
    <s v="WATCH"/>
    <s v="AX1739I"/>
    <s v="AX1739"/>
    <n v="1"/>
    <n v="17495"/>
    <n v="0"/>
    <n v="0"/>
    <n v="17495"/>
    <x v="1"/>
    <x v="6"/>
    <s v="Traditional"/>
    <n v="9402.8211864406767"/>
    <s v="AXW"/>
    <s v="Non-Discounted"/>
    <s v="Non-Discounted"/>
    <s v="bad"/>
  </r>
  <r>
    <x v="13"/>
    <s v="T02320"/>
    <s v="JUST LIFESTYLE PVT LTD_ Nasik"/>
    <s v="ARMANI EXCHANGE"/>
    <s v="FOSSIL INDIA P LTD"/>
    <n v="31"/>
    <n v="6"/>
    <n v="4"/>
    <n v="2023"/>
    <s v="6-4-2023"/>
    <s v="AX1721IT2320"/>
    <s v="P4"/>
    <s v="P4W1"/>
    <x v="0"/>
    <s v="WATCH"/>
    <s v="AX1721IT"/>
    <s v="AX1721"/>
    <n v="1"/>
    <n v="17495"/>
    <n v="0"/>
    <n v="495"/>
    <n v="17495"/>
    <x v="0"/>
    <x v="6"/>
    <s v="Traditional"/>
    <n v="9402.8211864406767"/>
    <s v="AXW"/>
    <s v="Non-Discounted"/>
    <s v="Non-Discounted"/>
    <s v="bad"/>
  </r>
  <r>
    <x v="14"/>
    <s v="T04327"/>
    <s v="JUST LIFESTYLE PVT LTD_Sobha City Mall_Thrissur"/>
    <s v="ARMANI EXCHANGE"/>
    <s v="FOSSIL INDIA P LTD"/>
    <n v="24"/>
    <n v="6"/>
    <n v="4"/>
    <n v="2023"/>
    <s v="6-4-2023"/>
    <s v="AX2429I4327"/>
    <s v="P4"/>
    <s v="P4W1"/>
    <x v="0"/>
    <s v="WATCH"/>
    <s v="AX2429I"/>
    <s v="AX2429"/>
    <n v="1"/>
    <n v="17495"/>
    <n v="0"/>
    <n v="0"/>
    <n v="17495"/>
    <x v="1"/>
    <x v="6"/>
    <s v="Traditional"/>
    <n v="9402.8211864406767"/>
    <s v="AXW"/>
    <s v="Non-Discounted"/>
    <s v="Non-Discounted"/>
    <s v="bad"/>
  </r>
  <r>
    <x v="3"/>
    <s v="T02206"/>
    <s v="JUST LIFESTYLE PVT.LTD_ Viviana_Thane"/>
    <s v="ARMANI EXCHANGE"/>
    <s v="FOSSIL INDIA P LTD"/>
    <n v="151"/>
    <n v="8"/>
    <n v="4"/>
    <n v="2023"/>
    <s v="8-4-2023"/>
    <s v="AX2164I2206"/>
    <s v="P4"/>
    <s v="P4W1"/>
    <x v="0"/>
    <s v="WATCH"/>
    <s v="AX2164I"/>
    <s v="AX2164"/>
    <n v="1"/>
    <n v="17495"/>
    <n v="0"/>
    <n v="0"/>
    <n v="17495"/>
    <x v="0"/>
    <x v="6"/>
    <s v="Traditional"/>
    <n v="9402.8211864406767"/>
    <s v="AXW"/>
    <s v="Non-Discounted"/>
    <s v="Non-Discounted"/>
    <s v="bad"/>
  </r>
  <r>
    <x v="5"/>
    <s v="T02296"/>
    <s v="JUST LIFESTYLE Pvt Ltd_ Infinity Mall_ Malad"/>
    <s v="FOSSIL"/>
    <s v="FOSSIL INDIA P LTD"/>
    <n v="65"/>
    <n v="9"/>
    <n v="4"/>
    <n v="2023"/>
    <s v="9-4-2023"/>
    <s v="BQ2533I2296"/>
    <s v="P4"/>
    <s v="P4W2"/>
    <x v="0"/>
    <s v="WATCH"/>
    <s v="BQ2533I"/>
    <s v="BQ2533"/>
    <n v="1"/>
    <n v="17495"/>
    <n v="6998"/>
    <n v="0"/>
    <n v="10497"/>
    <x v="0"/>
    <x v="8"/>
    <s v="Traditional"/>
    <n v="5641.6927118644071"/>
    <s v="FOW DF"/>
    <s v="Discounted"/>
    <s v="Discounted"/>
    <s v="bad"/>
  </r>
  <r>
    <x v="0"/>
    <s v="T02286"/>
    <s v="JUST LIFESTYLE PVT.LTD_ Anudh"/>
    <s v="DIESEL"/>
    <s v="FOSSIL INDIA P LTD"/>
    <n v="90"/>
    <n v="14"/>
    <n v="4"/>
    <n v="2023"/>
    <s v="14-4-2023"/>
    <s v="DZ1949I2286"/>
    <s v="P4"/>
    <s v="P4W2"/>
    <x v="0"/>
    <s v="WATCH"/>
    <s v="DZ1949I"/>
    <s v="DZ1949"/>
    <n v="1"/>
    <n v="17495"/>
    <n v="6998"/>
    <n v="525"/>
    <n v="10497"/>
    <x v="0"/>
    <x v="1"/>
    <s v="Traditional"/>
    <n v="5641.6927118644071"/>
    <s v="DZW"/>
    <s v="Discounted"/>
    <s v="Discounted"/>
    <s v="bad"/>
  </r>
  <r>
    <x v="14"/>
    <s v="T04327"/>
    <s v="JUST LIFESTYLE PVT LTD_Sobha City Mall_Thrissur"/>
    <s v="ARMANI EXCHANGE"/>
    <s v="FOSSIL INDIA P LTD"/>
    <n v="74"/>
    <n v="14"/>
    <n v="4"/>
    <n v="2023"/>
    <s v="14-4-2023"/>
    <s v="AX1721IT4327"/>
    <s v="P4"/>
    <s v="P4W2"/>
    <x v="0"/>
    <s v="WATCH"/>
    <s v="AX1721IT"/>
    <s v="AX1721"/>
    <n v="1"/>
    <n v="17495"/>
    <n v="0"/>
    <n v="0"/>
    <n v="17495"/>
    <x v="1"/>
    <x v="6"/>
    <s v="Traditional"/>
    <n v="9402.8211864406767"/>
    <s v="AXW"/>
    <s v="Non-Discounted"/>
    <s v="Non-Discounted"/>
    <s v="bad"/>
  </r>
  <r>
    <x v="4"/>
    <s v="T04206"/>
    <s v="Just Lifestyle Pvt Ltd_PHX_BLR"/>
    <s v="DIESEL"/>
    <s v="FOSSIL INDIA P LTD"/>
    <n v="165"/>
    <n v="15"/>
    <n v="4"/>
    <n v="2023"/>
    <s v="15-4-2023"/>
    <s v="DZ1949I4206"/>
    <s v="P4"/>
    <s v="P4W2"/>
    <x v="0"/>
    <s v="WATCH"/>
    <s v="DZ1949I"/>
    <s v="DZ1949"/>
    <n v="1"/>
    <n v="17495"/>
    <n v="6998"/>
    <n v="535"/>
    <n v="10497"/>
    <x v="1"/>
    <x v="1"/>
    <s v="Traditional"/>
    <n v="5641.6927118644071"/>
    <s v="DZW"/>
    <s v="Discounted"/>
    <s v="Discounted"/>
    <s v="bad"/>
  </r>
  <r>
    <x v="15"/>
    <s v="T02393"/>
    <s v="JUST LIFESTYLE PVT LTD_Nagpur (Trillium-JW)"/>
    <s v="ARMANI EXCHANGE"/>
    <s v="FOSSIL INDIA P LTD"/>
    <n v="38"/>
    <n v="15"/>
    <n v="4"/>
    <n v="2023"/>
    <s v="15-4-2023"/>
    <s v="AX1722I2393"/>
    <s v="P4"/>
    <s v="P4W2"/>
    <x v="0"/>
    <s v="WATCH"/>
    <s v="AX1722I"/>
    <s v="AX1722"/>
    <n v="1"/>
    <n v="17495"/>
    <n v="0"/>
    <n v="1225"/>
    <n v="17495"/>
    <x v="0"/>
    <x v="6"/>
    <s v="Traditional"/>
    <n v="9402.8211864406767"/>
    <s v="AXW"/>
    <s v="Non-Discounted"/>
    <s v="Non-Discounted"/>
    <s v="bad"/>
  </r>
  <r>
    <x v="11"/>
    <s v="T02278"/>
    <s v="JUST LIFESTYLE PVT LTD_Treasure Island_Indore"/>
    <s v="ARMANI EXCHANGE"/>
    <s v="FOSSIL INDIA P LTD"/>
    <n v="90"/>
    <n v="17"/>
    <n v="4"/>
    <n v="2023"/>
    <s v="17-4-2023"/>
    <s v="AX1739I2278"/>
    <s v="P4"/>
    <s v="P4W3"/>
    <x v="0"/>
    <s v="WATCH"/>
    <s v="AX1739I"/>
    <s v="AX1739"/>
    <n v="1"/>
    <n v="17495"/>
    <n v="0"/>
    <n v="495"/>
    <n v="17495"/>
    <x v="0"/>
    <x v="6"/>
    <s v="Traditional"/>
    <n v="9402.8211864406767"/>
    <s v="AXW"/>
    <s v="Non-Discounted"/>
    <s v="Non-Discounted"/>
    <s v="bad"/>
  </r>
  <r>
    <x v="5"/>
    <s v="T02296"/>
    <s v="JUST LIFESTYLE Pvt Ltd_ Infinity Mall_ Malad"/>
    <s v="ARMANI EXCHANGE"/>
    <s v="FOSSIL INDIA P LTD"/>
    <n v="131"/>
    <n v="18"/>
    <n v="4"/>
    <n v="2023"/>
    <s v="18-4-2023"/>
    <s v="AX1739I2296"/>
    <s v="P4"/>
    <s v="P4W3"/>
    <x v="0"/>
    <s v="WATCH"/>
    <s v="AX1739I"/>
    <s v="AX1739"/>
    <n v="1"/>
    <n v="17495"/>
    <n v="0"/>
    <n v="0"/>
    <n v="17495"/>
    <x v="0"/>
    <x v="6"/>
    <s v="Traditional"/>
    <n v="9402.8211864406767"/>
    <s v="AXW"/>
    <s v="Non-Discounted"/>
    <s v="Non-Discounted"/>
    <s v="bad"/>
  </r>
  <r>
    <x v="1"/>
    <s v="T02294"/>
    <s v="JUST LIFESTYLE Pvt Ltd Andheri Link Road_ Mumbai"/>
    <s v="FOSSIL"/>
    <s v="FOSSIL INDIA P LTD"/>
    <n v="108"/>
    <n v="21"/>
    <n v="4"/>
    <n v="2023"/>
    <s v="21-4-2023"/>
    <s v="BQ2533I2294"/>
    <s v="P4"/>
    <s v="P4W3"/>
    <x v="0"/>
    <s v="WATCH"/>
    <s v="BQ2533I"/>
    <s v="BQ2533"/>
    <n v="1"/>
    <n v="17495"/>
    <n v="6998"/>
    <n v="0"/>
    <n v="10497"/>
    <x v="0"/>
    <x v="8"/>
    <s v="Traditional"/>
    <n v="5641.6927118644071"/>
    <s v="FOW DF"/>
    <s v="Discounted"/>
    <s v="Discounted"/>
    <s v="bad"/>
  </r>
  <r>
    <x v="17"/>
    <s v="T02449"/>
    <s v="JUST LIFESTYLE PRIVATE LIMITED_BHOPAL DB MALL"/>
    <s v="ARMANI EXCHANGE"/>
    <s v="FOSSIL INDIA P LTD"/>
    <n v="83"/>
    <n v="22"/>
    <n v="4"/>
    <n v="2023"/>
    <s v="22-4-2023"/>
    <s v="AX2164I2449"/>
    <s v="P4"/>
    <s v="P4W3"/>
    <x v="0"/>
    <s v="WATCH"/>
    <s v="AX2164I"/>
    <s v="AX2164"/>
    <n v="1"/>
    <n v="17495"/>
    <n v="0"/>
    <n v="0"/>
    <n v="17495"/>
    <x v="0"/>
    <x v="6"/>
    <s v="Traditional"/>
    <n v="9402.8211864406767"/>
    <s v="AXW"/>
    <s v="Non-Discounted"/>
    <s v="Non-Discounted"/>
    <s v="bad"/>
  </r>
  <r>
    <x v="9"/>
    <s v="T01192"/>
    <s v="JUST LIFESTYLE PVT LTD_Bareilly"/>
    <s v="ARMANI EXCHANGE"/>
    <s v="FOSSIL INDIA P LTD"/>
    <n v="70"/>
    <n v="23"/>
    <n v="4"/>
    <n v="2023"/>
    <s v="23-4-2023"/>
    <s v="AX1739I1192"/>
    <s v="P4"/>
    <s v="P4W4"/>
    <x v="0"/>
    <s v="WATCH"/>
    <s v="AX1739I"/>
    <s v="AX1739"/>
    <n v="1"/>
    <n v="17495"/>
    <n v="0"/>
    <n v="875"/>
    <n v="17495"/>
    <x v="2"/>
    <x v="6"/>
    <s v="Traditional"/>
    <n v="9402.8211864406767"/>
    <s v="AXW"/>
    <s v="Non-Discounted"/>
    <s v="Non-Discounted"/>
    <s v="bad"/>
  </r>
  <r>
    <x v="4"/>
    <s v="T04206"/>
    <s v="Just Lifestyle Pvt Ltd_PHX_BLR"/>
    <s v="ARMANI EXCHANGE"/>
    <s v="FOSSIL INDIA P LTD"/>
    <n v="5497"/>
    <n v="29"/>
    <n v="3"/>
    <n v="2023"/>
    <s v="29-3-2023"/>
    <s v="AX5655I4206"/>
    <s v="P3"/>
    <s v="P3W5"/>
    <x v="1"/>
    <s v="WATCH"/>
    <s v="AX5655I"/>
    <s v="AX5655"/>
    <n v="1"/>
    <n v="16995"/>
    <n v="0"/>
    <n v="850"/>
    <n v="16995"/>
    <x v="1"/>
    <x v="6"/>
    <s v="Traditional"/>
    <n v="9134.0923728813541"/>
    <s v="AXW"/>
    <s v="Non-Discounted"/>
    <s v="Non-Discounted"/>
    <s v="bad"/>
  </r>
  <r>
    <x v="4"/>
    <s v="T04206"/>
    <s v="Just Lifestyle Pvt Ltd_PHX_BLR"/>
    <s v="DIESEL"/>
    <s v="FOSSIL INDIA P LTD"/>
    <n v="143"/>
    <n v="11"/>
    <n v="4"/>
    <n v="2023"/>
    <s v="11-4-2023"/>
    <s v="DZ1987I4206"/>
    <s v="P4"/>
    <s v="P4W2"/>
    <x v="0"/>
    <s v="WATCH"/>
    <s v="DZ1987I"/>
    <s v="DZ1987"/>
    <n v="1"/>
    <n v="16995"/>
    <n v="5098"/>
    <n v="833"/>
    <n v="11897"/>
    <x v="1"/>
    <x v="1"/>
    <s v="Traditional"/>
    <n v="6394.1333898305093"/>
    <s v="DZW"/>
    <s v="Discounted"/>
    <s v="Discounted"/>
    <s v="bad"/>
  </r>
  <r>
    <x v="5"/>
    <s v="T02296"/>
    <s v="JUST LIFESTYLE Pvt Ltd_ Infinity Mall_ Malad"/>
    <s v="DIESEL"/>
    <s v="FOSSIL INDIA P LTD"/>
    <n v="129"/>
    <n v="18"/>
    <n v="4"/>
    <n v="2023"/>
    <s v="18-4-2023"/>
    <s v="DZ1986I2296"/>
    <s v="P4"/>
    <s v="P4W3"/>
    <x v="0"/>
    <s v="WATCH"/>
    <s v="DZ1986I"/>
    <s v="DZ1986"/>
    <n v="1"/>
    <n v="16995"/>
    <n v="5098"/>
    <n v="0"/>
    <n v="11897"/>
    <x v="0"/>
    <x v="1"/>
    <s v="Traditional"/>
    <n v="6394.1333898305093"/>
    <s v="DZW"/>
    <s v="Discounted"/>
    <s v="Discounted"/>
    <s v="bad"/>
  </r>
  <r>
    <x v="14"/>
    <s v="T04327"/>
    <s v="JUST LIFESTYLE PVT LTD_Sobha City Mall_Thrissur"/>
    <s v="ARMANI EXCHANGE"/>
    <s v="FOSSIL INDIA P LTD"/>
    <n v="121"/>
    <n v="21"/>
    <n v="4"/>
    <n v="2023"/>
    <s v="21-4-2023"/>
    <s v="AX4331I4327"/>
    <s v="P4"/>
    <s v="P4W3"/>
    <x v="0"/>
    <s v="WATCH"/>
    <s v="AX4331I"/>
    <s v="AX4331"/>
    <n v="1"/>
    <n v="16995"/>
    <n v="0"/>
    <n v="0"/>
    <n v="16995"/>
    <x v="1"/>
    <x v="6"/>
    <s v="Traditional"/>
    <n v="9134.0923728813541"/>
    <s v="AXW"/>
    <s v="Non-Discounted"/>
    <s v="Non-Discounted"/>
    <s v="bad"/>
  </r>
  <r>
    <x v="4"/>
    <s v="T04206"/>
    <s v="Just Lifestyle Pvt Ltd_PHX_BLR"/>
    <s v="FOSSIL"/>
    <s v="FOSSIL INDIA P LTD"/>
    <n v="5500"/>
    <n v="30"/>
    <n v="3"/>
    <n v="2023"/>
    <s v="30-3-2023"/>
    <s v="ES5252SET4206"/>
    <s v="P3"/>
    <s v="P3W5"/>
    <x v="1"/>
    <s v="WATCH"/>
    <s v="ES5252SET"/>
    <s v="ES5252SET"/>
    <n v="1"/>
    <n v="16495"/>
    <n v="0"/>
    <n v="0"/>
    <n v="16495"/>
    <x v="1"/>
    <x v="7"/>
    <s v="Traditional"/>
    <n v="8865.3635593220333"/>
    <s v="FOW"/>
    <s v="Non-Discounted"/>
    <s v="Non-Discounted"/>
    <s v="bad"/>
  </r>
  <r>
    <x v="1"/>
    <s v="T02294"/>
    <s v="JUST LIFESTYLE Pvt Ltd Andheri Link Road_ Mumbai"/>
    <s v="FOSSIL"/>
    <s v="FOSSIL INDIA P LTD"/>
    <n v="88"/>
    <n v="17"/>
    <n v="4"/>
    <n v="2023"/>
    <s v="17-4-2023"/>
    <s v="BQ37262294"/>
    <s v="P4"/>
    <s v="P4W3"/>
    <x v="0"/>
    <s v="WATCH"/>
    <s v="BQ3726"/>
    <s v="BQ3726"/>
    <n v="1"/>
    <n v="16495"/>
    <n v="6598"/>
    <n v="0"/>
    <n v="9897"/>
    <x v="0"/>
    <x v="8"/>
    <s v="Traditional"/>
    <n v="5319.2181355932207"/>
    <s v="FOW DF"/>
    <s v="Discounted"/>
    <s v="Discounted"/>
    <s v="bad"/>
  </r>
  <r>
    <x v="5"/>
    <s v="T02296"/>
    <s v="JUST LIFESTYLE Pvt Ltd_ Infinity Mall_ Malad"/>
    <s v="SKAGEN"/>
    <s v="FOSSIL INDIA P LTD"/>
    <n v="59"/>
    <n v="9"/>
    <n v="4"/>
    <n v="2023"/>
    <s v="9-4-2023"/>
    <s v="SKW66142296"/>
    <s v="P4"/>
    <s v="P4W2"/>
    <x v="0"/>
    <s v="WATCH"/>
    <s v="SKW6614"/>
    <s v="SKW6614"/>
    <n v="1"/>
    <n v="15995"/>
    <n v="9597"/>
    <n v="0"/>
    <n v="6398"/>
    <x v="0"/>
    <x v="9"/>
    <s v="Traditional"/>
    <n v="3438.6538983050846"/>
    <s v="SKW"/>
    <s v="Discounted"/>
    <s v="Discounted"/>
    <s v="bad"/>
  </r>
  <r>
    <x v="14"/>
    <s v="T04327"/>
    <s v="JUST LIFESTYLE PVT LTD_Sobha City Mall_Thrissur"/>
    <s v="SKAGEN"/>
    <s v="FOSSIL INDIA P LTD"/>
    <n v="66"/>
    <n v="13"/>
    <n v="4"/>
    <n v="2023"/>
    <s v="13-4-2023"/>
    <s v="SKW67844327"/>
    <s v="P4"/>
    <s v="P4W2"/>
    <x v="0"/>
    <s v="WATCH"/>
    <s v="SKW6784"/>
    <s v="SKW6784"/>
    <n v="1"/>
    <n v="15995"/>
    <n v="9597"/>
    <n v="0"/>
    <n v="6398"/>
    <x v="1"/>
    <x v="9"/>
    <s v="Traditional"/>
    <n v="3438.6538983050846"/>
    <s v="SKW"/>
    <s v="Discounted"/>
    <s v="Discounted"/>
    <s v="bad"/>
  </r>
  <r>
    <x v="5"/>
    <s v="T02296"/>
    <s v="JUST LIFESTYLE Pvt Ltd_ Infinity Mall_ Malad"/>
    <s v="ARMANI EXCHANGE"/>
    <s v="FOSSIL INDIA P LTD"/>
    <n v="101"/>
    <n v="15"/>
    <n v="4"/>
    <n v="2023"/>
    <s v="15-4-2023"/>
    <s v="AX1722IT2296"/>
    <s v="P4"/>
    <s v="P4W2"/>
    <x v="0"/>
    <s v="WATCH"/>
    <s v="AX1722IT"/>
    <s v="AX1722"/>
    <n v="1"/>
    <n v="15995"/>
    <n v="0"/>
    <n v="0"/>
    <n v="15995"/>
    <x v="0"/>
    <x v="6"/>
    <s v="Traditional"/>
    <n v="8596.6347457627107"/>
    <s v="AXW"/>
    <s v="Non-Discounted"/>
    <s v="Non-Discounted"/>
    <s v="bad"/>
  </r>
  <r>
    <x v="5"/>
    <s v="T02296"/>
    <s v="JUST LIFESTYLE Pvt Ltd_ Infinity Mall_ Malad"/>
    <s v="SKAGEN"/>
    <s v="FOSSIL INDIA P LTD"/>
    <n v="146"/>
    <n v="21"/>
    <n v="4"/>
    <n v="2023"/>
    <s v="21-4-2023"/>
    <s v="SKW67842296"/>
    <s v="P4"/>
    <s v="P4W3"/>
    <x v="0"/>
    <s v="WATCH"/>
    <s v="SKW6784"/>
    <s v="SKW6784"/>
    <n v="1"/>
    <n v="15995"/>
    <n v="9597"/>
    <n v="0"/>
    <n v="6398"/>
    <x v="0"/>
    <x v="9"/>
    <s v="Traditional"/>
    <n v="3438.6538983050846"/>
    <s v="SKW"/>
    <s v="Discounted"/>
    <s v="Discounted"/>
    <s v="bad"/>
  </r>
  <r>
    <x v="5"/>
    <s v="T02296"/>
    <s v="JUST LIFESTYLE Pvt Ltd_ Infinity Mall_ Malad"/>
    <s v="DIESEL"/>
    <s v="FOSSIL INDIA P LTD"/>
    <n v="152"/>
    <n v="22"/>
    <n v="4"/>
    <n v="2023"/>
    <s v="22-4-2023"/>
    <s v="DZ4471I2296"/>
    <s v="P4"/>
    <s v="P4W3"/>
    <x v="0"/>
    <s v="WATCH"/>
    <s v="DZ4471I"/>
    <s v="DZ4471"/>
    <n v="1"/>
    <n v="15995"/>
    <n v="7998"/>
    <n v="0"/>
    <n v="7997"/>
    <x v="0"/>
    <x v="1"/>
    <s v="Traditional"/>
    <n v="4298.0486440677969"/>
    <s v="DZW"/>
    <s v="Discounted"/>
    <s v="Discounted"/>
    <s v="bad"/>
  </r>
  <r>
    <x v="7"/>
    <s v="T02095"/>
    <s v="JUST LIFESTYLE PVT.LTD_ Aurangabad"/>
    <s v="SKAGEN"/>
    <s v="FOSSIL INDIA P LTD"/>
    <n v="127"/>
    <n v="23"/>
    <n v="4"/>
    <n v="2023"/>
    <s v="23-4-2023"/>
    <s v="SKW67842095"/>
    <s v="P4"/>
    <s v="P4W4"/>
    <x v="0"/>
    <s v="WATCH"/>
    <s v="SKW6784"/>
    <s v="SKW6784"/>
    <n v="1"/>
    <n v="15995"/>
    <n v="9597"/>
    <n v="0"/>
    <n v="6398"/>
    <x v="0"/>
    <x v="9"/>
    <s v="Traditional"/>
    <n v="3438.6538983050846"/>
    <s v="SKW"/>
    <s v="Discounted"/>
    <s v="Discounted"/>
    <s v="bad"/>
  </r>
  <r>
    <x v="5"/>
    <s v="T02296"/>
    <s v="JUST LIFESTYLE Pvt Ltd_ Infinity Mall_ Malad"/>
    <s v="MICHAEL KORS"/>
    <s v="FOSSIL INDIA P LTD"/>
    <n v="2509"/>
    <n v="29"/>
    <n v="3"/>
    <n v="2023"/>
    <s v="29-3-2023"/>
    <s v="MK5263I2296"/>
    <s v="P3"/>
    <s v="P3W5"/>
    <x v="1"/>
    <s v="WATCH"/>
    <s v="MK5263I"/>
    <s v="MK5263"/>
    <n v="1"/>
    <n v="15495"/>
    <n v="0"/>
    <n v="0"/>
    <n v="15495"/>
    <x v="0"/>
    <x v="3"/>
    <s v="Traditional"/>
    <n v="8327.90593220339"/>
    <s v="MKW"/>
    <s v="Non-Discounted"/>
    <s v="Non-Discounted"/>
    <s v="bad"/>
  </r>
  <r>
    <x v="5"/>
    <s v="T02296"/>
    <s v="JUST LIFESTYLE Pvt Ltd_ Infinity Mall_ Malad"/>
    <s v="ARMANI EXCHANGE"/>
    <s v="FOSSIL INDIA P LTD"/>
    <n v="4"/>
    <n v="1"/>
    <n v="4"/>
    <n v="2023"/>
    <s v="1-4-2023"/>
    <s v="AX2850I2296"/>
    <s v="P3"/>
    <s v="P3W5"/>
    <x v="1"/>
    <s v="WATCH"/>
    <s v="AX2850I"/>
    <s v="AX2850"/>
    <n v="1"/>
    <n v="15495"/>
    <n v="3099"/>
    <n v="0"/>
    <n v="12396"/>
    <x v="0"/>
    <x v="6"/>
    <s v="Traditional"/>
    <n v="6662.3247457627112"/>
    <s v="AXW"/>
    <s v="Discounted"/>
    <s v="Discounted"/>
    <s v="bad"/>
  </r>
  <r>
    <x v="15"/>
    <s v="T02393"/>
    <s v="JUST LIFESTYLE PVT LTD_Nagpur (Trillium-JW)"/>
    <s v="ARMANI EXCHANGE"/>
    <s v="FOSSIL INDIA P LTD"/>
    <n v="11"/>
    <n v="6"/>
    <n v="4"/>
    <n v="2023"/>
    <s v="6-4-2023"/>
    <s v="AX2855I2393"/>
    <s v="P4"/>
    <s v="P4W1"/>
    <x v="0"/>
    <s v="WATCH"/>
    <s v="AX2855I"/>
    <s v="AX2855"/>
    <n v="1"/>
    <n v="15495"/>
    <n v="6198"/>
    <n v="0"/>
    <n v="9297"/>
    <x v="0"/>
    <x v="6"/>
    <s v="Traditional"/>
    <n v="4996.7435593220343"/>
    <s v="AXW"/>
    <s v="Discounted"/>
    <s v="Discounted"/>
    <s v="bad"/>
  </r>
  <r>
    <x v="5"/>
    <s v="T02296"/>
    <s v="JUST LIFESTYLE Pvt Ltd_ Infinity Mall_ Malad"/>
    <s v="ARMANI EXCHANGE"/>
    <s v="FOSSIL INDIA P LTD"/>
    <n v="41"/>
    <n v="8"/>
    <n v="4"/>
    <n v="2023"/>
    <s v="8-4-2023"/>
    <s v="AX2169I2296"/>
    <s v="P4"/>
    <s v="P4W1"/>
    <x v="0"/>
    <s v="WATCH"/>
    <s v="AX2169I"/>
    <s v="AX2169"/>
    <n v="1"/>
    <n v="15495"/>
    <n v="3099"/>
    <n v="0"/>
    <n v="12396"/>
    <x v="0"/>
    <x v="6"/>
    <s v="Traditional"/>
    <n v="6662.3247457627112"/>
    <s v="AXW"/>
    <s v="Discounted"/>
    <s v="Discounted"/>
    <s v="bad"/>
  </r>
  <r>
    <x v="4"/>
    <s v="T04206"/>
    <s v="Just Lifestyle Pvt Ltd_PHX_BLR"/>
    <s v="SKAGEN"/>
    <s v="FOSSIL INDIA P LTD"/>
    <n v="163"/>
    <n v="15"/>
    <n v="4"/>
    <n v="2023"/>
    <s v="15-4-2023"/>
    <s v="SKW67334206"/>
    <s v="P4"/>
    <s v="P4W2"/>
    <x v="0"/>
    <s v="WATCH"/>
    <s v="SKW6733"/>
    <s v="SKW6733"/>
    <n v="1"/>
    <n v="15495"/>
    <n v="9297"/>
    <n v="0"/>
    <n v="6198"/>
    <x v="1"/>
    <x v="9"/>
    <s v="Traditional"/>
    <n v="3331.1623728813556"/>
    <s v="SKW"/>
    <s v="Discounted"/>
    <s v="Discounted"/>
    <s v="bad"/>
  </r>
  <r>
    <x v="7"/>
    <s v="T02095"/>
    <s v="JUST LIFESTYLE PVT.LTD_ Aurangabad"/>
    <s v="ARMANI EXCHANGE"/>
    <s v="FOSSIL INDIA P LTD"/>
    <n v="116"/>
    <n v="22"/>
    <n v="4"/>
    <n v="2023"/>
    <s v="22-4-2023"/>
    <s v="AX2169I2095"/>
    <s v="P4"/>
    <s v="P4W3"/>
    <x v="0"/>
    <s v="WATCH"/>
    <s v="AX2169I"/>
    <s v="AX2169"/>
    <n v="1"/>
    <n v="15495"/>
    <n v="3099"/>
    <n v="0"/>
    <n v="12396"/>
    <x v="0"/>
    <x v="6"/>
    <s v="Traditional"/>
    <n v="6662.3247457627112"/>
    <s v="AXW"/>
    <s v="Discounted"/>
    <s v="Discounted"/>
    <s v="bad"/>
  </r>
  <r>
    <x v="1"/>
    <s v="T02294"/>
    <s v="JUST LIFESTYLE Pvt Ltd Andheri Link Road_ Mumbai"/>
    <s v="FOSSIL"/>
    <s v="FOSSIL INDIA P LTD"/>
    <n v="2044"/>
    <n v="27"/>
    <n v="3"/>
    <n v="2023"/>
    <s v="27-3-2023"/>
    <s v="FS5916I2294"/>
    <s v="P3"/>
    <s v="P3W5"/>
    <x v="1"/>
    <s v="WATCH"/>
    <s v="FS5916I"/>
    <s v="FS5916"/>
    <n v="1"/>
    <n v="14995"/>
    <n v="0"/>
    <n v="750"/>
    <n v="14995"/>
    <x v="0"/>
    <x v="7"/>
    <s v="Traditional"/>
    <n v="8059.1771186440674"/>
    <s v="FOW"/>
    <s v="Non-Discounted"/>
    <s v="Non-Discounted"/>
    <s v="bad"/>
  </r>
  <r>
    <x v="2"/>
    <s v="T04291"/>
    <s v="JUST LIFESTYLE PVT LTD_Blr Airport"/>
    <s v="FOSSIL"/>
    <s v="FOSSIL INDIA P LTD"/>
    <n v="2685"/>
    <n v="31"/>
    <n v="3"/>
    <n v="2023"/>
    <s v="31-3-2023"/>
    <s v="BQ2491I4291"/>
    <s v="P3"/>
    <s v="P3W5"/>
    <x v="1"/>
    <s v="WATCH"/>
    <s v="BQ2491I"/>
    <s v="BQ2491"/>
    <n v="1"/>
    <n v="14995"/>
    <n v="4498"/>
    <n v="0"/>
    <n v="10497"/>
    <x v="1"/>
    <x v="8"/>
    <s v="Traditional"/>
    <n v="5641.6927118644071"/>
    <s v="FOW DF"/>
    <s v="Discounted"/>
    <s v="Discounted"/>
    <s v="bad"/>
  </r>
  <r>
    <x v="6"/>
    <s v="T04360"/>
    <s v="JUST LIFESTYLE PRIVATE LIMITED_ Coimbatore"/>
    <s v="MICHAEL KORS"/>
    <s v="FOSSIL INDIA P LTD"/>
    <n v="1682"/>
    <n v="29"/>
    <n v="3"/>
    <n v="2023"/>
    <s v="29-3-2023"/>
    <s v="MK4623I4360"/>
    <s v="P3"/>
    <s v="P3W5"/>
    <x v="1"/>
    <s v="WATCH"/>
    <s v="MK4623I"/>
    <s v="MK4623"/>
    <n v="1"/>
    <n v="14995"/>
    <n v="0"/>
    <n v="0"/>
    <n v="14995"/>
    <x v="1"/>
    <x v="3"/>
    <s v="Traditional"/>
    <n v="8059.1771186440674"/>
    <s v="MKW"/>
    <s v="Non-Discounted"/>
    <s v="Non-Discounted"/>
    <s v="bad"/>
  </r>
  <r>
    <x v="8"/>
    <s v="T02357"/>
    <s v="JUST LIFESTYLE PVT LTD_ Dombivli"/>
    <s v="FOSSIL"/>
    <s v="FOSSIL INDIA P LTD"/>
    <n v="1994"/>
    <n v="29"/>
    <n v="3"/>
    <n v="2023"/>
    <s v="29-3-2023"/>
    <s v="FS5916I2357"/>
    <s v="P3"/>
    <s v="P3W5"/>
    <x v="1"/>
    <s v="WATCH"/>
    <s v="FS5916I"/>
    <s v="FS5916"/>
    <n v="1"/>
    <n v="14995"/>
    <n v="0"/>
    <n v="0"/>
    <n v="14995"/>
    <x v="0"/>
    <x v="7"/>
    <s v="Traditional"/>
    <n v="8059.1771186440674"/>
    <s v="FOW"/>
    <s v="Non-Discounted"/>
    <s v="Non-Discounted"/>
    <s v="bad"/>
  </r>
  <r>
    <x v="11"/>
    <s v="T02278"/>
    <s v="JUST LIFESTYLE PVT LTD_Treasure Island_Indore"/>
    <s v="ARMANI EXCHANGE"/>
    <s v="FOSSIL INDIA P LTD"/>
    <n v="2025"/>
    <n v="31"/>
    <n v="3"/>
    <n v="2023"/>
    <s v="31-3-2023"/>
    <s v="AX1720I2278"/>
    <s v="P3"/>
    <s v="P3W5"/>
    <x v="1"/>
    <s v="WATCH"/>
    <s v="AX1720I"/>
    <s v="AX1720"/>
    <n v="1"/>
    <n v="14995"/>
    <n v="0"/>
    <n v="0"/>
    <n v="14995"/>
    <x v="0"/>
    <x v="6"/>
    <s v="Traditional"/>
    <n v="8059.1771186440674"/>
    <s v="AXW"/>
    <s v="Non-Discounted"/>
    <s v="Non-Discounted"/>
    <s v="bad"/>
  </r>
  <r>
    <x v="13"/>
    <s v="T02320"/>
    <s v="JUST LIFESTYLE PVT LTD_ Nasik"/>
    <s v="ARMANI EXCHANGE"/>
    <s v="FOSSIL INDIA P LTD"/>
    <n v="2163"/>
    <n v="31"/>
    <n v="3"/>
    <n v="2023"/>
    <s v="31-3-2023"/>
    <s v="AX2189I2320"/>
    <s v="P3"/>
    <s v="P3W5"/>
    <x v="1"/>
    <s v="WATCH"/>
    <s v="AX2189I"/>
    <s v="AX2189"/>
    <n v="1"/>
    <n v="14995"/>
    <n v="0"/>
    <n v="0"/>
    <n v="14995"/>
    <x v="0"/>
    <x v="6"/>
    <s v="Traditional"/>
    <n v="8059.1771186440674"/>
    <s v="AXW"/>
    <s v="Non-Discounted"/>
    <s v="Non-Discounted"/>
    <s v="bad"/>
  </r>
  <r>
    <x v="0"/>
    <s v="T02286"/>
    <s v="JUST LIFESTYLE PVT.LTD_ Anudh"/>
    <s v="ARMANI EXCHANGE"/>
    <s v="FOSSIL INDIA P LTD"/>
    <n v="5"/>
    <n v="1"/>
    <n v="4"/>
    <n v="2023"/>
    <s v="1-4-2023"/>
    <s v="AX2716I2286"/>
    <s v="P3"/>
    <s v="P3W5"/>
    <x v="1"/>
    <s v="WATCH"/>
    <s v="AX2716I"/>
    <s v="AX2716"/>
    <n v="1"/>
    <n v="14995"/>
    <n v="0"/>
    <n v="1050"/>
    <n v="14995"/>
    <x v="0"/>
    <x v="6"/>
    <s v="Traditional"/>
    <n v="8059.1771186440674"/>
    <s v="AXW"/>
    <s v="Non-Discounted"/>
    <s v="Non-Discounted"/>
    <s v="bad"/>
  </r>
  <r>
    <x v="3"/>
    <s v="T02206"/>
    <s v="JUST LIFESTYLE PVT.LTD_ Viviana_Thane"/>
    <s v="MICHAEL KORS"/>
    <s v="FOSSIL INDIA P LTD"/>
    <n v="7987"/>
    <n v="27"/>
    <n v="3"/>
    <n v="2023"/>
    <s v="27-3-2023"/>
    <s v="MK3513I2206"/>
    <s v="P3"/>
    <s v="P3W5"/>
    <x v="1"/>
    <s v="WATCH"/>
    <s v="MK3513I"/>
    <s v="MK3513"/>
    <n v="1"/>
    <n v="14995"/>
    <n v="0"/>
    <n v="0"/>
    <n v="14995"/>
    <x v="0"/>
    <x v="3"/>
    <s v="Traditional"/>
    <n v="8059.1771186440674"/>
    <s v="MKW"/>
    <s v="Non-Discounted"/>
    <s v="Non-Discounted"/>
    <s v="bad"/>
  </r>
  <r>
    <x v="1"/>
    <s v="T02294"/>
    <s v="JUST LIFESTYLE Pvt Ltd Andheri Link Road_ Mumbai"/>
    <s v="FOSSIL"/>
    <s v="FOSSIL INDIA P LTD"/>
    <n v="11"/>
    <n v="2"/>
    <n v="4"/>
    <n v="2023"/>
    <s v="2-4-2023"/>
    <s v="BQ2491I2294"/>
    <s v="P4"/>
    <s v="P4W1"/>
    <x v="0"/>
    <s v="WATCH"/>
    <s v="BQ2491I"/>
    <s v="BQ2491"/>
    <n v="1"/>
    <n v="14995"/>
    <n v="4498"/>
    <n v="0"/>
    <n v="10497"/>
    <x v="0"/>
    <x v="8"/>
    <s v="Traditional"/>
    <n v="5641.6927118644071"/>
    <s v="FOW DF"/>
    <s v="Discounted"/>
    <s v="Discounted"/>
    <s v="bad"/>
  </r>
  <r>
    <x v="17"/>
    <s v="T02449"/>
    <s v="JUST LIFESTYLE PRIVATE LIMITED_BHOPAL DB MALL"/>
    <s v="ARMANI EXCHANGE"/>
    <s v="FOSSIL INDIA P LTD"/>
    <n v="9"/>
    <n v="3"/>
    <n v="4"/>
    <n v="2023"/>
    <s v="3-4-2023"/>
    <s v="AX2104I2449"/>
    <s v="P4"/>
    <s v="P4W1"/>
    <x v="0"/>
    <s v="WATCH"/>
    <s v="AX2104I"/>
    <s v="AX2104"/>
    <n v="1"/>
    <n v="14995"/>
    <n v="0"/>
    <n v="0"/>
    <n v="14995"/>
    <x v="0"/>
    <x v="6"/>
    <s v="Traditional"/>
    <n v="8059.1771186440674"/>
    <s v="AXW"/>
    <s v="Non-Discounted"/>
    <s v="Non-Discounted"/>
    <s v="bad"/>
  </r>
  <r>
    <x v="11"/>
    <s v="T02278"/>
    <s v="JUST LIFESTYLE PVT LTD_Treasure Island_Indore"/>
    <s v="ARMANI EXCHANGE"/>
    <s v="FOSSIL INDIA P LTD"/>
    <n v="12"/>
    <n v="3"/>
    <n v="4"/>
    <n v="2023"/>
    <s v="3-4-2023"/>
    <s v="AX2716I2278"/>
    <s v="P4"/>
    <s v="P4W1"/>
    <x v="0"/>
    <s v="WATCH"/>
    <s v="AX2716I"/>
    <s v="AX2716"/>
    <n v="1"/>
    <n v="14995"/>
    <n v="0"/>
    <n v="0"/>
    <n v="14995"/>
    <x v="0"/>
    <x v="6"/>
    <s v="Traditional"/>
    <n v="8059.1771186440674"/>
    <s v="AXW"/>
    <s v="Non-Discounted"/>
    <s v="Non-Discounted"/>
    <s v="bad"/>
  </r>
  <r>
    <x v="10"/>
    <s v="T04321"/>
    <s v="JUST LIFESTYLE PRIVATE LIMITED_Kottayam"/>
    <s v="FOSSIL"/>
    <s v="FOSSIL INDIA P LTD"/>
    <n v="8"/>
    <n v="3"/>
    <n v="4"/>
    <n v="2023"/>
    <s v="3-4-2023"/>
    <s v="FS4682I4321"/>
    <s v="P4"/>
    <s v="P4W1"/>
    <x v="0"/>
    <s v="WATCH"/>
    <s v="FS4682I"/>
    <s v="FS4682"/>
    <n v="1"/>
    <n v="14995"/>
    <n v="0"/>
    <n v="0"/>
    <n v="14995"/>
    <x v="1"/>
    <x v="7"/>
    <s v="Traditional"/>
    <n v="8059.1771186440674"/>
    <s v="FOW"/>
    <s v="Non-Discounted"/>
    <s v="Non-Discounted"/>
    <s v="bad"/>
  </r>
  <r>
    <x v="7"/>
    <s v="T02095"/>
    <s v="JUST LIFESTYLE PVT.LTD_ Aurangabad"/>
    <s v="FOSSIL"/>
    <s v="FOSSIL INDIA P LTD"/>
    <n v="23"/>
    <n v="4"/>
    <n v="4"/>
    <n v="2023"/>
    <s v="4-4-2023"/>
    <s v="FS4682I2095"/>
    <s v="P4"/>
    <s v="P4W1"/>
    <x v="0"/>
    <s v="WATCH"/>
    <s v="FS4682I"/>
    <s v="FS4682"/>
    <n v="1"/>
    <n v="14995"/>
    <n v="0"/>
    <n v="995"/>
    <n v="14995"/>
    <x v="0"/>
    <x v="7"/>
    <s v="Traditional"/>
    <n v="8059.1771186440674"/>
    <s v="FOW"/>
    <s v="Non-Discounted"/>
    <s v="Non-Discounted"/>
    <s v="bad"/>
  </r>
  <r>
    <x v="5"/>
    <s v="T02296"/>
    <s v="JUST LIFESTYLE Pvt Ltd_ Infinity Mall_ Malad"/>
    <s v="ARMANI EXCHANGE"/>
    <s v="FOSSIL INDIA P LTD"/>
    <n v="21"/>
    <n v="4"/>
    <n v="4"/>
    <n v="2023"/>
    <s v="4-4-2023"/>
    <s v="AX1732I2296"/>
    <s v="P4"/>
    <s v="P4W1"/>
    <x v="0"/>
    <s v="WATCH"/>
    <s v="AX1732I"/>
    <s v="AX1732"/>
    <n v="1"/>
    <n v="14995"/>
    <n v="0"/>
    <n v="1500"/>
    <n v="14995"/>
    <x v="0"/>
    <x v="6"/>
    <s v="Traditional"/>
    <n v="8059.1771186440674"/>
    <s v="AXW"/>
    <s v="Non-Discounted"/>
    <s v="Non-Discounted"/>
    <s v="bad"/>
  </r>
  <r>
    <x v="14"/>
    <s v="T04327"/>
    <s v="JUST LIFESTYLE PVT LTD_Sobha City Mall_Thrissur"/>
    <s v="ARMANI EXCHANGE"/>
    <s v="FOSSIL INDIA P LTD"/>
    <n v="17"/>
    <n v="4"/>
    <n v="4"/>
    <n v="2023"/>
    <s v="4-4-2023"/>
    <s v="AX2440I4327"/>
    <s v="P4"/>
    <s v="P4W1"/>
    <x v="0"/>
    <s v="WATCH"/>
    <s v="AX2440I"/>
    <s v="AX2440"/>
    <n v="1"/>
    <n v="14995"/>
    <n v="0"/>
    <n v="0"/>
    <n v="14995"/>
    <x v="1"/>
    <x v="6"/>
    <s v="Traditional"/>
    <n v="8059.1771186440674"/>
    <s v="AXW"/>
    <s v="Non-Discounted"/>
    <s v="Non-Discounted"/>
    <s v="bad"/>
  </r>
  <r>
    <x v="7"/>
    <s v="T02095"/>
    <s v="JUST LIFESTYLE PVT.LTD_ Aurangabad"/>
    <s v="FOSSIL"/>
    <s v="FOSSIL INDIA P LTD"/>
    <n v="26"/>
    <n v="5"/>
    <n v="4"/>
    <n v="2023"/>
    <s v="5-4-2023"/>
    <s v="FS4552IE2095"/>
    <s v="P4"/>
    <s v="P4W1"/>
    <x v="0"/>
    <s v="WATCH"/>
    <s v="FS4552IE"/>
    <s v="FS4552"/>
    <n v="1"/>
    <n v="14995"/>
    <n v="0"/>
    <n v="0"/>
    <n v="14995"/>
    <x v="0"/>
    <x v="7"/>
    <s v="Traditional"/>
    <n v="8059.1771186440674"/>
    <s v="FOW"/>
    <s v="Non-Discounted"/>
    <s v="Non-Discounted"/>
    <s v="bad"/>
  </r>
  <r>
    <x v="5"/>
    <s v="T02296"/>
    <s v="JUST LIFESTYLE Pvt Ltd_ Infinity Mall_ Malad"/>
    <s v="ARMANI EXCHANGE"/>
    <s v="FOSSIL INDIA P LTD"/>
    <n v="29"/>
    <n v="6"/>
    <n v="4"/>
    <n v="2023"/>
    <s v="6-4-2023"/>
    <s v="AX2716I2296"/>
    <s v="P4"/>
    <s v="P4W1"/>
    <x v="0"/>
    <s v="WATCH"/>
    <s v="AX2716I"/>
    <s v="AX2716"/>
    <n v="1"/>
    <n v="14995"/>
    <n v="0"/>
    <n v="1500"/>
    <n v="14995"/>
    <x v="0"/>
    <x v="6"/>
    <s v="Traditional"/>
    <n v="8059.1771186440674"/>
    <s v="AXW"/>
    <s v="Non-Discounted"/>
    <s v="Non-Discounted"/>
    <s v="bad"/>
  </r>
  <r>
    <x v="2"/>
    <s v="T04291"/>
    <s v="JUST LIFESTYLE PVT LTD_Blr Airport"/>
    <s v="SKAGEN"/>
    <s v="FOSSIL INDIA P LTD"/>
    <n v="40"/>
    <n v="6"/>
    <n v="4"/>
    <n v="2023"/>
    <s v="6-4-2023"/>
    <s v="SKW6834I4291"/>
    <s v="P4"/>
    <s v="P4W1"/>
    <x v="0"/>
    <s v="WATCH"/>
    <s v="SKW6834I"/>
    <s v="SKW6834"/>
    <n v="1"/>
    <n v="14995"/>
    <n v="0"/>
    <n v="1500"/>
    <n v="14995"/>
    <x v="1"/>
    <x v="9"/>
    <s v="Traditional"/>
    <n v="8059.1771186440674"/>
    <s v="SKW"/>
    <s v="Non-Discounted"/>
    <s v="Non-Discounted"/>
    <s v="bad"/>
  </r>
  <r>
    <x v="2"/>
    <s v="T04291"/>
    <s v="JUST LIFESTYLE PVT LTD_Blr Airport"/>
    <s v="FOSSIL"/>
    <s v="FOSSIL INDIA P LTD"/>
    <n v="50"/>
    <n v="7"/>
    <n v="4"/>
    <n v="2023"/>
    <s v="7-4-2023"/>
    <s v="JR1437I4291"/>
    <s v="P4"/>
    <s v="P4W1"/>
    <x v="0"/>
    <s v="WATCH"/>
    <s v="JR1437I"/>
    <s v="JR1437"/>
    <n v="1"/>
    <n v="14995"/>
    <n v="5998"/>
    <n v="0"/>
    <n v="8997"/>
    <x v="1"/>
    <x v="7"/>
    <s v="Traditional"/>
    <n v="4835.5062711864412"/>
    <s v="FOW"/>
    <s v="Discounted"/>
    <s v="Discounted"/>
    <s v="bad"/>
  </r>
  <r>
    <x v="14"/>
    <s v="T04327"/>
    <s v="JUST LIFESTYLE PVT LTD_Sobha City Mall_Thrissur"/>
    <s v="FOSSIL"/>
    <s v="FOSSIL INDIA P LTD"/>
    <n v="34"/>
    <n v="7"/>
    <n v="4"/>
    <n v="2023"/>
    <s v="7-4-2023"/>
    <s v="FS4931IT4327"/>
    <s v="P4"/>
    <s v="P4W1"/>
    <x v="0"/>
    <s v="WATCH"/>
    <s v="FS4931IT"/>
    <s v="FS4931"/>
    <n v="1"/>
    <n v="14995"/>
    <n v="5998"/>
    <n v="0"/>
    <n v="8997"/>
    <x v="1"/>
    <x v="7"/>
    <s v="Traditional"/>
    <n v="4835.5062711864412"/>
    <s v="FOW"/>
    <s v="Discounted"/>
    <s v="Discounted"/>
    <s v="bad"/>
  </r>
  <r>
    <x v="3"/>
    <s v="T02206"/>
    <s v="JUST LIFESTYLE PVT.LTD_ Viviana_Thane"/>
    <s v="SKAGEN"/>
    <s v="FOSSIL INDIA P LTD"/>
    <n v="121"/>
    <n v="7"/>
    <n v="4"/>
    <n v="2023"/>
    <s v="7-4-2023"/>
    <s v="SKW6824I2206"/>
    <s v="P4"/>
    <s v="P4W1"/>
    <x v="0"/>
    <s v="WATCH"/>
    <s v="SKW6824I"/>
    <s v="SKW6824"/>
    <n v="1"/>
    <n v="14995"/>
    <n v="0"/>
    <n v="0"/>
    <n v="14995"/>
    <x v="0"/>
    <x v="9"/>
    <s v="Traditional"/>
    <n v="8059.1771186440674"/>
    <s v="SKW"/>
    <s v="Non-Discounted"/>
    <s v="Non-Discounted"/>
    <s v="bad"/>
  </r>
  <r>
    <x v="5"/>
    <s v="T02296"/>
    <s v="JUST LIFESTYLE Pvt Ltd_ Infinity Mall_ Malad"/>
    <s v="ARMANI EXCHANGE"/>
    <s v="FOSSIL INDIA P LTD"/>
    <n v="40"/>
    <n v="8"/>
    <n v="4"/>
    <n v="2023"/>
    <s v="8-4-2023"/>
    <s v="AX2144I2296"/>
    <s v="P4"/>
    <s v="P4W1"/>
    <x v="0"/>
    <s v="WATCH"/>
    <s v="AX2144I"/>
    <s v="AX2144"/>
    <n v="1"/>
    <n v="14995"/>
    <n v="4498"/>
    <n v="0"/>
    <n v="10497"/>
    <x v="0"/>
    <x v="6"/>
    <s v="Traditional"/>
    <n v="5641.6927118644071"/>
    <s v="AXW"/>
    <s v="Discounted"/>
    <s v="Discounted"/>
    <s v="bad"/>
  </r>
  <r>
    <x v="17"/>
    <s v="T02449"/>
    <s v="JUST LIFESTYLE PRIVATE LIMITED_BHOPAL DB MALL"/>
    <s v="FOSSIL"/>
    <s v="FOSSIL INDIA P LTD"/>
    <n v="38"/>
    <n v="9"/>
    <n v="4"/>
    <n v="2023"/>
    <s v="9-4-2023"/>
    <s v="BQ2491IT2449"/>
    <s v="P4"/>
    <s v="P4W2"/>
    <x v="0"/>
    <s v="WATCH"/>
    <s v="BQ2491IT"/>
    <s v="BQ2491"/>
    <n v="1"/>
    <n v="14995"/>
    <n v="5998"/>
    <n v="0"/>
    <n v="8997"/>
    <x v="0"/>
    <x v="8"/>
    <s v="Traditional"/>
    <n v="4835.5062711864412"/>
    <s v="FOW DF"/>
    <s v="Discounted"/>
    <s v="Discounted"/>
    <s v="bad"/>
  </r>
  <r>
    <x v="13"/>
    <s v="T02320"/>
    <s v="JUST LIFESTYLE PVT LTD_ Nasik"/>
    <s v="FOSSIL"/>
    <s v="FOSSIL INDIA P LTD"/>
    <n v="58"/>
    <n v="9"/>
    <n v="4"/>
    <n v="2023"/>
    <s v="9-4-2023"/>
    <s v="FS46822320"/>
    <s v="P4"/>
    <s v="P4W2"/>
    <x v="0"/>
    <s v="WATCH"/>
    <s v="FS4682"/>
    <s v="FS4682"/>
    <n v="1"/>
    <n v="14995"/>
    <n v="0"/>
    <n v="750"/>
    <n v="14995"/>
    <x v="0"/>
    <x v="7"/>
    <s v="Traditional"/>
    <n v="8059.1771186440674"/>
    <s v="FOW"/>
    <s v="Non-Discounted"/>
    <s v="Non-Discounted"/>
    <s v="bad"/>
  </r>
  <r>
    <x v="6"/>
    <s v="T04360"/>
    <s v="JUST LIFESTYLE PRIVATE LIMITED_ Coimbatore"/>
    <s v="SKAGEN"/>
    <s v="FOSSIL INDIA P LTD"/>
    <n v="44"/>
    <n v="9"/>
    <n v="4"/>
    <n v="2023"/>
    <s v="9-4-2023"/>
    <s v="SKW6824I4360"/>
    <s v="P4"/>
    <s v="P4W2"/>
    <x v="0"/>
    <s v="WATCH"/>
    <s v="SKW6824I"/>
    <s v="SKW6824"/>
    <n v="1"/>
    <n v="14995"/>
    <n v="5998"/>
    <n v="0"/>
    <n v="8997"/>
    <x v="1"/>
    <x v="9"/>
    <s v="Traditional"/>
    <n v="4835.5062711864412"/>
    <s v="SKW"/>
    <s v="Discounted"/>
    <s v="Discounted"/>
    <s v="bad"/>
  </r>
  <r>
    <x v="9"/>
    <s v="T01192"/>
    <s v="JUST LIFESTYLE PVT LTD_Bareilly"/>
    <s v="FOSSIL"/>
    <s v="FOSSIL INDIA P LTD"/>
    <n v="23"/>
    <n v="10"/>
    <n v="4"/>
    <n v="2023"/>
    <s v="10-4-2023"/>
    <s v="BQ2491IT1192"/>
    <s v="P4"/>
    <s v="P4W2"/>
    <x v="0"/>
    <s v="WATCH"/>
    <s v="BQ2491IT"/>
    <s v="BQ2491"/>
    <n v="1"/>
    <n v="14995"/>
    <n v="5998"/>
    <n v="0"/>
    <n v="8997"/>
    <x v="2"/>
    <x v="8"/>
    <s v="Traditional"/>
    <n v="4835.5062711864412"/>
    <s v="FOW DF"/>
    <s v="Discounted"/>
    <s v="Discounted"/>
    <s v="bad"/>
  </r>
  <r>
    <x v="2"/>
    <s v="T04291"/>
    <s v="JUST LIFESTYLE PVT LTD_Blr Airport"/>
    <s v="MICHAEL KORS"/>
    <s v="FOSSIL INDIA P LTD"/>
    <n v="67"/>
    <n v="10"/>
    <n v="4"/>
    <n v="2023"/>
    <s v="10-4-2023"/>
    <s v="MK4588I4291"/>
    <s v="P4"/>
    <s v="P4W2"/>
    <x v="0"/>
    <s v="WATCH"/>
    <s v="MK4588I"/>
    <s v="MK4588"/>
    <n v="1"/>
    <n v="14995"/>
    <n v="0"/>
    <n v="0"/>
    <n v="14995"/>
    <x v="1"/>
    <x v="3"/>
    <s v="Traditional"/>
    <n v="8059.1771186440674"/>
    <s v="MKW"/>
    <s v="Non-Discounted"/>
    <s v="Non-Discounted"/>
    <s v="bad"/>
  </r>
  <r>
    <x v="2"/>
    <s v="T04291"/>
    <s v="JUST LIFESTYLE PVT LTD_Blr Airport"/>
    <s v="FOSSIL"/>
    <s v="FOSSIL INDIA P LTD"/>
    <n v="79"/>
    <n v="10"/>
    <n v="4"/>
    <n v="2023"/>
    <s v="10-4-2023"/>
    <s v="BQ2493I4291"/>
    <s v="P4"/>
    <s v="P4W2"/>
    <x v="0"/>
    <s v="WATCH"/>
    <s v="BQ2493I"/>
    <s v="BQ2493"/>
    <n v="1"/>
    <n v="14995"/>
    <n v="5998"/>
    <n v="0"/>
    <n v="8997"/>
    <x v="1"/>
    <x v="8"/>
    <s v="Traditional"/>
    <n v="4835.5062711864412"/>
    <s v="FOW DF"/>
    <s v="Discounted"/>
    <s v="Discounted"/>
    <s v="bad"/>
  </r>
  <r>
    <x v="11"/>
    <s v="T02278"/>
    <s v="JUST LIFESTYLE PVT LTD_Treasure Island_Indore"/>
    <s v="FOSSIL"/>
    <s v="FOSSIL INDIA P LTD"/>
    <n v="51"/>
    <n v="10"/>
    <n v="4"/>
    <n v="2023"/>
    <s v="10-4-2023"/>
    <s v="FS4552IT2278"/>
    <s v="P4"/>
    <s v="P4W2"/>
    <x v="0"/>
    <s v="WATCH"/>
    <s v="FS4552IT"/>
    <s v="FS4552"/>
    <n v="1"/>
    <n v="14995"/>
    <n v="1500"/>
    <n v="0"/>
    <n v="13495"/>
    <x v="0"/>
    <x v="7"/>
    <s v="Traditional"/>
    <n v="7252.9906779661014"/>
    <s v="FOW"/>
    <s v="Discounted"/>
    <s v="Discounted"/>
    <s v="bad"/>
  </r>
  <r>
    <x v="8"/>
    <s v="T02357"/>
    <s v="JUST LIFESTYLE PVT LTD_ Dombivli"/>
    <s v="FOSSIL"/>
    <s v="FOSSIL INDIA P LTD"/>
    <n v="68"/>
    <n v="11"/>
    <n v="4"/>
    <n v="2023"/>
    <s v="11-4-2023"/>
    <s v="FS4682I2357"/>
    <s v="P4"/>
    <s v="P4W2"/>
    <x v="0"/>
    <s v="WATCH"/>
    <s v="FS4682I"/>
    <s v="FS4682"/>
    <n v="1"/>
    <n v="14995"/>
    <n v="0"/>
    <n v="750"/>
    <n v="14995"/>
    <x v="0"/>
    <x v="7"/>
    <s v="Traditional"/>
    <n v="8059.1771186440674"/>
    <s v="FOW"/>
    <s v="Non-Discounted"/>
    <s v="Non-Discounted"/>
    <s v="bad"/>
  </r>
  <r>
    <x v="2"/>
    <s v="T04291"/>
    <s v="JUST LIFESTYLE PVT LTD_Blr Airport"/>
    <s v="MICHAEL KORS"/>
    <s v="FOSSIL INDIA P LTD"/>
    <n v="85"/>
    <n v="11"/>
    <n v="4"/>
    <n v="2023"/>
    <s v="11-4-2023"/>
    <s v="MK4340I4291"/>
    <s v="P4"/>
    <s v="P4W2"/>
    <x v="0"/>
    <s v="WATCH"/>
    <s v="MK4340I"/>
    <s v="MK4340"/>
    <n v="1"/>
    <n v="14995"/>
    <n v="1500"/>
    <n v="0"/>
    <n v="13495"/>
    <x v="1"/>
    <x v="3"/>
    <s v="Traditional"/>
    <n v="7252.9906779661014"/>
    <s v="MKW"/>
    <s v="Discounted"/>
    <s v="Discounted"/>
    <s v="bad"/>
  </r>
  <r>
    <x v="14"/>
    <s v="T04327"/>
    <s v="JUST LIFESTYLE PVT LTD_Sobha City Mall_Thrissur"/>
    <s v="FOSSIL"/>
    <s v="FOSSIL INDIA P LTD"/>
    <n v="59"/>
    <n v="12"/>
    <n v="4"/>
    <n v="2023"/>
    <s v="12-4-2023"/>
    <s v="FS4931I4327"/>
    <s v="P4"/>
    <s v="P4W2"/>
    <x v="0"/>
    <s v="WATCH"/>
    <s v="FS4931I"/>
    <s v="FS4931"/>
    <n v="1"/>
    <n v="14995"/>
    <n v="5998"/>
    <n v="0"/>
    <n v="8997"/>
    <x v="1"/>
    <x v="7"/>
    <s v="Traditional"/>
    <n v="4835.5062711864412"/>
    <s v="FOW"/>
    <s v="Discounted"/>
    <s v="Discounted"/>
    <s v="bad"/>
  </r>
  <r>
    <x v="2"/>
    <s v="T04291"/>
    <s v="JUST LIFESTYLE PVT LTD_Blr Airport"/>
    <s v="SKAGEN"/>
    <s v="FOSSIL INDIA P LTD"/>
    <n v="93"/>
    <n v="13"/>
    <n v="4"/>
    <n v="2023"/>
    <s v="13-4-2023"/>
    <s v="SKW6824I4291"/>
    <s v="P4"/>
    <s v="P4W2"/>
    <x v="0"/>
    <s v="WATCH"/>
    <s v="SKW6824I"/>
    <s v="SKW6824"/>
    <n v="1"/>
    <n v="14995"/>
    <n v="5998"/>
    <n v="0"/>
    <n v="8997"/>
    <x v="1"/>
    <x v="9"/>
    <s v="Traditional"/>
    <n v="4835.5062711864412"/>
    <s v="SKW"/>
    <s v="Discounted"/>
    <s v="Discounted"/>
    <s v="bad"/>
  </r>
  <r>
    <x v="6"/>
    <s v="T04360"/>
    <s v="JUST LIFESTYLE PRIVATE LIMITED_ Coimbatore"/>
    <s v="ARMANI EXCHANGE"/>
    <s v="FOSSIL INDIA P LTD"/>
    <n v="56"/>
    <n v="13"/>
    <n v="4"/>
    <n v="2023"/>
    <s v="13-4-2023"/>
    <s v="AX2440I4360"/>
    <s v="P4"/>
    <s v="P4W2"/>
    <x v="0"/>
    <s v="WATCH"/>
    <s v="AX2440I"/>
    <s v="AX2440"/>
    <n v="1"/>
    <n v="14995"/>
    <n v="0"/>
    <n v="0"/>
    <n v="14995"/>
    <x v="1"/>
    <x v="6"/>
    <s v="Traditional"/>
    <n v="8059.1771186440674"/>
    <s v="AXW"/>
    <s v="Non-Discounted"/>
    <s v="Non-Discounted"/>
    <s v="bad"/>
  </r>
  <r>
    <x v="5"/>
    <s v="T02296"/>
    <s v="JUST LIFESTYLE Pvt Ltd_ Infinity Mall_ Malad"/>
    <s v="ARMANI EXCHANGE"/>
    <s v="FOSSIL INDIA P LTD"/>
    <n v="86"/>
    <n v="13"/>
    <n v="4"/>
    <n v="2023"/>
    <s v="13-4-2023"/>
    <s v="AX1865I2296"/>
    <s v="P4"/>
    <s v="P4W2"/>
    <x v="0"/>
    <s v="WATCH"/>
    <s v="AX1865I"/>
    <s v="AX1865"/>
    <n v="1"/>
    <n v="14995"/>
    <n v="0"/>
    <n v="1050"/>
    <n v="14995"/>
    <x v="0"/>
    <x v="6"/>
    <s v="Traditional"/>
    <n v="8059.1771186440674"/>
    <s v="AXW"/>
    <s v="Non-Discounted"/>
    <s v="Non-Discounted"/>
    <s v="bad"/>
  </r>
  <r>
    <x v="6"/>
    <s v="T04360"/>
    <s v="JUST LIFESTYLE PRIVATE LIMITED_ Coimbatore"/>
    <s v="FOSSIL"/>
    <s v="FOSSIL INDIA P LTD"/>
    <n v="60"/>
    <n v="13"/>
    <n v="4"/>
    <n v="2023"/>
    <s v="13-4-2023"/>
    <s v="FS5906I4360"/>
    <s v="P4"/>
    <s v="P4W2"/>
    <x v="0"/>
    <s v="WATCH"/>
    <s v="FS5906I"/>
    <s v="FS5906"/>
    <n v="1"/>
    <n v="14995"/>
    <n v="4498"/>
    <n v="0"/>
    <n v="10497"/>
    <x v="1"/>
    <x v="7"/>
    <s v="Traditional"/>
    <n v="5641.6927118644071"/>
    <s v="FOW"/>
    <s v="Discounted"/>
    <s v="Discounted"/>
    <s v="bad"/>
  </r>
  <r>
    <x v="5"/>
    <s v="T02296"/>
    <s v="JUST LIFESTYLE Pvt Ltd_ Infinity Mall_ Malad"/>
    <s v="FOSSIL"/>
    <s v="FOSSIL INDIA P LTD"/>
    <n v="97"/>
    <n v="14"/>
    <n v="4"/>
    <n v="2023"/>
    <s v="14-4-2023"/>
    <s v="BQ2491IT2296"/>
    <s v="P4"/>
    <s v="P4W2"/>
    <x v="0"/>
    <s v="WATCH"/>
    <s v="BQ2491IT"/>
    <s v="BQ2491"/>
    <n v="1"/>
    <n v="14995"/>
    <n v="5998"/>
    <n v="0"/>
    <n v="8997"/>
    <x v="0"/>
    <x v="8"/>
    <s v="Traditional"/>
    <n v="4835.5062711864412"/>
    <s v="FOW DF"/>
    <s v="Discounted"/>
    <s v="Discounted"/>
    <s v="bad"/>
  </r>
  <r>
    <x v="14"/>
    <s v="T04327"/>
    <s v="JUST LIFESTYLE PVT LTD_Sobha City Mall_Thrissur"/>
    <s v="ARMANI EXCHANGE"/>
    <s v="FOSSIL INDIA P LTD"/>
    <n v="68"/>
    <n v="14"/>
    <n v="4"/>
    <n v="2023"/>
    <s v="14-4-2023"/>
    <s v="AX5264I4327"/>
    <s v="P4"/>
    <s v="P4W2"/>
    <x v="0"/>
    <s v="WATCH"/>
    <s v="AX5264I"/>
    <s v="AX5264"/>
    <n v="1"/>
    <n v="14995"/>
    <n v="5998"/>
    <n v="0"/>
    <n v="8997"/>
    <x v="1"/>
    <x v="6"/>
    <s v="Traditional"/>
    <n v="4835.5062711864412"/>
    <s v="AXW"/>
    <s v="Discounted"/>
    <s v="Discounted"/>
    <s v="bad"/>
  </r>
  <r>
    <x v="9"/>
    <s v="T01192"/>
    <s v="JUST LIFESTYLE PVT LTD_Bareilly"/>
    <s v="ARMANI EXCHANGE"/>
    <s v="FOSSIL INDIA P LTD"/>
    <n v="34"/>
    <n v="14"/>
    <n v="4"/>
    <n v="2023"/>
    <s v="14-4-2023"/>
    <s v="AX2189I1192"/>
    <s v="P4"/>
    <s v="P4W2"/>
    <x v="0"/>
    <s v="WATCH"/>
    <s v="AX2189I"/>
    <s v="AX2189"/>
    <n v="1"/>
    <n v="14995"/>
    <n v="2999"/>
    <n v="0"/>
    <n v="11996"/>
    <x v="2"/>
    <x v="6"/>
    <s v="Traditional"/>
    <n v="6447.3416949152543"/>
    <s v="AXW"/>
    <s v="Discounted"/>
    <s v="Discounted"/>
    <s v="bad"/>
  </r>
  <r>
    <x v="14"/>
    <s v="T04327"/>
    <s v="JUST LIFESTYLE PVT LTD_Sobha City Mall_Thrissur"/>
    <s v="FOSSIL"/>
    <s v="FOSSIL INDIA P LTD"/>
    <n v="70"/>
    <n v="14"/>
    <n v="4"/>
    <n v="2023"/>
    <s v="14-4-2023"/>
    <s v="FS4552IE4327"/>
    <s v="P4"/>
    <s v="P4W2"/>
    <x v="0"/>
    <s v="WATCH"/>
    <s v="FS4552IE"/>
    <s v="FS4552"/>
    <n v="1"/>
    <n v="14995"/>
    <n v="1500"/>
    <n v="0"/>
    <n v="13495"/>
    <x v="1"/>
    <x v="7"/>
    <s v="Traditional"/>
    <n v="7252.9906779661014"/>
    <s v="FOW"/>
    <s v="Discounted"/>
    <s v="Discounted"/>
    <s v="bad"/>
  </r>
  <r>
    <x v="5"/>
    <s v="T02296"/>
    <s v="JUST LIFESTYLE Pvt Ltd_ Infinity Mall_ Malad"/>
    <s v="ARMANI EXCHANGE"/>
    <s v="FOSSIL INDIA P LTD"/>
    <n v="108"/>
    <n v="15"/>
    <n v="4"/>
    <n v="2023"/>
    <s v="15-4-2023"/>
    <s v="AX2748I2296"/>
    <s v="P4"/>
    <s v="P4W2"/>
    <x v="0"/>
    <s v="WATCH"/>
    <s v="AX2748I"/>
    <s v="AX2748"/>
    <n v="1"/>
    <n v="14995"/>
    <n v="0"/>
    <n v="750"/>
    <n v="14995"/>
    <x v="0"/>
    <x v="6"/>
    <s v="Traditional"/>
    <n v="8059.1771186440674"/>
    <s v="AXW"/>
    <s v="Non-Discounted"/>
    <s v="Non-Discounted"/>
    <s v="bad"/>
  </r>
  <r>
    <x v="5"/>
    <s v="T02296"/>
    <s v="JUST LIFESTYLE Pvt Ltd_ Infinity Mall_ Malad"/>
    <s v="FOSSIL"/>
    <s v="FOSSIL INDIA P LTD"/>
    <n v="102"/>
    <n v="15"/>
    <n v="4"/>
    <n v="2023"/>
    <s v="15-4-2023"/>
    <s v="FS4682I2296"/>
    <s v="P4"/>
    <s v="P4W2"/>
    <x v="0"/>
    <s v="WATCH"/>
    <s v="FS4682I"/>
    <s v="FS4682"/>
    <n v="1"/>
    <n v="14995"/>
    <n v="0"/>
    <n v="0"/>
    <n v="14995"/>
    <x v="0"/>
    <x v="7"/>
    <s v="Traditional"/>
    <n v="8059.1771186440674"/>
    <s v="FOW"/>
    <s v="Non-Discounted"/>
    <s v="Non-Discounted"/>
    <s v="bad"/>
  </r>
  <r>
    <x v="13"/>
    <s v="T02320"/>
    <s v="JUST LIFESTYLE PVT LTD_ Nasik"/>
    <s v="FOSSIL"/>
    <s v="FOSSIL INDIA P LTD"/>
    <n v="94"/>
    <n v="15"/>
    <n v="4"/>
    <n v="2023"/>
    <s v="15-4-2023"/>
    <s v="FS5916I2320"/>
    <s v="P4"/>
    <s v="P4W2"/>
    <x v="0"/>
    <s v="WATCH"/>
    <s v="FS5916I"/>
    <s v="FS5916"/>
    <n v="1"/>
    <n v="14995"/>
    <n v="4498"/>
    <n v="0"/>
    <n v="10497"/>
    <x v="0"/>
    <x v="7"/>
    <s v="Traditional"/>
    <n v="5641.6927118644071"/>
    <s v="FOW"/>
    <s v="Discounted"/>
    <s v="Discounted"/>
    <s v="bad"/>
  </r>
  <r>
    <x v="3"/>
    <s v="T02206"/>
    <s v="JUST LIFESTYLE PVT.LTD_ Viviana_Thane"/>
    <s v="SKAGEN"/>
    <s v="FOSSIL INDIA P LTD"/>
    <n v="299"/>
    <n v="15"/>
    <n v="4"/>
    <n v="2023"/>
    <s v="15-4-2023"/>
    <s v="SKW30782206"/>
    <s v="P4"/>
    <s v="P4W2"/>
    <x v="0"/>
    <s v="WATCH"/>
    <s v="SKW3078"/>
    <s v="SKW3078"/>
    <n v="1"/>
    <n v="14995"/>
    <n v="0"/>
    <n v="1500"/>
    <n v="14995"/>
    <x v="0"/>
    <x v="9"/>
    <s v="Traditional"/>
    <n v="8059.1771186440674"/>
    <s v="SKW"/>
    <s v="Non-Discounted"/>
    <s v="Non-Discounted"/>
    <s v="bad"/>
  </r>
  <r>
    <x v="14"/>
    <s v="T04327"/>
    <s v="JUST LIFESTYLE PVT LTD_Sobha City Mall_Thrissur"/>
    <s v="FOSSIL"/>
    <s v="FOSSIL INDIA P LTD"/>
    <n v="98"/>
    <n v="16"/>
    <n v="4"/>
    <n v="2023"/>
    <s v="16-4-2023"/>
    <s v="FS5852I4327"/>
    <s v="P4"/>
    <s v="P4W3"/>
    <x v="0"/>
    <s v="WATCH"/>
    <s v="FS5852I"/>
    <s v="FS5852"/>
    <n v="1"/>
    <n v="14995"/>
    <n v="4498"/>
    <n v="0"/>
    <n v="10497"/>
    <x v="1"/>
    <x v="7"/>
    <s v="Traditional"/>
    <n v="5641.6927118644071"/>
    <s v="FOW"/>
    <s v="Discounted"/>
    <s v="Discounted"/>
    <s v="bad"/>
  </r>
  <r>
    <x v="5"/>
    <s v="T02296"/>
    <s v="JUST LIFESTYLE Pvt Ltd_ Infinity Mall_ Malad"/>
    <s v="ARMANI EXCHANGE"/>
    <s v="FOSSIL INDIA P LTD"/>
    <n v="121"/>
    <n v="16"/>
    <n v="4"/>
    <n v="2023"/>
    <s v="16-4-2023"/>
    <s v="AX1720I2296"/>
    <s v="P4"/>
    <s v="P4W3"/>
    <x v="0"/>
    <s v="WATCH"/>
    <s v="AX1720I"/>
    <s v="AX1720"/>
    <n v="1"/>
    <n v="14995"/>
    <n v="0"/>
    <n v="750"/>
    <n v="14995"/>
    <x v="0"/>
    <x v="6"/>
    <s v="Traditional"/>
    <n v="8059.1771186440674"/>
    <s v="AXW"/>
    <s v="Non-Discounted"/>
    <s v="Non-Discounted"/>
    <s v="bad"/>
  </r>
  <r>
    <x v="15"/>
    <s v="T02393"/>
    <s v="JUST LIFESTYLE PVT LTD_Nagpur (Trillium-JW)"/>
    <s v="ARMANI EXCHANGE"/>
    <s v="FOSSIL INDIA P LTD"/>
    <n v="44"/>
    <n v="16"/>
    <n v="4"/>
    <n v="2023"/>
    <s v="16-4-2023"/>
    <s v="AX2104I2393"/>
    <s v="P4"/>
    <s v="P4W3"/>
    <x v="0"/>
    <s v="WATCH"/>
    <s v="AX2104I"/>
    <s v="AX2104"/>
    <n v="1"/>
    <n v="14995"/>
    <n v="0"/>
    <n v="750"/>
    <n v="14995"/>
    <x v="0"/>
    <x v="6"/>
    <s v="Traditional"/>
    <n v="8059.1771186440674"/>
    <s v="AXW"/>
    <s v="Non-Discounted"/>
    <s v="Non-Discounted"/>
    <s v="bad"/>
  </r>
  <r>
    <x v="13"/>
    <s v="T02320"/>
    <s v="JUST LIFESTYLE PVT LTD_ Nasik"/>
    <s v="FOSSIL"/>
    <s v="FOSSIL INDIA P LTD"/>
    <n v="109"/>
    <n v="16"/>
    <n v="4"/>
    <n v="2023"/>
    <s v="16-4-2023"/>
    <s v="FS4931I2320"/>
    <s v="P4"/>
    <s v="P4W3"/>
    <x v="0"/>
    <s v="WATCH"/>
    <s v="FS4931I"/>
    <s v="FS4931"/>
    <n v="1"/>
    <n v="14995"/>
    <n v="5998"/>
    <n v="0"/>
    <n v="8997"/>
    <x v="0"/>
    <x v="7"/>
    <s v="Traditional"/>
    <n v="4835.5062711864412"/>
    <s v="FOW"/>
    <s v="Discounted"/>
    <s v="Discounted"/>
    <s v="bad"/>
  </r>
  <r>
    <x v="3"/>
    <s v="T02206"/>
    <s v="JUST LIFESTYLE PVT.LTD_ Viviana_Thane"/>
    <s v="FOSSIL"/>
    <s v="FOSSIL INDIA P LTD"/>
    <n v="319"/>
    <n v="16"/>
    <n v="4"/>
    <n v="2023"/>
    <s v="16-4-2023"/>
    <s v="JR1356I2206"/>
    <s v="P4"/>
    <s v="P4W3"/>
    <x v="0"/>
    <s v="WATCH"/>
    <s v="JR1356I"/>
    <s v="JR1356"/>
    <n v="1"/>
    <n v="14995"/>
    <n v="5998"/>
    <n v="0"/>
    <n v="8997"/>
    <x v="0"/>
    <x v="7"/>
    <s v="Traditional"/>
    <n v="4835.5062711864412"/>
    <s v="FOW"/>
    <s v="Discounted"/>
    <s v="Discounted"/>
    <s v="bad"/>
  </r>
  <r>
    <x v="14"/>
    <s v="T04327"/>
    <s v="JUST LIFESTYLE PVT LTD_Sobha City Mall_Thrissur"/>
    <s v="ARMANI EXCHANGE"/>
    <s v="FOSSIL INDIA P LTD"/>
    <n v="98"/>
    <n v="16"/>
    <n v="4"/>
    <n v="2023"/>
    <s v="16-4-2023"/>
    <s v="AX2189I4327"/>
    <s v="P4"/>
    <s v="P4W3"/>
    <x v="0"/>
    <s v="WATCH"/>
    <s v="AX2189I"/>
    <s v="AX2189"/>
    <n v="1"/>
    <n v="14995"/>
    <n v="2999"/>
    <n v="0"/>
    <n v="11996"/>
    <x v="1"/>
    <x v="6"/>
    <s v="Traditional"/>
    <n v="6447.3416949152543"/>
    <s v="AXW"/>
    <s v="Discounted"/>
    <s v="Discounted"/>
    <s v="bad"/>
  </r>
  <r>
    <x v="18"/>
    <s v="T02497"/>
    <s v="JUST LIFESTYLE PVT LTD_ Amravati"/>
    <s v="ARMANI EXCHANGE"/>
    <s v="FOSSIL INDIA P LTD"/>
    <n v="12"/>
    <n v="17"/>
    <n v="4"/>
    <n v="2023"/>
    <s v="17-4-2023"/>
    <s v="AX52642497"/>
    <s v="P4"/>
    <s v="P4W3"/>
    <x v="0"/>
    <s v="WATCH"/>
    <s v="AX5264"/>
    <s v="AX5264"/>
    <n v="1"/>
    <n v="14995"/>
    <n v="0"/>
    <n v="0"/>
    <n v="14995"/>
    <x v="0"/>
    <x v="6"/>
    <s v="Traditional"/>
    <n v="8059.1771186440674"/>
    <s v="AXW"/>
    <s v="Non-Discounted"/>
    <s v="Non-Discounted"/>
    <s v="bad"/>
  </r>
  <r>
    <x v="11"/>
    <s v="T02278"/>
    <s v="JUST LIFESTYLE PVT LTD_Treasure Island_Indore"/>
    <s v="FOSSIL"/>
    <s v="FOSSIL INDIA P LTD"/>
    <n v="92"/>
    <n v="17"/>
    <n v="4"/>
    <n v="2023"/>
    <s v="17-4-2023"/>
    <s v="FS4682I2278"/>
    <s v="P4"/>
    <s v="P4W3"/>
    <x v="0"/>
    <s v="WATCH"/>
    <s v="FS4682I"/>
    <s v="FS4682"/>
    <n v="1"/>
    <n v="14995"/>
    <n v="0"/>
    <n v="0"/>
    <n v="14995"/>
    <x v="0"/>
    <x v="7"/>
    <s v="Traditional"/>
    <n v="8059.1771186440674"/>
    <s v="FOW"/>
    <s v="Non-Discounted"/>
    <s v="Non-Discounted"/>
    <s v="bad"/>
  </r>
  <r>
    <x v="2"/>
    <s v="T04291"/>
    <s v="JUST LIFESTYLE PVT LTD_Blr Airport"/>
    <s v="SKAGEN"/>
    <s v="FOSSIL INDIA P LTD"/>
    <n v="126"/>
    <n v="18"/>
    <n v="4"/>
    <n v="2023"/>
    <s v="18-4-2023"/>
    <s v="SKW6006I4291"/>
    <s v="P4"/>
    <s v="P4W3"/>
    <x v="0"/>
    <s v="WATCH"/>
    <s v="SKW6006I"/>
    <s v="SKW6006"/>
    <n v="1"/>
    <n v="14995"/>
    <n v="4498"/>
    <n v="0"/>
    <n v="10497"/>
    <x v="1"/>
    <x v="9"/>
    <s v="Traditional"/>
    <n v="5641.6927118644071"/>
    <s v="SKW"/>
    <s v="Discounted"/>
    <s v="Discounted"/>
    <s v="bad"/>
  </r>
  <r>
    <x v="11"/>
    <s v="T02278"/>
    <s v="JUST LIFESTYLE PVT LTD_Treasure Island_Indore"/>
    <s v="FOSSIL"/>
    <s v="FOSSIL INDIA P LTD"/>
    <n v="93"/>
    <n v="18"/>
    <n v="4"/>
    <n v="2023"/>
    <s v="18-4-2023"/>
    <s v="BQ2491I2278"/>
    <s v="P4"/>
    <s v="P4W3"/>
    <x v="0"/>
    <s v="WATCH"/>
    <s v="BQ2491I"/>
    <s v="BQ2491"/>
    <n v="1"/>
    <n v="14995"/>
    <n v="5998"/>
    <n v="0"/>
    <n v="8997"/>
    <x v="0"/>
    <x v="8"/>
    <s v="Traditional"/>
    <n v="4835.5062711864412"/>
    <s v="FOW DF"/>
    <s v="Discounted"/>
    <s v="Discounted"/>
    <s v="bad"/>
  </r>
  <r>
    <x v="14"/>
    <s v="T04327"/>
    <s v="JUST LIFESTYLE PVT LTD_Sobha City Mall_Thrissur"/>
    <s v="FOSSIL"/>
    <s v="FOSSIL INDIA P LTD"/>
    <n v="104"/>
    <n v="18"/>
    <n v="4"/>
    <n v="2023"/>
    <s v="18-4-2023"/>
    <s v="JR1356I4327"/>
    <s v="P4"/>
    <s v="P4W3"/>
    <x v="0"/>
    <s v="WATCH"/>
    <s v="JR1356I"/>
    <s v="JR1356"/>
    <n v="1"/>
    <n v="14995"/>
    <n v="5998"/>
    <n v="0"/>
    <n v="8997"/>
    <x v="1"/>
    <x v="7"/>
    <s v="Traditional"/>
    <n v="4835.5062711864412"/>
    <s v="FOW"/>
    <s v="Discounted"/>
    <s v="Discounted"/>
    <s v="bad"/>
  </r>
  <r>
    <x v="9"/>
    <s v="T01192"/>
    <s v="JUST LIFESTYLE PVT LTD_Bareilly"/>
    <s v="ARMANI EXCHANGE"/>
    <s v="FOSSIL INDIA P LTD"/>
    <n v="55"/>
    <n v="19"/>
    <n v="4"/>
    <n v="2023"/>
    <s v="19-4-2023"/>
    <s v="AX2144I1192"/>
    <s v="P4"/>
    <s v="P4W3"/>
    <x v="0"/>
    <s v="WATCH"/>
    <s v="AX2144I"/>
    <s v="AX2144"/>
    <n v="1"/>
    <n v="14995"/>
    <n v="4498"/>
    <n v="197"/>
    <n v="10497"/>
    <x v="2"/>
    <x v="6"/>
    <s v="Traditional"/>
    <n v="5641.6927118644071"/>
    <s v="AXW"/>
    <s v="Discounted"/>
    <s v="Discounted"/>
    <s v="bad"/>
  </r>
  <r>
    <x v="2"/>
    <s v="T04291"/>
    <s v="JUST LIFESTYLE PVT LTD_Blr Airport"/>
    <s v="SKAGEN"/>
    <s v="FOSSIL INDIA P LTD"/>
    <n v="133"/>
    <n v="19"/>
    <n v="4"/>
    <n v="2023"/>
    <s v="19-4-2023"/>
    <s v="SKW60064291"/>
    <s v="P4"/>
    <s v="P4W3"/>
    <x v="0"/>
    <s v="WATCH"/>
    <s v="SKW6006"/>
    <s v="SKW6006"/>
    <n v="1"/>
    <n v="14995"/>
    <n v="4498"/>
    <n v="52"/>
    <n v="10497"/>
    <x v="1"/>
    <x v="9"/>
    <s v="Traditional"/>
    <n v="5641.6927118644071"/>
    <s v="SKW"/>
    <s v="Discounted"/>
    <s v="Discounted"/>
    <s v="bad"/>
  </r>
  <r>
    <x v="17"/>
    <s v="T02449"/>
    <s v="JUST LIFESTYLE PRIVATE LIMITED_BHOPAL DB MALL"/>
    <s v="FOSSIL"/>
    <s v="FOSSIL INDIA P LTD"/>
    <n v="70"/>
    <n v="19"/>
    <n v="4"/>
    <n v="2023"/>
    <s v="19-4-2023"/>
    <s v="FS5852IT2449"/>
    <s v="P4"/>
    <s v="P4W3"/>
    <x v="0"/>
    <s v="WATCH"/>
    <s v="FS5852IT"/>
    <s v="FS5852"/>
    <n v="1"/>
    <n v="14995"/>
    <n v="4498"/>
    <n v="0"/>
    <n v="10497"/>
    <x v="0"/>
    <x v="7"/>
    <s v="Traditional"/>
    <n v="5641.6927118644071"/>
    <s v="FOW"/>
    <s v="Discounted"/>
    <s v="Discounted"/>
    <s v="bad"/>
  </r>
  <r>
    <x v="3"/>
    <s v="T02206"/>
    <s v="JUST LIFESTYLE PVT.LTD_ Viviana_Thane"/>
    <s v="MICHAEL KORS"/>
    <s v="FOSSIL INDIA P LTD"/>
    <n v="389"/>
    <n v="19"/>
    <n v="4"/>
    <n v="2023"/>
    <s v="19-4-2023"/>
    <s v="MK4340IT2206"/>
    <s v="P4"/>
    <s v="P4W3"/>
    <x v="0"/>
    <s v="WATCH"/>
    <s v="MK4340IT"/>
    <s v="MK4340"/>
    <n v="1"/>
    <n v="14995"/>
    <n v="1500"/>
    <n v="0"/>
    <n v="13495"/>
    <x v="0"/>
    <x v="3"/>
    <s v="Traditional"/>
    <n v="7252.9906779661014"/>
    <s v="MKW"/>
    <s v="Discounted"/>
    <s v="Discounted"/>
    <s v="bad"/>
  </r>
  <r>
    <x v="10"/>
    <s v="T04321"/>
    <s v="JUST LIFESTYLE PRIVATE LIMITED_Kottayam"/>
    <s v="SKAGEN"/>
    <s v="FOSSIL INDIA P LTD"/>
    <n v="64"/>
    <n v="20"/>
    <n v="4"/>
    <n v="2023"/>
    <s v="20-4-2023"/>
    <s v="SKW6006I4321"/>
    <s v="P4"/>
    <s v="P4W3"/>
    <x v="0"/>
    <s v="WATCH"/>
    <s v="SKW6006I"/>
    <s v="SKW6006"/>
    <n v="1"/>
    <n v="14995"/>
    <n v="4498"/>
    <n v="0"/>
    <n v="10497"/>
    <x v="1"/>
    <x v="9"/>
    <s v="Traditional"/>
    <n v="5641.6927118644071"/>
    <s v="SKW"/>
    <s v="Discounted"/>
    <s v="Discounted"/>
    <s v="bad"/>
  </r>
  <r>
    <x v="14"/>
    <s v="T04327"/>
    <s v="JUST LIFESTYLE PVT LTD_Sobha City Mall_Thrissur"/>
    <s v="FOSSIL"/>
    <s v="FOSSIL INDIA P LTD"/>
    <n v="114"/>
    <n v="20"/>
    <n v="4"/>
    <n v="2023"/>
    <s v="20-4-2023"/>
    <s v="FS4552IET4327"/>
    <s v="P4"/>
    <s v="P4W3"/>
    <x v="0"/>
    <s v="WATCH"/>
    <s v="FS4552IET"/>
    <s v="FS4552"/>
    <n v="1"/>
    <n v="14995"/>
    <n v="1500"/>
    <n v="0"/>
    <n v="13495"/>
    <x v="1"/>
    <x v="7"/>
    <s v="Traditional"/>
    <n v="7252.9906779661014"/>
    <s v="FOW"/>
    <s v="Discounted"/>
    <s v="Discounted"/>
    <s v="bad"/>
  </r>
  <r>
    <x v="3"/>
    <s v="T02206"/>
    <s v="JUST LIFESTYLE PVT.LTD_ Viviana_Thane"/>
    <s v="FOSSIL"/>
    <s v="FOSSIL INDIA P LTD"/>
    <n v="420"/>
    <n v="21"/>
    <n v="4"/>
    <n v="2023"/>
    <s v="21-4-2023"/>
    <s v="FS5851I2206"/>
    <s v="P4"/>
    <s v="P4W3"/>
    <x v="0"/>
    <s v="WATCH"/>
    <s v="FS5851I"/>
    <s v="FS5851"/>
    <n v="1"/>
    <n v="14995"/>
    <n v="0"/>
    <n v="0"/>
    <n v="14995"/>
    <x v="0"/>
    <x v="7"/>
    <s v="Traditional"/>
    <n v="8059.1771186440674"/>
    <s v="FOW"/>
    <s v="Non-Discounted"/>
    <s v="Non-Discounted"/>
    <s v="bad"/>
  </r>
  <r>
    <x v="0"/>
    <s v="T02286"/>
    <s v="JUST LIFESTYLE PVT.LTD_ Anudh"/>
    <s v="ARMANI EXCHANGE"/>
    <s v="FOSSIL INDIA P LTD"/>
    <n v="150"/>
    <n v="22"/>
    <n v="4"/>
    <n v="2023"/>
    <s v="22-4-2023"/>
    <s v="AX2189I2286"/>
    <s v="P4"/>
    <s v="P4W3"/>
    <x v="0"/>
    <s v="WATCH"/>
    <s v="AX2189I"/>
    <s v="AX2189"/>
    <n v="1"/>
    <n v="14995"/>
    <n v="0"/>
    <n v="750"/>
    <n v="14995"/>
    <x v="0"/>
    <x v="6"/>
    <s v="Traditional"/>
    <n v="8059.1771186440674"/>
    <s v="AXW"/>
    <s v="Non-Discounted"/>
    <s v="Non-Discounted"/>
    <s v="bad"/>
  </r>
  <r>
    <x v="7"/>
    <s v="T02095"/>
    <s v="JUST LIFESTYLE PVT.LTD_ Aurangabad"/>
    <s v="ARMANI EXCHANGE"/>
    <s v="FOSSIL INDIA P LTD"/>
    <n v="121"/>
    <n v="22"/>
    <n v="4"/>
    <n v="2023"/>
    <s v="22-4-2023"/>
    <s v="AX21042095"/>
    <s v="P4"/>
    <s v="P4W3"/>
    <x v="0"/>
    <s v="WATCH"/>
    <s v="AX2104"/>
    <s v="AX2104"/>
    <n v="1"/>
    <n v="14995"/>
    <n v="0"/>
    <n v="0"/>
    <n v="14995"/>
    <x v="0"/>
    <x v="6"/>
    <s v="Traditional"/>
    <n v="8059.1771186440674"/>
    <s v="AXW"/>
    <s v="Non-Discounted"/>
    <s v="Non-Discounted"/>
    <s v="bad"/>
  </r>
  <r>
    <x v="4"/>
    <s v="T04206"/>
    <s v="Just Lifestyle Pvt Ltd_PHX_BLR"/>
    <s v="ARMANI EXCHANGE"/>
    <s v="FOSSIL INDIA P LTD"/>
    <n v="245"/>
    <n v="22"/>
    <n v="4"/>
    <n v="2023"/>
    <s v="22-4-2023"/>
    <s v="AX2413I4206"/>
    <s v="P4"/>
    <s v="P4W3"/>
    <x v="0"/>
    <s v="WATCH"/>
    <s v="AX2413I"/>
    <s v="AX2413"/>
    <n v="1"/>
    <n v="14995"/>
    <n v="0"/>
    <n v="0"/>
    <n v="14995"/>
    <x v="1"/>
    <x v="6"/>
    <s v="Traditional"/>
    <n v="8059.1771186440674"/>
    <s v="AXW"/>
    <s v="Non-Discounted"/>
    <s v="Non-Discounted"/>
    <s v="bad"/>
  </r>
  <r>
    <x v="11"/>
    <s v="T02278"/>
    <s v="JUST LIFESTYLE PVT LTD_Treasure Island_Indore"/>
    <s v="ARMANI EXCHANGE"/>
    <s v="FOSSIL INDIA P LTD"/>
    <n v="117"/>
    <n v="22"/>
    <n v="4"/>
    <n v="2023"/>
    <s v="22-4-2023"/>
    <s v="AX2104I2278"/>
    <s v="P4"/>
    <s v="P4W3"/>
    <x v="0"/>
    <s v="WATCH"/>
    <s v="AX2104I"/>
    <s v="AX2104"/>
    <n v="1"/>
    <n v="14995"/>
    <n v="0"/>
    <n v="500"/>
    <n v="14995"/>
    <x v="0"/>
    <x v="6"/>
    <s v="Traditional"/>
    <n v="8059.1771186440674"/>
    <s v="AXW"/>
    <s v="Non-Discounted"/>
    <s v="Non-Discounted"/>
    <s v="bad"/>
  </r>
  <r>
    <x v="11"/>
    <s v="T02278"/>
    <s v="JUST LIFESTYLE PVT LTD_Treasure Island_Indore"/>
    <s v="FOSSIL"/>
    <s v="FOSSIL INDIA P LTD"/>
    <n v="118"/>
    <n v="22"/>
    <n v="4"/>
    <n v="2023"/>
    <s v="22-4-2023"/>
    <s v="FS4931I2278"/>
    <s v="P4"/>
    <s v="P4W3"/>
    <x v="0"/>
    <s v="WATCH"/>
    <s v="FS4931I"/>
    <s v="FS4931"/>
    <n v="1"/>
    <n v="14995"/>
    <n v="5998"/>
    <n v="97"/>
    <n v="8997"/>
    <x v="0"/>
    <x v="7"/>
    <s v="Traditional"/>
    <n v="4835.5062711864412"/>
    <s v="FOW"/>
    <s v="Discounted"/>
    <s v="Discounted"/>
    <s v="bad"/>
  </r>
  <r>
    <x v="3"/>
    <s v="T02206"/>
    <s v="JUST LIFESTYLE PVT.LTD_ Viviana_Thane"/>
    <s v="FOSSIL"/>
    <s v="FOSSIL INDIA P LTD"/>
    <n v="480"/>
    <n v="23"/>
    <n v="4"/>
    <n v="2023"/>
    <s v="23-4-2023"/>
    <s v="FS5852I2206"/>
    <s v="P4"/>
    <s v="P4W4"/>
    <x v="0"/>
    <s v="WATCH"/>
    <s v="FS5852I"/>
    <s v="FS5852"/>
    <n v="1"/>
    <n v="14995"/>
    <n v="4498"/>
    <n v="0"/>
    <n v="10497"/>
    <x v="0"/>
    <x v="7"/>
    <s v="Traditional"/>
    <n v="5641.6927118644071"/>
    <s v="FOW"/>
    <s v="Discounted"/>
    <s v="Discounted"/>
    <s v="bad"/>
  </r>
  <r>
    <x v="8"/>
    <s v="T02357"/>
    <s v="JUST LIFESTYLE PVT LTD_ Dombivli"/>
    <s v="FOSSIL"/>
    <s v="FOSSIL INDIA P LTD"/>
    <n v="126"/>
    <n v="23"/>
    <n v="4"/>
    <n v="2023"/>
    <s v="23-4-2023"/>
    <s v="FS4682I2357"/>
    <s v="P4"/>
    <s v="P4W4"/>
    <x v="0"/>
    <s v="WATCH"/>
    <s v="FS4682I"/>
    <s v="FS4682"/>
    <n v="1"/>
    <n v="14995"/>
    <n v="0"/>
    <n v="2999"/>
    <n v="14995"/>
    <x v="0"/>
    <x v="7"/>
    <s v="Traditional"/>
    <n v="8059.1771186440674"/>
    <s v="FOW"/>
    <s v="Non-Discounted"/>
    <s v="Non-Discounted"/>
    <s v="bad"/>
  </r>
  <r>
    <x v="4"/>
    <s v="T04206"/>
    <s v="Just Lifestyle Pvt Ltd_PHX_BLR"/>
    <s v="FOSSIL"/>
    <s v="FOSSIL INDIA P LTD"/>
    <n v="21"/>
    <n v="1"/>
    <n v="4"/>
    <n v="2023"/>
    <s v="1-4-2023"/>
    <s v="BQ2401I4206"/>
    <s v="P3"/>
    <s v="P3W5"/>
    <x v="1"/>
    <s v="WATCH"/>
    <s v="BQ2401I"/>
    <s v="BQ2401"/>
    <n v="1"/>
    <n v="14495"/>
    <n v="4348"/>
    <n v="0"/>
    <n v="10147"/>
    <x v="1"/>
    <x v="8"/>
    <s v="Traditional"/>
    <n v="5453.582542372882"/>
    <s v="FOW DF"/>
    <s v="Discounted"/>
    <s v="Discounted"/>
    <s v="bad"/>
  </r>
  <r>
    <x v="2"/>
    <s v="T04291"/>
    <s v="JUST LIFESTYLE PVT LTD_Blr Airport"/>
    <s v="FOSSIL"/>
    <s v="FOSSIL INDIA P LTD"/>
    <n v="2665"/>
    <n v="28"/>
    <n v="3"/>
    <n v="2023"/>
    <s v="28-3-2023"/>
    <s v="FS4795I4291"/>
    <s v="P3"/>
    <s v="P3W5"/>
    <x v="1"/>
    <s v="WATCH"/>
    <s v="FS4795I"/>
    <s v="FS4795"/>
    <n v="1"/>
    <n v="14495"/>
    <n v="0"/>
    <n v="495"/>
    <n v="14495"/>
    <x v="1"/>
    <x v="7"/>
    <s v="Traditional"/>
    <n v="7790.4483050847448"/>
    <s v="FOW"/>
    <s v="Non-Discounted"/>
    <s v="Non-Discounted"/>
    <s v="bad"/>
  </r>
  <r>
    <x v="2"/>
    <s v="T04291"/>
    <s v="JUST LIFESTYLE PVT LTD_Blr Airport"/>
    <s v="SKAGEN"/>
    <s v="FOSSIL INDIA P LTD"/>
    <n v="2684"/>
    <n v="31"/>
    <n v="3"/>
    <n v="2023"/>
    <s v="31-3-2023"/>
    <s v="SKW61804291"/>
    <s v="P3"/>
    <s v="P3W5"/>
    <x v="1"/>
    <s v="WATCH"/>
    <s v="SKW6180"/>
    <s v="SKW6180"/>
    <n v="1"/>
    <n v="14495"/>
    <n v="0"/>
    <n v="0"/>
    <n v="14495"/>
    <x v="1"/>
    <x v="9"/>
    <s v="Traditional"/>
    <n v="7790.4483050847448"/>
    <s v="SKW"/>
    <s v="Non-Discounted"/>
    <s v="Non-Discounted"/>
    <s v="bad"/>
  </r>
  <r>
    <x v="5"/>
    <s v="T02296"/>
    <s v="JUST LIFESTYLE Pvt Ltd_ Infinity Mall_ Malad"/>
    <s v="FOSSIL"/>
    <s v="FOSSIL INDIA P LTD"/>
    <n v="2519"/>
    <n v="31"/>
    <n v="3"/>
    <n v="2023"/>
    <s v="31-3-2023"/>
    <s v="ES5261I2296"/>
    <s v="P3"/>
    <s v="P3W5"/>
    <x v="1"/>
    <s v="WATCH"/>
    <s v="ES5261I"/>
    <s v="ES5261"/>
    <n v="1"/>
    <n v="14495"/>
    <n v="0"/>
    <n v="725"/>
    <n v="14495"/>
    <x v="0"/>
    <x v="7"/>
    <s v="Traditional"/>
    <n v="7790.4483050847448"/>
    <s v="FOW"/>
    <s v="Non-Discounted"/>
    <s v="Non-Discounted"/>
    <s v="bad"/>
  </r>
  <r>
    <x v="5"/>
    <s v="T02296"/>
    <s v="JUST LIFESTYLE Pvt Ltd_ Infinity Mall_ Malad"/>
    <s v="FOSSIL"/>
    <s v="FOSSIL INDIA P LTD"/>
    <n v="2"/>
    <n v="1"/>
    <n v="4"/>
    <n v="2023"/>
    <s v="1-4-2023"/>
    <s v="FS4795I2296"/>
    <s v="P3"/>
    <s v="P3W5"/>
    <x v="1"/>
    <s v="WATCH"/>
    <s v="FS4795I"/>
    <s v="FS4795"/>
    <n v="1"/>
    <n v="14495"/>
    <n v="0"/>
    <n v="1015"/>
    <n v="14495"/>
    <x v="0"/>
    <x v="7"/>
    <s v="Traditional"/>
    <n v="7790.4483050847448"/>
    <s v="FOW"/>
    <s v="Non-Discounted"/>
    <s v="Non-Discounted"/>
    <s v="bad"/>
  </r>
  <r>
    <x v="15"/>
    <s v="T02393"/>
    <s v="JUST LIFESTYLE PVT LTD_Nagpur (Trillium-JW)"/>
    <s v="FOSSIL"/>
    <s v="FOSSIL INDIA P LTD"/>
    <n v="1444"/>
    <n v="28"/>
    <n v="3"/>
    <n v="2023"/>
    <s v="28-3-2023"/>
    <s v="FS4736IE2393"/>
    <s v="P3"/>
    <s v="P3W5"/>
    <x v="1"/>
    <s v="WATCH"/>
    <s v="FS4736IE"/>
    <s v="FS4736"/>
    <n v="1"/>
    <n v="14495"/>
    <n v="0"/>
    <n v="1015"/>
    <n v="14495"/>
    <x v="0"/>
    <x v="7"/>
    <s v="Traditional"/>
    <n v="7790.4483050847448"/>
    <s v="FOW"/>
    <s v="Non-Discounted"/>
    <s v="Non-Discounted"/>
    <s v="bad"/>
  </r>
  <r>
    <x v="13"/>
    <s v="T02320"/>
    <s v="JUST LIFESTYLE PVT LTD_ Nasik"/>
    <s v="FOSSIL"/>
    <s v="FOSSIL INDIA P LTD"/>
    <n v="2149"/>
    <n v="29"/>
    <n v="3"/>
    <n v="2023"/>
    <s v="29-3-2023"/>
    <s v="ES5109I2320"/>
    <s v="P3"/>
    <s v="P3W5"/>
    <x v="1"/>
    <s v="WATCH"/>
    <s v="ES5109I"/>
    <s v="ES5109"/>
    <n v="1"/>
    <n v="14495"/>
    <n v="0"/>
    <n v="1015"/>
    <n v="14495"/>
    <x v="0"/>
    <x v="7"/>
    <s v="Traditional"/>
    <n v="7790.4483050847448"/>
    <s v="FOW"/>
    <s v="Non-Discounted"/>
    <s v="Non-Discounted"/>
    <s v="bad"/>
  </r>
  <r>
    <x v="13"/>
    <s v="T02320"/>
    <s v="JUST LIFESTYLE PVT LTD_ Nasik"/>
    <s v="FOSSIL"/>
    <s v="FOSSIL INDIA P LTD"/>
    <n v="2158"/>
    <n v="30"/>
    <n v="3"/>
    <n v="2023"/>
    <s v="30-3-2023"/>
    <s v="FS5972I2320"/>
    <s v="P3"/>
    <s v="P3W5"/>
    <x v="1"/>
    <s v="WATCH"/>
    <s v="FS5972I"/>
    <s v="FS5972"/>
    <n v="1"/>
    <n v="14495"/>
    <n v="0"/>
    <n v="0"/>
    <n v="14495"/>
    <x v="0"/>
    <x v="7"/>
    <s v="Traditional"/>
    <n v="7790.4483050847448"/>
    <s v="FOW"/>
    <s v="Non-Discounted"/>
    <s v="Non-Discounted"/>
    <s v="bad"/>
  </r>
  <r>
    <x v="12"/>
    <s v="T02282"/>
    <s v="JUST LIFESTYLE PVT LTD_Panvel"/>
    <s v="FOSSIL"/>
    <s v="FOSSIL INDIA P LTD"/>
    <n v="3"/>
    <n v="1"/>
    <n v="4"/>
    <n v="2023"/>
    <s v="1-4-2023"/>
    <s v="FS4795I2282"/>
    <s v="P3"/>
    <s v="P3W5"/>
    <x v="1"/>
    <s v="WATCH"/>
    <s v="FS4795I"/>
    <s v="FS4795"/>
    <n v="1"/>
    <n v="14495"/>
    <n v="0"/>
    <n v="1015"/>
    <n v="14495"/>
    <x v="0"/>
    <x v="7"/>
    <s v="Traditional"/>
    <n v="7790.4483050847448"/>
    <s v="FOW"/>
    <s v="Non-Discounted"/>
    <s v="Non-Discounted"/>
    <s v="bad"/>
  </r>
  <r>
    <x v="14"/>
    <s v="T04327"/>
    <s v="JUST LIFESTYLE PVT LTD_Sobha City Mall_Thrissur"/>
    <s v="FOSSIL"/>
    <s v="FOSSIL INDIA P LTD"/>
    <n v="1448"/>
    <n v="31"/>
    <n v="3"/>
    <n v="2023"/>
    <s v="31-3-2023"/>
    <s v="FS55254327"/>
    <s v="P3"/>
    <s v="P3W5"/>
    <x v="1"/>
    <s v="WATCH"/>
    <s v="FS5525"/>
    <s v="FS5525"/>
    <n v="1"/>
    <n v="14495"/>
    <n v="0"/>
    <n v="0"/>
    <n v="14495"/>
    <x v="1"/>
    <x v="7"/>
    <s v="Traditional"/>
    <n v="7790.4483050847448"/>
    <s v="FOW"/>
    <s v="Non-Discounted"/>
    <s v="Non-Discounted"/>
    <s v="bad"/>
  </r>
  <r>
    <x v="13"/>
    <s v="T02320"/>
    <s v="JUST LIFESTYLE PVT LTD_ Nasik"/>
    <s v="FOSSIL"/>
    <s v="FOSSIL INDIA P LTD"/>
    <n v="14"/>
    <n v="2"/>
    <n v="4"/>
    <n v="2023"/>
    <s v="2-4-2023"/>
    <s v="FS5525I2320"/>
    <s v="P4"/>
    <s v="P4W1"/>
    <x v="0"/>
    <s v="WATCH"/>
    <s v="FS5525I"/>
    <s v="FS5525"/>
    <n v="1"/>
    <n v="14495"/>
    <n v="0"/>
    <n v="0"/>
    <n v="14495"/>
    <x v="0"/>
    <x v="7"/>
    <s v="Traditional"/>
    <n v="7790.4483050847448"/>
    <s v="FOW"/>
    <s v="Non-Discounted"/>
    <s v="Non-Discounted"/>
    <s v="bad"/>
  </r>
  <r>
    <x v="2"/>
    <s v="T04291"/>
    <s v="JUST LIFESTYLE PVT LTD_Blr Airport"/>
    <s v="ARMANI EXCHANGE"/>
    <s v="FOSSIL INDIA P LTD"/>
    <n v="19"/>
    <n v="3"/>
    <n v="4"/>
    <n v="2023"/>
    <s v="3-4-2023"/>
    <s v="AX5585I4291"/>
    <s v="P4"/>
    <s v="P4W1"/>
    <x v="0"/>
    <s v="WATCH"/>
    <s v="AX5585I"/>
    <s v="AX5585"/>
    <n v="1"/>
    <n v="14495"/>
    <n v="0"/>
    <n v="1450"/>
    <n v="14495"/>
    <x v="1"/>
    <x v="6"/>
    <s v="Traditional"/>
    <n v="7790.4483050847448"/>
    <s v="AXW"/>
    <s v="Non-Discounted"/>
    <s v="Non-Discounted"/>
    <s v="bad"/>
  </r>
  <r>
    <x v="5"/>
    <s v="T02296"/>
    <s v="JUST LIFESTYLE Pvt Ltd_ Infinity Mall_ Malad"/>
    <s v="FOSSIL"/>
    <s v="FOSSIL INDIA P LTD"/>
    <n v="16"/>
    <n v="3"/>
    <n v="4"/>
    <n v="2023"/>
    <s v="3-4-2023"/>
    <s v="FS5798I2296"/>
    <s v="P4"/>
    <s v="P4W1"/>
    <x v="0"/>
    <s v="WATCH"/>
    <s v="FS5798I"/>
    <s v="FS5798"/>
    <n v="1"/>
    <n v="14495"/>
    <n v="0"/>
    <n v="500"/>
    <n v="14495"/>
    <x v="0"/>
    <x v="7"/>
    <s v="Traditional"/>
    <n v="7790.4483050847448"/>
    <s v="FOW"/>
    <s v="Non-Discounted"/>
    <s v="Non-Discounted"/>
    <s v="bad"/>
  </r>
  <r>
    <x v="14"/>
    <s v="T04327"/>
    <s v="JUST LIFESTYLE PVT LTD_Sobha City Mall_Thrissur"/>
    <s v="SKAGEN"/>
    <s v="FOSSIL INDIA P LTD"/>
    <n v="14"/>
    <n v="3"/>
    <n v="4"/>
    <n v="2023"/>
    <s v="3-4-2023"/>
    <s v="SKW6608I4327"/>
    <s v="P4"/>
    <s v="P4W1"/>
    <x v="0"/>
    <s v="WATCH"/>
    <s v="SKW6608I"/>
    <s v="SKW6608"/>
    <n v="1"/>
    <n v="14495"/>
    <n v="0"/>
    <n v="0"/>
    <n v="14495"/>
    <x v="1"/>
    <x v="9"/>
    <s v="Traditional"/>
    <n v="7790.4483050847448"/>
    <s v="SKW"/>
    <s v="Non-Discounted"/>
    <s v="Non-Discounted"/>
    <s v="bad"/>
  </r>
  <r>
    <x v="14"/>
    <s v="T04327"/>
    <s v="JUST LIFESTYLE PVT LTD_Sobha City Mall_Thrissur"/>
    <s v="FOSSIL"/>
    <s v="FOSSIL INDIA P LTD"/>
    <n v="10"/>
    <n v="3"/>
    <n v="4"/>
    <n v="2023"/>
    <s v="3-4-2023"/>
    <s v="ES5106I4327"/>
    <s v="P4"/>
    <s v="P4W1"/>
    <x v="0"/>
    <s v="WATCH"/>
    <s v="ES5106I"/>
    <s v="ES5106"/>
    <n v="1"/>
    <n v="14495"/>
    <n v="0"/>
    <n v="0"/>
    <n v="14495"/>
    <x v="1"/>
    <x v="7"/>
    <s v="Traditional"/>
    <n v="7790.4483050847448"/>
    <s v="FOW"/>
    <s v="Non-Discounted"/>
    <s v="Non-Discounted"/>
    <s v="bad"/>
  </r>
  <r>
    <x v="10"/>
    <s v="T04321"/>
    <s v="JUST LIFESTYLE PRIVATE LIMITED_Kottayam"/>
    <s v="FOSSIL"/>
    <s v="FOSSIL INDIA P LTD"/>
    <n v="15"/>
    <n v="4"/>
    <n v="4"/>
    <n v="2023"/>
    <s v="4-4-2023"/>
    <s v="FS5972I4321"/>
    <s v="P4"/>
    <s v="P4W1"/>
    <x v="0"/>
    <s v="WATCH"/>
    <s v="FS5972I"/>
    <s v="FS5972"/>
    <n v="1"/>
    <n v="14495"/>
    <n v="0"/>
    <n v="0"/>
    <n v="14495"/>
    <x v="1"/>
    <x v="7"/>
    <s v="Traditional"/>
    <n v="7790.4483050847448"/>
    <s v="FOW"/>
    <s v="Non-Discounted"/>
    <s v="Non-Discounted"/>
    <s v="bad"/>
  </r>
  <r>
    <x v="3"/>
    <s v="T02206"/>
    <s v="JUST LIFESTYLE PVT.LTD_ Viviana_Thane"/>
    <s v="ARMANI EXCHANGE"/>
    <s v="FOSSIL INDIA P LTD"/>
    <n v="87"/>
    <n v="4"/>
    <n v="4"/>
    <n v="2023"/>
    <s v="4-4-2023"/>
    <s v="AX5328I2206"/>
    <s v="P4"/>
    <s v="P4W1"/>
    <x v="0"/>
    <s v="WATCH"/>
    <s v="AX5328I"/>
    <s v="AX5328"/>
    <n v="1"/>
    <n v="14495"/>
    <n v="0"/>
    <n v="1450"/>
    <n v="14495"/>
    <x v="0"/>
    <x v="6"/>
    <s v="Traditional"/>
    <n v="7790.4483050847448"/>
    <s v="AXW"/>
    <s v="Non-Discounted"/>
    <s v="Non-Discounted"/>
    <s v="bad"/>
  </r>
  <r>
    <x v="5"/>
    <s v="T02296"/>
    <s v="JUST LIFESTYLE Pvt Ltd_ Infinity Mall_ Malad"/>
    <s v="FOSSIL"/>
    <s v="FOSSIL INDIA P LTD"/>
    <n v="25"/>
    <n v="5"/>
    <n v="4"/>
    <n v="2023"/>
    <s v="5-4-2023"/>
    <s v="FS5972I2296"/>
    <s v="P4"/>
    <s v="P4W1"/>
    <x v="0"/>
    <s v="WATCH"/>
    <s v="FS5972I"/>
    <s v="FS5972"/>
    <n v="1"/>
    <n v="14495"/>
    <n v="0"/>
    <n v="1015"/>
    <n v="14495"/>
    <x v="0"/>
    <x v="7"/>
    <s v="Traditional"/>
    <n v="7790.4483050847448"/>
    <s v="FOW"/>
    <s v="Non-Discounted"/>
    <s v="Non-Discounted"/>
    <s v="bad"/>
  </r>
  <r>
    <x v="13"/>
    <s v="T02320"/>
    <s v="JUST LIFESTYLE PVT LTD_ Nasik"/>
    <s v="FOSSIL"/>
    <s v="FOSSIL INDIA P LTD"/>
    <n v="29"/>
    <n v="5"/>
    <n v="4"/>
    <n v="2023"/>
    <s v="5-4-2023"/>
    <s v="FS4795I2320"/>
    <s v="P4"/>
    <s v="P4W1"/>
    <x v="0"/>
    <s v="WATCH"/>
    <s v="FS4795I"/>
    <s v="FS4795"/>
    <n v="1"/>
    <n v="14495"/>
    <n v="0"/>
    <n v="0"/>
    <n v="14495"/>
    <x v="0"/>
    <x v="7"/>
    <s v="Traditional"/>
    <n v="7790.4483050847448"/>
    <s v="FOW"/>
    <s v="Non-Discounted"/>
    <s v="Non-Discounted"/>
    <s v="bad"/>
  </r>
  <r>
    <x v="15"/>
    <s v="T02393"/>
    <s v="JUST LIFESTYLE PVT LTD_Nagpur (Trillium-JW)"/>
    <s v="FOSSIL"/>
    <s v="FOSSIL INDIA P LTD"/>
    <n v="10"/>
    <n v="5"/>
    <n v="4"/>
    <n v="2023"/>
    <s v="5-4-2023"/>
    <s v="BQ2401I2393"/>
    <s v="P4"/>
    <s v="P4W1"/>
    <x v="0"/>
    <s v="WATCH"/>
    <s v="BQ2401I"/>
    <s v="BQ2401"/>
    <n v="1"/>
    <n v="14495"/>
    <n v="4348"/>
    <n v="0"/>
    <n v="10147"/>
    <x v="0"/>
    <x v="8"/>
    <s v="Traditional"/>
    <n v="5453.582542372882"/>
    <s v="FOW DF"/>
    <s v="Discounted"/>
    <s v="Discounted"/>
    <s v="bad"/>
  </r>
  <r>
    <x v="2"/>
    <s v="T04291"/>
    <s v="JUST LIFESTYLE PVT LTD_Blr Airport"/>
    <s v="SKAGEN"/>
    <s v="FOSSIL INDIA P LTD"/>
    <n v="32"/>
    <n v="5"/>
    <n v="4"/>
    <n v="2023"/>
    <s v="5-4-2023"/>
    <s v="SKW66084291"/>
    <s v="P4"/>
    <s v="P4W1"/>
    <x v="0"/>
    <s v="WATCH"/>
    <s v="SKW6608"/>
    <s v="SKW6608"/>
    <n v="1"/>
    <n v="14495"/>
    <n v="0"/>
    <n v="0"/>
    <n v="14495"/>
    <x v="1"/>
    <x v="9"/>
    <s v="Traditional"/>
    <n v="7790.4483050847448"/>
    <s v="SKW"/>
    <s v="Non-Discounted"/>
    <s v="Non-Discounted"/>
    <s v="bad"/>
  </r>
  <r>
    <x v="6"/>
    <s v="T04360"/>
    <s v="JUST LIFESTYLE PRIVATE LIMITED_ Coimbatore"/>
    <s v="FOSSIL"/>
    <s v="FOSSIL INDIA P LTD"/>
    <n v="19"/>
    <n v="6"/>
    <n v="4"/>
    <n v="2023"/>
    <s v="6-4-2023"/>
    <s v="FS5525I4360"/>
    <s v="P4"/>
    <s v="P4W1"/>
    <x v="0"/>
    <s v="WATCH"/>
    <s v="FS5525I"/>
    <s v="FS5525"/>
    <n v="1"/>
    <n v="14495"/>
    <n v="0"/>
    <n v="0"/>
    <n v="14495"/>
    <x v="1"/>
    <x v="7"/>
    <s v="Traditional"/>
    <n v="7790.4483050847448"/>
    <s v="FOW"/>
    <s v="Non-Discounted"/>
    <s v="Non-Discounted"/>
    <s v="bad"/>
  </r>
  <r>
    <x v="6"/>
    <s v="T04360"/>
    <s v="JUST LIFESTYLE PRIVATE LIMITED_ Coimbatore"/>
    <s v="FOSSIL"/>
    <s v="FOSSIL INDIA P LTD"/>
    <n v="22"/>
    <n v="6"/>
    <n v="4"/>
    <n v="2023"/>
    <s v="6-4-2023"/>
    <s v="FS57984360"/>
    <s v="P4"/>
    <s v="P4W1"/>
    <x v="0"/>
    <s v="WATCH"/>
    <s v="FS5798"/>
    <s v="FS5798"/>
    <n v="1"/>
    <n v="14495"/>
    <n v="0"/>
    <n v="0"/>
    <n v="14495"/>
    <x v="1"/>
    <x v="7"/>
    <s v="Traditional"/>
    <n v="7790.4483050847448"/>
    <s v="FOW"/>
    <s v="Non-Discounted"/>
    <s v="Non-Discounted"/>
    <s v="bad"/>
  </r>
  <r>
    <x v="3"/>
    <s v="T02206"/>
    <s v="JUST LIFESTYLE PVT.LTD_ Viviana_Thane"/>
    <s v="ARMANI EXCHANGE"/>
    <s v="FOSSIL INDIA P LTD"/>
    <n v="111"/>
    <n v="6"/>
    <n v="4"/>
    <n v="2023"/>
    <s v="6-4-2023"/>
    <s v="AX5328I2206"/>
    <s v="P4"/>
    <s v="P4W1"/>
    <x v="0"/>
    <s v="WATCH"/>
    <s v="AX5328I"/>
    <s v="AX5328"/>
    <n v="1"/>
    <n v="14495"/>
    <n v="0"/>
    <n v="0"/>
    <n v="14495"/>
    <x v="0"/>
    <x v="6"/>
    <s v="Traditional"/>
    <n v="7790.4483050847448"/>
    <s v="AXW"/>
    <s v="Non-Discounted"/>
    <s v="Non-Discounted"/>
    <s v="bad"/>
  </r>
  <r>
    <x v="14"/>
    <s v="T04327"/>
    <s v="JUST LIFESTYLE PVT LTD_Sobha City Mall_Thrissur"/>
    <s v="FOSSIL"/>
    <s v="FOSSIL INDIA P LTD"/>
    <n v="33"/>
    <n v="7"/>
    <n v="4"/>
    <n v="2023"/>
    <s v="7-4-2023"/>
    <s v="ES5131I4327"/>
    <s v="P4"/>
    <s v="P4W1"/>
    <x v="0"/>
    <s v="WATCH"/>
    <s v="ES5131I"/>
    <s v="ES5131"/>
    <n v="1"/>
    <n v="14495"/>
    <n v="4348"/>
    <n v="0"/>
    <n v="10147"/>
    <x v="1"/>
    <x v="7"/>
    <s v="Traditional"/>
    <n v="5453.582542372882"/>
    <s v="FOW"/>
    <s v="Discounted"/>
    <s v="Discounted"/>
    <s v="bad"/>
  </r>
  <r>
    <x v="7"/>
    <s v="T02095"/>
    <s v="JUST LIFESTYLE PVT.LTD_ Aurangabad"/>
    <s v="SKAGEN"/>
    <s v="FOSSIL INDIA P LTD"/>
    <n v="36"/>
    <n v="7"/>
    <n v="4"/>
    <n v="2023"/>
    <s v="7-4-2023"/>
    <s v="SKW66082095"/>
    <s v="P4"/>
    <s v="P4W1"/>
    <x v="0"/>
    <s v="WATCH"/>
    <s v="SKW6608"/>
    <s v="SKW6608"/>
    <n v="1"/>
    <n v="14495"/>
    <n v="2899"/>
    <n v="0"/>
    <n v="11596"/>
    <x v="0"/>
    <x v="9"/>
    <s v="Traditional"/>
    <n v="6232.3586440677964"/>
    <s v="SKW"/>
    <s v="Discounted"/>
    <s v="Discounted"/>
    <s v="bad"/>
  </r>
  <r>
    <x v="6"/>
    <s v="T04360"/>
    <s v="JUST LIFESTYLE PRIVATE LIMITED_ Coimbatore"/>
    <s v="SKAGEN"/>
    <s v="FOSSIL INDIA P LTD"/>
    <n v="39"/>
    <n v="8"/>
    <n v="4"/>
    <n v="2023"/>
    <s v="8-4-2023"/>
    <s v="SKW61804360"/>
    <s v="P4"/>
    <s v="P4W1"/>
    <x v="0"/>
    <s v="WATCH"/>
    <s v="SKW6180"/>
    <s v="SKW6180"/>
    <n v="1"/>
    <n v="14495"/>
    <n v="4348"/>
    <n v="0"/>
    <n v="10147"/>
    <x v="1"/>
    <x v="9"/>
    <s v="Traditional"/>
    <n v="5453.582542372882"/>
    <s v="SKW"/>
    <s v="Discounted"/>
    <s v="Discounted"/>
    <s v="bad"/>
  </r>
  <r>
    <x v="6"/>
    <s v="T04360"/>
    <s v="JUST LIFESTYLE PRIVATE LIMITED_ Coimbatore"/>
    <s v="SKAGEN"/>
    <s v="FOSSIL INDIA P LTD"/>
    <n v="34"/>
    <n v="8"/>
    <n v="4"/>
    <n v="2023"/>
    <s v="8-4-2023"/>
    <s v="SKW6608I4360"/>
    <s v="P4"/>
    <s v="P4W1"/>
    <x v="0"/>
    <s v="WATCH"/>
    <s v="SKW6608I"/>
    <s v="SKW6608"/>
    <n v="1"/>
    <n v="14495"/>
    <n v="2899"/>
    <n v="0"/>
    <n v="11596"/>
    <x v="1"/>
    <x v="9"/>
    <s v="Traditional"/>
    <n v="6232.3586440677964"/>
    <s v="SKW"/>
    <s v="Discounted"/>
    <s v="Discounted"/>
    <s v="bad"/>
  </r>
  <r>
    <x v="5"/>
    <s v="T02296"/>
    <s v="JUST LIFESTYLE Pvt Ltd_ Infinity Mall_ Malad"/>
    <s v="SKAGEN"/>
    <s v="FOSSIL INDIA P LTD"/>
    <n v="57"/>
    <n v="9"/>
    <n v="4"/>
    <n v="2023"/>
    <s v="9-4-2023"/>
    <s v="SKW67362296"/>
    <s v="P4"/>
    <s v="P4W2"/>
    <x v="0"/>
    <s v="WATCH"/>
    <s v="SKW6736"/>
    <s v="SKW6736"/>
    <n v="1"/>
    <n v="14495"/>
    <n v="8697"/>
    <n v="0"/>
    <n v="5798"/>
    <x v="0"/>
    <x v="9"/>
    <s v="Traditional"/>
    <n v="3116.1793220338982"/>
    <s v="SKW"/>
    <s v="Discounted"/>
    <s v="Discounted"/>
    <s v="bad"/>
  </r>
  <r>
    <x v="5"/>
    <s v="T02296"/>
    <s v="JUST LIFESTYLE Pvt Ltd_ Infinity Mall_ Malad"/>
    <s v="SKAGEN"/>
    <s v="FOSSIL INDIA P LTD"/>
    <n v="59"/>
    <n v="9"/>
    <n v="4"/>
    <n v="2023"/>
    <s v="9-4-2023"/>
    <s v="SKW66132296"/>
    <s v="P4"/>
    <s v="P4W2"/>
    <x v="0"/>
    <s v="WATCH"/>
    <s v="SKW6613"/>
    <s v="SKW6613"/>
    <n v="1"/>
    <n v="14495"/>
    <n v="8697"/>
    <n v="0"/>
    <n v="5798"/>
    <x v="0"/>
    <x v="9"/>
    <s v="Traditional"/>
    <n v="3116.1793220338982"/>
    <s v="SKW"/>
    <s v="Discounted"/>
    <s v="Discounted"/>
    <s v="bad"/>
  </r>
  <r>
    <x v="5"/>
    <s v="T02296"/>
    <s v="JUST LIFESTYLE Pvt Ltd_ Infinity Mall_ Malad"/>
    <s v="SKAGEN"/>
    <s v="FOSSIL INDIA P LTD"/>
    <n v="59"/>
    <n v="9"/>
    <n v="4"/>
    <n v="2023"/>
    <s v="9-4-2023"/>
    <s v="SKW6835I2296"/>
    <s v="P4"/>
    <s v="P4W2"/>
    <x v="0"/>
    <s v="WATCH"/>
    <s v="SKW6835I"/>
    <s v="SKW6835"/>
    <n v="1"/>
    <n v="14495"/>
    <n v="8697"/>
    <n v="0"/>
    <n v="5798"/>
    <x v="0"/>
    <x v="9"/>
    <s v="Traditional"/>
    <n v="3116.1793220338982"/>
    <s v="SKW"/>
    <s v="Discounted"/>
    <s v="Discounted"/>
    <s v="bad"/>
  </r>
  <r>
    <x v="17"/>
    <s v="T02449"/>
    <s v="JUST LIFESTYLE PRIVATE LIMITED_BHOPAL DB MALL"/>
    <s v="ARMANI EXCHANGE"/>
    <s v="FOSSIL INDIA P LTD"/>
    <n v="36"/>
    <n v="9"/>
    <n v="4"/>
    <n v="2023"/>
    <s v="9-4-2023"/>
    <s v="AX5383I2449"/>
    <s v="P4"/>
    <s v="P4W2"/>
    <x v="0"/>
    <s v="WATCH"/>
    <s v="AX5383I"/>
    <s v="AX5383"/>
    <n v="1"/>
    <n v="14495"/>
    <n v="4348"/>
    <n v="0"/>
    <n v="10147"/>
    <x v="0"/>
    <x v="6"/>
    <s v="Traditional"/>
    <n v="5453.582542372882"/>
    <s v="AXW"/>
    <s v="Discounted"/>
    <s v="Discounted"/>
    <s v="bad"/>
  </r>
  <r>
    <x v="6"/>
    <s v="T04360"/>
    <s v="JUST LIFESTYLE PRIVATE LIMITED_ Coimbatore"/>
    <s v="FOSSIL"/>
    <s v="FOSSIL INDIA P LTD"/>
    <n v="49"/>
    <n v="9"/>
    <n v="4"/>
    <n v="2023"/>
    <s v="9-4-2023"/>
    <s v="FS5699IT4360"/>
    <s v="P4"/>
    <s v="P4W2"/>
    <x v="0"/>
    <s v="WATCH"/>
    <s v="FS5699IT"/>
    <s v="FS5699"/>
    <n v="1"/>
    <n v="14495"/>
    <n v="2899"/>
    <n v="0"/>
    <n v="11596"/>
    <x v="1"/>
    <x v="7"/>
    <s v="Traditional"/>
    <n v="6232.3586440677964"/>
    <s v="FOW"/>
    <s v="Discounted"/>
    <s v="Discounted"/>
    <s v="bad"/>
  </r>
  <r>
    <x v="0"/>
    <s v="T02286"/>
    <s v="JUST LIFESTYLE PVT.LTD_ Anudh"/>
    <s v="FOSSIL"/>
    <s v="FOSSIL INDIA P LTD"/>
    <n v="72"/>
    <n v="10"/>
    <n v="4"/>
    <n v="2023"/>
    <s v="10-4-2023"/>
    <s v="BQ3377I2286"/>
    <s v="P4"/>
    <s v="P4W2"/>
    <x v="0"/>
    <s v="WATCH"/>
    <s v="BQ3377I"/>
    <s v="BQ3377"/>
    <n v="1"/>
    <n v="14495"/>
    <n v="5798"/>
    <n v="0"/>
    <n v="8697"/>
    <x v="0"/>
    <x v="8"/>
    <s v="Traditional"/>
    <n v="4674.268983050848"/>
    <s v="FOW DF"/>
    <s v="Discounted"/>
    <s v="Discounted"/>
    <s v="bad"/>
  </r>
  <r>
    <x v="0"/>
    <s v="T02286"/>
    <s v="JUST LIFESTYLE PVT.LTD_ Anudh"/>
    <s v="SKAGEN"/>
    <s v="FOSSIL INDIA P LTD"/>
    <n v="74"/>
    <n v="10"/>
    <n v="4"/>
    <n v="2023"/>
    <s v="10-4-2023"/>
    <s v="SKW6180I2286"/>
    <s v="P4"/>
    <s v="P4W2"/>
    <x v="0"/>
    <s v="WATCH"/>
    <s v="SKW6180I"/>
    <s v="SKW6180"/>
    <n v="1"/>
    <n v="14495"/>
    <n v="4348"/>
    <n v="0"/>
    <n v="10147"/>
    <x v="0"/>
    <x v="9"/>
    <s v="Traditional"/>
    <n v="5453.582542372882"/>
    <s v="SKW"/>
    <s v="Discounted"/>
    <s v="Discounted"/>
    <s v="bad"/>
  </r>
  <r>
    <x v="2"/>
    <s v="T04291"/>
    <s v="JUST LIFESTYLE PVT LTD_Blr Airport"/>
    <s v="FOSSIL"/>
    <s v="FOSSIL INDIA P LTD"/>
    <n v="78"/>
    <n v="10"/>
    <n v="4"/>
    <n v="2023"/>
    <s v="10-4-2023"/>
    <s v="FS5699I4291"/>
    <s v="P4"/>
    <s v="P4W2"/>
    <x v="0"/>
    <s v="WATCH"/>
    <s v="FS5699I"/>
    <s v="FS5699"/>
    <n v="1"/>
    <n v="14495"/>
    <n v="2899"/>
    <n v="0"/>
    <n v="11596"/>
    <x v="1"/>
    <x v="7"/>
    <s v="Traditional"/>
    <n v="6232.3586440677964"/>
    <s v="FOW"/>
    <s v="Discounted"/>
    <s v="Discounted"/>
    <s v="bad"/>
  </r>
  <r>
    <x v="5"/>
    <s v="T02296"/>
    <s v="JUST LIFESTYLE Pvt Ltd_ Infinity Mall_ Malad"/>
    <s v="FOSSIL"/>
    <s v="FOSSIL INDIA P LTD"/>
    <n v="73"/>
    <n v="11"/>
    <n v="4"/>
    <n v="2023"/>
    <s v="11-4-2023"/>
    <s v="BQ3377I2296"/>
    <s v="P4"/>
    <s v="P4W2"/>
    <x v="0"/>
    <s v="WATCH"/>
    <s v="BQ3377I"/>
    <s v="BQ3377"/>
    <n v="1"/>
    <n v="14495"/>
    <n v="5798"/>
    <n v="0"/>
    <n v="8697"/>
    <x v="0"/>
    <x v="8"/>
    <s v="Traditional"/>
    <n v="4674.268983050848"/>
    <s v="FOW DF"/>
    <s v="Discounted"/>
    <s v="Discounted"/>
    <s v="bad"/>
  </r>
  <r>
    <x v="5"/>
    <s v="T02296"/>
    <s v="JUST LIFESTYLE Pvt Ltd_ Infinity Mall_ Malad"/>
    <s v="FOSSIL"/>
    <s v="FOSSIL INDIA P LTD"/>
    <n v="77"/>
    <n v="12"/>
    <n v="4"/>
    <n v="2023"/>
    <s v="12-4-2023"/>
    <s v="FS4795I2296"/>
    <s v="P4"/>
    <s v="P4W2"/>
    <x v="0"/>
    <s v="WATCH"/>
    <s v="FS4795I"/>
    <s v="FS4795"/>
    <n v="1"/>
    <n v="14495"/>
    <n v="0"/>
    <n v="1015"/>
    <n v="14495"/>
    <x v="0"/>
    <x v="7"/>
    <s v="Traditional"/>
    <n v="7790.4483050847448"/>
    <s v="FOW"/>
    <s v="Non-Discounted"/>
    <s v="Non-Discounted"/>
    <s v="bad"/>
  </r>
  <r>
    <x v="6"/>
    <s v="T04360"/>
    <s v="JUST LIFESTYLE PRIVATE LIMITED_ Coimbatore"/>
    <s v="FOSSIL"/>
    <s v="FOSSIL INDIA P LTD"/>
    <n v="52"/>
    <n v="12"/>
    <n v="4"/>
    <n v="2023"/>
    <s v="12-4-2023"/>
    <s v="FS4736IE4360"/>
    <s v="P4"/>
    <s v="P4W2"/>
    <x v="0"/>
    <s v="WATCH"/>
    <s v="FS4736IE"/>
    <s v="FS4736"/>
    <n v="1"/>
    <n v="14495"/>
    <n v="4348"/>
    <n v="0"/>
    <n v="10147"/>
    <x v="1"/>
    <x v="7"/>
    <s v="Traditional"/>
    <n v="5453.582542372882"/>
    <s v="FOW"/>
    <s v="Discounted"/>
    <s v="Discounted"/>
    <s v="bad"/>
  </r>
  <r>
    <x v="11"/>
    <s v="T02278"/>
    <s v="JUST LIFESTYLE PVT LTD_Treasure Island_Indore"/>
    <s v="ARMANI EXCHANGE"/>
    <s v="FOSSIL INDIA P LTD"/>
    <n v="63"/>
    <n v="13"/>
    <n v="4"/>
    <n v="2023"/>
    <s v="13-4-2023"/>
    <s v="AX5383I2278"/>
    <s v="P4"/>
    <s v="P4W2"/>
    <x v="0"/>
    <s v="WATCH"/>
    <s v="AX5383I"/>
    <s v="AX5383"/>
    <n v="1"/>
    <n v="14495"/>
    <n v="4348"/>
    <n v="0"/>
    <n v="10147"/>
    <x v="0"/>
    <x v="6"/>
    <s v="Traditional"/>
    <n v="5453.582542372882"/>
    <s v="AXW"/>
    <s v="Discounted"/>
    <s v="Discounted"/>
    <s v="bad"/>
  </r>
  <r>
    <x v="10"/>
    <s v="T04321"/>
    <s v="JUST LIFESTYLE PRIVATE LIMITED_Kottayam"/>
    <s v="FOSSIL"/>
    <s v="FOSSIL INDIA P LTD"/>
    <n v="48"/>
    <n v="14"/>
    <n v="4"/>
    <n v="2023"/>
    <s v="14-4-2023"/>
    <s v="BQ2494I4321"/>
    <s v="P4"/>
    <s v="P4W2"/>
    <x v="0"/>
    <s v="WATCH"/>
    <s v="BQ2494I"/>
    <s v="BQ2494"/>
    <n v="1"/>
    <n v="14495"/>
    <n v="5798"/>
    <n v="0"/>
    <n v="8697"/>
    <x v="1"/>
    <x v="8"/>
    <s v="Traditional"/>
    <n v="4674.268983050848"/>
    <s v="FOW DF"/>
    <s v="Discounted"/>
    <s v="Discounted"/>
    <s v="bad"/>
  </r>
  <r>
    <x v="10"/>
    <s v="T04321"/>
    <s v="JUST LIFESTYLE PRIVATE LIMITED_Kottayam"/>
    <s v="FOSSIL"/>
    <s v="FOSSIL INDIA P LTD"/>
    <n v="46"/>
    <n v="14"/>
    <n v="4"/>
    <n v="2023"/>
    <s v="14-4-2023"/>
    <s v="ES5131I4321"/>
    <s v="P4"/>
    <s v="P4W2"/>
    <x v="0"/>
    <s v="WATCH"/>
    <s v="ES5131I"/>
    <s v="ES5131"/>
    <n v="1"/>
    <n v="14495"/>
    <n v="4348"/>
    <n v="0"/>
    <n v="10147"/>
    <x v="1"/>
    <x v="7"/>
    <s v="Traditional"/>
    <n v="5453.582542372882"/>
    <s v="FOW"/>
    <s v="Discounted"/>
    <s v="Discounted"/>
    <s v="bad"/>
  </r>
  <r>
    <x v="13"/>
    <s v="T02320"/>
    <s v="JUST LIFESTYLE PVT LTD_ Nasik"/>
    <s v="FOSSIL"/>
    <s v="FOSSIL INDIA P LTD"/>
    <n v="85"/>
    <n v="14"/>
    <n v="4"/>
    <n v="2023"/>
    <s v="14-4-2023"/>
    <s v="ES5131I2320"/>
    <s v="P4"/>
    <s v="P4W2"/>
    <x v="0"/>
    <s v="WATCH"/>
    <s v="ES5131I"/>
    <s v="ES5131"/>
    <n v="1"/>
    <n v="14495"/>
    <n v="4348"/>
    <n v="0"/>
    <n v="10147"/>
    <x v="0"/>
    <x v="7"/>
    <s v="Traditional"/>
    <n v="5453.582542372882"/>
    <s v="FOW"/>
    <s v="Discounted"/>
    <s v="Discounted"/>
    <s v="bad"/>
  </r>
  <r>
    <x v="7"/>
    <s v="T02095"/>
    <s v="JUST LIFESTYLE PVT.LTD_ Aurangabad"/>
    <s v="SKAGEN"/>
    <s v="FOSSIL INDIA P LTD"/>
    <n v="79"/>
    <n v="15"/>
    <n v="4"/>
    <n v="2023"/>
    <s v="15-4-2023"/>
    <s v="SKW67362095"/>
    <s v="P4"/>
    <s v="P4W2"/>
    <x v="0"/>
    <s v="WATCH"/>
    <s v="SKW6736"/>
    <s v="SKW6736"/>
    <n v="1"/>
    <n v="14495"/>
    <n v="8697"/>
    <n v="0"/>
    <n v="5798"/>
    <x v="0"/>
    <x v="9"/>
    <s v="Traditional"/>
    <n v="3116.1793220338982"/>
    <s v="SKW"/>
    <s v="Discounted"/>
    <s v="Discounted"/>
    <s v="bad"/>
  </r>
  <r>
    <x v="2"/>
    <s v="T04291"/>
    <s v="JUST LIFESTYLE PVT LTD_Blr Airport"/>
    <s v="MICHAEL KORS"/>
    <s v="FOSSIL INDIA P LTD"/>
    <n v="120"/>
    <n v="16"/>
    <n v="4"/>
    <n v="2023"/>
    <s v="16-4-2023"/>
    <s v="MK2803I4291"/>
    <s v="P4"/>
    <s v="P4W3"/>
    <x v="0"/>
    <s v="WATCH"/>
    <s v="MK2803I"/>
    <s v="MK2803"/>
    <n v="1"/>
    <n v="14495"/>
    <n v="4348"/>
    <n v="0"/>
    <n v="10147"/>
    <x v="1"/>
    <x v="3"/>
    <s v="Traditional"/>
    <n v="5453.582542372882"/>
    <s v="MKW"/>
    <s v="Discounted"/>
    <s v="Discounted"/>
    <s v="bad"/>
  </r>
  <r>
    <x v="6"/>
    <s v="T04360"/>
    <s v="JUST LIFESTYLE PRIVATE LIMITED_ Coimbatore"/>
    <s v="FOSSIL"/>
    <s v="FOSSIL INDIA P LTD"/>
    <n v="69"/>
    <n v="16"/>
    <n v="4"/>
    <n v="2023"/>
    <s v="16-4-2023"/>
    <s v="ES5131I4360"/>
    <s v="P4"/>
    <s v="P4W3"/>
    <x v="0"/>
    <s v="WATCH"/>
    <s v="ES5131I"/>
    <s v="ES5131"/>
    <n v="1"/>
    <n v="14495"/>
    <n v="4348"/>
    <n v="0"/>
    <n v="10147"/>
    <x v="1"/>
    <x v="7"/>
    <s v="Traditional"/>
    <n v="5453.582542372882"/>
    <s v="FOW"/>
    <s v="Discounted"/>
    <s v="Discounted"/>
    <s v="bad"/>
  </r>
  <r>
    <x v="11"/>
    <s v="T02278"/>
    <s v="JUST LIFESTYLE PVT LTD_Treasure Island_Indore"/>
    <s v="ARMANI EXCHANGE"/>
    <s v="FOSSIL INDIA P LTD"/>
    <n v="85"/>
    <n v="16"/>
    <n v="4"/>
    <n v="2023"/>
    <s v="16-4-2023"/>
    <s v="AX5901I2278"/>
    <s v="P4"/>
    <s v="P4W3"/>
    <x v="0"/>
    <s v="WATCH"/>
    <s v="AX5901I"/>
    <s v="AX5901"/>
    <n v="1"/>
    <n v="14495"/>
    <n v="0"/>
    <n v="500"/>
    <n v="14495"/>
    <x v="0"/>
    <x v="6"/>
    <s v="Traditional"/>
    <n v="7790.4483050847448"/>
    <s v="AXW"/>
    <s v="Non-Discounted"/>
    <s v="Non-Discounted"/>
    <s v="bad"/>
  </r>
  <r>
    <x v="3"/>
    <s v="T02206"/>
    <s v="JUST LIFESTYLE PVT.LTD_ Viviana_Thane"/>
    <s v="FOSSIL"/>
    <s v="FOSSIL INDIA P LTD"/>
    <n v="345"/>
    <n v="16"/>
    <n v="4"/>
    <n v="2023"/>
    <s v="16-4-2023"/>
    <s v="FS5525I2206"/>
    <s v="P4"/>
    <s v="P4W3"/>
    <x v="0"/>
    <s v="WATCH"/>
    <s v="FS5525I"/>
    <s v="FS5525"/>
    <n v="1"/>
    <n v="14495"/>
    <n v="0"/>
    <n v="1000"/>
    <n v="14495"/>
    <x v="0"/>
    <x v="7"/>
    <s v="Traditional"/>
    <n v="7790.4483050847448"/>
    <s v="FOW"/>
    <s v="Non-Discounted"/>
    <s v="Non-Discounted"/>
    <s v="bad"/>
  </r>
  <r>
    <x v="4"/>
    <s v="T04206"/>
    <s v="Just Lifestyle Pvt Ltd_PHX_BLR"/>
    <s v="FOSSIL"/>
    <s v="FOSSIL INDIA P LTD"/>
    <n v="207"/>
    <n v="16"/>
    <n v="4"/>
    <n v="2023"/>
    <s v="16-4-2023"/>
    <s v="FS5699IT4206"/>
    <s v="P4"/>
    <s v="P4W3"/>
    <x v="0"/>
    <s v="WATCH"/>
    <s v="FS5699IT"/>
    <s v="FS5699"/>
    <n v="1"/>
    <n v="14495"/>
    <n v="2899"/>
    <n v="0"/>
    <n v="11596"/>
    <x v="1"/>
    <x v="7"/>
    <s v="Traditional"/>
    <n v="6232.3586440677964"/>
    <s v="FOW"/>
    <s v="Discounted"/>
    <s v="Discounted"/>
    <s v="bad"/>
  </r>
  <r>
    <x v="17"/>
    <s v="T02449"/>
    <s v="JUST LIFESTYLE PRIVATE LIMITED_BHOPAL DB MALL"/>
    <s v="FOSSIL"/>
    <s v="FOSSIL INDIA P LTD"/>
    <n v="67"/>
    <n v="18"/>
    <n v="4"/>
    <n v="2023"/>
    <s v="18-4-2023"/>
    <s v="BQ2494IT2449"/>
    <s v="P4"/>
    <s v="P4W3"/>
    <x v="0"/>
    <s v="WATCH"/>
    <s v="BQ2494IT"/>
    <s v="BQ2494"/>
    <n v="1"/>
    <n v="14495"/>
    <n v="5798"/>
    <n v="0"/>
    <n v="8697"/>
    <x v="0"/>
    <x v="8"/>
    <s v="Traditional"/>
    <n v="4674.268983050848"/>
    <s v="FOW DF"/>
    <s v="Discounted"/>
    <s v="Discounted"/>
    <s v="bad"/>
  </r>
  <r>
    <x v="11"/>
    <s v="T02278"/>
    <s v="JUST LIFESTYLE PVT LTD_Treasure Island_Indore"/>
    <s v="FOSSIL"/>
    <s v="FOSSIL INDIA P LTD"/>
    <n v="94"/>
    <n v="18"/>
    <n v="4"/>
    <n v="2023"/>
    <s v="18-4-2023"/>
    <s v="BQ3377I2278"/>
    <s v="P4"/>
    <s v="P4W3"/>
    <x v="0"/>
    <s v="WATCH"/>
    <s v="BQ3377I"/>
    <s v="BQ3377"/>
    <n v="1"/>
    <n v="14495"/>
    <n v="5798"/>
    <n v="0"/>
    <n v="8697"/>
    <x v="0"/>
    <x v="8"/>
    <s v="Traditional"/>
    <n v="4674.268983050848"/>
    <s v="FOW DF"/>
    <s v="Discounted"/>
    <s v="Discounted"/>
    <s v="bad"/>
  </r>
  <r>
    <x v="5"/>
    <s v="T02296"/>
    <s v="JUST LIFESTYLE Pvt Ltd_ Infinity Mall_ Malad"/>
    <s v="FOSSIL"/>
    <s v="FOSSIL INDIA P LTD"/>
    <n v="131"/>
    <n v="18"/>
    <n v="4"/>
    <n v="2023"/>
    <s v="18-4-2023"/>
    <s v="FS5699I2296"/>
    <s v="P4"/>
    <s v="P4W3"/>
    <x v="0"/>
    <s v="WATCH"/>
    <s v="FS5699I"/>
    <s v="FS5699"/>
    <n v="1"/>
    <n v="14495"/>
    <n v="2899"/>
    <n v="0"/>
    <n v="11596"/>
    <x v="0"/>
    <x v="7"/>
    <s v="Traditional"/>
    <n v="6232.3586440677964"/>
    <s v="FOW"/>
    <s v="Discounted"/>
    <s v="Discounted"/>
    <s v="bad"/>
  </r>
  <r>
    <x v="2"/>
    <s v="T04291"/>
    <s v="JUST LIFESTYLE PVT LTD_Blr Airport"/>
    <s v="FOSSIL"/>
    <s v="FOSSIL INDIA P LTD"/>
    <n v="138"/>
    <n v="20"/>
    <n v="4"/>
    <n v="2023"/>
    <s v="20-4-2023"/>
    <s v="BQ2401I4291"/>
    <s v="P4"/>
    <s v="P4W3"/>
    <x v="0"/>
    <s v="WATCH"/>
    <s v="BQ2401I"/>
    <s v="BQ2401"/>
    <n v="1"/>
    <n v="14495"/>
    <n v="4348"/>
    <n v="0"/>
    <n v="10147"/>
    <x v="1"/>
    <x v="8"/>
    <s v="Traditional"/>
    <n v="5453.582542372882"/>
    <s v="FOW DF"/>
    <s v="Discounted"/>
    <s v="Discounted"/>
    <s v="bad"/>
  </r>
  <r>
    <x v="15"/>
    <s v="T02393"/>
    <s v="JUST LIFESTYLE PVT LTD_Nagpur (Trillium-JW)"/>
    <s v="FOSSIL"/>
    <s v="FOSSIL INDIA P LTD"/>
    <n v="49"/>
    <n v="20"/>
    <n v="4"/>
    <n v="2023"/>
    <s v="20-4-2023"/>
    <s v="FS5699I2393"/>
    <s v="P4"/>
    <s v="P4W3"/>
    <x v="0"/>
    <s v="WATCH"/>
    <s v="FS5699I"/>
    <s v="FS5699"/>
    <n v="1"/>
    <n v="14495"/>
    <n v="2899"/>
    <n v="0"/>
    <n v="11596"/>
    <x v="0"/>
    <x v="7"/>
    <s v="Traditional"/>
    <n v="6232.3586440677964"/>
    <s v="FOW"/>
    <s v="Discounted"/>
    <s v="Discounted"/>
    <s v="bad"/>
  </r>
  <r>
    <x v="2"/>
    <s v="T04291"/>
    <s v="JUST LIFESTYLE PVT LTD_Blr Airport"/>
    <s v="SKAGEN"/>
    <s v="FOSSIL INDIA P LTD"/>
    <n v="141"/>
    <n v="21"/>
    <n v="4"/>
    <n v="2023"/>
    <s v="21-4-2023"/>
    <s v="SKW6180I4291"/>
    <s v="P4"/>
    <s v="P4W3"/>
    <x v="0"/>
    <s v="WATCH"/>
    <s v="SKW6180I"/>
    <s v="SKW6180"/>
    <n v="1"/>
    <n v="14495"/>
    <n v="4348"/>
    <n v="0"/>
    <n v="10147"/>
    <x v="1"/>
    <x v="9"/>
    <s v="Traditional"/>
    <n v="5453.582542372882"/>
    <s v="SKW"/>
    <s v="Discounted"/>
    <s v="Discounted"/>
    <s v="bad"/>
  </r>
  <r>
    <x v="18"/>
    <s v="T02497"/>
    <s v="JUST LIFESTYLE PVT LTD_ Amravati"/>
    <s v="FOSSIL"/>
    <s v="FOSSIL INDIA P LTD"/>
    <n v="15"/>
    <n v="21"/>
    <n v="4"/>
    <n v="2023"/>
    <s v="21-4-2023"/>
    <s v="FS5699IT2497"/>
    <s v="P4"/>
    <s v="P4W3"/>
    <x v="0"/>
    <s v="WATCH"/>
    <s v="FS5699IT"/>
    <s v="FS5699"/>
    <n v="1"/>
    <n v="14495"/>
    <n v="2899"/>
    <n v="0"/>
    <n v="11596"/>
    <x v="0"/>
    <x v="7"/>
    <s v="Traditional"/>
    <n v="6232.3586440677964"/>
    <s v="FOW"/>
    <s v="Discounted"/>
    <s v="Discounted"/>
    <s v="bad"/>
  </r>
  <r>
    <x v="7"/>
    <s v="T02095"/>
    <s v="JUST LIFESTYLE PVT.LTD_ Aurangabad"/>
    <s v="FOSSIL"/>
    <s v="FOSSIL INDIA P LTD"/>
    <n v="113"/>
    <n v="21"/>
    <n v="4"/>
    <n v="2023"/>
    <s v="21-4-2023"/>
    <s v="FS57982095"/>
    <s v="P4"/>
    <s v="P4W3"/>
    <x v="0"/>
    <s v="WATCH"/>
    <s v="FS5798"/>
    <s v="FS5798"/>
    <n v="1"/>
    <n v="14495"/>
    <n v="0"/>
    <n v="0"/>
    <n v="14495"/>
    <x v="0"/>
    <x v="7"/>
    <s v="Traditional"/>
    <n v="7790.4483050847448"/>
    <s v="FOW"/>
    <s v="Non-Discounted"/>
    <s v="Non-Discounted"/>
    <s v="bad"/>
  </r>
  <r>
    <x v="4"/>
    <s v="T04206"/>
    <s v="Just Lifestyle Pvt Ltd_PHX_BLR"/>
    <s v="FOSSIL"/>
    <s v="FOSSIL INDIA P LTD"/>
    <n v="234"/>
    <n v="21"/>
    <n v="4"/>
    <n v="2023"/>
    <s v="21-4-2023"/>
    <s v="FS5798I4206"/>
    <s v="P4"/>
    <s v="P4W3"/>
    <x v="0"/>
    <s v="WATCH"/>
    <s v="FS5798I"/>
    <s v="FS5798"/>
    <n v="1"/>
    <n v="14495"/>
    <n v="0"/>
    <n v="0"/>
    <n v="14495"/>
    <x v="1"/>
    <x v="7"/>
    <s v="Traditional"/>
    <n v="7790.4483050847448"/>
    <s v="FOW"/>
    <s v="Non-Discounted"/>
    <s v="Non-Discounted"/>
    <s v="bad"/>
  </r>
  <r>
    <x v="3"/>
    <s v="T02206"/>
    <s v="JUST LIFESTYLE PVT.LTD_ Viviana_Thane"/>
    <s v="MICHAEL KORS"/>
    <s v="FOSSIL INDIA P LTD"/>
    <n v="419"/>
    <n v="21"/>
    <n v="4"/>
    <n v="2023"/>
    <s v="21-4-2023"/>
    <s v="MK5263I2206"/>
    <s v="P4"/>
    <s v="P4W3"/>
    <x v="0"/>
    <s v="WATCH"/>
    <s v="MK5263I"/>
    <s v="MK5263"/>
    <n v="1"/>
    <n v="14495"/>
    <n v="0"/>
    <n v="0"/>
    <n v="14495"/>
    <x v="0"/>
    <x v="3"/>
    <s v="Traditional"/>
    <n v="7790.4483050847448"/>
    <s v="MKW"/>
    <s v="Non-Discounted"/>
    <s v="Non-Discounted"/>
    <s v="bad"/>
  </r>
  <r>
    <x v="4"/>
    <s v="T04206"/>
    <s v="Just Lifestyle Pvt Ltd_PHX_BLR"/>
    <s v="FOSSIL"/>
    <s v="FOSSIL INDIA P LTD"/>
    <n v="236"/>
    <n v="22"/>
    <n v="4"/>
    <n v="2023"/>
    <s v="22-4-2023"/>
    <s v="BQ2494I4206"/>
    <s v="P4"/>
    <s v="P4W3"/>
    <x v="0"/>
    <s v="WATCH"/>
    <s v="BQ2494I"/>
    <s v="BQ2494"/>
    <n v="1"/>
    <n v="14495"/>
    <n v="5798"/>
    <n v="0"/>
    <n v="8697"/>
    <x v="1"/>
    <x v="8"/>
    <s v="Traditional"/>
    <n v="4674.268983050848"/>
    <s v="FOW DF"/>
    <s v="Discounted"/>
    <s v="Discounted"/>
    <s v="bad"/>
  </r>
  <r>
    <x v="2"/>
    <s v="T04291"/>
    <s v="JUST LIFESTYLE PVT LTD_Blr Airport"/>
    <s v="ARMANI EXCHANGE"/>
    <s v="FOSSIL INDIA P LTD"/>
    <n v="161"/>
    <n v="22"/>
    <n v="4"/>
    <n v="2023"/>
    <s v="22-4-2023"/>
    <s v="AX5383I4291"/>
    <s v="P4"/>
    <s v="P4W3"/>
    <x v="0"/>
    <s v="WATCH"/>
    <s v="AX5383I"/>
    <s v="AX5383"/>
    <n v="1"/>
    <n v="14495"/>
    <n v="4348"/>
    <n v="0"/>
    <n v="10147"/>
    <x v="1"/>
    <x v="6"/>
    <s v="Traditional"/>
    <n v="5453.582542372882"/>
    <s v="AXW"/>
    <s v="Discounted"/>
    <s v="Discounted"/>
    <s v="bad"/>
  </r>
  <r>
    <x v="14"/>
    <s v="T04327"/>
    <s v="JUST LIFESTYLE PVT LTD_Sobha City Mall_Thrissur"/>
    <s v="ARMANI EXCHANGE"/>
    <s v="FOSSIL INDIA P LTD"/>
    <n v="129"/>
    <n v="22"/>
    <n v="4"/>
    <n v="2023"/>
    <s v="22-4-2023"/>
    <s v="AX5901I4327"/>
    <s v="P4"/>
    <s v="P4W3"/>
    <x v="0"/>
    <s v="WATCH"/>
    <s v="AX5901I"/>
    <s v="AX5901"/>
    <n v="1"/>
    <n v="14495"/>
    <n v="0"/>
    <n v="0"/>
    <n v="14495"/>
    <x v="1"/>
    <x v="6"/>
    <s v="Traditional"/>
    <n v="7790.4483050847448"/>
    <s v="AXW"/>
    <s v="Non-Discounted"/>
    <s v="Non-Discounted"/>
    <s v="bad"/>
  </r>
  <r>
    <x v="6"/>
    <s v="T04360"/>
    <s v="JUST LIFESTYLE PRIVATE LIMITED_ Coimbatore"/>
    <s v="FOSSIL"/>
    <s v="FOSSIL INDIA P LTD"/>
    <n v="95"/>
    <n v="23"/>
    <n v="4"/>
    <n v="2023"/>
    <s v="23-4-2023"/>
    <s v="BQ2366I4360"/>
    <s v="P4"/>
    <s v="P4W4"/>
    <x v="0"/>
    <s v="WATCH"/>
    <s v="BQ2366I"/>
    <s v="BQ2366"/>
    <n v="1"/>
    <n v="14495"/>
    <n v="5798"/>
    <n v="0"/>
    <n v="8697"/>
    <x v="1"/>
    <x v="8"/>
    <s v="Traditional"/>
    <n v="4674.268983050848"/>
    <s v="FOW DF"/>
    <s v="Discounted"/>
    <s v="Discounted"/>
    <s v="bad"/>
  </r>
  <r>
    <x v="15"/>
    <s v="T02393"/>
    <s v="JUST LIFESTYLE PVT LTD_Nagpur (Trillium-JW)"/>
    <s v="ARMANI EXCHANGE"/>
    <s v="FOSSIL INDIA P LTD"/>
    <n v="63"/>
    <n v="23"/>
    <n v="4"/>
    <n v="2023"/>
    <s v="23-4-2023"/>
    <s v="AX5901I2393"/>
    <s v="P4"/>
    <s v="P4W4"/>
    <x v="0"/>
    <s v="WATCH"/>
    <s v="AX5901I"/>
    <s v="AX5901"/>
    <n v="1"/>
    <n v="14495"/>
    <n v="0"/>
    <n v="1015"/>
    <n v="14495"/>
    <x v="0"/>
    <x v="6"/>
    <s v="Traditional"/>
    <n v="7790.4483050847448"/>
    <s v="AXW"/>
    <s v="Non-Discounted"/>
    <s v="Non-Discounted"/>
    <s v="bad"/>
  </r>
  <r>
    <x v="3"/>
    <s v="T02206"/>
    <s v="JUST LIFESTYLE PVT.LTD_ Viviana_Thane"/>
    <s v="ARMANI EXCHANGE"/>
    <s v="FOSSIL INDIA P LTD"/>
    <n v="473"/>
    <n v="23"/>
    <n v="4"/>
    <n v="2023"/>
    <s v="23-4-2023"/>
    <s v="AX5328I2206"/>
    <s v="P4"/>
    <s v="P4W4"/>
    <x v="0"/>
    <s v="WATCH"/>
    <s v="AX5328I"/>
    <s v="AX5328"/>
    <n v="1"/>
    <n v="14495"/>
    <n v="0"/>
    <n v="750"/>
    <n v="14495"/>
    <x v="0"/>
    <x v="6"/>
    <s v="Traditional"/>
    <n v="7790.4483050847448"/>
    <s v="AXW"/>
    <s v="Non-Discounted"/>
    <s v="Non-Discounted"/>
    <s v="bad"/>
  </r>
  <r>
    <x v="9"/>
    <s v="T01192"/>
    <s v="JUST LIFESTYLE PVT LTD_Bareilly"/>
    <s v="ARMANI EXCHANGE"/>
    <s v="FOSSIL INDIA P LTD"/>
    <n v="1164"/>
    <n v="31"/>
    <n v="3"/>
    <n v="2023"/>
    <s v="31-3-2023"/>
    <s v="AX55731192"/>
    <s v="P3"/>
    <s v="P3W5"/>
    <x v="1"/>
    <s v="WATCH"/>
    <s v="AX5573"/>
    <s v="AX5573"/>
    <n v="1"/>
    <n v="13995"/>
    <n v="0"/>
    <n v="329"/>
    <n v="13995"/>
    <x v="2"/>
    <x v="6"/>
    <s v="Traditional"/>
    <n v="7521.7194915254231"/>
    <s v="AXW"/>
    <s v="Non-Discounted"/>
    <s v="Non-Discounted"/>
    <s v="bad"/>
  </r>
  <r>
    <x v="9"/>
    <s v="T01192"/>
    <s v="JUST LIFESTYLE PVT LTD_Bareilly"/>
    <s v="FOSSIL"/>
    <s v="FOSSIL INDIA P LTD"/>
    <n v="1"/>
    <n v="1"/>
    <n v="4"/>
    <n v="2023"/>
    <s v="1-4-2023"/>
    <s v="FS5964I1192"/>
    <s v="P3"/>
    <s v="P3W5"/>
    <x v="1"/>
    <s v="WATCH"/>
    <s v="FS5964I"/>
    <s v="FS5964"/>
    <n v="1"/>
    <n v="13995"/>
    <n v="0"/>
    <n v="980"/>
    <n v="13995"/>
    <x v="2"/>
    <x v="7"/>
    <s v="Traditional"/>
    <n v="7521.7194915254231"/>
    <s v="FOW"/>
    <s v="Non-Discounted"/>
    <s v="Non-Discounted"/>
    <s v="bad"/>
  </r>
  <r>
    <x v="2"/>
    <s v="T04291"/>
    <s v="JUST LIFESTYLE PVT LTD_Blr Airport"/>
    <s v="ARMANI EXCHANGE"/>
    <s v="FOSSIL INDIA P LTD"/>
    <n v="2"/>
    <n v="1"/>
    <n v="4"/>
    <n v="2023"/>
    <s v="1-4-2023"/>
    <s v="AX5272I4291"/>
    <s v="P3"/>
    <s v="P3W5"/>
    <x v="1"/>
    <s v="WATCH"/>
    <s v="AX5272I"/>
    <s v="AX5272"/>
    <n v="1"/>
    <n v="13995"/>
    <n v="0"/>
    <n v="0"/>
    <n v="13995"/>
    <x v="1"/>
    <x v="6"/>
    <s v="Traditional"/>
    <n v="7521.7194915254231"/>
    <s v="AXW"/>
    <s v="Non-Discounted"/>
    <s v="Non-Discounted"/>
    <s v="bad"/>
  </r>
  <r>
    <x v="11"/>
    <s v="T02278"/>
    <s v="JUST LIFESTYLE PVT LTD_Treasure Island_Indore"/>
    <s v="ARMANI EXCHANGE"/>
    <s v="FOSSIL INDIA P LTD"/>
    <n v="2019"/>
    <n v="28"/>
    <n v="3"/>
    <n v="2023"/>
    <s v="28-3-2023"/>
    <s v="AX2853I2278"/>
    <s v="P3"/>
    <s v="P3W5"/>
    <x v="1"/>
    <s v="WATCH"/>
    <s v="AX2853I"/>
    <s v="AX2853"/>
    <n v="1"/>
    <n v="13995"/>
    <n v="5598"/>
    <n v="0"/>
    <n v="8397"/>
    <x v="0"/>
    <x v="6"/>
    <s v="Traditional"/>
    <n v="4513.0316949152548"/>
    <s v="AXW"/>
    <s v="Discounted"/>
    <s v="Discounted"/>
    <s v="bad"/>
  </r>
  <r>
    <x v="10"/>
    <s v="T04321"/>
    <s v="JUST LIFESTYLE PRIVATE LIMITED_Kottayam"/>
    <s v="ARMANI EXCHANGE"/>
    <s v="FOSSIL INDIA P LTD"/>
    <n v="2"/>
    <n v="2"/>
    <n v="4"/>
    <n v="2023"/>
    <s v="2-4-2023"/>
    <s v="AX5580IT4321"/>
    <s v="P4"/>
    <s v="P4W1"/>
    <x v="0"/>
    <s v="WATCH"/>
    <s v="AX5580IT"/>
    <s v="AX5580"/>
    <n v="1"/>
    <n v="13995"/>
    <n v="0"/>
    <n v="0"/>
    <n v="13995"/>
    <x v="1"/>
    <x v="6"/>
    <s v="Traditional"/>
    <n v="7521.7194915254231"/>
    <s v="AXW"/>
    <s v="Non-Discounted"/>
    <s v="Non-Discounted"/>
    <s v="bad"/>
  </r>
  <r>
    <x v="6"/>
    <s v="T04360"/>
    <s v="JUST LIFESTYLE PRIVATE LIMITED_ Coimbatore"/>
    <s v="ARMANI EXCHANGE"/>
    <s v="FOSSIL INDIA P LTD"/>
    <n v="13"/>
    <n v="3"/>
    <n v="4"/>
    <n v="2023"/>
    <s v="3-4-2023"/>
    <s v="AX5580I4360"/>
    <s v="P4"/>
    <s v="P4W1"/>
    <x v="0"/>
    <s v="WATCH"/>
    <s v="AX5580I"/>
    <s v="AX5580"/>
    <n v="1"/>
    <n v="13995"/>
    <n v="0"/>
    <n v="0"/>
    <n v="13995"/>
    <x v="1"/>
    <x v="6"/>
    <s v="Traditional"/>
    <n v="7521.7194915254231"/>
    <s v="AXW"/>
    <s v="Non-Discounted"/>
    <s v="Non-Discounted"/>
    <s v="bad"/>
  </r>
  <r>
    <x v="11"/>
    <s v="T02278"/>
    <s v="JUST LIFESTYLE PVT LTD_Treasure Island_Indore"/>
    <s v="ARMANI EXCHANGE"/>
    <s v="FOSSIL INDIA P LTD"/>
    <n v="11"/>
    <n v="3"/>
    <n v="4"/>
    <n v="2023"/>
    <s v="3-4-2023"/>
    <s v="AX5573I2278"/>
    <s v="P4"/>
    <s v="P4W1"/>
    <x v="0"/>
    <s v="WATCH"/>
    <s v="AX5573I"/>
    <s v="AX5573"/>
    <n v="1"/>
    <n v="13995"/>
    <n v="0"/>
    <n v="0"/>
    <n v="13995"/>
    <x v="0"/>
    <x v="6"/>
    <s v="Traditional"/>
    <n v="7521.7194915254231"/>
    <s v="AXW"/>
    <s v="Non-Discounted"/>
    <s v="Non-Discounted"/>
    <s v="bad"/>
  </r>
  <r>
    <x v="11"/>
    <s v="T02278"/>
    <s v="JUST LIFESTYLE PVT LTD_Treasure Island_Indore"/>
    <s v="FOSSIL"/>
    <s v="FOSSIL INDIA P LTD"/>
    <n v="11"/>
    <n v="3"/>
    <n v="4"/>
    <n v="2023"/>
    <s v="3-4-2023"/>
    <s v="FS5964I2278"/>
    <s v="P4"/>
    <s v="P4W1"/>
    <x v="0"/>
    <s v="WATCH"/>
    <s v="FS5964I"/>
    <s v="FS5964"/>
    <n v="1"/>
    <n v="13995"/>
    <n v="0"/>
    <n v="0"/>
    <n v="13995"/>
    <x v="0"/>
    <x v="7"/>
    <s v="Traditional"/>
    <n v="7521.7194915254231"/>
    <s v="FOW"/>
    <s v="Non-Discounted"/>
    <s v="Non-Discounted"/>
    <s v="bad"/>
  </r>
  <r>
    <x v="4"/>
    <s v="T04206"/>
    <s v="Just Lifestyle Pvt Ltd_PHX_BLR"/>
    <s v="ARMANI EXCHANGE"/>
    <s v="FOSSIL INDIA P LTD"/>
    <n v="84"/>
    <n v="7"/>
    <n v="4"/>
    <n v="2023"/>
    <s v="7-4-2023"/>
    <s v="AX5580I4206"/>
    <s v="P4"/>
    <s v="P4W1"/>
    <x v="0"/>
    <s v="WATCH"/>
    <s v="AX5580I"/>
    <s v="AX5580"/>
    <n v="1"/>
    <n v="13995"/>
    <n v="0"/>
    <n v="0"/>
    <n v="13995"/>
    <x v="1"/>
    <x v="6"/>
    <s v="Traditional"/>
    <n v="7521.7194915254231"/>
    <s v="AXW"/>
    <s v="Non-Discounted"/>
    <s v="Non-Discounted"/>
    <s v="bad"/>
  </r>
  <r>
    <x v="4"/>
    <s v="T04206"/>
    <s v="Just Lifestyle Pvt Ltd_PHX_BLR"/>
    <s v="FOSSIL"/>
    <s v="FOSSIL INDIA P LTD"/>
    <n v="81"/>
    <n v="7"/>
    <n v="4"/>
    <n v="2023"/>
    <s v="7-4-2023"/>
    <s v="FS5964I4206"/>
    <s v="P4"/>
    <s v="P4W1"/>
    <x v="0"/>
    <s v="WATCH"/>
    <s v="FS5964I"/>
    <s v="FS5964"/>
    <n v="1"/>
    <n v="13995"/>
    <n v="0"/>
    <n v="1400"/>
    <n v="13995"/>
    <x v="1"/>
    <x v="7"/>
    <s v="Traditional"/>
    <n v="7521.7194915254231"/>
    <s v="FOW"/>
    <s v="Non-Discounted"/>
    <s v="Non-Discounted"/>
    <s v="bad"/>
  </r>
  <r>
    <x v="15"/>
    <s v="T02393"/>
    <s v="JUST LIFESTYLE PVT LTD_Nagpur (Trillium-JW)"/>
    <s v="ARMANI EXCHANGE"/>
    <s v="FOSSIL INDIA P LTD"/>
    <n v="14"/>
    <n v="7"/>
    <n v="4"/>
    <n v="2023"/>
    <s v="7-4-2023"/>
    <s v="AX5548I2393"/>
    <s v="P4"/>
    <s v="P4W1"/>
    <x v="0"/>
    <s v="WATCH"/>
    <s v="AX5548I"/>
    <s v="AX5548"/>
    <n v="1"/>
    <n v="13995"/>
    <n v="0"/>
    <n v="700"/>
    <n v="13995"/>
    <x v="0"/>
    <x v="6"/>
    <s v="Traditional"/>
    <n v="7521.7194915254231"/>
    <s v="AXW"/>
    <s v="Non-Discounted"/>
    <s v="Non-Discounted"/>
    <s v="bad"/>
  </r>
  <r>
    <x v="18"/>
    <s v="T02497"/>
    <s v="JUST LIFESTYLE PVT LTD_ Amravati"/>
    <s v="ARMANI EXCHANGE"/>
    <s v="FOSSIL INDIA P LTD"/>
    <n v="5"/>
    <n v="8"/>
    <n v="4"/>
    <n v="2023"/>
    <s v="8-4-2023"/>
    <s v="AX5548I2497"/>
    <s v="P4"/>
    <s v="P4W1"/>
    <x v="0"/>
    <s v="WATCH"/>
    <s v="AX5548I"/>
    <s v="AX5548"/>
    <n v="1"/>
    <n v="13995"/>
    <n v="0"/>
    <n v="700"/>
    <n v="13995"/>
    <x v="0"/>
    <x v="6"/>
    <s v="Traditional"/>
    <n v="7521.7194915254231"/>
    <s v="AXW"/>
    <s v="Non-Discounted"/>
    <s v="Non-Discounted"/>
    <s v="bad"/>
  </r>
  <r>
    <x v="4"/>
    <s v="T04206"/>
    <s v="Just Lifestyle Pvt Ltd_PHX_BLR"/>
    <s v="ARMANI EXCHANGE"/>
    <s v="FOSSIL INDIA P LTD"/>
    <n v="109"/>
    <n v="8"/>
    <n v="4"/>
    <n v="2023"/>
    <s v="8-4-2023"/>
    <s v="AX2701IT4206"/>
    <s v="P4"/>
    <s v="P4W1"/>
    <x v="0"/>
    <s v="WATCH"/>
    <s v="AX2701IT"/>
    <s v="AX2701"/>
    <n v="1"/>
    <n v="13995"/>
    <n v="0"/>
    <n v="0"/>
    <n v="13995"/>
    <x v="1"/>
    <x v="6"/>
    <s v="Traditional"/>
    <n v="7521.7194915254231"/>
    <s v="AXW"/>
    <s v="Non-Discounted"/>
    <s v="Non-Discounted"/>
    <s v="bad"/>
  </r>
  <r>
    <x v="1"/>
    <s v="T02294"/>
    <s v="JUST LIFESTYLE Pvt Ltd Andheri Link Road_ Mumbai"/>
    <s v="FOSSIL"/>
    <s v="FOSSIL INDIA P LTD"/>
    <n v="39"/>
    <n v="8"/>
    <n v="4"/>
    <n v="2023"/>
    <s v="8-4-2023"/>
    <s v="BQ2539I2294"/>
    <s v="P4"/>
    <s v="P4W1"/>
    <x v="0"/>
    <s v="WATCH"/>
    <s v="BQ2539I"/>
    <s v="BQ2539"/>
    <n v="1"/>
    <n v="13995"/>
    <n v="5598"/>
    <n v="0"/>
    <n v="8397"/>
    <x v="0"/>
    <x v="8"/>
    <s v="Traditional"/>
    <n v="4513.0316949152548"/>
    <s v="FOW DF"/>
    <s v="Discounted"/>
    <s v="Discounted"/>
    <s v="bad"/>
  </r>
  <r>
    <x v="6"/>
    <s v="T04360"/>
    <s v="JUST LIFESTYLE PRIVATE LIMITED_ Coimbatore"/>
    <s v="FOSSIL"/>
    <s v="FOSSIL INDIA P LTD"/>
    <n v="33"/>
    <n v="8"/>
    <n v="4"/>
    <n v="2023"/>
    <s v="8-4-2023"/>
    <s v="FS5964I4360"/>
    <s v="P4"/>
    <s v="P4W1"/>
    <x v="0"/>
    <s v="WATCH"/>
    <s v="FS5964I"/>
    <s v="FS5964"/>
    <n v="1"/>
    <n v="13995"/>
    <n v="5598"/>
    <n v="0"/>
    <n v="8397"/>
    <x v="1"/>
    <x v="7"/>
    <s v="Traditional"/>
    <n v="4513.0316949152548"/>
    <s v="FOW"/>
    <s v="Discounted"/>
    <s v="Discounted"/>
    <s v="bad"/>
  </r>
  <r>
    <x v="6"/>
    <s v="T04360"/>
    <s v="JUST LIFESTYLE PRIVATE LIMITED_ Coimbatore"/>
    <s v="SKAGEN"/>
    <s v="FOSSIL INDIA P LTD"/>
    <n v="46"/>
    <n v="9"/>
    <n v="4"/>
    <n v="2023"/>
    <s v="9-4-2023"/>
    <s v="SKW6821I4360"/>
    <s v="P4"/>
    <s v="P4W2"/>
    <x v="0"/>
    <s v="WATCH"/>
    <s v="SKW6821I"/>
    <s v="SKW6821"/>
    <n v="1"/>
    <n v="13995"/>
    <n v="9796"/>
    <n v="0"/>
    <n v="4199"/>
    <x v="1"/>
    <x v="9"/>
    <s v="Traditional"/>
    <n v="2256.7845762711863"/>
    <s v="SKW"/>
    <s v="Discounted"/>
    <s v="Discounted"/>
    <s v="bad"/>
  </r>
  <r>
    <x v="3"/>
    <s v="T02206"/>
    <s v="JUST LIFESTYLE PVT.LTD_ Viviana_Thane"/>
    <s v="SKAGEN"/>
    <s v="FOSSIL INDIA P LTD"/>
    <n v="193"/>
    <n v="9"/>
    <n v="4"/>
    <n v="2023"/>
    <s v="9-4-2023"/>
    <s v="SKW6822I2206"/>
    <s v="P4"/>
    <s v="P4W2"/>
    <x v="0"/>
    <s v="WATCH"/>
    <s v="SKW6822I"/>
    <s v="SKW6822"/>
    <n v="1"/>
    <n v="13995"/>
    <n v="9796"/>
    <n v="0"/>
    <n v="4199"/>
    <x v="0"/>
    <x v="9"/>
    <s v="Traditional"/>
    <n v="2256.7845762711863"/>
    <s v="SKW"/>
    <s v="Discounted"/>
    <s v="Discounted"/>
    <s v="bad"/>
  </r>
  <r>
    <x v="14"/>
    <s v="T04327"/>
    <s v="JUST LIFESTYLE PVT LTD_Sobha City Mall_Thrissur"/>
    <s v="FOSSIL"/>
    <s v="FOSSIL INDIA P LTD"/>
    <n v="44"/>
    <n v="9"/>
    <n v="4"/>
    <n v="2023"/>
    <s v="9-4-2023"/>
    <s v="FS5964I4327"/>
    <s v="P4"/>
    <s v="P4W2"/>
    <x v="0"/>
    <s v="WATCH"/>
    <s v="FS5964I"/>
    <s v="FS5964"/>
    <n v="1"/>
    <n v="13995"/>
    <n v="5598"/>
    <n v="0"/>
    <n v="8397"/>
    <x v="1"/>
    <x v="7"/>
    <s v="Traditional"/>
    <n v="4513.0316949152548"/>
    <s v="FOW"/>
    <s v="Discounted"/>
    <s v="Discounted"/>
    <s v="bad"/>
  </r>
  <r>
    <x v="11"/>
    <s v="T02278"/>
    <s v="JUST LIFESTYLE PVT LTD_Treasure Island_Indore"/>
    <s v="FOSSIL"/>
    <s v="FOSSIL INDIA P LTD"/>
    <n v="54"/>
    <n v="10"/>
    <n v="4"/>
    <n v="2023"/>
    <s v="10-4-2023"/>
    <s v="FS5964I2278"/>
    <s v="P4"/>
    <s v="P4W2"/>
    <x v="0"/>
    <s v="WATCH"/>
    <s v="FS5964I"/>
    <s v="FS5964"/>
    <n v="1"/>
    <n v="13995"/>
    <n v="5000"/>
    <n v="0"/>
    <n v="8995"/>
    <x v="0"/>
    <x v="7"/>
    <s v="Traditional"/>
    <n v="4834.4313559322036"/>
    <s v="FOW"/>
    <s v="Discounted"/>
    <s v="Discounted"/>
    <s v="bad"/>
  </r>
  <r>
    <x v="8"/>
    <s v="T02357"/>
    <s v="JUST LIFESTYLE PVT LTD_ Dombivli"/>
    <s v="FOSSIL"/>
    <s v="FOSSIL INDIA P LTD"/>
    <n v="73"/>
    <n v="12"/>
    <n v="4"/>
    <n v="2023"/>
    <s v="12-4-2023"/>
    <s v="BQ2539I2357"/>
    <s v="P4"/>
    <s v="P4W2"/>
    <x v="0"/>
    <s v="WATCH"/>
    <s v="BQ2539I"/>
    <s v="BQ2539"/>
    <n v="1"/>
    <n v="13995"/>
    <n v="5598"/>
    <n v="0"/>
    <n v="8397"/>
    <x v="0"/>
    <x v="8"/>
    <s v="Traditional"/>
    <n v="4513.0316949152548"/>
    <s v="FOW DF"/>
    <s v="Discounted"/>
    <s v="Discounted"/>
    <s v="bad"/>
  </r>
  <r>
    <x v="14"/>
    <s v="T04327"/>
    <s v="JUST LIFESTYLE PVT LTD_Sobha City Mall_Thrissur"/>
    <s v="SKAGEN"/>
    <s v="FOSSIL INDIA P LTD"/>
    <n v="69"/>
    <n v="14"/>
    <n v="4"/>
    <n v="2023"/>
    <s v="14-4-2023"/>
    <s v="SKW6821I4327"/>
    <s v="P4"/>
    <s v="P4W2"/>
    <x v="0"/>
    <s v="WATCH"/>
    <s v="SKW6821I"/>
    <s v="SKW6821"/>
    <n v="1"/>
    <n v="13995"/>
    <n v="8397"/>
    <n v="0"/>
    <n v="5598"/>
    <x v="1"/>
    <x v="9"/>
    <s v="Traditional"/>
    <n v="3008.6877966101692"/>
    <s v="SKW"/>
    <s v="Discounted"/>
    <s v="Discounted"/>
    <s v="bad"/>
  </r>
  <r>
    <x v="14"/>
    <s v="T04327"/>
    <s v="JUST LIFESTYLE PVT LTD_Sobha City Mall_Thrissur"/>
    <s v="SKAGEN"/>
    <s v="FOSSIL INDIA P LTD"/>
    <n v="77"/>
    <n v="14"/>
    <n v="4"/>
    <n v="2023"/>
    <s v="14-4-2023"/>
    <s v="SKW6841I4327"/>
    <s v="P4"/>
    <s v="P4W2"/>
    <x v="0"/>
    <s v="WATCH"/>
    <s v="SKW6841I"/>
    <s v="SKW6841"/>
    <n v="1"/>
    <n v="13995"/>
    <n v="8397"/>
    <n v="0"/>
    <n v="5598"/>
    <x v="1"/>
    <x v="9"/>
    <s v="Traditional"/>
    <n v="3008.6877966101692"/>
    <s v="SKW"/>
    <s v="Discounted"/>
    <s v="Discounted"/>
    <s v="bad"/>
  </r>
  <r>
    <x v="14"/>
    <s v="T04327"/>
    <s v="JUST LIFESTYLE PVT LTD_Sobha City Mall_Thrissur"/>
    <s v="SKAGEN"/>
    <s v="FOSSIL INDIA P LTD"/>
    <n v="84"/>
    <n v="15"/>
    <n v="4"/>
    <n v="2023"/>
    <s v="15-4-2023"/>
    <s v="SKW6822I4327"/>
    <s v="P4"/>
    <s v="P4W2"/>
    <x v="0"/>
    <s v="WATCH"/>
    <s v="SKW6822I"/>
    <s v="SKW6822"/>
    <n v="1"/>
    <n v="13995"/>
    <n v="9796"/>
    <n v="0"/>
    <n v="4199"/>
    <x v="1"/>
    <x v="9"/>
    <s v="Traditional"/>
    <n v="2256.7845762711863"/>
    <s v="SKW"/>
    <s v="Discounted"/>
    <s v="Discounted"/>
    <s v="bad"/>
  </r>
  <r>
    <x v="4"/>
    <s v="T04206"/>
    <s v="Just Lifestyle Pvt Ltd_PHX_BLR"/>
    <s v="SKAGEN"/>
    <s v="FOSSIL INDIA P LTD"/>
    <n v="190"/>
    <n v="16"/>
    <n v="4"/>
    <n v="2023"/>
    <s v="16-4-2023"/>
    <s v="SKW6841I4206"/>
    <s v="P4"/>
    <s v="P4W3"/>
    <x v="0"/>
    <s v="WATCH"/>
    <s v="SKW6841I"/>
    <s v="SKW6841"/>
    <n v="1"/>
    <n v="13995"/>
    <n v="8397"/>
    <n v="0"/>
    <n v="5598"/>
    <x v="1"/>
    <x v="9"/>
    <s v="Traditional"/>
    <n v="3008.6877966101692"/>
    <s v="SKW"/>
    <s v="Discounted"/>
    <s v="Discounted"/>
    <s v="bad"/>
  </r>
  <r>
    <x v="9"/>
    <s v="T01192"/>
    <s v="JUST LIFESTYLE PVT LTD_Bareilly"/>
    <s v="ARMANI EXCHANGE"/>
    <s v="FOSSIL INDIA P LTD"/>
    <n v="42"/>
    <n v="16"/>
    <n v="4"/>
    <n v="2023"/>
    <s v="16-4-2023"/>
    <s v="AX21031192"/>
    <s v="P4"/>
    <s v="P4W3"/>
    <x v="0"/>
    <s v="WATCH"/>
    <s v="AX2103"/>
    <s v="AX2103"/>
    <n v="1"/>
    <n v="13995"/>
    <n v="2799"/>
    <n v="0"/>
    <n v="11196"/>
    <x v="2"/>
    <x v="6"/>
    <s v="Traditional"/>
    <n v="6017.3755932203385"/>
    <s v="AXW"/>
    <s v="Discounted"/>
    <s v="Discounted"/>
    <s v="bad"/>
  </r>
  <r>
    <x v="14"/>
    <s v="T04327"/>
    <s v="JUST LIFESTYLE PVT LTD_Sobha City Mall_Thrissur"/>
    <s v="ARMANI EXCHANGE"/>
    <s v="FOSSIL INDIA P LTD"/>
    <n v="89"/>
    <n v="16"/>
    <n v="4"/>
    <n v="2023"/>
    <s v="16-4-2023"/>
    <s v="AX5581IT4327"/>
    <s v="P4"/>
    <s v="P4W3"/>
    <x v="0"/>
    <s v="WATCH"/>
    <s v="AX5581IT"/>
    <s v="AX5581"/>
    <n v="1"/>
    <n v="13995"/>
    <n v="0"/>
    <n v="0"/>
    <n v="13995"/>
    <x v="1"/>
    <x v="6"/>
    <s v="Traditional"/>
    <n v="7521.7194915254231"/>
    <s v="AXW"/>
    <s v="Non-Discounted"/>
    <s v="Non-Discounted"/>
    <s v="bad"/>
  </r>
  <r>
    <x v="10"/>
    <s v="T04321"/>
    <s v="JUST LIFESTYLE PRIVATE LIMITED_Kottayam"/>
    <s v="FOSSIL"/>
    <s v="FOSSIL INDIA P LTD"/>
    <n v="55"/>
    <n v="17"/>
    <n v="4"/>
    <n v="2023"/>
    <s v="17-4-2023"/>
    <s v="BQ2539I4321"/>
    <s v="P4"/>
    <s v="P4W3"/>
    <x v="0"/>
    <s v="WATCH"/>
    <s v="BQ2539I"/>
    <s v="BQ2539"/>
    <n v="1"/>
    <n v="13995"/>
    <n v="5598"/>
    <n v="0"/>
    <n v="8397"/>
    <x v="1"/>
    <x v="8"/>
    <s v="Traditional"/>
    <n v="4513.0316949152548"/>
    <s v="FOW DF"/>
    <s v="Discounted"/>
    <s v="Discounted"/>
    <s v="bad"/>
  </r>
  <r>
    <x v="4"/>
    <s v="T04206"/>
    <s v="Just Lifestyle Pvt Ltd_PHX_BLR"/>
    <s v="ARMANI EXCHANGE"/>
    <s v="FOSSIL INDIA P LTD"/>
    <n v="229"/>
    <n v="20"/>
    <n v="4"/>
    <n v="2023"/>
    <s v="20-4-2023"/>
    <s v="AX5581I4206"/>
    <s v="P4"/>
    <s v="P4W3"/>
    <x v="0"/>
    <s v="WATCH"/>
    <s v="AX5581I"/>
    <s v="AX5581"/>
    <n v="1"/>
    <n v="13995"/>
    <n v="0"/>
    <n v="0"/>
    <n v="13995"/>
    <x v="1"/>
    <x v="6"/>
    <s v="Traditional"/>
    <n v="7521.7194915254231"/>
    <s v="AXW"/>
    <s v="Non-Discounted"/>
    <s v="Non-Discounted"/>
    <s v="bad"/>
  </r>
  <r>
    <x v="13"/>
    <s v="T02320"/>
    <s v="JUST LIFESTYLE PVT LTD_ Nasik"/>
    <s v="FOSSIL"/>
    <s v="FOSSIL INDIA P LTD"/>
    <n v="120"/>
    <n v="20"/>
    <n v="4"/>
    <n v="2023"/>
    <s v="20-4-2023"/>
    <s v="FS5964I2320"/>
    <s v="P4"/>
    <s v="P4W3"/>
    <x v="0"/>
    <s v="WATCH"/>
    <s v="FS5964I"/>
    <s v="FS5964"/>
    <n v="1"/>
    <n v="13995"/>
    <n v="5598"/>
    <n v="0"/>
    <n v="8397"/>
    <x v="0"/>
    <x v="7"/>
    <s v="Traditional"/>
    <n v="4513.0316949152548"/>
    <s v="FOW"/>
    <s v="Discounted"/>
    <s v="Discounted"/>
    <s v="bad"/>
  </r>
  <r>
    <x v="11"/>
    <s v="T02278"/>
    <s v="JUST LIFESTYLE PVT LTD_Treasure Island_Indore"/>
    <s v="ARMANI EXCHANGE"/>
    <s v="FOSSIL INDIA P LTD"/>
    <n v="111"/>
    <n v="21"/>
    <n v="4"/>
    <n v="2023"/>
    <s v="21-4-2023"/>
    <s v="AX5256I2278"/>
    <s v="P4"/>
    <s v="P4W3"/>
    <x v="0"/>
    <s v="WATCH"/>
    <s v="AX5256I"/>
    <s v="AX5256"/>
    <n v="1"/>
    <n v="13995"/>
    <n v="4198"/>
    <n v="0"/>
    <n v="9797"/>
    <x v="0"/>
    <x v="6"/>
    <s v="Traditional"/>
    <n v="5265.472372881356"/>
    <s v="AXW"/>
    <s v="Discounted"/>
    <s v="Discounted"/>
    <s v="bad"/>
  </r>
  <r>
    <x v="10"/>
    <s v="T04321"/>
    <s v="JUST LIFESTYLE PRIVATE LIMITED_Kottayam"/>
    <s v="ARMANI EXCHANGE"/>
    <s v="FOSSIL INDIA P LTD"/>
    <n v="68"/>
    <n v="21"/>
    <n v="4"/>
    <n v="2023"/>
    <s v="21-4-2023"/>
    <s v="AX2103IT4321"/>
    <s v="P4"/>
    <s v="P4W3"/>
    <x v="0"/>
    <s v="WATCH"/>
    <s v="AX2103IT"/>
    <s v="AX2103"/>
    <n v="1"/>
    <n v="13995"/>
    <n v="2799"/>
    <n v="0"/>
    <n v="11196"/>
    <x v="1"/>
    <x v="6"/>
    <s v="Traditional"/>
    <n v="6017.3755932203385"/>
    <s v="AXW"/>
    <s v="Discounted"/>
    <s v="Discounted"/>
    <s v="bad"/>
  </r>
  <r>
    <x v="12"/>
    <s v="T02282"/>
    <s v="JUST LIFESTYLE PVT LTD_Panvel"/>
    <s v="FOSSIL"/>
    <s v="FOSSIL INDIA P LTD"/>
    <n v="51"/>
    <n v="21"/>
    <n v="4"/>
    <n v="2023"/>
    <s v="21-4-2023"/>
    <s v="FS5964I2282"/>
    <s v="P4"/>
    <s v="P4W3"/>
    <x v="0"/>
    <s v="WATCH"/>
    <s v="FS5964I"/>
    <s v="FS5964"/>
    <n v="1"/>
    <n v="13995"/>
    <n v="5598"/>
    <n v="0"/>
    <n v="8397"/>
    <x v="0"/>
    <x v="7"/>
    <s v="Traditional"/>
    <n v="4513.0316949152548"/>
    <s v="FOW"/>
    <s v="Discounted"/>
    <s v="Discounted"/>
    <s v="bad"/>
  </r>
  <r>
    <x v="3"/>
    <s v="T02206"/>
    <s v="JUST LIFESTYLE PVT.LTD_ Viviana_Thane"/>
    <s v="SKAGEN"/>
    <s v="FOSSIL INDIA P LTD"/>
    <n v="413"/>
    <n v="21"/>
    <n v="4"/>
    <n v="2023"/>
    <s v="21-4-2023"/>
    <s v="SKW6821I2206"/>
    <s v="P4"/>
    <s v="P4W3"/>
    <x v="0"/>
    <s v="WATCH"/>
    <s v="SKW6821I"/>
    <s v="SKW6821"/>
    <n v="1"/>
    <n v="13995"/>
    <n v="9796"/>
    <n v="0"/>
    <n v="4199"/>
    <x v="0"/>
    <x v="9"/>
    <s v="Traditional"/>
    <n v="2256.7845762711863"/>
    <s v="SKW"/>
    <s v="Discounted"/>
    <s v="Discounted"/>
    <s v="bad"/>
  </r>
  <r>
    <x v="15"/>
    <s v="T02393"/>
    <s v="JUST LIFESTYLE PVT LTD_Nagpur (Trillium-JW)"/>
    <s v="ARMANI EXCHANGE"/>
    <s v="FOSSIL INDIA P LTD"/>
    <n v="58"/>
    <n v="22"/>
    <n v="4"/>
    <n v="2023"/>
    <s v="22-4-2023"/>
    <s v="AX5536T2393"/>
    <s v="P4"/>
    <s v="P4W3"/>
    <x v="0"/>
    <s v="WATCH"/>
    <s v="AX5536T"/>
    <s v="AX5536"/>
    <n v="1"/>
    <n v="13995"/>
    <n v="4198"/>
    <n v="0"/>
    <n v="9797"/>
    <x v="0"/>
    <x v="6"/>
    <s v="Traditional"/>
    <n v="5265.472372881356"/>
    <s v="AXW"/>
    <s v="Discounted"/>
    <s v="Discounted"/>
    <s v="bad"/>
  </r>
  <r>
    <x v="11"/>
    <s v="T02278"/>
    <s v="JUST LIFESTYLE PVT LTD_Treasure Island_Indore"/>
    <s v="ARMANI EXCHANGE"/>
    <s v="FOSSIL INDIA P LTD"/>
    <n v="112"/>
    <n v="22"/>
    <n v="4"/>
    <n v="2023"/>
    <s v="22-4-2023"/>
    <s v="AX2103I2278"/>
    <s v="P4"/>
    <s v="P4W3"/>
    <x v="0"/>
    <s v="WATCH"/>
    <s v="AX2103I"/>
    <s v="AX2103"/>
    <n v="1"/>
    <n v="13995"/>
    <n v="2799"/>
    <n v="0"/>
    <n v="11196"/>
    <x v="0"/>
    <x v="6"/>
    <s v="Traditional"/>
    <n v="6017.3755932203385"/>
    <s v="AXW"/>
    <s v="Discounted"/>
    <s v="Discounted"/>
    <s v="bad"/>
  </r>
  <r>
    <x v="7"/>
    <s v="T02095"/>
    <s v="JUST LIFESTYLE PVT.LTD_ Aurangabad"/>
    <s v="SKAGEN"/>
    <s v="FOSSIL INDIA P LTD"/>
    <n v="119"/>
    <n v="22"/>
    <n v="4"/>
    <n v="2023"/>
    <s v="22-4-2023"/>
    <s v="SKW6841I2095"/>
    <s v="P4"/>
    <s v="P4W3"/>
    <x v="0"/>
    <s v="WATCH"/>
    <s v="SKW6841I"/>
    <s v="SKW6841"/>
    <n v="1"/>
    <n v="13995"/>
    <n v="8397"/>
    <n v="0"/>
    <n v="5598"/>
    <x v="0"/>
    <x v="9"/>
    <s v="Traditional"/>
    <n v="3008.6877966101692"/>
    <s v="SKW"/>
    <s v="Discounted"/>
    <s v="Discounted"/>
    <s v="bad"/>
  </r>
  <r>
    <x v="11"/>
    <s v="T02278"/>
    <s v="JUST LIFESTYLE PVT LTD_Treasure Island_Indore"/>
    <s v="ARMANI EXCHANGE"/>
    <s v="FOSSIL INDIA P LTD"/>
    <n v="113"/>
    <n v="22"/>
    <n v="4"/>
    <n v="2023"/>
    <s v="22-4-2023"/>
    <s v="AX5654I2278"/>
    <s v="P4"/>
    <s v="P4W3"/>
    <x v="0"/>
    <s v="WATCH"/>
    <s v="AX5654I"/>
    <s v="AX5654"/>
    <n v="1"/>
    <n v="13995"/>
    <n v="5598"/>
    <n v="93"/>
    <n v="8397"/>
    <x v="0"/>
    <x v="6"/>
    <s v="Traditional"/>
    <n v="4513.0316949152548"/>
    <s v="AXW"/>
    <s v="Discounted"/>
    <s v="Discounted"/>
    <s v="bad"/>
  </r>
  <r>
    <x v="11"/>
    <s v="T02278"/>
    <s v="JUST LIFESTYLE PVT LTD_Treasure Island_Indore"/>
    <s v="ARMANI EXCHANGE"/>
    <s v="FOSSIL INDIA P LTD"/>
    <n v="116"/>
    <n v="22"/>
    <n v="4"/>
    <n v="2023"/>
    <s v="22-4-2023"/>
    <s v="AX2701I2278"/>
    <s v="P4"/>
    <s v="P4W3"/>
    <x v="0"/>
    <s v="WATCH"/>
    <s v="AX2701I"/>
    <s v="AX2701"/>
    <n v="1"/>
    <n v="13995"/>
    <n v="0"/>
    <n v="500"/>
    <n v="13995"/>
    <x v="0"/>
    <x v="6"/>
    <s v="Traditional"/>
    <n v="7521.7194915254231"/>
    <s v="AXW"/>
    <s v="Non-Discounted"/>
    <s v="Non-Discounted"/>
    <s v="bad"/>
  </r>
  <r>
    <x v="5"/>
    <s v="T02296"/>
    <s v="JUST LIFESTYLE Pvt Ltd_ Infinity Mall_ Malad"/>
    <s v="SKAGEN"/>
    <s v="FOSSIL INDIA P LTD"/>
    <n v="153"/>
    <n v="22"/>
    <n v="4"/>
    <n v="2023"/>
    <s v="22-4-2023"/>
    <s v="SKW64722296"/>
    <s v="P4"/>
    <s v="P4W3"/>
    <x v="0"/>
    <s v="WATCH"/>
    <s v="SKW6472"/>
    <s v="SKW6472"/>
    <n v="1"/>
    <n v="13995"/>
    <n v="8397"/>
    <n v="0"/>
    <n v="5598"/>
    <x v="0"/>
    <x v="9"/>
    <s v="Traditional"/>
    <n v="3008.6877966101692"/>
    <s v="SKW"/>
    <s v="Discounted"/>
    <s v="Discounted"/>
    <s v="bad"/>
  </r>
  <r>
    <x v="15"/>
    <s v="T02393"/>
    <s v="JUST LIFESTYLE PVT LTD_Nagpur (Trillium-JW)"/>
    <s v="ARMANI EXCHANGE"/>
    <s v="FOSSIL INDIA P LTD"/>
    <n v="59"/>
    <n v="22"/>
    <n v="4"/>
    <n v="2023"/>
    <s v="22-4-2023"/>
    <s v="AX5573I2393"/>
    <s v="P4"/>
    <s v="P4W3"/>
    <x v="0"/>
    <s v="WATCH"/>
    <s v="AX5573I"/>
    <s v="AX5573"/>
    <n v="1"/>
    <n v="13995"/>
    <n v="0"/>
    <n v="980"/>
    <n v="13995"/>
    <x v="0"/>
    <x v="6"/>
    <s v="Traditional"/>
    <n v="7521.7194915254231"/>
    <s v="AXW"/>
    <s v="Non-Discounted"/>
    <s v="Non-Discounted"/>
    <s v="bad"/>
  </r>
  <r>
    <x v="5"/>
    <s v="T02296"/>
    <s v="JUST LIFESTYLE Pvt Ltd_ Infinity Mall_ Malad"/>
    <s v="DIESEL"/>
    <s v="FOSSIL INDIA P LTD"/>
    <n v="161"/>
    <n v="23"/>
    <n v="4"/>
    <n v="2023"/>
    <s v="23-4-2023"/>
    <s v="DZ21582296"/>
    <s v="P4"/>
    <s v="P4W4"/>
    <x v="0"/>
    <s v="WATCH"/>
    <s v="DZ2158"/>
    <s v="DZ2158"/>
    <n v="1"/>
    <n v="13995"/>
    <n v="4198"/>
    <n v="0"/>
    <n v="9797"/>
    <x v="0"/>
    <x v="1"/>
    <s v="Traditional"/>
    <n v="5265.472372881356"/>
    <s v="DZW"/>
    <s v="Discounted"/>
    <s v="Discounted"/>
    <s v="bad"/>
  </r>
  <r>
    <x v="4"/>
    <s v="T04206"/>
    <s v="Just Lifestyle Pvt Ltd_PHX_BLR"/>
    <s v="ARMANI EXCHANGE"/>
    <s v="FOSSIL INDIA P LTD"/>
    <n v="255"/>
    <n v="23"/>
    <n v="4"/>
    <n v="2023"/>
    <s v="23-4-2023"/>
    <s v="AX2194I4206"/>
    <s v="P4"/>
    <s v="P4W4"/>
    <x v="0"/>
    <s v="WATCH"/>
    <s v="AX2194I"/>
    <s v="AX2194"/>
    <n v="1"/>
    <n v="13995"/>
    <n v="0"/>
    <n v="980"/>
    <n v="13995"/>
    <x v="1"/>
    <x v="6"/>
    <s v="Traditional"/>
    <n v="7521.7194915254231"/>
    <s v="AXW"/>
    <s v="Non-Discounted"/>
    <s v="Non-Discounted"/>
    <s v="bad"/>
  </r>
  <r>
    <x v="6"/>
    <s v="T04360"/>
    <s v="JUST LIFESTYLE PRIVATE LIMITED_ Coimbatore"/>
    <s v="FOSSIL"/>
    <s v="FOSSIL INDIA P LTD"/>
    <n v="1"/>
    <n v="1"/>
    <n v="4"/>
    <n v="2023"/>
    <s v="1-4-2023"/>
    <s v="FS5943I4360"/>
    <s v="P3"/>
    <s v="P3W5"/>
    <x v="1"/>
    <s v="WATCH"/>
    <s v="FS5943I"/>
    <s v="FS5943"/>
    <n v="1"/>
    <n v="13495"/>
    <n v="0"/>
    <n v="0"/>
    <n v="13495"/>
    <x v="1"/>
    <x v="7"/>
    <s v="Traditional"/>
    <n v="7252.9906779661014"/>
    <s v="FOW"/>
    <s v="Non-Discounted"/>
    <s v="Non-Discounted"/>
    <s v="bad"/>
  </r>
  <r>
    <x v="6"/>
    <s v="T04360"/>
    <s v="JUST LIFESTYLE PRIVATE LIMITED_ Coimbatore"/>
    <s v="FOSSIL"/>
    <s v="FOSSIL INDIA P LTD"/>
    <n v="5"/>
    <n v="1"/>
    <n v="4"/>
    <n v="2023"/>
    <s v="1-4-2023"/>
    <s v="ES5165I4360"/>
    <s v="P3"/>
    <s v="P3W5"/>
    <x v="1"/>
    <s v="WATCH"/>
    <s v="ES5165I"/>
    <s v="ES5165"/>
    <n v="1"/>
    <n v="13495"/>
    <n v="0"/>
    <n v="0"/>
    <n v="13495"/>
    <x v="1"/>
    <x v="7"/>
    <s v="Traditional"/>
    <n v="7252.9906779661014"/>
    <s v="FOW"/>
    <s v="Non-Discounted"/>
    <s v="Non-Discounted"/>
    <s v="bad"/>
  </r>
  <r>
    <x v="6"/>
    <s v="T04360"/>
    <s v="JUST LIFESTYLE PRIVATE LIMITED_ Coimbatore"/>
    <s v="FOSSIL"/>
    <s v="FOSSIL INDIA P LTD"/>
    <n v="6"/>
    <n v="2"/>
    <n v="4"/>
    <n v="2023"/>
    <s v="2-4-2023"/>
    <s v="FS5847I4360"/>
    <s v="P4"/>
    <s v="P4W1"/>
    <x v="0"/>
    <s v="WATCH"/>
    <s v="FS5847I"/>
    <s v="FS5847"/>
    <n v="1"/>
    <n v="13495"/>
    <n v="4048"/>
    <n v="0"/>
    <n v="9447"/>
    <x v="1"/>
    <x v="7"/>
    <s v="Traditional"/>
    <n v="5077.3622033898309"/>
    <s v="FOW"/>
    <s v="Discounted"/>
    <s v="Discounted"/>
    <s v="bad"/>
  </r>
  <r>
    <x v="6"/>
    <s v="T04360"/>
    <s v="JUST LIFESTYLE PRIVATE LIMITED_ Coimbatore"/>
    <s v="FOSSIL"/>
    <s v="FOSSIL INDIA P LTD"/>
    <n v="9"/>
    <n v="2"/>
    <n v="4"/>
    <n v="2023"/>
    <s v="2-4-2023"/>
    <s v="BQ2532I4360"/>
    <s v="P4"/>
    <s v="P4W1"/>
    <x v="0"/>
    <s v="WATCH"/>
    <s v="BQ2532I"/>
    <s v="BQ2532"/>
    <n v="1"/>
    <n v="13495"/>
    <n v="4048"/>
    <n v="0"/>
    <n v="9447"/>
    <x v="1"/>
    <x v="8"/>
    <s v="Traditional"/>
    <n v="5077.3622033898309"/>
    <s v="FOW DF"/>
    <s v="Discounted"/>
    <s v="Discounted"/>
    <s v="bad"/>
  </r>
  <r>
    <x v="5"/>
    <s v="T02296"/>
    <s v="JUST LIFESTYLE Pvt Ltd_ Infinity Mall_ Malad"/>
    <s v="FOSSIL"/>
    <s v="FOSSIL INDIA P LTD"/>
    <n v="23"/>
    <n v="4"/>
    <n v="4"/>
    <n v="2023"/>
    <s v="4-4-2023"/>
    <s v="FS5985I2296"/>
    <s v="P4"/>
    <s v="P4W1"/>
    <x v="0"/>
    <s v="WATCH"/>
    <s v="FS5985I"/>
    <s v="FS5985"/>
    <n v="1"/>
    <n v="13495"/>
    <n v="0"/>
    <n v="0"/>
    <n v="13495"/>
    <x v="0"/>
    <x v="7"/>
    <s v="Traditional"/>
    <n v="7252.9906779661014"/>
    <s v="FOW"/>
    <s v="Non-Discounted"/>
    <s v="Non-Discounted"/>
    <s v="bad"/>
  </r>
  <r>
    <x v="10"/>
    <s v="T04321"/>
    <s v="JUST LIFESTYLE PRIVATE LIMITED_Kottayam"/>
    <s v="FOSSIL"/>
    <s v="FOSSIL INDIA P LTD"/>
    <n v="21"/>
    <n v="5"/>
    <n v="4"/>
    <n v="2023"/>
    <s v="5-4-2023"/>
    <s v="FS5986I4321"/>
    <s v="P4"/>
    <s v="P4W1"/>
    <x v="0"/>
    <s v="WATCH"/>
    <s v="FS5986I"/>
    <s v="FS5986"/>
    <n v="1"/>
    <n v="13495"/>
    <n v="0"/>
    <n v="0"/>
    <n v="13495"/>
    <x v="1"/>
    <x v="7"/>
    <s v="Traditional"/>
    <n v="7252.9906779661014"/>
    <s v="FOW"/>
    <s v="Non-Discounted"/>
    <s v="Non-Discounted"/>
    <s v="bad"/>
  </r>
  <r>
    <x v="2"/>
    <s v="T04291"/>
    <s v="JUST LIFESTYLE PVT LTD_Blr Airport"/>
    <s v="FOSSIL"/>
    <s v="FOSSIL INDIA P LTD"/>
    <n v="38"/>
    <n v="6"/>
    <n v="4"/>
    <n v="2023"/>
    <s v="6-4-2023"/>
    <s v="ES5218I4291"/>
    <s v="P4"/>
    <s v="P4W1"/>
    <x v="0"/>
    <s v="WATCH"/>
    <s v="ES5218I"/>
    <s v="ES5218"/>
    <n v="1"/>
    <n v="13495"/>
    <n v="0"/>
    <n v="0"/>
    <n v="13495"/>
    <x v="1"/>
    <x v="7"/>
    <s v="Traditional"/>
    <n v="7252.9906779661014"/>
    <s v="FOW"/>
    <s v="Non-Discounted"/>
    <s v="Non-Discounted"/>
    <s v="bad"/>
  </r>
  <r>
    <x v="10"/>
    <s v="T04321"/>
    <s v="JUST LIFESTYLE PRIVATE LIMITED_Kottayam"/>
    <s v="FOSSIL"/>
    <s v="FOSSIL INDIA P LTD"/>
    <n v="26"/>
    <n v="6"/>
    <n v="4"/>
    <n v="2023"/>
    <s v="6-4-2023"/>
    <s v="ES5165I4321"/>
    <s v="P4"/>
    <s v="P4W1"/>
    <x v="0"/>
    <s v="WATCH"/>
    <s v="ES5165I"/>
    <s v="ES5165"/>
    <n v="1"/>
    <n v="13495"/>
    <n v="0"/>
    <n v="0"/>
    <n v="13495"/>
    <x v="1"/>
    <x v="7"/>
    <s v="Traditional"/>
    <n v="7252.9906779661014"/>
    <s v="FOW"/>
    <s v="Non-Discounted"/>
    <s v="Non-Discounted"/>
    <s v="bad"/>
  </r>
  <r>
    <x v="11"/>
    <s v="T02278"/>
    <s v="JUST LIFESTYLE PVT LTD_Treasure Island_Indore"/>
    <s v="FOSSIL"/>
    <s v="FOSSIL INDIA P LTD"/>
    <n v="29"/>
    <n v="7"/>
    <n v="4"/>
    <n v="2023"/>
    <s v="7-4-2023"/>
    <s v="FS5944I2278"/>
    <s v="P4"/>
    <s v="P4W1"/>
    <x v="0"/>
    <s v="WATCH"/>
    <s v="FS5944I"/>
    <s v="FS5944"/>
    <n v="1"/>
    <n v="13495"/>
    <n v="5398"/>
    <n v="0"/>
    <n v="8097"/>
    <x v="0"/>
    <x v="7"/>
    <s v="Traditional"/>
    <n v="4351.7944067796616"/>
    <s v="FOW"/>
    <s v="Discounted"/>
    <s v="Discounted"/>
    <s v="bad"/>
  </r>
  <r>
    <x v="3"/>
    <s v="T02206"/>
    <s v="JUST LIFESTYLE PVT.LTD_ Viviana_Thane"/>
    <s v="FOSSIL"/>
    <s v="FOSSIL INDIA P LTD"/>
    <n v="136"/>
    <n v="7"/>
    <n v="4"/>
    <n v="2023"/>
    <s v="7-4-2023"/>
    <s v="FS5708SET2206"/>
    <s v="P4"/>
    <s v="P4W1"/>
    <x v="0"/>
    <s v="WATCH"/>
    <s v="FS5708SET"/>
    <s v="FS5708SET"/>
    <n v="1"/>
    <n v="13495"/>
    <n v="4048"/>
    <n v="0"/>
    <n v="9447"/>
    <x v="0"/>
    <x v="7"/>
    <s v="Traditional"/>
    <n v="5077.3622033898309"/>
    <s v="FOW"/>
    <s v="Discounted"/>
    <s v="Discounted"/>
    <s v="bad"/>
  </r>
  <r>
    <x v="8"/>
    <s v="T02357"/>
    <s v="JUST LIFESTYLE PVT LTD_ Dombivli"/>
    <s v="FOSSIL"/>
    <s v="FOSSIL INDIA P LTD"/>
    <n v="42"/>
    <n v="8"/>
    <n v="4"/>
    <n v="2023"/>
    <s v="8-4-2023"/>
    <s v="FS5707I2357"/>
    <s v="P4"/>
    <s v="P4W1"/>
    <x v="0"/>
    <s v="WATCH"/>
    <s v="FS5707I"/>
    <s v="FS5707"/>
    <n v="1"/>
    <n v="13495"/>
    <n v="5398"/>
    <n v="0"/>
    <n v="8097"/>
    <x v="0"/>
    <x v="7"/>
    <s v="Traditional"/>
    <n v="4351.7944067796616"/>
    <s v="FOW"/>
    <s v="Discounted"/>
    <s v="Discounted"/>
    <s v="bad"/>
  </r>
  <r>
    <x v="5"/>
    <s v="T02296"/>
    <s v="JUST LIFESTYLE Pvt Ltd_ Infinity Mall_ Malad"/>
    <s v="SKAGEN"/>
    <s v="FOSSIL INDIA P LTD"/>
    <n v="53"/>
    <n v="8"/>
    <n v="4"/>
    <n v="2023"/>
    <s v="8-4-2023"/>
    <s v="SKW3033I2296"/>
    <s v="P4"/>
    <s v="P4W1"/>
    <x v="0"/>
    <s v="WATCH"/>
    <s v="SKW3033I"/>
    <s v="SKW3033"/>
    <n v="1"/>
    <n v="13495"/>
    <n v="8097"/>
    <n v="0"/>
    <n v="5398"/>
    <x v="0"/>
    <x v="9"/>
    <s v="Traditional"/>
    <n v="2901.1962711864408"/>
    <s v="SKW"/>
    <s v="Discounted"/>
    <s v="Discounted"/>
    <s v="bad"/>
  </r>
  <r>
    <x v="6"/>
    <s v="T04360"/>
    <s v="JUST LIFESTYLE PRIVATE LIMITED_ Coimbatore"/>
    <s v="FOSSIL"/>
    <s v="FOSSIL INDIA P LTD"/>
    <n v="41"/>
    <n v="8"/>
    <n v="4"/>
    <n v="2023"/>
    <s v="8-4-2023"/>
    <s v="ES5098I4360"/>
    <s v="P4"/>
    <s v="P4W1"/>
    <x v="0"/>
    <s v="WATCH"/>
    <s v="ES5098I"/>
    <s v="ES5098"/>
    <n v="1"/>
    <n v="13495"/>
    <n v="1350"/>
    <n v="0"/>
    <n v="12145"/>
    <x v="1"/>
    <x v="7"/>
    <s v="Traditional"/>
    <n v="6527.4228813559312"/>
    <s v="FOW"/>
    <s v="Discounted"/>
    <s v="Discounted"/>
    <s v="bad"/>
  </r>
  <r>
    <x v="10"/>
    <s v="T04321"/>
    <s v="JUST LIFESTYLE PRIVATE LIMITED_Kottayam"/>
    <s v="FOSSIL"/>
    <s v="FOSSIL INDIA P LTD"/>
    <n v="28"/>
    <n v="8"/>
    <n v="4"/>
    <n v="2023"/>
    <s v="8-4-2023"/>
    <s v="ES5098I4321"/>
    <s v="P4"/>
    <s v="P4W1"/>
    <x v="0"/>
    <s v="WATCH"/>
    <s v="ES5098I"/>
    <s v="ES5098"/>
    <n v="1"/>
    <n v="13495"/>
    <n v="0"/>
    <n v="0"/>
    <n v="13495"/>
    <x v="1"/>
    <x v="7"/>
    <s v="Traditional"/>
    <n v="7252.9906779661014"/>
    <s v="FOW"/>
    <s v="Non-Discounted"/>
    <s v="Non-Discounted"/>
    <s v="bad"/>
  </r>
  <r>
    <x v="4"/>
    <s v="T04206"/>
    <s v="Just Lifestyle Pvt Ltd_PHX_BLR"/>
    <s v="SKAGEN"/>
    <s v="FOSSIL INDIA P LTD"/>
    <n v="126"/>
    <n v="9"/>
    <n v="4"/>
    <n v="2023"/>
    <s v="9-4-2023"/>
    <s v="SKW3033I4206"/>
    <s v="P4"/>
    <s v="P4W2"/>
    <x v="0"/>
    <s v="WATCH"/>
    <s v="SKW3033I"/>
    <s v="SKW3033"/>
    <n v="1"/>
    <n v="13495"/>
    <n v="8097"/>
    <n v="0"/>
    <n v="5398"/>
    <x v="1"/>
    <x v="9"/>
    <s v="Traditional"/>
    <n v="2901.1962711864408"/>
    <s v="SKW"/>
    <s v="Discounted"/>
    <s v="Discounted"/>
    <s v="bad"/>
  </r>
  <r>
    <x v="11"/>
    <s v="T02278"/>
    <s v="JUST LIFESTYLE PVT LTD_Treasure Island_Indore"/>
    <s v="FOSSIL"/>
    <s v="FOSSIL INDIA P LTD"/>
    <n v="43"/>
    <n v="9"/>
    <n v="4"/>
    <n v="2023"/>
    <s v="9-4-2023"/>
    <s v="FS4656I2278"/>
    <s v="P4"/>
    <s v="P4W2"/>
    <x v="0"/>
    <s v="WATCH"/>
    <s v="FS4656I"/>
    <s v="FS4656"/>
    <n v="1"/>
    <n v="13495"/>
    <n v="0"/>
    <n v="0"/>
    <n v="13495"/>
    <x v="0"/>
    <x v="7"/>
    <s v="Traditional"/>
    <n v="7252.9906779661014"/>
    <s v="FOW"/>
    <s v="Non-Discounted"/>
    <s v="Non-Discounted"/>
    <s v="bad"/>
  </r>
  <r>
    <x v="2"/>
    <s v="T04291"/>
    <s v="JUST LIFESTYLE PVT LTD_Blr Airport"/>
    <s v="FOSSIL"/>
    <s v="FOSSIL INDIA P LTD"/>
    <n v="78"/>
    <n v="10"/>
    <n v="4"/>
    <n v="2023"/>
    <s v="10-4-2023"/>
    <s v="FS5943I4291"/>
    <s v="P4"/>
    <s v="P4W2"/>
    <x v="0"/>
    <s v="WATCH"/>
    <s v="FS5943I"/>
    <s v="FS5943"/>
    <n v="1"/>
    <n v="13495"/>
    <n v="5398"/>
    <n v="0"/>
    <n v="8097"/>
    <x v="1"/>
    <x v="7"/>
    <s v="Traditional"/>
    <n v="4351.7944067796616"/>
    <s v="FOW"/>
    <s v="Discounted"/>
    <s v="Discounted"/>
    <s v="bad"/>
  </r>
  <r>
    <x v="14"/>
    <s v="T04327"/>
    <s v="JUST LIFESTYLE PVT LTD_Sobha City Mall_Thrissur"/>
    <s v="FOSSIL"/>
    <s v="FOSSIL INDIA P LTD"/>
    <n v="55"/>
    <n v="11"/>
    <n v="4"/>
    <n v="2023"/>
    <s v="11-4-2023"/>
    <s v="FS5713I4327"/>
    <s v="P4"/>
    <s v="P4W2"/>
    <x v="0"/>
    <s v="WATCH"/>
    <s v="FS5713I"/>
    <s v="FS5713"/>
    <n v="1"/>
    <n v="13495"/>
    <n v="5398"/>
    <n v="0"/>
    <n v="8097"/>
    <x v="1"/>
    <x v="7"/>
    <s v="Traditional"/>
    <n v="4351.7944067796616"/>
    <s v="FOW"/>
    <s v="Discounted"/>
    <s v="Discounted"/>
    <s v="bad"/>
  </r>
  <r>
    <x v="2"/>
    <s v="T04291"/>
    <s v="JUST LIFESTYLE PVT LTD_Blr Airport"/>
    <s v="FOSSIL"/>
    <s v="FOSSIL INDIA P LTD"/>
    <n v="90"/>
    <n v="12"/>
    <n v="4"/>
    <n v="2023"/>
    <s v="12-4-2023"/>
    <s v="ES5222I4291"/>
    <s v="P4"/>
    <s v="P4W2"/>
    <x v="0"/>
    <s v="WATCH"/>
    <s v="ES5222I"/>
    <s v="ES5222"/>
    <n v="1"/>
    <n v="13495"/>
    <n v="4048"/>
    <n v="0"/>
    <n v="9447"/>
    <x v="1"/>
    <x v="7"/>
    <s v="Traditional"/>
    <n v="5077.3622033898309"/>
    <s v="FOW"/>
    <s v="Discounted"/>
    <s v="Discounted"/>
    <s v="bad"/>
  </r>
  <r>
    <x v="5"/>
    <s v="T02296"/>
    <s v="JUST LIFESTYLE Pvt Ltd_ Infinity Mall_ Malad"/>
    <s v="FOSSIL"/>
    <s v="FOSSIL INDIA P LTD"/>
    <n v="74"/>
    <n v="12"/>
    <n v="4"/>
    <n v="2023"/>
    <s v="12-4-2023"/>
    <s v="FS5986I2296"/>
    <s v="P4"/>
    <s v="P4W2"/>
    <x v="0"/>
    <s v="WATCH"/>
    <s v="FS5986I"/>
    <s v="FS5986"/>
    <n v="1"/>
    <n v="13495"/>
    <n v="0"/>
    <n v="0"/>
    <n v="13495"/>
    <x v="0"/>
    <x v="7"/>
    <s v="Traditional"/>
    <n v="7252.9906779661014"/>
    <s v="FOW"/>
    <s v="Non-Discounted"/>
    <s v="Non-Discounted"/>
    <s v="bad"/>
  </r>
  <r>
    <x v="7"/>
    <s v="T02095"/>
    <s v="JUST LIFESTYLE PVT.LTD_ Aurangabad"/>
    <s v="FOSSIL"/>
    <s v="FOSSIL INDIA P LTD"/>
    <n v="69"/>
    <n v="12"/>
    <n v="4"/>
    <n v="2023"/>
    <s v="12-4-2023"/>
    <s v="ES5098I2095"/>
    <s v="P4"/>
    <s v="P4W2"/>
    <x v="0"/>
    <s v="WATCH"/>
    <s v="ES5098I"/>
    <s v="ES5098"/>
    <n v="1"/>
    <n v="13495"/>
    <n v="1350"/>
    <n v="0"/>
    <n v="12145"/>
    <x v="0"/>
    <x v="7"/>
    <s v="Traditional"/>
    <n v="6527.4228813559312"/>
    <s v="FOW"/>
    <s v="Discounted"/>
    <s v="Discounted"/>
    <s v="bad"/>
  </r>
  <r>
    <x v="10"/>
    <s v="T04321"/>
    <s v="JUST LIFESTYLE PRIVATE LIMITED_Kottayam"/>
    <s v="FOSSIL"/>
    <s v="FOSSIL INDIA P LTD"/>
    <n v="45"/>
    <n v="14"/>
    <n v="4"/>
    <n v="2023"/>
    <s v="14-4-2023"/>
    <s v="FS5713I4321"/>
    <s v="P4"/>
    <s v="P4W2"/>
    <x v="0"/>
    <s v="WATCH"/>
    <s v="FS5713I"/>
    <s v="FS5713"/>
    <n v="1"/>
    <n v="13495"/>
    <n v="5398"/>
    <n v="0"/>
    <n v="8097"/>
    <x v="1"/>
    <x v="7"/>
    <s v="Traditional"/>
    <n v="4351.7944067796616"/>
    <s v="FOW"/>
    <s v="Discounted"/>
    <s v="Discounted"/>
    <s v="bad"/>
  </r>
  <r>
    <x v="6"/>
    <s v="T04360"/>
    <s v="JUST LIFESTYLE PRIVATE LIMITED_ Coimbatore"/>
    <s v="FOSSIL"/>
    <s v="FOSSIL INDIA P LTD"/>
    <n v="61"/>
    <n v="14"/>
    <n v="4"/>
    <n v="2023"/>
    <s v="14-4-2023"/>
    <s v="FS5707I4360"/>
    <s v="P4"/>
    <s v="P4W2"/>
    <x v="0"/>
    <s v="WATCH"/>
    <s v="FS5707I"/>
    <s v="FS5707"/>
    <n v="1"/>
    <n v="13495"/>
    <n v="5398"/>
    <n v="0"/>
    <n v="8097"/>
    <x v="1"/>
    <x v="7"/>
    <s v="Traditional"/>
    <n v="4351.7944067796616"/>
    <s v="FOW"/>
    <s v="Discounted"/>
    <s v="Discounted"/>
    <s v="bad"/>
  </r>
  <r>
    <x v="15"/>
    <s v="T02393"/>
    <s v="JUST LIFESTYLE PVT LTD_Nagpur (Trillium-JW)"/>
    <s v="FOSSIL"/>
    <s v="FOSSIL INDIA P LTD"/>
    <n v="30"/>
    <n v="14"/>
    <n v="4"/>
    <n v="2023"/>
    <s v="14-4-2023"/>
    <s v="ES5216I2393"/>
    <s v="P4"/>
    <s v="P4W2"/>
    <x v="0"/>
    <s v="WATCH"/>
    <s v="ES5216I"/>
    <s v="ES5216"/>
    <n v="1"/>
    <n v="13495"/>
    <n v="0"/>
    <n v="0"/>
    <n v="13495"/>
    <x v="0"/>
    <x v="7"/>
    <s v="Traditional"/>
    <n v="7252.9906779661014"/>
    <s v="FOW"/>
    <s v="Non-Discounted"/>
    <s v="Non-Discounted"/>
    <s v="bad"/>
  </r>
  <r>
    <x v="14"/>
    <s v="T04327"/>
    <s v="JUST LIFESTYLE PVT LTD_Sobha City Mall_Thrissur"/>
    <s v="SKAGEN"/>
    <s v="FOSSIL INDIA P LTD"/>
    <n v="69"/>
    <n v="14"/>
    <n v="4"/>
    <n v="2023"/>
    <s v="14-4-2023"/>
    <s v="SKW30334327"/>
    <s v="P4"/>
    <s v="P4W2"/>
    <x v="0"/>
    <s v="WATCH"/>
    <s v="SKW3033"/>
    <s v="SKW3033"/>
    <n v="1"/>
    <n v="13495"/>
    <n v="8097"/>
    <n v="0"/>
    <n v="5398"/>
    <x v="1"/>
    <x v="9"/>
    <s v="Traditional"/>
    <n v="2901.1962711864408"/>
    <s v="SKW"/>
    <s v="Discounted"/>
    <s v="Discounted"/>
    <s v="bad"/>
  </r>
  <r>
    <x v="11"/>
    <s v="T02278"/>
    <s v="JUST LIFESTYLE PVT LTD_Treasure Island_Indore"/>
    <s v="FOSSIL"/>
    <s v="FOSSIL INDIA P LTD"/>
    <n v="81"/>
    <n v="15"/>
    <n v="4"/>
    <n v="2023"/>
    <s v="15-4-2023"/>
    <s v="BQ2532I2278"/>
    <s v="P4"/>
    <s v="P4W2"/>
    <x v="0"/>
    <s v="WATCH"/>
    <s v="BQ2532I"/>
    <s v="BQ2532"/>
    <n v="1"/>
    <n v="13495"/>
    <n v="5398"/>
    <n v="0"/>
    <n v="8097"/>
    <x v="0"/>
    <x v="8"/>
    <s v="Traditional"/>
    <n v="4351.7944067796616"/>
    <s v="FOW DF"/>
    <s v="Discounted"/>
    <s v="Discounted"/>
    <s v="bad"/>
  </r>
  <r>
    <x v="2"/>
    <s v="T04291"/>
    <s v="JUST LIFESTYLE PVT LTD_Blr Airport"/>
    <s v="SKAGEN"/>
    <s v="FOSSIL INDIA P LTD"/>
    <n v="112"/>
    <n v="15"/>
    <n v="4"/>
    <n v="2023"/>
    <s v="15-4-2023"/>
    <s v="SKW68044291"/>
    <s v="P4"/>
    <s v="P4W2"/>
    <x v="0"/>
    <s v="WATCH"/>
    <s v="SKW6804"/>
    <s v="SKW6804"/>
    <n v="1"/>
    <n v="13495"/>
    <n v="5398"/>
    <n v="0"/>
    <n v="8097"/>
    <x v="1"/>
    <x v="9"/>
    <s v="Traditional"/>
    <n v="4351.7944067796616"/>
    <s v="SKW"/>
    <s v="Discounted"/>
    <s v="Discounted"/>
    <s v="bad"/>
  </r>
  <r>
    <x v="15"/>
    <s v="T02393"/>
    <s v="JUST LIFESTYLE PVT LTD_Nagpur (Trillium-JW)"/>
    <s v="FOSSIL"/>
    <s v="FOSSIL INDIA P LTD"/>
    <n v="36"/>
    <n v="15"/>
    <n v="4"/>
    <n v="2023"/>
    <s v="15-4-2023"/>
    <s v="FS4656I2393"/>
    <s v="P4"/>
    <s v="P4W2"/>
    <x v="0"/>
    <s v="WATCH"/>
    <s v="FS4656I"/>
    <s v="FS4656"/>
    <n v="1"/>
    <n v="13495"/>
    <n v="0"/>
    <n v="945"/>
    <n v="13495"/>
    <x v="0"/>
    <x v="7"/>
    <s v="Traditional"/>
    <n v="7252.9906779661014"/>
    <s v="FOW"/>
    <s v="Non-Discounted"/>
    <s v="Non-Discounted"/>
    <s v="bad"/>
  </r>
  <r>
    <x v="14"/>
    <s v="T04327"/>
    <s v="JUST LIFESTYLE PVT LTD_Sobha City Mall_Thrissur"/>
    <s v="FOSSIL"/>
    <s v="FOSSIL INDIA P LTD"/>
    <n v="86"/>
    <n v="15"/>
    <n v="4"/>
    <n v="2023"/>
    <s v="15-4-2023"/>
    <s v="FS5944I4327"/>
    <s v="P4"/>
    <s v="P4W2"/>
    <x v="0"/>
    <s v="WATCH"/>
    <s v="FS5944I"/>
    <s v="FS5944"/>
    <n v="1"/>
    <n v="13495"/>
    <n v="5398"/>
    <n v="0"/>
    <n v="8097"/>
    <x v="1"/>
    <x v="7"/>
    <s v="Traditional"/>
    <n v="4351.7944067796616"/>
    <s v="FOW"/>
    <s v="Discounted"/>
    <s v="Discounted"/>
    <s v="bad"/>
  </r>
  <r>
    <x v="14"/>
    <s v="T04327"/>
    <s v="JUST LIFESTYLE PVT LTD_Sobha City Mall_Thrissur"/>
    <s v="SKAGEN"/>
    <s v="FOSSIL INDIA P LTD"/>
    <n v="82"/>
    <n v="15"/>
    <n v="4"/>
    <n v="2023"/>
    <s v="15-4-2023"/>
    <s v="SKW3033I4327"/>
    <s v="P4"/>
    <s v="P4W2"/>
    <x v="0"/>
    <s v="WATCH"/>
    <s v="SKW3033I"/>
    <s v="SKW3033"/>
    <n v="1"/>
    <n v="13495"/>
    <n v="8097"/>
    <n v="0"/>
    <n v="5398"/>
    <x v="1"/>
    <x v="9"/>
    <s v="Traditional"/>
    <n v="2901.1962711864408"/>
    <s v="SKW"/>
    <s v="Discounted"/>
    <s v="Discounted"/>
    <s v="bad"/>
  </r>
  <r>
    <x v="0"/>
    <s v="T02286"/>
    <s v="JUST LIFESTYLE PVT.LTD_ Anudh"/>
    <s v="FOSSIL"/>
    <s v="FOSSIL INDIA P LTD"/>
    <n v="112"/>
    <n v="16"/>
    <n v="4"/>
    <n v="2023"/>
    <s v="16-4-2023"/>
    <s v="ES5098I2286"/>
    <s v="P4"/>
    <s v="P4W3"/>
    <x v="0"/>
    <s v="WATCH"/>
    <s v="ES5098I"/>
    <s v="ES5098"/>
    <n v="1"/>
    <n v="13495"/>
    <n v="1350"/>
    <n v="0"/>
    <n v="12145"/>
    <x v="0"/>
    <x v="7"/>
    <s v="Traditional"/>
    <n v="6527.4228813559312"/>
    <s v="FOW"/>
    <s v="Discounted"/>
    <s v="Discounted"/>
    <s v="bad"/>
  </r>
  <r>
    <x v="1"/>
    <s v="T02294"/>
    <s v="JUST LIFESTYLE Pvt Ltd Andheri Link Road_ Mumbai"/>
    <s v="FOSSIL"/>
    <s v="FOSSIL INDIA P LTD"/>
    <n v="85"/>
    <n v="17"/>
    <n v="4"/>
    <n v="2023"/>
    <s v="17-4-2023"/>
    <s v="FS5949I2294"/>
    <s v="P4"/>
    <s v="P4W3"/>
    <x v="0"/>
    <s v="WATCH"/>
    <s v="FS5949I"/>
    <s v="FS5949"/>
    <n v="1"/>
    <n v="13495"/>
    <n v="4048"/>
    <n v="0"/>
    <n v="9447"/>
    <x v="0"/>
    <x v="7"/>
    <s v="Traditional"/>
    <n v="5077.3622033898309"/>
    <s v="FOW"/>
    <s v="Discounted"/>
    <s v="Discounted"/>
    <s v="bad"/>
  </r>
  <r>
    <x v="10"/>
    <s v="T04321"/>
    <s v="JUST LIFESTYLE PRIVATE LIMITED_Kottayam"/>
    <s v="FOSSIL"/>
    <s v="FOSSIL INDIA P LTD"/>
    <n v="55"/>
    <n v="17"/>
    <n v="4"/>
    <n v="2023"/>
    <s v="17-4-2023"/>
    <s v="FS5949I4321"/>
    <s v="P4"/>
    <s v="P4W3"/>
    <x v="0"/>
    <s v="WATCH"/>
    <s v="FS5949I"/>
    <s v="FS5949"/>
    <n v="1"/>
    <n v="13495"/>
    <n v="4048"/>
    <n v="0"/>
    <n v="9447"/>
    <x v="1"/>
    <x v="7"/>
    <s v="Traditional"/>
    <n v="5077.3622033898309"/>
    <s v="FOW"/>
    <s v="Discounted"/>
    <s v="Discounted"/>
    <s v="bad"/>
  </r>
  <r>
    <x v="3"/>
    <s v="T02206"/>
    <s v="JUST LIFESTYLE PVT.LTD_ Viviana_Thane"/>
    <s v="FOSSIL"/>
    <s v="FOSSIL INDIA P LTD"/>
    <n v="358"/>
    <n v="17"/>
    <n v="4"/>
    <n v="2023"/>
    <s v="17-4-2023"/>
    <s v="FS5951I2206"/>
    <s v="P4"/>
    <s v="P4W3"/>
    <x v="0"/>
    <s v="WATCH"/>
    <s v="FS5951I"/>
    <s v="FS5951"/>
    <n v="1"/>
    <n v="13495"/>
    <n v="4048"/>
    <n v="0"/>
    <n v="9447"/>
    <x v="0"/>
    <x v="7"/>
    <s v="Traditional"/>
    <n v="5077.3622033898309"/>
    <s v="FOW"/>
    <s v="Discounted"/>
    <s v="Discounted"/>
    <s v="bad"/>
  </r>
  <r>
    <x v="14"/>
    <s v="T04327"/>
    <s v="JUST LIFESTYLE PVT LTD_Sobha City Mall_Thrissur"/>
    <s v="FOSSIL"/>
    <s v="FOSSIL INDIA P LTD"/>
    <n v="102"/>
    <n v="18"/>
    <n v="4"/>
    <n v="2023"/>
    <s v="18-4-2023"/>
    <s v="FS5903I4327"/>
    <s v="P4"/>
    <s v="P4W3"/>
    <x v="0"/>
    <s v="WATCH"/>
    <s v="FS5903I"/>
    <s v="FS5903"/>
    <n v="1"/>
    <n v="13495"/>
    <n v="5398"/>
    <n v="0"/>
    <n v="8097"/>
    <x v="1"/>
    <x v="7"/>
    <s v="Traditional"/>
    <n v="4351.7944067796616"/>
    <s v="FOW"/>
    <s v="Discounted"/>
    <s v="Discounted"/>
    <s v="bad"/>
  </r>
  <r>
    <x v="10"/>
    <s v="T04321"/>
    <s v="JUST LIFESTYLE PRIVATE LIMITED_Kottayam"/>
    <s v="FOSSIL"/>
    <s v="FOSSIL INDIA P LTD"/>
    <n v="60"/>
    <n v="19"/>
    <n v="4"/>
    <n v="2023"/>
    <s v="19-4-2023"/>
    <s v="BQ2532I4321"/>
    <s v="P4"/>
    <s v="P4W3"/>
    <x v="0"/>
    <s v="WATCH"/>
    <s v="BQ2532I"/>
    <s v="BQ2532"/>
    <n v="1"/>
    <n v="13495"/>
    <n v="0"/>
    <n v="0"/>
    <n v="13495"/>
    <x v="1"/>
    <x v="8"/>
    <s v="Traditional"/>
    <n v="7252.9906779661014"/>
    <s v="FOW DF"/>
    <s v="Non-Discounted"/>
    <s v="Non-Discounted"/>
    <s v="bad"/>
  </r>
  <r>
    <x v="11"/>
    <s v="T02278"/>
    <s v="JUST LIFESTYLE PVT LTD_Treasure Island_Indore"/>
    <s v="FOSSIL"/>
    <s v="FOSSIL INDIA P LTD"/>
    <n v="99"/>
    <n v="19"/>
    <n v="4"/>
    <n v="2023"/>
    <s v="19-4-2023"/>
    <s v="FS5943I2278"/>
    <s v="P4"/>
    <s v="P4W3"/>
    <x v="0"/>
    <s v="WATCH"/>
    <s v="FS5943I"/>
    <s v="FS5943"/>
    <n v="1"/>
    <n v="13495"/>
    <n v="5398"/>
    <n v="250"/>
    <n v="8097"/>
    <x v="0"/>
    <x v="7"/>
    <s v="Traditional"/>
    <n v="4351.7944067796616"/>
    <s v="FOW"/>
    <s v="Discounted"/>
    <s v="Discounted"/>
    <s v="bad"/>
  </r>
  <r>
    <x v="13"/>
    <s v="T02320"/>
    <s v="JUST LIFESTYLE PVT LTD_ Nasik"/>
    <s v="FOSSIL"/>
    <s v="FOSSIL INDIA P LTD"/>
    <n v="117"/>
    <n v="19"/>
    <n v="4"/>
    <n v="2023"/>
    <s v="19-4-2023"/>
    <s v="FS5707I2320"/>
    <s v="P4"/>
    <s v="P4W3"/>
    <x v="0"/>
    <s v="WATCH"/>
    <s v="FS5707I"/>
    <s v="FS5707"/>
    <n v="1"/>
    <n v="13495"/>
    <n v="5398"/>
    <n v="42"/>
    <n v="8097"/>
    <x v="0"/>
    <x v="7"/>
    <s v="Traditional"/>
    <n v="4351.7944067796616"/>
    <s v="FOW"/>
    <s v="Discounted"/>
    <s v="Discounted"/>
    <s v="bad"/>
  </r>
  <r>
    <x v="1"/>
    <s v="T02294"/>
    <s v="JUST LIFESTYLE Pvt Ltd Andheri Link Road_ Mumbai"/>
    <s v="FOSSIL"/>
    <s v="FOSSIL INDIA P LTD"/>
    <n v="101"/>
    <n v="20"/>
    <n v="4"/>
    <n v="2023"/>
    <s v="20-4-2023"/>
    <s v="ES5098I2294"/>
    <s v="P4"/>
    <s v="P4W3"/>
    <x v="0"/>
    <s v="WATCH"/>
    <s v="ES5098I"/>
    <s v="ES5098"/>
    <n v="1"/>
    <n v="13495"/>
    <n v="1350"/>
    <n v="850"/>
    <n v="12145"/>
    <x v="0"/>
    <x v="7"/>
    <s v="Traditional"/>
    <n v="6527.4228813559312"/>
    <s v="FOW"/>
    <s v="Discounted"/>
    <s v="Discounted"/>
    <s v="bad"/>
  </r>
  <r>
    <x v="5"/>
    <s v="T02296"/>
    <s v="JUST LIFESTYLE Pvt Ltd_ Infinity Mall_ Malad"/>
    <s v="FOSSIL"/>
    <s v="FOSSIL INDIA P LTD"/>
    <n v="137"/>
    <n v="20"/>
    <n v="4"/>
    <n v="2023"/>
    <s v="20-4-2023"/>
    <s v="FS5943I2296"/>
    <s v="P4"/>
    <s v="P4W3"/>
    <x v="0"/>
    <s v="WATCH"/>
    <s v="FS5943I"/>
    <s v="FS5943"/>
    <n v="1"/>
    <n v="13495"/>
    <n v="5398"/>
    <n v="0"/>
    <n v="8097"/>
    <x v="0"/>
    <x v="7"/>
    <s v="Traditional"/>
    <n v="4351.7944067796616"/>
    <s v="FOW"/>
    <s v="Discounted"/>
    <s v="Discounted"/>
    <s v="bad"/>
  </r>
  <r>
    <x v="5"/>
    <s v="T02296"/>
    <s v="JUST LIFESTYLE Pvt Ltd_ Infinity Mall_ Malad"/>
    <s v="FOSSIL"/>
    <s v="FOSSIL INDIA P LTD"/>
    <n v="138"/>
    <n v="20"/>
    <n v="4"/>
    <n v="2023"/>
    <s v="20-4-2023"/>
    <s v="JR1356IT2296"/>
    <s v="P4"/>
    <s v="P4W3"/>
    <x v="0"/>
    <s v="WATCH"/>
    <s v="JR1356IT"/>
    <s v="JR1356"/>
    <n v="1"/>
    <n v="13495"/>
    <n v="5398"/>
    <n v="0"/>
    <n v="8097"/>
    <x v="0"/>
    <x v="7"/>
    <s v="Traditional"/>
    <n v="4351.7944067796616"/>
    <s v="FOW"/>
    <s v="Discounted"/>
    <s v="Discounted"/>
    <s v="bad"/>
  </r>
  <r>
    <x v="3"/>
    <s v="T02206"/>
    <s v="JUST LIFESTYLE PVT.LTD_ Viviana_Thane"/>
    <s v="FOSSIL"/>
    <s v="FOSSIL INDIA P LTD"/>
    <n v="394"/>
    <n v="20"/>
    <n v="4"/>
    <n v="2023"/>
    <s v="20-4-2023"/>
    <s v="FS4656I2206"/>
    <s v="P4"/>
    <s v="P4W3"/>
    <x v="0"/>
    <s v="WATCH"/>
    <s v="FS4656I"/>
    <s v="FS4656"/>
    <n v="1"/>
    <n v="13495"/>
    <n v="0"/>
    <n v="2700"/>
    <n v="13495"/>
    <x v="0"/>
    <x v="7"/>
    <s v="Traditional"/>
    <n v="7252.9906779661014"/>
    <s v="FOW"/>
    <s v="Non-Discounted"/>
    <s v="Non-Discounted"/>
    <s v="bad"/>
  </r>
  <r>
    <x v="14"/>
    <s v="T04327"/>
    <s v="JUST LIFESTYLE PVT LTD_Sobha City Mall_Thrissur"/>
    <s v="FOSSIL"/>
    <s v="FOSSIL INDIA P LTD"/>
    <n v="116"/>
    <n v="20"/>
    <n v="4"/>
    <n v="2023"/>
    <s v="20-4-2023"/>
    <s v="FS4656I4327"/>
    <s v="P4"/>
    <s v="P4W3"/>
    <x v="0"/>
    <s v="WATCH"/>
    <s v="FS4656I"/>
    <s v="FS4656"/>
    <n v="1"/>
    <n v="13495"/>
    <n v="0"/>
    <n v="0"/>
    <n v="13495"/>
    <x v="1"/>
    <x v="7"/>
    <s v="Traditional"/>
    <n v="7252.9906779661014"/>
    <s v="FOW"/>
    <s v="Non-Discounted"/>
    <s v="Non-Discounted"/>
    <s v="bad"/>
  </r>
  <r>
    <x v="11"/>
    <s v="T02278"/>
    <s v="JUST LIFESTYLE PVT LTD_Treasure Island_Indore"/>
    <s v="FOSSIL"/>
    <s v="FOSSIL INDIA P LTD"/>
    <n v="105"/>
    <n v="21"/>
    <n v="4"/>
    <n v="2023"/>
    <s v="21-4-2023"/>
    <s v="FS5848I2278"/>
    <s v="P4"/>
    <s v="P4W3"/>
    <x v="0"/>
    <s v="WATCH"/>
    <s v="FS5848I"/>
    <s v="FS5848"/>
    <n v="1"/>
    <n v="13495"/>
    <n v="1350"/>
    <n v="150"/>
    <n v="12145"/>
    <x v="0"/>
    <x v="7"/>
    <s v="Traditional"/>
    <n v="6527.4228813559312"/>
    <s v="FOW"/>
    <s v="Discounted"/>
    <s v="Discounted"/>
    <s v="bad"/>
  </r>
  <r>
    <x v="15"/>
    <s v="T02393"/>
    <s v="JUST LIFESTYLE PVT LTD_Nagpur (Trillium-JW)"/>
    <s v="FOSSIL"/>
    <s v="FOSSIL INDIA P LTD"/>
    <n v="51"/>
    <n v="21"/>
    <n v="4"/>
    <n v="2023"/>
    <s v="21-4-2023"/>
    <s v="FS5848I2393"/>
    <s v="P4"/>
    <s v="P4W3"/>
    <x v="0"/>
    <s v="WATCH"/>
    <s v="FS5848I"/>
    <s v="FS5848"/>
    <n v="1"/>
    <n v="13495"/>
    <n v="0"/>
    <n v="0"/>
    <n v="13495"/>
    <x v="0"/>
    <x v="7"/>
    <s v="Traditional"/>
    <n v="7252.9906779661014"/>
    <s v="FOW"/>
    <s v="Non-Discounted"/>
    <s v="Non-Discounted"/>
    <s v="bad"/>
  </r>
  <r>
    <x v="4"/>
    <s v="T04206"/>
    <s v="Just Lifestyle Pvt Ltd_PHX_BLR"/>
    <s v="FOSSIL"/>
    <s v="FOSSIL INDIA P LTD"/>
    <n v="236"/>
    <n v="22"/>
    <n v="4"/>
    <n v="2023"/>
    <s v="22-4-2023"/>
    <s v="FS4487I4206"/>
    <s v="P4"/>
    <s v="P4W3"/>
    <x v="0"/>
    <s v="WATCH"/>
    <s v="FS4487I"/>
    <s v="FS4487"/>
    <n v="1"/>
    <n v="13495"/>
    <n v="1350"/>
    <n v="0"/>
    <n v="12145"/>
    <x v="1"/>
    <x v="7"/>
    <s v="Traditional"/>
    <n v="6527.4228813559312"/>
    <s v="FOW"/>
    <s v="Discounted"/>
    <s v="Discounted"/>
    <s v="bad"/>
  </r>
  <r>
    <x v="8"/>
    <s v="T02357"/>
    <s v="JUST LIFESTYLE PVT LTD_ Dombivli"/>
    <s v="FOSSIL"/>
    <s v="FOSSIL INDIA P LTD"/>
    <n v="125"/>
    <n v="22"/>
    <n v="4"/>
    <n v="2023"/>
    <s v="22-4-2023"/>
    <s v="FS5986I2357"/>
    <s v="P4"/>
    <s v="P4W3"/>
    <x v="0"/>
    <s v="WATCH"/>
    <s v="FS5986I"/>
    <s v="FS5986"/>
    <n v="1"/>
    <n v="13495"/>
    <n v="0"/>
    <n v="500"/>
    <n v="13495"/>
    <x v="0"/>
    <x v="7"/>
    <s v="Traditional"/>
    <n v="7252.9906779661014"/>
    <s v="FOW"/>
    <s v="Non-Discounted"/>
    <s v="Non-Discounted"/>
    <s v="bad"/>
  </r>
  <r>
    <x v="11"/>
    <s v="T02278"/>
    <s v="JUST LIFESTYLE PVT LTD_Treasure Island_Indore"/>
    <s v="FOSSIL"/>
    <s v="FOSSIL INDIA P LTD"/>
    <n v="114"/>
    <n v="22"/>
    <n v="4"/>
    <n v="2023"/>
    <s v="22-4-2023"/>
    <s v="FS5707I2278"/>
    <s v="P4"/>
    <s v="P4W3"/>
    <x v="0"/>
    <s v="WATCH"/>
    <s v="FS5707I"/>
    <s v="FS5707"/>
    <n v="1"/>
    <n v="13495"/>
    <n v="5398"/>
    <n v="0"/>
    <n v="8097"/>
    <x v="0"/>
    <x v="7"/>
    <s v="Traditional"/>
    <n v="4351.7944067796616"/>
    <s v="FOW"/>
    <s v="Discounted"/>
    <s v="Discounted"/>
    <s v="bad"/>
  </r>
  <r>
    <x v="4"/>
    <s v="T04206"/>
    <s v="Just Lifestyle Pvt Ltd_PHX_BLR"/>
    <s v="FOSSIL"/>
    <s v="FOSSIL INDIA P LTD"/>
    <n v="272"/>
    <n v="23"/>
    <n v="4"/>
    <n v="2023"/>
    <s v="23-4-2023"/>
    <s v="FS4656IE4206"/>
    <s v="P4"/>
    <s v="P4W4"/>
    <x v="0"/>
    <s v="WATCH"/>
    <s v="FS4656IE"/>
    <s v="FS4656"/>
    <n v="1"/>
    <n v="13495"/>
    <n v="0"/>
    <n v="0"/>
    <n v="13495"/>
    <x v="1"/>
    <x v="7"/>
    <s v="Traditional"/>
    <n v="7252.9906779661014"/>
    <s v="FOW"/>
    <s v="Non-Discounted"/>
    <s v="Non-Discounted"/>
    <s v="bad"/>
  </r>
  <r>
    <x v="8"/>
    <s v="T02357"/>
    <s v="JUST LIFESTYLE PVT LTD_ Dombivli"/>
    <s v="FOSSIL"/>
    <s v="FOSSIL INDIA P LTD"/>
    <n v="2004"/>
    <n v="31"/>
    <n v="3"/>
    <n v="2023"/>
    <s v="31-3-2023"/>
    <s v="ES5165I2357"/>
    <s v="P3"/>
    <s v="P3W5"/>
    <x v="1"/>
    <s v="WATCH"/>
    <s v="ES5165I"/>
    <s v="ES5165"/>
    <n v="1"/>
    <n v="13494.999999999998"/>
    <n v="0"/>
    <n v="0"/>
    <n v="13494.999999999998"/>
    <x v="0"/>
    <x v="7"/>
    <s v="Traditional"/>
    <n v="7252.9906779661014"/>
    <s v="FOW"/>
    <s v="Non-Discounted"/>
    <s v="Non-Discounted"/>
    <s v="bad"/>
  </r>
  <r>
    <x v="16"/>
    <s v="T02414"/>
    <s v="JUST LIFESTYLE Pvt Ltd_ Ecom"/>
    <s v="FOSSIL"/>
    <s v="FOSSIL INDIA P LTD"/>
    <n v="304"/>
    <n v="31"/>
    <n v="3"/>
    <n v="2023"/>
    <s v="31-3-2023"/>
    <s v="FS4682I2414"/>
    <s v="P3"/>
    <s v="P3W5"/>
    <x v="1"/>
    <s v="WATCH"/>
    <s v="FS4682I"/>
    <s v="FS4682"/>
    <n v="1"/>
    <n v="13494.999999999998"/>
    <n v="0"/>
    <n v="13494"/>
    <n v="13494.999999999998"/>
    <x v="3"/>
    <x v="7"/>
    <s v="Traditional"/>
    <n v="7252.9906779661014"/>
    <s v="FOW"/>
    <s v="Non-Discounted"/>
    <s v="Non-Discounted"/>
    <s v="bad"/>
  </r>
  <r>
    <x v="5"/>
    <s v="T02296"/>
    <s v="JUST LIFESTYLE Pvt Ltd_ Infinity Mall_ Malad"/>
    <s v="FOSSIL"/>
    <s v="FOSSIL INDIA P LTD"/>
    <n v="2507"/>
    <n v="28"/>
    <n v="3"/>
    <n v="2023"/>
    <s v="28-3-2023"/>
    <s v="FS4487I2296"/>
    <s v="P3"/>
    <s v="P3W5"/>
    <x v="1"/>
    <s v="WATCH"/>
    <s v="FS4487I"/>
    <s v="FS4487"/>
    <n v="1"/>
    <n v="13494.999999999998"/>
    <n v="0"/>
    <n v="945"/>
    <n v="13494.999999999998"/>
    <x v="0"/>
    <x v="7"/>
    <s v="Traditional"/>
    <n v="7252.9906779661014"/>
    <s v="FOW"/>
    <s v="Non-Discounted"/>
    <s v="Non-Discounted"/>
    <s v="bad"/>
  </r>
  <r>
    <x v="0"/>
    <s v="T02286"/>
    <s v="JUST LIFESTYLE PVT.LTD_ Anudh"/>
    <s v="DIESEL"/>
    <s v="FOSSIL INDIA P LTD"/>
    <n v="2912"/>
    <n v="29"/>
    <n v="3"/>
    <n v="2023"/>
    <s v="29-3-2023"/>
    <s v="DZ1951I2286"/>
    <s v="P3"/>
    <s v="P3W5"/>
    <x v="1"/>
    <s v="WATCH"/>
    <s v="DZ1951I"/>
    <s v="DZ1951"/>
    <n v="1"/>
    <n v="13494.999999999998"/>
    <n v="5398"/>
    <n v="0"/>
    <n v="8096.9999999999982"/>
    <x v="0"/>
    <x v="1"/>
    <s v="Traditional"/>
    <n v="4351.7944067796598"/>
    <s v="DZW"/>
    <s v="Discounted"/>
    <s v="Discounted"/>
    <s v="bad"/>
  </r>
  <r>
    <x v="3"/>
    <s v="T02206"/>
    <s v="JUST LIFESTYLE PVT.LTD_ Viviana_Thane"/>
    <s v="ARMANI EXCHANGE"/>
    <s v="FOSSIL INDIA P LTD"/>
    <n v="7980"/>
    <n v="27"/>
    <n v="3"/>
    <n v="2023"/>
    <s v="27-3-2023"/>
    <s v="AX28562206"/>
    <s v="P3"/>
    <s v="P3W5"/>
    <x v="1"/>
    <s v="WATCH"/>
    <s v="AX2856"/>
    <s v="AX2856"/>
    <n v="1"/>
    <n v="13494.999999999998"/>
    <n v="2699"/>
    <n v="0"/>
    <n v="10795.999999999998"/>
    <x v="0"/>
    <x v="6"/>
    <s v="Traditional"/>
    <n v="5802.3925423728806"/>
    <s v="AXW"/>
    <s v="Discounted"/>
    <s v="Discounted"/>
    <s v="bad"/>
  </r>
  <r>
    <x v="14"/>
    <s v="T04327"/>
    <s v="JUST LIFESTYLE PVT LTD_Sobha City Mall_Thrissur"/>
    <s v="FOSSIL"/>
    <s v="FOSSIL INDIA P LTD"/>
    <n v="1447"/>
    <n v="30"/>
    <n v="3"/>
    <n v="2023"/>
    <s v="30-3-2023"/>
    <s v="FS4487IET4327"/>
    <s v="P3"/>
    <s v="P3W5"/>
    <x v="1"/>
    <s v="WATCH"/>
    <s v="FS4487IET"/>
    <s v="FS4487"/>
    <n v="1"/>
    <n v="13494.999999999998"/>
    <n v="0"/>
    <n v="0"/>
    <n v="13494.999999999998"/>
    <x v="1"/>
    <x v="7"/>
    <s v="Traditional"/>
    <n v="7252.9906779661014"/>
    <s v="FOW"/>
    <s v="Non-Discounted"/>
    <s v="Non-Discounted"/>
    <s v="bad"/>
  </r>
  <r>
    <x v="3"/>
    <s v="T02206"/>
    <s v="JUST LIFESTYLE PVT.LTD_ Viviana_Thane"/>
    <s v="ARMANI EXCHANGE"/>
    <s v="FOSSIL INDIA P LTD"/>
    <n v="29"/>
    <n v="1"/>
    <n v="4"/>
    <n v="2023"/>
    <s v="1-4-2023"/>
    <s v="AX5381I2206"/>
    <s v="P3"/>
    <s v="P3W5"/>
    <x v="1"/>
    <s v="WATCH"/>
    <s v="AX5381I"/>
    <s v="AX5381"/>
    <n v="1"/>
    <n v="12995"/>
    <n v="0"/>
    <n v="0"/>
    <n v="12995"/>
    <x v="0"/>
    <x v="6"/>
    <s v="Traditional"/>
    <n v="6984.2618644067788"/>
    <s v="AXW"/>
    <s v="Non-Discounted"/>
    <s v="Non-Discounted"/>
    <s v="bad"/>
  </r>
  <r>
    <x v="2"/>
    <s v="T04291"/>
    <s v="JUST LIFESTYLE PVT LTD_Blr Airport"/>
    <s v="ARMANI EXCHANGE"/>
    <s v="FOSSIL INDIA P LTD"/>
    <n v="24"/>
    <n v="4"/>
    <n v="4"/>
    <n v="2023"/>
    <s v="4-4-2023"/>
    <s v="AX2722I4291"/>
    <s v="P4"/>
    <s v="P4W1"/>
    <x v="0"/>
    <s v="WATCH"/>
    <s v="AX2722I"/>
    <s v="AX2722"/>
    <n v="1"/>
    <n v="12995"/>
    <n v="0"/>
    <n v="0"/>
    <n v="12995"/>
    <x v="1"/>
    <x v="6"/>
    <s v="Traditional"/>
    <n v="6984.2618644067788"/>
    <s v="AXW"/>
    <s v="Non-Discounted"/>
    <s v="Non-Discounted"/>
    <s v="bad"/>
  </r>
  <r>
    <x v="15"/>
    <s v="T02393"/>
    <s v="JUST LIFESTYLE PVT LTD_Nagpur (Trillium-JW)"/>
    <s v="ARMANI EXCHANGE"/>
    <s v="FOSSIL INDIA P LTD"/>
    <n v="56"/>
    <n v="22"/>
    <n v="4"/>
    <n v="2023"/>
    <s v="22-4-2023"/>
    <s v="AX5381I2393"/>
    <s v="P4"/>
    <s v="P4W3"/>
    <x v="0"/>
    <s v="WATCH"/>
    <s v="AX5381I"/>
    <s v="AX5381"/>
    <n v="1"/>
    <n v="12995"/>
    <n v="3898"/>
    <n v="0"/>
    <n v="9097"/>
    <x v="0"/>
    <x v="6"/>
    <s v="Traditional"/>
    <n v="4889.2520338983049"/>
    <s v="AXW"/>
    <s v="Discounted"/>
    <s v="Discounted"/>
    <s v="bad"/>
  </r>
  <r>
    <x v="1"/>
    <s v="T02294"/>
    <s v="JUST LIFESTYLE Pvt Ltd Andheri Link Road_ Mumbai"/>
    <s v="FOSSIL"/>
    <s v="FOSSIL INDIA P LTD"/>
    <n v="1"/>
    <n v="1"/>
    <n v="4"/>
    <n v="2023"/>
    <s v="1-4-2023"/>
    <s v="BQ2453I2294"/>
    <s v="P3"/>
    <s v="P3W5"/>
    <x v="1"/>
    <s v="WATCH"/>
    <s v="BQ2453I"/>
    <s v="BQ2453"/>
    <n v="1"/>
    <n v="12495"/>
    <n v="3748"/>
    <n v="0"/>
    <n v="8747"/>
    <x v="0"/>
    <x v="8"/>
    <s v="Traditional"/>
    <n v="4701.1418644067799"/>
    <s v="FOW DF"/>
    <s v="Discounted"/>
    <s v="Discounted"/>
    <s v="bad"/>
  </r>
  <r>
    <x v="7"/>
    <s v="T02095"/>
    <s v="JUST LIFESTYLE PVT.LTD_ Aurangabad"/>
    <s v="FOSSIL"/>
    <s v="FOSSIL INDIA P LTD"/>
    <n v="1"/>
    <n v="1"/>
    <n v="4"/>
    <n v="2023"/>
    <s v="1-4-2023"/>
    <s v="BQ3721I2095"/>
    <s v="P3"/>
    <s v="P3W5"/>
    <x v="1"/>
    <s v="WATCH"/>
    <s v="BQ3721I"/>
    <s v="BQ3721"/>
    <n v="1"/>
    <n v="12495"/>
    <n v="3748"/>
    <n v="0"/>
    <n v="8747"/>
    <x v="0"/>
    <x v="8"/>
    <s v="Traditional"/>
    <n v="4701.1418644067799"/>
    <s v="FOW DF"/>
    <s v="Discounted"/>
    <s v="Discounted"/>
    <s v="bad"/>
  </r>
  <r>
    <x v="4"/>
    <s v="T04206"/>
    <s v="Just Lifestyle Pvt Ltd_PHX_BLR"/>
    <s v="FOSSIL"/>
    <s v="FOSSIL INDIA P LTD"/>
    <n v="5495"/>
    <n v="28"/>
    <n v="3"/>
    <n v="2023"/>
    <s v="28-3-2023"/>
    <s v="BQ2453I4206"/>
    <s v="P3"/>
    <s v="P3W5"/>
    <x v="1"/>
    <s v="WATCH"/>
    <s v="BQ2453I"/>
    <s v="BQ2453"/>
    <n v="1"/>
    <n v="12495"/>
    <n v="3748"/>
    <n v="0"/>
    <n v="8747"/>
    <x v="1"/>
    <x v="8"/>
    <s v="Traditional"/>
    <n v="4701.1418644067799"/>
    <s v="FOW DF"/>
    <s v="Discounted"/>
    <s v="Discounted"/>
    <s v="bad"/>
  </r>
  <r>
    <x v="9"/>
    <s v="T01192"/>
    <s v="JUST LIFESTYLE PVT LTD_Bareilly"/>
    <s v="FOSSIL"/>
    <s v="FOSSIL INDIA P LTD"/>
    <n v="1165"/>
    <n v="31"/>
    <n v="3"/>
    <n v="2023"/>
    <s v="31-3-2023"/>
    <s v="ES4628I1192"/>
    <s v="P3"/>
    <s v="P3W5"/>
    <x v="1"/>
    <s v="WATCH"/>
    <s v="ES4628I"/>
    <s v="ES4628"/>
    <n v="1"/>
    <n v="12495"/>
    <n v="0"/>
    <n v="875"/>
    <n v="12495"/>
    <x v="2"/>
    <x v="7"/>
    <s v="Traditional"/>
    <n v="6715.5330508474572"/>
    <s v="FOW"/>
    <s v="Non-Discounted"/>
    <s v="Non-Discounted"/>
    <s v="bad"/>
  </r>
  <r>
    <x v="2"/>
    <s v="T04291"/>
    <s v="JUST LIFESTYLE PVT LTD_Blr Airport"/>
    <s v="ARMANI EXCHANGE"/>
    <s v="`"/>
    <n v="2659"/>
    <n v="27"/>
    <n v="3"/>
    <n v="2023"/>
    <s v="27-3-2023"/>
    <s v="AX5329I4291"/>
    <s v="P3"/>
    <s v="P3W5"/>
    <x v="1"/>
    <s v="WATCH"/>
    <s v="AX5329I"/>
    <s v="AX5329"/>
    <n v="1"/>
    <n v="12495"/>
    <n v="0"/>
    <n v="1250"/>
    <n v="12495"/>
    <x v="1"/>
    <x v="6"/>
    <s v="Traditional"/>
    <n v="6715.5330508474572"/>
    <s v="AXW"/>
    <s v="Non-Discounted"/>
    <s v="Non-Discounted"/>
    <s v="bad"/>
  </r>
  <r>
    <x v="2"/>
    <s v="T04291"/>
    <s v="JUST LIFESTYLE PVT LTD_Blr Airport"/>
    <s v="FOSSIL"/>
    <s v="FOSSIL INDIA P LTD"/>
    <n v="2671"/>
    <n v="29"/>
    <n v="3"/>
    <n v="2023"/>
    <s v="29-3-2023"/>
    <s v="BQ3691I4291"/>
    <s v="P3"/>
    <s v="P3W5"/>
    <x v="1"/>
    <s v="WATCH"/>
    <s v="BQ3691I"/>
    <s v="BQ3691"/>
    <n v="1"/>
    <n v="12495"/>
    <n v="3748"/>
    <n v="0"/>
    <n v="8747"/>
    <x v="1"/>
    <x v="8"/>
    <s v="Traditional"/>
    <n v="4701.1418644067799"/>
    <s v="FOW DF"/>
    <s v="Discounted"/>
    <s v="Discounted"/>
    <s v="bad"/>
  </r>
  <r>
    <x v="17"/>
    <s v="T02449"/>
    <s v="JUST LIFESTYLE PRIVATE LIMITED_BHOPAL DB MALL"/>
    <s v="FOSSIL"/>
    <s v="FOSSIL INDIA P LTD"/>
    <n v="1"/>
    <n v="1"/>
    <n v="4"/>
    <n v="2023"/>
    <s v="1-4-2023"/>
    <s v="ES3546I2449"/>
    <s v="P3"/>
    <s v="P3W5"/>
    <x v="1"/>
    <s v="WATCH"/>
    <s v="ES3546I"/>
    <s v="ES3546"/>
    <n v="1"/>
    <n v="12495"/>
    <n v="0"/>
    <n v="0"/>
    <n v="12495"/>
    <x v="0"/>
    <x v="7"/>
    <s v="Traditional"/>
    <n v="6715.5330508474572"/>
    <s v="FOW"/>
    <s v="Non-Discounted"/>
    <s v="Non-Discounted"/>
    <s v="bad"/>
  </r>
  <r>
    <x v="6"/>
    <s v="T04360"/>
    <s v="JUST LIFESTYLE PRIVATE LIMITED_ Coimbatore"/>
    <s v="ARMANI EXCHANGE"/>
    <s v="FOSSIL INDIA P LTD"/>
    <n v="3"/>
    <n v="1"/>
    <n v="4"/>
    <n v="2023"/>
    <s v="1-4-2023"/>
    <s v="AX5329I4360"/>
    <s v="P3"/>
    <s v="P3W5"/>
    <x v="1"/>
    <s v="WATCH"/>
    <s v="AX5329I"/>
    <s v="AX5329"/>
    <n v="1"/>
    <n v="12495"/>
    <n v="0"/>
    <n v="0"/>
    <n v="12495"/>
    <x v="1"/>
    <x v="6"/>
    <s v="Traditional"/>
    <n v="6715.5330508474572"/>
    <s v="AXW"/>
    <s v="Non-Discounted"/>
    <s v="Non-Discounted"/>
    <s v="bad"/>
  </r>
  <r>
    <x v="8"/>
    <s v="T02357"/>
    <s v="JUST LIFESTYLE PVT LTD_ Dombivli"/>
    <s v="FOSSIL"/>
    <s v="FOSSIL INDIA P LTD"/>
    <n v="1995"/>
    <n v="29"/>
    <n v="3"/>
    <n v="2023"/>
    <s v="29-3-2023"/>
    <s v="ES43012357"/>
    <s v="P3"/>
    <s v="P3W5"/>
    <x v="1"/>
    <s v="WATCH"/>
    <s v="ES4301"/>
    <s v="ES4301"/>
    <n v="1"/>
    <n v="12495"/>
    <n v="0"/>
    <n v="0"/>
    <n v="12495"/>
    <x v="0"/>
    <x v="7"/>
    <s v="Traditional"/>
    <n v="6715.5330508474572"/>
    <s v="FOW"/>
    <s v="Non-Discounted"/>
    <s v="Non-Discounted"/>
    <s v="bad"/>
  </r>
  <r>
    <x v="11"/>
    <s v="T02278"/>
    <s v="JUST LIFESTYLE PVT LTD_Treasure Island_Indore"/>
    <s v="FOSSIL"/>
    <s v="FOSSIL INDIA P LTD"/>
    <n v="1"/>
    <n v="1"/>
    <n v="4"/>
    <n v="2023"/>
    <s v="1-4-2023"/>
    <s v="FS5437I2278"/>
    <s v="P3"/>
    <s v="P3W5"/>
    <x v="1"/>
    <s v="WATCH"/>
    <s v="FS5437I"/>
    <s v="FS5437"/>
    <n v="1"/>
    <n v="12495"/>
    <n v="0"/>
    <n v="500"/>
    <n v="12495"/>
    <x v="0"/>
    <x v="7"/>
    <s v="Traditional"/>
    <n v="6715.5330508474572"/>
    <s v="FOW"/>
    <s v="Non-Discounted"/>
    <s v="Non-Discounted"/>
    <s v="bad"/>
  </r>
  <r>
    <x v="5"/>
    <s v="T02296"/>
    <s v="JUST LIFESTYLE Pvt Ltd_ Infinity Mall_ Malad"/>
    <s v="FOSSIL"/>
    <s v="FOSSIL INDIA P LTD"/>
    <n v="2519"/>
    <n v="31"/>
    <n v="3"/>
    <n v="2023"/>
    <s v="31-3-2023"/>
    <s v="BQ2453I2296"/>
    <s v="P3"/>
    <s v="P3W5"/>
    <x v="1"/>
    <s v="WATCH"/>
    <s v="BQ2453I"/>
    <s v="BQ2453"/>
    <n v="1"/>
    <n v="12495"/>
    <n v="3748"/>
    <n v="0"/>
    <n v="8747"/>
    <x v="0"/>
    <x v="8"/>
    <s v="Traditional"/>
    <n v="4701.1418644067799"/>
    <s v="FOW DF"/>
    <s v="Discounted"/>
    <s v="Discounted"/>
    <s v="bad"/>
  </r>
  <r>
    <x v="5"/>
    <s v="T02296"/>
    <s v="JUST LIFESTYLE Pvt Ltd_ Infinity Mall_ Malad"/>
    <s v="FOSSIL"/>
    <s v="FOSSIL INDIA P LTD"/>
    <n v="2520"/>
    <n v="31"/>
    <n v="3"/>
    <n v="2023"/>
    <s v="31-3-2023"/>
    <s v="FS4813I2296"/>
    <s v="P3"/>
    <s v="P3W5"/>
    <x v="1"/>
    <s v="WATCH"/>
    <s v="FS4813I"/>
    <s v="FS4813"/>
    <n v="1"/>
    <n v="12495"/>
    <n v="0"/>
    <n v="625"/>
    <n v="12495"/>
    <x v="0"/>
    <x v="7"/>
    <s v="Traditional"/>
    <n v="6715.5330508474572"/>
    <s v="FOW"/>
    <s v="Non-Discounted"/>
    <s v="Non-Discounted"/>
    <s v="bad"/>
  </r>
  <r>
    <x v="5"/>
    <s v="T02296"/>
    <s v="JUST LIFESTYLE Pvt Ltd_ Infinity Mall_ Malad"/>
    <s v="SKAGEN"/>
    <s v="FOSSIL INDIA P LTD"/>
    <n v="2517"/>
    <n v="31"/>
    <n v="3"/>
    <n v="2023"/>
    <s v="31-3-2023"/>
    <s v="SKW6842I2296"/>
    <s v="P3"/>
    <s v="P3W5"/>
    <x v="1"/>
    <s v="WATCH"/>
    <s v="SKW6842I"/>
    <s v="SKW6842"/>
    <n v="1"/>
    <n v="12495"/>
    <n v="3748"/>
    <n v="0"/>
    <n v="8747"/>
    <x v="0"/>
    <x v="9"/>
    <s v="Traditional"/>
    <n v="4701.1418644067799"/>
    <s v="SKW"/>
    <s v="Discounted"/>
    <s v="Discounted"/>
    <s v="bad"/>
  </r>
  <r>
    <x v="15"/>
    <s v="T02393"/>
    <s v="JUST LIFESTYLE PVT LTD_Nagpur (Trillium-JW)"/>
    <s v="FOSSIL"/>
    <s v="FOSSIL INDIA P LTD"/>
    <n v="2"/>
    <n v="1"/>
    <n v="4"/>
    <n v="2023"/>
    <s v="1-4-2023"/>
    <s v="ES4301I2393"/>
    <s v="P3"/>
    <s v="P3W5"/>
    <x v="1"/>
    <s v="WATCH"/>
    <s v="ES4301I"/>
    <s v="ES4301"/>
    <n v="1"/>
    <n v="12495"/>
    <n v="0"/>
    <n v="0"/>
    <n v="12495"/>
    <x v="0"/>
    <x v="7"/>
    <s v="Traditional"/>
    <n v="6715.5330508474572"/>
    <s v="FOW"/>
    <s v="Non-Discounted"/>
    <s v="Non-Discounted"/>
    <s v="bad"/>
  </r>
  <r>
    <x v="0"/>
    <s v="T02286"/>
    <s v="JUST LIFESTYLE PVT.LTD_ Anudh"/>
    <s v="FOSSIL"/>
    <s v="FOSSIL INDIA P LTD"/>
    <n v="2910"/>
    <n v="29"/>
    <n v="3"/>
    <n v="2023"/>
    <s v="29-3-2023"/>
    <s v="ES3466I2286"/>
    <s v="P3"/>
    <s v="P3W5"/>
    <x v="1"/>
    <s v="WATCH"/>
    <s v="ES3466I"/>
    <s v="ES3466"/>
    <n v="1"/>
    <n v="12495"/>
    <n v="0"/>
    <n v="1250"/>
    <n v="12495"/>
    <x v="0"/>
    <x v="7"/>
    <s v="Traditional"/>
    <n v="6715.5330508474572"/>
    <s v="FOW"/>
    <s v="Non-Discounted"/>
    <s v="Non-Discounted"/>
    <s v="bad"/>
  </r>
  <r>
    <x v="0"/>
    <s v="T02286"/>
    <s v="JUST LIFESTYLE PVT.LTD_ Anudh"/>
    <s v="FOSSIL"/>
    <s v="FOSSIL INDIA P LTD"/>
    <n v="2934"/>
    <n v="31"/>
    <n v="3"/>
    <n v="2023"/>
    <s v="31-3-2023"/>
    <s v="ES4301I2286"/>
    <s v="P3"/>
    <s v="P3W5"/>
    <x v="1"/>
    <s v="WATCH"/>
    <s v="ES4301I"/>
    <s v="ES4301"/>
    <n v="1"/>
    <n v="12495"/>
    <n v="0"/>
    <n v="1250"/>
    <n v="12495"/>
    <x v="0"/>
    <x v="7"/>
    <s v="Traditional"/>
    <n v="6715.5330508474572"/>
    <s v="FOW"/>
    <s v="Non-Discounted"/>
    <s v="Non-Discounted"/>
    <s v="bad"/>
  </r>
  <r>
    <x v="3"/>
    <s v="T02206"/>
    <s v="JUST LIFESTYLE PVT.LTD_ Viviana_Thane"/>
    <s v="ARMANI EXCHANGE"/>
    <s v="FOSSIL INDIA P LTD"/>
    <n v="7994"/>
    <n v="28"/>
    <n v="3"/>
    <n v="2023"/>
    <s v="28-3-2023"/>
    <s v="AX29622206"/>
    <s v="P3"/>
    <s v="P3W5"/>
    <x v="1"/>
    <s v="WATCH"/>
    <s v="AX2962"/>
    <s v="AX2962"/>
    <n v="1"/>
    <n v="12495"/>
    <n v="0"/>
    <n v="0"/>
    <n v="12495"/>
    <x v="0"/>
    <x v="6"/>
    <s v="Traditional"/>
    <n v="6715.5330508474572"/>
    <s v="AXW"/>
    <s v="Non-Discounted"/>
    <s v="Non-Discounted"/>
    <s v="bad"/>
  </r>
  <r>
    <x v="3"/>
    <s v="T02206"/>
    <s v="JUST LIFESTYLE PVT.LTD_ Viviana_Thane"/>
    <s v="ARMANI EXCHANGE"/>
    <s v="FOSSIL INDIA P LTD"/>
    <n v="8022"/>
    <n v="31"/>
    <n v="3"/>
    <n v="2023"/>
    <s v="31-3-2023"/>
    <s v="AX5329I2206"/>
    <s v="P3"/>
    <s v="P3W5"/>
    <x v="1"/>
    <s v="WATCH"/>
    <s v="AX5329I"/>
    <s v="AX5329"/>
    <n v="1"/>
    <n v="12495"/>
    <n v="0"/>
    <n v="1000"/>
    <n v="12495"/>
    <x v="0"/>
    <x v="6"/>
    <s v="Traditional"/>
    <n v="6715.5330508474572"/>
    <s v="AXW"/>
    <s v="Non-Discounted"/>
    <s v="Non-Discounted"/>
    <s v="bad"/>
  </r>
  <r>
    <x v="14"/>
    <s v="T04327"/>
    <s v="JUST LIFESTYLE PVT LTD_Sobha City Mall_Thrissur"/>
    <s v="ARMANI EXCHANGE"/>
    <s v="FOSSIL INDIA P LTD"/>
    <n v="3"/>
    <n v="1"/>
    <n v="4"/>
    <n v="2023"/>
    <s v="1-4-2023"/>
    <s v="AX5329I4327"/>
    <s v="P3"/>
    <s v="P3W5"/>
    <x v="1"/>
    <s v="WATCH"/>
    <s v="AX5329I"/>
    <s v="AX5329"/>
    <n v="1"/>
    <n v="12495"/>
    <n v="0"/>
    <n v="0"/>
    <n v="12495"/>
    <x v="1"/>
    <x v="6"/>
    <s v="Traditional"/>
    <n v="6715.5330508474572"/>
    <s v="AXW"/>
    <s v="Non-Discounted"/>
    <s v="Non-Discounted"/>
    <s v="bad"/>
  </r>
  <r>
    <x v="14"/>
    <s v="T04327"/>
    <s v="JUST LIFESTYLE PVT LTD_Sobha City Mall_Thrissur"/>
    <s v="FOSSIL"/>
    <s v="FOSSIL INDIA P LTD"/>
    <n v="4"/>
    <n v="1"/>
    <n v="4"/>
    <n v="2023"/>
    <s v="1-4-2023"/>
    <s v="ES3546I4327"/>
    <s v="P3"/>
    <s v="P3W5"/>
    <x v="1"/>
    <s v="WATCH"/>
    <s v="ES3546I"/>
    <s v="ES3546"/>
    <n v="1"/>
    <n v="12495"/>
    <n v="0"/>
    <n v="0"/>
    <n v="12495"/>
    <x v="1"/>
    <x v="7"/>
    <s v="Traditional"/>
    <n v="6715.5330508474572"/>
    <s v="FOW"/>
    <s v="Non-Discounted"/>
    <s v="Non-Discounted"/>
    <s v="bad"/>
  </r>
  <r>
    <x v="4"/>
    <s v="T04206"/>
    <s v="Just Lifestyle Pvt Ltd_PHX_BLR"/>
    <s v="FOSSIL"/>
    <s v="FOSSIL INDIA P LTD"/>
    <n v="34"/>
    <n v="2"/>
    <n v="4"/>
    <n v="2023"/>
    <s v="2-4-2023"/>
    <s v="FS4835I4206"/>
    <s v="P4"/>
    <s v="P4W1"/>
    <x v="0"/>
    <s v="WATCH"/>
    <s v="FS4835I"/>
    <s v="FS4835"/>
    <n v="1"/>
    <n v="12495"/>
    <n v="0"/>
    <n v="0"/>
    <n v="12495"/>
    <x v="1"/>
    <x v="7"/>
    <s v="Traditional"/>
    <n v="6715.5330508474572"/>
    <s v="FOW"/>
    <s v="Non-Discounted"/>
    <s v="Non-Discounted"/>
    <s v="bad"/>
  </r>
  <r>
    <x v="4"/>
    <s v="T04206"/>
    <s v="Just Lifestyle Pvt Ltd_PHX_BLR"/>
    <s v="FOSSIL"/>
    <s v="FOSSIL INDIA P LTD"/>
    <n v="40"/>
    <n v="2"/>
    <n v="4"/>
    <n v="2023"/>
    <s v="2-4-2023"/>
    <s v="ES4301I4206"/>
    <s v="P4"/>
    <s v="P4W1"/>
    <x v="0"/>
    <s v="WATCH"/>
    <s v="ES4301I"/>
    <s v="ES4301"/>
    <n v="1"/>
    <n v="12495"/>
    <n v="0"/>
    <n v="0"/>
    <n v="12495"/>
    <x v="1"/>
    <x v="7"/>
    <s v="Traditional"/>
    <n v="6715.5330508474572"/>
    <s v="FOW"/>
    <s v="Non-Discounted"/>
    <s v="Non-Discounted"/>
    <s v="bad"/>
  </r>
  <r>
    <x v="2"/>
    <s v="T04291"/>
    <s v="JUST LIFESTYLE PVT LTD_Blr Airport"/>
    <s v="FOSSIL"/>
    <s v="FOSSIL INDIA P LTD"/>
    <n v="7"/>
    <n v="2"/>
    <n v="4"/>
    <n v="2023"/>
    <s v="2-4-2023"/>
    <s v="ES4301I4291"/>
    <s v="P4"/>
    <s v="P4W1"/>
    <x v="0"/>
    <s v="WATCH"/>
    <s v="ES4301I"/>
    <s v="ES4301"/>
    <n v="1"/>
    <n v="12495"/>
    <n v="0"/>
    <n v="0"/>
    <n v="12495"/>
    <x v="1"/>
    <x v="7"/>
    <s v="Traditional"/>
    <n v="6715.5330508474572"/>
    <s v="FOW"/>
    <s v="Non-Discounted"/>
    <s v="Non-Discounted"/>
    <s v="bad"/>
  </r>
  <r>
    <x v="0"/>
    <s v="T02286"/>
    <s v="JUST LIFESTYLE PVT.LTD_ Anudh"/>
    <s v="FOSSIL"/>
    <s v="FOSSIL INDIA P LTD"/>
    <n v="22"/>
    <n v="2"/>
    <n v="4"/>
    <n v="2023"/>
    <s v="2-4-2023"/>
    <s v="FS5437I2286"/>
    <s v="P4"/>
    <s v="P4W1"/>
    <x v="0"/>
    <s v="WATCH"/>
    <s v="FS5437I"/>
    <s v="FS5437"/>
    <n v="1"/>
    <n v="12495"/>
    <n v="0"/>
    <n v="1250"/>
    <n v="12495"/>
    <x v="0"/>
    <x v="7"/>
    <s v="Traditional"/>
    <n v="6715.5330508474572"/>
    <s v="FOW"/>
    <s v="Non-Discounted"/>
    <s v="Non-Discounted"/>
    <s v="bad"/>
  </r>
  <r>
    <x v="5"/>
    <s v="T02296"/>
    <s v="JUST LIFESTYLE Pvt Ltd_ Infinity Mall_ Malad"/>
    <s v="FOSSIL"/>
    <s v="FOSSIL INDIA P LTD"/>
    <n v="5"/>
    <n v="2"/>
    <n v="4"/>
    <n v="2023"/>
    <s v="2-4-2023"/>
    <s v="ES2811I2296"/>
    <s v="P4"/>
    <s v="P4W1"/>
    <x v="0"/>
    <s v="WATCH"/>
    <s v="ES2811I"/>
    <s v="ES2811"/>
    <n v="1"/>
    <n v="12495"/>
    <n v="0"/>
    <n v="0"/>
    <n v="12495"/>
    <x v="0"/>
    <x v="7"/>
    <s v="Traditional"/>
    <n v="6715.5330508474572"/>
    <s v="FOW"/>
    <s v="Non-Discounted"/>
    <s v="Non-Discounted"/>
    <s v="bad"/>
  </r>
  <r>
    <x v="18"/>
    <s v="T02497"/>
    <s v="JUST LIFESTYLE PVT LTD_ Amravati"/>
    <s v="FOSSIL"/>
    <s v="FOSSIL INDIA P LTD"/>
    <n v="3"/>
    <n v="3"/>
    <n v="4"/>
    <n v="2023"/>
    <s v="3-4-2023"/>
    <s v="FS4813I2497"/>
    <s v="P4"/>
    <s v="P4W1"/>
    <x v="0"/>
    <s v="WATCH"/>
    <s v="FS4813I"/>
    <s v="FS4813"/>
    <n v="1"/>
    <n v="12495"/>
    <n v="0"/>
    <n v="625"/>
    <n v="12495"/>
    <x v="0"/>
    <x v="7"/>
    <s v="Traditional"/>
    <n v="6715.5330508474572"/>
    <s v="FOW"/>
    <s v="Non-Discounted"/>
    <s v="Non-Discounted"/>
    <s v="bad"/>
  </r>
  <r>
    <x v="6"/>
    <s v="T04360"/>
    <s v="JUST LIFESTYLE PRIVATE LIMITED_ Coimbatore"/>
    <s v="FOSSIL"/>
    <s v="FOSSIL INDIA P LTD"/>
    <n v="15"/>
    <n v="3"/>
    <n v="4"/>
    <n v="2023"/>
    <s v="3-4-2023"/>
    <s v="ES46284360"/>
    <s v="P4"/>
    <s v="P4W1"/>
    <x v="0"/>
    <s v="WATCH"/>
    <s v="ES4628"/>
    <s v="ES4628"/>
    <n v="1"/>
    <n v="12495"/>
    <n v="0"/>
    <n v="0"/>
    <n v="12495"/>
    <x v="1"/>
    <x v="7"/>
    <s v="Traditional"/>
    <n v="6715.5330508474572"/>
    <s v="FOW"/>
    <s v="Non-Discounted"/>
    <s v="Non-Discounted"/>
    <s v="bad"/>
  </r>
  <r>
    <x v="17"/>
    <s v="T02449"/>
    <s v="JUST LIFESTYLE PRIVATE LIMITED_BHOPAL DB MALL"/>
    <s v="FOSSIL"/>
    <s v="FOSSIL INDIA P LTD"/>
    <n v="17"/>
    <n v="4"/>
    <n v="4"/>
    <n v="2023"/>
    <s v="4-4-2023"/>
    <s v="FS5437I2449"/>
    <s v="P4"/>
    <s v="P4W1"/>
    <x v="0"/>
    <s v="WATCH"/>
    <s v="FS5437I"/>
    <s v="FS5437"/>
    <n v="1"/>
    <n v="12495"/>
    <n v="0"/>
    <n v="0"/>
    <n v="12495"/>
    <x v="0"/>
    <x v="7"/>
    <s v="Traditional"/>
    <n v="6715.5330508474572"/>
    <s v="FOW"/>
    <s v="Non-Discounted"/>
    <s v="Non-Discounted"/>
    <s v="bad"/>
  </r>
  <r>
    <x v="4"/>
    <s v="T04206"/>
    <s v="Just Lifestyle Pvt Ltd_PHX_BLR"/>
    <s v="FOSSIL"/>
    <s v="FOSSIL INDIA P LTD"/>
    <n v="50"/>
    <n v="4"/>
    <n v="4"/>
    <n v="2023"/>
    <s v="4-4-2023"/>
    <s v="ES4519I4206"/>
    <s v="P4"/>
    <s v="P4W1"/>
    <x v="0"/>
    <s v="WATCH"/>
    <s v="ES4519I"/>
    <s v="ES4519"/>
    <n v="1"/>
    <n v="12495"/>
    <n v="0"/>
    <n v="0"/>
    <n v="12495"/>
    <x v="1"/>
    <x v="7"/>
    <s v="Traditional"/>
    <n v="6715.5330508474572"/>
    <s v="FOW"/>
    <s v="Non-Discounted"/>
    <s v="Non-Discounted"/>
    <s v="bad"/>
  </r>
  <r>
    <x v="18"/>
    <s v="T02497"/>
    <s v="JUST LIFESTYLE PVT LTD_ Amravati"/>
    <s v="FOSSIL"/>
    <s v="FOSSIL INDIA P LTD"/>
    <n v="4"/>
    <n v="7"/>
    <n v="4"/>
    <n v="2023"/>
    <s v="7-4-2023"/>
    <s v="FS5437I2497"/>
    <s v="P4"/>
    <s v="P4W1"/>
    <x v="0"/>
    <s v="WATCH"/>
    <s v="FS5437I"/>
    <s v="FS5437"/>
    <n v="1"/>
    <n v="12495"/>
    <n v="0"/>
    <n v="625"/>
    <n v="12495"/>
    <x v="0"/>
    <x v="7"/>
    <s v="Traditional"/>
    <n v="6715.5330508474572"/>
    <s v="FOW"/>
    <s v="Non-Discounted"/>
    <s v="Non-Discounted"/>
    <s v="bad"/>
  </r>
  <r>
    <x v="2"/>
    <s v="T04291"/>
    <s v="JUST LIFESTYLE PVT LTD_Blr Airport"/>
    <s v="ARMANI EXCHANGE"/>
    <s v="FOSSIL INDIA P LTD"/>
    <n v="46"/>
    <n v="7"/>
    <n v="4"/>
    <n v="2023"/>
    <s v="7-4-2023"/>
    <s v="AX5329I4291"/>
    <s v="P4"/>
    <s v="P4W1"/>
    <x v="0"/>
    <s v="WATCH"/>
    <s v="AX5329I"/>
    <s v="AX5329"/>
    <n v="1"/>
    <n v="12495"/>
    <n v="0"/>
    <n v="0"/>
    <n v="12495"/>
    <x v="1"/>
    <x v="6"/>
    <s v="Traditional"/>
    <n v="6715.5330508474572"/>
    <s v="AXW"/>
    <s v="Non-Discounted"/>
    <s v="Non-Discounted"/>
    <s v="bad"/>
  </r>
  <r>
    <x v="8"/>
    <s v="T02357"/>
    <s v="JUST LIFESTYLE PVT LTD_ Dombivli"/>
    <s v="FOSSIL"/>
    <s v="FOSSIL INDIA P LTD"/>
    <n v="27"/>
    <n v="7"/>
    <n v="4"/>
    <n v="2023"/>
    <s v="7-4-2023"/>
    <s v="FS4813I2357"/>
    <s v="P4"/>
    <s v="P4W1"/>
    <x v="0"/>
    <s v="WATCH"/>
    <s v="FS4813I"/>
    <s v="FS4813"/>
    <n v="1"/>
    <n v="12495"/>
    <n v="0"/>
    <n v="0"/>
    <n v="12495"/>
    <x v="0"/>
    <x v="7"/>
    <s v="Traditional"/>
    <n v="6715.5330508474572"/>
    <s v="FOW"/>
    <s v="Non-Discounted"/>
    <s v="Non-Discounted"/>
    <s v="bad"/>
  </r>
  <r>
    <x v="13"/>
    <s v="T02320"/>
    <s v="JUST LIFESTYLE PVT LTD_ Nasik"/>
    <s v="FOSSIL"/>
    <s v="FOSSIL INDIA P LTD"/>
    <n v="38"/>
    <n v="7"/>
    <n v="4"/>
    <n v="2023"/>
    <s v="7-4-2023"/>
    <s v="FS59822320"/>
    <s v="P4"/>
    <s v="P4W1"/>
    <x v="0"/>
    <s v="WATCH"/>
    <s v="FS5982"/>
    <s v="FS5982"/>
    <n v="1"/>
    <n v="12495"/>
    <n v="0"/>
    <n v="875"/>
    <n v="12495"/>
    <x v="0"/>
    <x v="7"/>
    <s v="Traditional"/>
    <n v="6715.5330508474572"/>
    <s v="FOW"/>
    <s v="Non-Discounted"/>
    <s v="Non-Discounted"/>
    <s v="bad"/>
  </r>
  <r>
    <x v="1"/>
    <s v="T02294"/>
    <s v="JUST LIFESTYLE Pvt Ltd Andheri Link Road_ Mumbai"/>
    <s v="FOSSIL"/>
    <s v="FOSSIL INDIA P LTD"/>
    <n v="34"/>
    <n v="7"/>
    <n v="4"/>
    <n v="2023"/>
    <s v="7-4-2023"/>
    <s v="ES3545I2294"/>
    <s v="P4"/>
    <s v="P4W1"/>
    <x v="0"/>
    <s v="WATCH"/>
    <s v="ES3545I"/>
    <s v="ES3545"/>
    <n v="1"/>
    <n v="12495"/>
    <n v="2499"/>
    <n v="0"/>
    <n v="9996"/>
    <x v="0"/>
    <x v="7"/>
    <s v="Traditional"/>
    <n v="5372.4264406779657"/>
    <s v="FOW"/>
    <s v="Discounted"/>
    <s v="Discounted"/>
    <s v="bad"/>
  </r>
  <r>
    <x v="9"/>
    <s v="T01192"/>
    <s v="JUST LIFESTYLE PVT LTD_Bareilly"/>
    <s v="FOSSIL"/>
    <s v="FOSSIL INDIA P LTD"/>
    <n v="15"/>
    <n v="7"/>
    <n v="4"/>
    <n v="2023"/>
    <s v="7-4-2023"/>
    <s v="ES5136I1192"/>
    <s v="P4"/>
    <s v="P4W1"/>
    <x v="0"/>
    <s v="WATCH"/>
    <s v="ES5136I"/>
    <s v="ES5136"/>
    <n v="1"/>
    <n v="12495"/>
    <n v="0"/>
    <n v="875"/>
    <n v="12495"/>
    <x v="2"/>
    <x v="7"/>
    <s v="Traditional"/>
    <n v="6715.5330508474572"/>
    <s v="FOW"/>
    <s v="Non-Discounted"/>
    <s v="Non-Discounted"/>
    <s v="bad"/>
  </r>
  <r>
    <x v="14"/>
    <s v="T04327"/>
    <s v="JUST LIFESTYLE PVT LTD_Sobha City Mall_Thrissur"/>
    <s v="SKAGEN"/>
    <s v="FOSSIL INDIA P LTD"/>
    <n v="37"/>
    <n v="8"/>
    <n v="4"/>
    <n v="2023"/>
    <s v="8-4-2023"/>
    <s v="SKW6842I4327"/>
    <s v="P4"/>
    <s v="P4W1"/>
    <x v="0"/>
    <s v="WATCH"/>
    <s v="SKW6842I"/>
    <s v="SKW6842"/>
    <n v="1"/>
    <n v="12495"/>
    <n v="7497"/>
    <n v="0"/>
    <n v="4998"/>
    <x v="1"/>
    <x v="9"/>
    <s v="Traditional"/>
    <n v="2686.2132203389829"/>
    <s v="SKW"/>
    <s v="Discounted"/>
    <s v="Discounted"/>
    <s v="bad"/>
  </r>
  <r>
    <x v="2"/>
    <s v="T04291"/>
    <s v="JUST LIFESTYLE PVT LTD_Blr Airport"/>
    <s v="FOSSIL"/>
    <s v="FOSSIL INDIA P LTD"/>
    <n v="53"/>
    <n v="8"/>
    <n v="4"/>
    <n v="2023"/>
    <s v="8-4-2023"/>
    <s v="FS5963IT4291"/>
    <s v="P4"/>
    <s v="P4W1"/>
    <x v="0"/>
    <s v="WATCH"/>
    <s v="FS5963IT"/>
    <s v="FS5963"/>
    <n v="1"/>
    <n v="12495"/>
    <n v="2499"/>
    <n v="0"/>
    <n v="9996"/>
    <x v="1"/>
    <x v="7"/>
    <s v="Traditional"/>
    <n v="5372.4264406779657"/>
    <s v="FOW"/>
    <s v="Discounted"/>
    <s v="Discounted"/>
    <s v="bad"/>
  </r>
  <r>
    <x v="5"/>
    <s v="T02296"/>
    <s v="JUST LIFESTYLE Pvt Ltd_ Infinity Mall_ Malad"/>
    <s v="FOSSIL"/>
    <s v="FOSSIL INDIA P LTD"/>
    <n v="48"/>
    <n v="8"/>
    <n v="4"/>
    <n v="2023"/>
    <s v="8-4-2023"/>
    <s v="ES5136I2296"/>
    <s v="P4"/>
    <s v="P4W1"/>
    <x v="0"/>
    <s v="WATCH"/>
    <s v="ES5136I"/>
    <s v="ES5136"/>
    <n v="1"/>
    <n v="12495"/>
    <n v="2499"/>
    <n v="0"/>
    <n v="9996"/>
    <x v="0"/>
    <x v="7"/>
    <s v="Traditional"/>
    <n v="5372.4264406779657"/>
    <s v="FOW"/>
    <s v="Discounted"/>
    <s v="Discounted"/>
    <s v="bad"/>
  </r>
  <r>
    <x v="9"/>
    <s v="T01192"/>
    <s v="JUST LIFESTYLE PVT LTD_Bareilly"/>
    <s v="FOSSIL"/>
    <s v="FOSSIL INDIA P LTD"/>
    <n v="22"/>
    <n v="9"/>
    <n v="4"/>
    <n v="2023"/>
    <s v="9-4-2023"/>
    <s v="FS4813I1192"/>
    <s v="P4"/>
    <s v="P4W2"/>
    <x v="0"/>
    <s v="WATCH"/>
    <s v="FS4813I"/>
    <s v="FS4813"/>
    <n v="1"/>
    <n v="12495"/>
    <n v="0"/>
    <n v="0"/>
    <n v="12495"/>
    <x v="2"/>
    <x v="7"/>
    <s v="Traditional"/>
    <n v="6715.5330508474572"/>
    <s v="FOW"/>
    <s v="Non-Discounted"/>
    <s v="Non-Discounted"/>
    <s v="bad"/>
  </r>
  <r>
    <x v="11"/>
    <s v="T02278"/>
    <s v="JUST LIFESTYLE PVT LTD_Treasure Island_Indore"/>
    <s v="FOSSIL"/>
    <s v="FOSSIL INDIA P LTD"/>
    <n v="45"/>
    <n v="9"/>
    <n v="4"/>
    <n v="2023"/>
    <s v="9-4-2023"/>
    <s v="FS5151I2278"/>
    <s v="P4"/>
    <s v="P4W2"/>
    <x v="0"/>
    <s v="WATCH"/>
    <s v="FS5151I"/>
    <s v="FS5151"/>
    <n v="1"/>
    <n v="12495"/>
    <n v="4998"/>
    <n v="0"/>
    <n v="7497"/>
    <x v="0"/>
    <x v="7"/>
    <s v="Traditional"/>
    <n v="4029.3198305084752"/>
    <s v="FOW"/>
    <s v="Discounted"/>
    <s v="Discounted"/>
    <s v="bad"/>
  </r>
  <r>
    <x v="5"/>
    <s v="T02296"/>
    <s v="JUST LIFESTYLE Pvt Ltd_ Infinity Mall_ Malad"/>
    <s v="FOSSIL"/>
    <s v="FOSSIL INDIA P LTD"/>
    <n v="58"/>
    <n v="9"/>
    <n v="4"/>
    <n v="2023"/>
    <s v="9-4-2023"/>
    <s v="FS5381I2296"/>
    <s v="P4"/>
    <s v="P4W2"/>
    <x v="0"/>
    <s v="WATCH"/>
    <s v="FS5381I"/>
    <s v="FS5381"/>
    <n v="1"/>
    <n v="12495"/>
    <n v="4998"/>
    <n v="0"/>
    <n v="7497"/>
    <x v="0"/>
    <x v="7"/>
    <s v="Traditional"/>
    <n v="4029.3198305084752"/>
    <s v="FOW"/>
    <s v="Discounted"/>
    <s v="Discounted"/>
    <s v="bad"/>
  </r>
  <r>
    <x v="3"/>
    <s v="T02206"/>
    <s v="JUST LIFESTYLE PVT.LTD_ Viviana_Thane"/>
    <s v="FOSSIL"/>
    <s v="FOSSIL INDIA P LTD"/>
    <n v="198"/>
    <n v="9"/>
    <n v="4"/>
    <n v="2023"/>
    <s v="9-4-2023"/>
    <s v="FS5381I2206"/>
    <s v="P4"/>
    <s v="P4W2"/>
    <x v="0"/>
    <s v="WATCH"/>
    <s v="FS5381I"/>
    <s v="FS5381"/>
    <n v="1"/>
    <n v="12495"/>
    <n v="4998"/>
    <n v="0"/>
    <n v="7497"/>
    <x v="0"/>
    <x v="7"/>
    <s v="Traditional"/>
    <n v="4029.3198305084752"/>
    <s v="FOW"/>
    <s v="Discounted"/>
    <s v="Discounted"/>
    <s v="bad"/>
  </r>
  <r>
    <x v="14"/>
    <s v="T04327"/>
    <s v="JUST LIFESTYLE PVT LTD_Sobha City Mall_Thrissur"/>
    <s v="SKAGEN"/>
    <s v="FOSSIL INDIA P LTD"/>
    <n v="50"/>
    <n v="9"/>
    <n v="4"/>
    <n v="2023"/>
    <s v="9-4-2023"/>
    <s v="SKW68234327"/>
    <s v="P4"/>
    <s v="P4W2"/>
    <x v="0"/>
    <s v="WATCH"/>
    <s v="SKW6823"/>
    <s v="SKW6823"/>
    <n v="1"/>
    <n v="12495"/>
    <n v="7497"/>
    <n v="0"/>
    <n v="4998"/>
    <x v="1"/>
    <x v="9"/>
    <s v="Traditional"/>
    <n v="2686.2132203389829"/>
    <s v="SKW"/>
    <s v="Discounted"/>
    <s v="Discounted"/>
    <s v="bad"/>
  </r>
  <r>
    <x v="2"/>
    <s v="T04291"/>
    <s v="JUST LIFESTYLE PVT LTD_Blr Airport"/>
    <s v="FOSSIL"/>
    <s v="FOSSIL INDIA P LTD"/>
    <n v="63"/>
    <n v="9"/>
    <n v="4"/>
    <n v="2023"/>
    <s v="9-4-2023"/>
    <s v="ES4519I4291"/>
    <s v="P4"/>
    <s v="P4W2"/>
    <x v="0"/>
    <s v="WATCH"/>
    <s v="ES4519I"/>
    <s v="ES4519"/>
    <n v="1"/>
    <n v="12495"/>
    <n v="2499"/>
    <n v="0"/>
    <n v="9996"/>
    <x v="1"/>
    <x v="7"/>
    <s v="Traditional"/>
    <n v="5372.4264406779657"/>
    <s v="FOW"/>
    <s v="Discounted"/>
    <s v="Discounted"/>
    <s v="bad"/>
  </r>
  <r>
    <x v="11"/>
    <s v="T02278"/>
    <s v="JUST LIFESTYLE PVT LTD_Treasure Island_Indore"/>
    <s v="FOSSIL"/>
    <s v="FOSSIL INDIA P LTD"/>
    <n v="40"/>
    <n v="9"/>
    <n v="4"/>
    <n v="2023"/>
    <s v="9-4-2023"/>
    <s v="FS5380I2278"/>
    <s v="P4"/>
    <s v="P4W2"/>
    <x v="0"/>
    <s v="WATCH"/>
    <s v="FS5380I"/>
    <s v="FS5380"/>
    <n v="1"/>
    <n v="12495"/>
    <n v="2499"/>
    <n v="0"/>
    <n v="9996"/>
    <x v="0"/>
    <x v="7"/>
    <s v="Traditional"/>
    <n v="5372.4264406779657"/>
    <s v="FOW"/>
    <s v="Discounted"/>
    <s v="Discounted"/>
    <s v="bad"/>
  </r>
  <r>
    <x v="15"/>
    <s v="T02393"/>
    <s v="JUST LIFESTYLE PVT LTD_Nagpur (Trillium-JW)"/>
    <s v="FOSSIL"/>
    <s v="FOSSIL INDIA P LTD"/>
    <n v="16"/>
    <n v="9"/>
    <n v="4"/>
    <n v="2023"/>
    <s v="9-4-2023"/>
    <s v="FS55122393"/>
    <s v="P4"/>
    <s v="P4W2"/>
    <x v="0"/>
    <s v="WATCH"/>
    <s v="FS5512"/>
    <s v="FS5512"/>
    <n v="1"/>
    <n v="12495"/>
    <n v="0"/>
    <n v="0"/>
    <n v="12495"/>
    <x v="0"/>
    <x v="7"/>
    <s v="Traditional"/>
    <n v="6715.5330508474572"/>
    <s v="FOW"/>
    <s v="Non-Discounted"/>
    <s v="Non-Discounted"/>
    <s v="bad"/>
  </r>
  <r>
    <x v="17"/>
    <s v="T02449"/>
    <s v="JUST LIFESTYLE PRIVATE LIMITED_BHOPAL DB MALL"/>
    <s v="FOSSIL"/>
    <s v="FOSSIL INDIA P LTD"/>
    <n v="40"/>
    <n v="9"/>
    <n v="4"/>
    <n v="2023"/>
    <s v="9-4-2023"/>
    <s v="FS4735IT2449"/>
    <s v="P4"/>
    <s v="P4W2"/>
    <x v="0"/>
    <s v="WATCH"/>
    <s v="FS4735IT"/>
    <s v="FS4735"/>
    <n v="1"/>
    <n v="12495"/>
    <n v="1250"/>
    <n v="0"/>
    <n v="11245"/>
    <x v="0"/>
    <x v="7"/>
    <s v="Traditional"/>
    <n v="6043.7110169491525"/>
    <s v="FOW"/>
    <s v="Discounted"/>
    <s v="Discounted"/>
    <s v="bad"/>
  </r>
  <r>
    <x v="1"/>
    <s v="T02294"/>
    <s v="JUST LIFESTYLE Pvt Ltd Andheri Link Road_ Mumbai"/>
    <s v="FOSSIL"/>
    <s v="FOSSIL INDIA P LTD"/>
    <n v="52"/>
    <n v="10"/>
    <n v="4"/>
    <n v="2023"/>
    <s v="10-4-2023"/>
    <s v="BQ3691I2294"/>
    <s v="P4"/>
    <s v="P4W2"/>
    <x v="0"/>
    <s v="WATCH"/>
    <s v="BQ3691I"/>
    <s v="BQ3691"/>
    <n v="1"/>
    <n v="12495"/>
    <n v="4998"/>
    <n v="0"/>
    <n v="7497"/>
    <x v="0"/>
    <x v="8"/>
    <s v="Traditional"/>
    <n v="4029.3198305084752"/>
    <s v="FOW DF"/>
    <s v="Discounted"/>
    <s v="Discounted"/>
    <s v="bad"/>
  </r>
  <r>
    <x v="5"/>
    <s v="T02296"/>
    <s v="JUST LIFESTYLE Pvt Ltd_ Infinity Mall_ Malad"/>
    <s v="ARMANI EXCHANGE"/>
    <s v="FOSSIL INDIA P LTD"/>
    <n v="69"/>
    <n v="11"/>
    <n v="4"/>
    <n v="2023"/>
    <s v="11-4-2023"/>
    <s v="AX29602296"/>
    <s v="P4"/>
    <s v="P4W2"/>
    <x v="0"/>
    <s v="WATCH"/>
    <s v="AX2960"/>
    <s v="AX2960"/>
    <n v="1"/>
    <n v="12495"/>
    <n v="3748"/>
    <n v="0"/>
    <n v="8747"/>
    <x v="0"/>
    <x v="6"/>
    <s v="Traditional"/>
    <n v="4701.1418644067799"/>
    <s v="AXW"/>
    <s v="Discounted"/>
    <s v="Discounted"/>
    <s v="bad"/>
  </r>
  <r>
    <x v="1"/>
    <s v="T02294"/>
    <s v="JUST LIFESTYLE Pvt Ltd Andheri Link Road_ Mumbai"/>
    <s v="FOSSIL"/>
    <s v="FOSSIL INDIA P LTD"/>
    <n v="58"/>
    <n v="11"/>
    <n v="4"/>
    <n v="2023"/>
    <s v="11-4-2023"/>
    <s v="FS5381I2294"/>
    <s v="P4"/>
    <s v="P4W2"/>
    <x v="0"/>
    <s v="WATCH"/>
    <s v="FS5381I"/>
    <s v="FS5381"/>
    <n v="1"/>
    <n v="12495"/>
    <n v="4998"/>
    <n v="0"/>
    <n v="7497"/>
    <x v="0"/>
    <x v="7"/>
    <s v="Traditional"/>
    <n v="4029.3198305084752"/>
    <s v="FOW"/>
    <s v="Discounted"/>
    <s v="Discounted"/>
    <s v="bad"/>
  </r>
  <r>
    <x v="10"/>
    <s v="T04321"/>
    <s v="JUST LIFESTYLE PRIVATE LIMITED_Kottayam"/>
    <s v="FOSSIL"/>
    <s v="FOSSIL INDIA P LTD"/>
    <n v="36"/>
    <n v="11"/>
    <n v="4"/>
    <n v="2023"/>
    <s v="11-4-2023"/>
    <s v="ES4519IT4321"/>
    <s v="P4"/>
    <s v="P4W2"/>
    <x v="0"/>
    <s v="WATCH"/>
    <s v="ES4519IT"/>
    <s v="ES4519"/>
    <n v="1"/>
    <n v="12495"/>
    <n v="2499"/>
    <n v="0"/>
    <n v="9996"/>
    <x v="1"/>
    <x v="7"/>
    <s v="Traditional"/>
    <n v="5372.4264406779657"/>
    <s v="FOW"/>
    <s v="Discounted"/>
    <s v="Discounted"/>
    <s v="bad"/>
  </r>
  <r>
    <x v="13"/>
    <s v="T02320"/>
    <s v="JUST LIFESTYLE PVT LTD_ Nasik"/>
    <s v="FOSSIL"/>
    <s v="FOSSIL INDIA P LTD"/>
    <n v="70"/>
    <n v="11"/>
    <n v="4"/>
    <n v="2023"/>
    <s v="11-4-2023"/>
    <s v="ES5136I2320"/>
    <s v="P4"/>
    <s v="P4W2"/>
    <x v="0"/>
    <s v="WATCH"/>
    <s v="ES5136I"/>
    <s v="ES5136"/>
    <n v="1"/>
    <n v="12495"/>
    <n v="2499"/>
    <n v="0"/>
    <n v="9996"/>
    <x v="0"/>
    <x v="7"/>
    <s v="Traditional"/>
    <n v="5372.4264406779657"/>
    <s v="FOW"/>
    <s v="Discounted"/>
    <s v="Discounted"/>
    <s v="bad"/>
  </r>
  <r>
    <x v="10"/>
    <s v="T04321"/>
    <s v="JUST LIFESTYLE PRIVATE LIMITED_Kottayam"/>
    <s v="FOSSIL"/>
    <s v="FOSSIL INDIA P LTD"/>
    <n v="34"/>
    <n v="11"/>
    <n v="4"/>
    <n v="2023"/>
    <s v="11-4-2023"/>
    <s v="FS4735I4321"/>
    <s v="P4"/>
    <s v="P4W2"/>
    <x v="0"/>
    <s v="WATCH"/>
    <s v="FS4735I"/>
    <s v="FS4735"/>
    <n v="1"/>
    <n v="12495"/>
    <n v="1250"/>
    <n v="0"/>
    <n v="11245"/>
    <x v="1"/>
    <x v="7"/>
    <s v="Traditional"/>
    <n v="6043.7110169491525"/>
    <s v="FOW"/>
    <s v="Discounted"/>
    <s v="Discounted"/>
    <s v="bad"/>
  </r>
  <r>
    <x v="3"/>
    <s v="T02206"/>
    <s v="JUST LIFESTYLE PVT.LTD_ Viviana_Thane"/>
    <s v="FOSSIL"/>
    <s v="FOSSIL INDIA P LTD"/>
    <n v="215"/>
    <n v="11"/>
    <n v="4"/>
    <n v="2023"/>
    <s v="11-4-2023"/>
    <s v="ES2811I2206"/>
    <s v="P4"/>
    <s v="P4W2"/>
    <x v="0"/>
    <s v="WATCH"/>
    <s v="ES2811I"/>
    <s v="ES2811"/>
    <n v="1"/>
    <n v="12495"/>
    <n v="1250"/>
    <n v="0"/>
    <n v="11245"/>
    <x v="0"/>
    <x v="7"/>
    <s v="Traditional"/>
    <n v="6043.7110169491525"/>
    <s v="FOW"/>
    <s v="Discounted"/>
    <s v="Discounted"/>
    <s v="bad"/>
  </r>
  <r>
    <x v="4"/>
    <s v="T04206"/>
    <s v="Just Lifestyle Pvt Ltd_PHX_BLR"/>
    <s v="FOSSIL"/>
    <s v="FOSSIL INDIA P LTD"/>
    <n v="150"/>
    <n v="12"/>
    <n v="4"/>
    <n v="2023"/>
    <s v="12-4-2023"/>
    <s v="ES3546I4206"/>
    <s v="P4"/>
    <s v="P4W2"/>
    <x v="0"/>
    <s v="WATCH"/>
    <s v="ES3546I"/>
    <s v="ES3546"/>
    <n v="1"/>
    <n v="12495"/>
    <n v="0"/>
    <n v="0"/>
    <n v="12495"/>
    <x v="1"/>
    <x v="7"/>
    <s v="Traditional"/>
    <n v="6715.5330508474572"/>
    <s v="FOW"/>
    <s v="Non-Discounted"/>
    <s v="Non-Discounted"/>
    <s v="bad"/>
  </r>
  <r>
    <x v="9"/>
    <s v="T01192"/>
    <s v="JUST LIFESTYLE PVT LTD_Bareilly"/>
    <s v="FOSSIL"/>
    <s v="FOSSIL INDIA P LTD"/>
    <n v="25"/>
    <n v="12"/>
    <n v="4"/>
    <n v="2023"/>
    <s v="12-4-2023"/>
    <s v="FS4813IE1192"/>
    <s v="P4"/>
    <s v="P4W2"/>
    <x v="0"/>
    <s v="WATCH"/>
    <s v="FS4813IE"/>
    <s v="FS4813"/>
    <n v="1"/>
    <n v="12495"/>
    <n v="0"/>
    <n v="1250"/>
    <n v="12495"/>
    <x v="2"/>
    <x v="7"/>
    <s v="Traditional"/>
    <n v="6715.5330508474572"/>
    <s v="FOW"/>
    <s v="Non-Discounted"/>
    <s v="Non-Discounted"/>
    <s v="bad"/>
  </r>
  <r>
    <x v="18"/>
    <s v="T02497"/>
    <s v="JUST LIFESTYLE PVT LTD_ Amravati"/>
    <s v="FOSSIL"/>
    <s v="FOSSIL INDIA P LTD"/>
    <n v="9"/>
    <n v="13"/>
    <n v="4"/>
    <n v="2023"/>
    <s v="13-4-2023"/>
    <s v="BQ2453I2497"/>
    <s v="P4"/>
    <s v="P4W2"/>
    <x v="0"/>
    <s v="WATCH"/>
    <s v="BQ2453I"/>
    <s v="BQ2453"/>
    <n v="1"/>
    <n v="12495"/>
    <n v="0"/>
    <n v="0"/>
    <n v="12495"/>
    <x v="0"/>
    <x v="8"/>
    <s v="Traditional"/>
    <n v="6715.5330508474572"/>
    <s v="FOW DF"/>
    <s v="Non-Discounted"/>
    <s v="Non-Discounted"/>
    <s v="bad"/>
  </r>
  <r>
    <x v="3"/>
    <s v="T02206"/>
    <s v="JUST LIFESTYLE PVT.LTD_ Viviana_Thane"/>
    <s v="FOSSIL"/>
    <s v="FOSSIL INDIA P LTD"/>
    <n v="241"/>
    <n v="13"/>
    <n v="4"/>
    <n v="2023"/>
    <s v="13-4-2023"/>
    <s v="BQ3691I2206"/>
    <s v="P4"/>
    <s v="P4W2"/>
    <x v="0"/>
    <s v="WATCH"/>
    <s v="BQ3691I"/>
    <s v="BQ3691"/>
    <n v="1"/>
    <n v="12495"/>
    <n v="4998"/>
    <n v="0"/>
    <n v="7497"/>
    <x v="0"/>
    <x v="8"/>
    <s v="Traditional"/>
    <n v="4029.3198305084752"/>
    <s v="FOW DF"/>
    <s v="Discounted"/>
    <s v="Discounted"/>
    <s v="bad"/>
  </r>
  <r>
    <x v="5"/>
    <s v="T02296"/>
    <s v="JUST LIFESTYLE Pvt Ltd_ Infinity Mall_ Malad"/>
    <s v="SKAGEN"/>
    <s v="FOSSIL INDIA P LTD"/>
    <n v="90"/>
    <n v="13"/>
    <n v="4"/>
    <n v="2023"/>
    <s v="13-4-2023"/>
    <s v="SKW6843I2296"/>
    <s v="P4"/>
    <s v="P4W2"/>
    <x v="0"/>
    <s v="WATCH"/>
    <s v="SKW6843I"/>
    <s v="SKW6843"/>
    <n v="1"/>
    <n v="12495"/>
    <n v="7497"/>
    <n v="0"/>
    <n v="4998"/>
    <x v="0"/>
    <x v="9"/>
    <s v="Traditional"/>
    <n v="2686.2132203389829"/>
    <s v="SKW"/>
    <s v="Discounted"/>
    <s v="Discounted"/>
    <s v="bad"/>
  </r>
  <r>
    <x v="2"/>
    <s v="T04291"/>
    <s v="JUST LIFESTYLE PVT LTD_Blr Airport"/>
    <s v="FOSSIL"/>
    <s v="FOSSIL INDIA P LTD"/>
    <n v="101"/>
    <n v="14"/>
    <n v="4"/>
    <n v="2023"/>
    <s v="14-4-2023"/>
    <s v="BQ2453I4291"/>
    <s v="P4"/>
    <s v="P4W2"/>
    <x v="0"/>
    <s v="WATCH"/>
    <s v="BQ2453I"/>
    <s v="BQ2453"/>
    <n v="1"/>
    <n v="12495"/>
    <n v="4998"/>
    <n v="0"/>
    <n v="7497"/>
    <x v="1"/>
    <x v="8"/>
    <s v="Traditional"/>
    <n v="4029.3198305084752"/>
    <s v="FOW DF"/>
    <s v="Discounted"/>
    <s v="Discounted"/>
    <s v="bad"/>
  </r>
  <r>
    <x v="9"/>
    <s v="T01192"/>
    <s v="JUST LIFESTYLE PVT LTD_Bareilly"/>
    <s v="ARMANI EXCHANGE"/>
    <s v="FOSSIL INDIA P LTD"/>
    <n v="31"/>
    <n v="14"/>
    <n v="4"/>
    <n v="2023"/>
    <s v="14-4-2023"/>
    <s v="AX29601192"/>
    <s v="P4"/>
    <s v="P4W2"/>
    <x v="0"/>
    <s v="WATCH"/>
    <s v="AX2960"/>
    <s v="AX2960"/>
    <n v="1"/>
    <n v="12495"/>
    <n v="3748"/>
    <n v="0"/>
    <n v="8747"/>
    <x v="2"/>
    <x v="6"/>
    <s v="Traditional"/>
    <n v="4701.1418644067799"/>
    <s v="AXW"/>
    <s v="Discounted"/>
    <s v="Discounted"/>
    <s v="bad"/>
  </r>
  <r>
    <x v="7"/>
    <s v="T02095"/>
    <s v="JUST LIFESTYLE PVT.LTD_ Aurangabad"/>
    <s v="SKAGEN"/>
    <s v="FOSSIL INDIA P LTD"/>
    <n v="74"/>
    <n v="14"/>
    <n v="4"/>
    <n v="2023"/>
    <s v="14-4-2023"/>
    <s v="SKW6857I2095"/>
    <s v="P4"/>
    <s v="P4W2"/>
    <x v="0"/>
    <s v="WATCH"/>
    <s v="SKW6857I"/>
    <s v="SKW6857"/>
    <n v="1"/>
    <n v="12495"/>
    <n v="7497"/>
    <n v="0"/>
    <n v="4998"/>
    <x v="0"/>
    <x v="9"/>
    <s v="Traditional"/>
    <n v="2686.2132203389829"/>
    <s v="SKW"/>
    <s v="Discounted"/>
    <s v="Discounted"/>
    <s v="bad"/>
  </r>
  <r>
    <x v="2"/>
    <s v="T04291"/>
    <s v="JUST LIFESTYLE PVT LTD_Blr Airport"/>
    <s v="FOSSIL"/>
    <s v="FOSSIL INDIA P LTD"/>
    <n v="105"/>
    <n v="14"/>
    <n v="4"/>
    <n v="2023"/>
    <s v="14-4-2023"/>
    <s v="FS5453I4291"/>
    <s v="P4"/>
    <s v="P4W2"/>
    <x v="0"/>
    <s v="WATCH"/>
    <s v="FS5453I"/>
    <s v="FS5453"/>
    <n v="1"/>
    <n v="12495"/>
    <n v="4998"/>
    <n v="0"/>
    <n v="7497"/>
    <x v="1"/>
    <x v="7"/>
    <s v="Traditional"/>
    <n v="4029.3198305084752"/>
    <s v="FOW"/>
    <s v="Discounted"/>
    <s v="Discounted"/>
    <s v="bad"/>
  </r>
  <r>
    <x v="11"/>
    <s v="T02278"/>
    <s v="JUST LIFESTYLE PVT LTD_Treasure Island_Indore"/>
    <s v="FOSSIL"/>
    <s v="FOSSIL INDIA P LTD"/>
    <n v="73"/>
    <n v="14"/>
    <n v="4"/>
    <n v="2023"/>
    <s v="14-4-2023"/>
    <s v="ES3716I2278"/>
    <s v="P4"/>
    <s v="P4W2"/>
    <x v="0"/>
    <s v="WATCH"/>
    <s v="ES3716I"/>
    <s v="ES3716"/>
    <n v="1"/>
    <n v="12495"/>
    <n v="0"/>
    <n v="0"/>
    <n v="12495"/>
    <x v="0"/>
    <x v="7"/>
    <s v="Traditional"/>
    <n v="6715.5330508474572"/>
    <s v="FOW"/>
    <s v="Non-Discounted"/>
    <s v="Non-Discounted"/>
    <s v="bad"/>
  </r>
  <r>
    <x v="15"/>
    <s v="T02393"/>
    <s v="JUST LIFESTYLE PVT LTD_Nagpur (Trillium-JW)"/>
    <s v="FOSSIL"/>
    <s v="FOSSIL INDIA P LTD"/>
    <n v="32"/>
    <n v="14"/>
    <n v="4"/>
    <n v="2023"/>
    <s v="14-4-2023"/>
    <s v="ES2811I2393"/>
    <s v="P4"/>
    <s v="P4W2"/>
    <x v="0"/>
    <s v="WATCH"/>
    <s v="ES2811I"/>
    <s v="ES2811"/>
    <n v="1"/>
    <n v="12495"/>
    <n v="1250"/>
    <n v="0"/>
    <n v="11245"/>
    <x v="0"/>
    <x v="7"/>
    <s v="Traditional"/>
    <n v="6043.7110169491525"/>
    <s v="FOW"/>
    <s v="Discounted"/>
    <s v="Discounted"/>
    <s v="bad"/>
  </r>
  <r>
    <x v="1"/>
    <s v="T02294"/>
    <s v="JUST LIFESTYLE Pvt Ltd Andheri Link Road_ Mumbai"/>
    <s v="FOSSIL"/>
    <s v="FOSSIL INDIA P LTD"/>
    <n v="75"/>
    <n v="15"/>
    <n v="4"/>
    <n v="2023"/>
    <s v="15-4-2023"/>
    <s v="BQ2541I2294"/>
    <s v="P4"/>
    <s v="P4W2"/>
    <x v="0"/>
    <s v="WATCH"/>
    <s v="BQ2541I"/>
    <s v="BQ2541"/>
    <n v="1"/>
    <n v="12495"/>
    <n v="4998"/>
    <n v="0"/>
    <n v="7497"/>
    <x v="0"/>
    <x v="8"/>
    <s v="Traditional"/>
    <n v="4029.3198305084752"/>
    <s v="FOW DF"/>
    <s v="Discounted"/>
    <s v="Discounted"/>
    <s v="bad"/>
  </r>
  <r>
    <x v="11"/>
    <s v="T02278"/>
    <s v="JUST LIFESTYLE PVT LTD_Treasure Island_Indore"/>
    <s v="FOSSIL"/>
    <s v="FOSSIL INDIA P LTD"/>
    <n v="83"/>
    <n v="15"/>
    <n v="4"/>
    <n v="2023"/>
    <s v="15-4-2023"/>
    <s v="ES3546I2278"/>
    <s v="P4"/>
    <s v="P4W2"/>
    <x v="0"/>
    <s v="WATCH"/>
    <s v="ES3546I"/>
    <s v="ES3546"/>
    <n v="1"/>
    <n v="12495"/>
    <n v="0"/>
    <n v="500"/>
    <n v="12495"/>
    <x v="0"/>
    <x v="7"/>
    <s v="Traditional"/>
    <n v="6715.5330508474572"/>
    <s v="FOW"/>
    <s v="Non-Discounted"/>
    <s v="Non-Discounted"/>
    <s v="bad"/>
  </r>
  <r>
    <x v="0"/>
    <s v="T02286"/>
    <s v="JUST LIFESTYLE PVT.LTD_ Anudh"/>
    <s v="FOSSIL"/>
    <s v="FOSSIL INDIA P LTD"/>
    <n v="99"/>
    <n v="15"/>
    <n v="4"/>
    <n v="2023"/>
    <s v="15-4-2023"/>
    <s v="BQ2541I2286"/>
    <s v="P4"/>
    <s v="P4W2"/>
    <x v="0"/>
    <s v="WATCH"/>
    <s v="BQ2541I"/>
    <s v="BQ2541"/>
    <n v="1"/>
    <n v="12495"/>
    <n v="4998"/>
    <n v="0"/>
    <n v="7497"/>
    <x v="0"/>
    <x v="8"/>
    <s v="Traditional"/>
    <n v="4029.3198305084752"/>
    <s v="FOW DF"/>
    <s v="Discounted"/>
    <s v="Discounted"/>
    <s v="bad"/>
  </r>
  <r>
    <x v="0"/>
    <s v="T02286"/>
    <s v="JUST LIFESTYLE PVT.LTD_ Anudh"/>
    <s v="FOSSIL"/>
    <s v="FOSSIL INDIA P LTD"/>
    <n v="101"/>
    <n v="15"/>
    <n v="4"/>
    <n v="2023"/>
    <s v="15-4-2023"/>
    <s v="FS4813I2286"/>
    <s v="P4"/>
    <s v="P4W2"/>
    <x v="0"/>
    <s v="WATCH"/>
    <s v="FS4813I"/>
    <s v="FS4813"/>
    <n v="1"/>
    <n v="12495"/>
    <n v="0"/>
    <n v="0"/>
    <n v="12495"/>
    <x v="0"/>
    <x v="7"/>
    <s v="Traditional"/>
    <n v="6715.5330508474572"/>
    <s v="FOW"/>
    <s v="Non-Discounted"/>
    <s v="Non-Discounted"/>
    <s v="bad"/>
  </r>
  <r>
    <x v="2"/>
    <s v="T04291"/>
    <s v="JUST LIFESTYLE PVT LTD_Blr Airport"/>
    <s v="SKAGEN"/>
    <s v="FOSSIL INDIA P LTD"/>
    <n v="119"/>
    <n v="16"/>
    <n v="4"/>
    <n v="2023"/>
    <s v="16-4-2023"/>
    <s v="SKW6817I4291"/>
    <s v="P4"/>
    <s v="P4W3"/>
    <x v="0"/>
    <s v="WATCH"/>
    <s v="SKW6817I"/>
    <s v="SKW6817"/>
    <n v="1"/>
    <n v="12495"/>
    <n v="3748"/>
    <n v="0"/>
    <n v="8747"/>
    <x v="1"/>
    <x v="9"/>
    <s v="Traditional"/>
    <n v="4701.1418644067799"/>
    <s v="SKW"/>
    <s v="Discounted"/>
    <s v="Discounted"/>
    <s v="bad"/>
  </r>
  <r>
    <x v="7"/>
    <s v="T02095"/>
    <s v="JUST LIFESTYLE PVT.LTD_ Aurangabad"/>
    <s v="FOSSIL"/>
    <s v="FOSSIL INDIA P LTD"/>
    <n v="85"/>
    <n v="16"/>
    <n v="4"/>
    <n v="2023"/>
    <s v="16-4-2023"/>
    <s v="FS4835I2095"/>
    <s v="P4"/>
    <s v="P4W3"/>
    <x v="0"/>
    <s v="WATCH"/>
    <s v="FS4835I"/>
    <s v="FS4835"/>
    <n v="1"/>
    <n v="12495"/>
    <n v="0"/>
    <n v="1000"/>
    <n v="12495"/>
    <x v="0"/>
    <x v="7"/>
    <s v="Traditional"/>
    <n v="6715.5330508474572"/>
    <s v="FOW"/>
    <s v="Non-Discounted"/>
    <s v="Non-Discounted"/>
    <s v="bad"/>
  </r>
  <r>
    <x v="4"/>
    <s v="T04206"/>
    <s v="Just Lifestyle Pvt Ltd_PHX_BLR"/>
    <s v="SKAGEN"/>
    <s v="FOSSIL INDIA P LTD"/>
    <n v="189"/>
    <n v="16"/>
    <n v="4"/>
    <n v="2023"/>
    <s v="16-4-2023"/>
    <s v="SKW68234206"/>
    <s v="P4"/>
    <s v="P4W3"/>
    <x v="0"/>
    <s v="WATCH"/>
    <s v="SKW6823"/>
    <s v="SKW6823"/>
    <n v="1"/>
    <n v="12495"/>
    <n v="7497"/>
    <n v="0"/>
    <n v="4998"/>
    <x v="1"/>
    <x v="9"/>
    <s v="Traditional"/>
    <n v="2686.2132203389829"/>
    <s v="SKW"/>
    <s v="Discounted"/>
    <s v="Discounted"/>
    <s v="bad"/>
  </r>
  <r>
    <x v="5"/>
    <s v="T02296"/>
    <s v="JUST LIFESTYLE Pvt Ltd_ Infinity Mall_ Malad"/>
    <s v="FOSSIL"/>
    <s v="FOSSIL INDIA P LTD"/>
    <n v="114"/>
    <n v="16"/>
    <n v="4"/>
    <n v="2023"/>
    <s v="16-4-2023"/>
    <s v="ES37162296"/>
    <s v="P4"/>
    <s v="P4W3"/>
    <x v="0"/>
    <s v="WATCH"/>
    <s v="ES3716"/>
    <s v="ES3716"/>
    <n v="1"/>
    <n v="12495"/>
    <n v="0"/>
    <n v="0"/>
    <n v="12495"/>
    <x v="0"/>
    <x v="7"/>
    <s v="Traditional"/>
    <n v="6715.5330508474572"/>
    <s v="FOW"/>
    <s v="Non-Discounted"/>
    <s v="Non-Discounted"/>
    <s v="bad"/>
  </r>
  <r>
    <x v="15"/>
    <s v="T02393"/>
    <s v="JUST LIFESTYLE PVT LTD_Nagpur (Trillium-JW)"/>
    <s v="FOSSIL"/>
    <s v="FOSSIL INDIA P LTD"/>
    <n v="40"/>
    <n v="16"/>
    <n v="4"/>
    <n v="2023"/>
    <s v="16-4-2023"/>
    <s v="FS5437I2393"/>
    <s v="P4"/>
    <s v="P4W3"/>
    <x v="0"/>
    <s v="WATCH"/>
    <s v="FS5437I"/>
    <s v="FS5437"/>
    <n v="1"/>
    <n v="12495"/>
    <n v="0"/>
    <n v="0"/>
    <n v="12495"/>
    <x v="0"/>
    <x v="7"/>
    <s v="Traditional"/>
    <n v="6715.5330508474572"/>
    <s v="FOW"/>
    <s v="Non-Discounted"/>
    <s v="Non-Discounted"/>
    <s v="bad"/>
  </r>
  <r>
    <x v="0"/>
    <s v="T02286"/>
    <s v="JUST LIFESTYLE PVT.LTD_ Anudh"/>
    <s v="FOSSIL"/>
    <s v="FOSSIL INDIA P LTD"/>
    <n v="118"/>
    <n v="16"/>
    <n v="4"/>
    <n v="2023"/>
    <s v="16-4-2023"/>
    <s v="BQ2541I2286"/>
    <s v="P4"/>
    <s v="P4W3"/>
    <x v="0"/>
    <s v="WATCH"/>
    <s v="BQ2541I"/>
    <s v="BQ2541"/>
    <n v="1"/>
    <n v="12495"/>
    <n v="4998"/>
    <n v="0"/>
    <n v="7497"/>
    <x v="0"/>
    <x v="8"/>
    <s v="Traditional"/>
    <n v="4029.3198305084752"/>
    <s v="FOW DF"/>
    <s v="Discounted"/>
    <s v="Discounted"/>
    <s v="bad"/>
  </r>
  <r>
    <x v="13"/>
    <s v="T02320"/>
    <s v="JUST LIFESTYLE PVT LTD_ Nasik"/>
    <s v="FOSSIL"/>
    <s v="FOSSIL INDIA P LTD"/>
    <n v="109"/>
    <n v="16"/>
    <n v="4"/>
    <n v="2023"/>
    <s v="16-4-2023"/>
    <s v="ES28112320"/>
    <s v="P4"/>
    <s v="P4W3"/>
    <x v="0"/>
    <s v="WATCH"/>
    <s v="ES2811"/>
    <s v="ES2811"/>
    <n v="1"/>
    <n v="12495"/>
    <n v="1250"/>
    <n v="0"/>
    <n v="11245"/>
    <x v="0"/>
    <x v="7"/>
    <s v="Traditional"/>
    <n v="6043.7110169491525"/>
    <s v="FOW"/>
    <s v="Discounted"/>
    <s v="Discounted"/>
    <s v="bad"/>
  </r>
  <r>
    <x v="10"/>
    <s v="T04321"/>
    <s v="JUST LIFESTYLE PRIVATE LIMITED_Kottayam"/>
    <s v="FOSSIL"/>
    <s v="FOSSIL INDIA P LTD"/>
    <n v="56"/>
    <n v="17"/>
    <n v="4"/>
    <n v="2023"/>
    <s v="17-4-2023"/>
    <s v="FS5512I4321"/>
    <s v="P4"/>
    <s v="P4W3"/>
    <x v="0"/>
    <s v="WATCH"/>
    <s v="FS5512I"/>
    <s v="FS5512"/>
    <n v="1"/>
    <n v="12495"/>
    <n v="2499"/>
    <n v="0"/>
    <n v="9996"/>
    <x v="1"/>
    <x v="7"/>
    <s v="Traditional"/>
    <n v="5372.4264406779657"/>
    <s v="FOW"/>
    <s v="Discounted"/>
    <s v="Discounted"/>
    <s v="bad"/>
  </r>
  <r>
    <x v="7"/>
    <s v="T02095"/>
    <s v="JUST LIFESTYLE PVT.LTD_ Aurangabad"/>
    <s v="FOSSIL"/>
    <s v="FOSSIL INDIA P LTD"/>
    <n v="93"/>
    <n v="17"/>
    <n v="4"/>
    <n v="2023"/>
    <s v="17-4-2023"/>
    <s v="BQ2541I2095"/>
    <s v="P4"/>
    <s v="P4W3"/>
    <x v="0"/>
    <s v="WATCH"/>
    <s v="BQ2541I"/>
    <s v="BQ2541"/>
    <n v="1"/>
    <n v="12495"/>
    <n v="4998"/>
    <n v="0"/>
    <n v="7497"/>
    <x v="0"/>
    <x v="8"/>
    <s v="Traditional"/>
    <n v="4029.3198305084752"/>
    <s v="FOW DF"/>
    <s v="Discounted"/>
    <s v="Discounted"/>
    <s v="bad"/>
  </r>
  <r>
    <x v="1"/>
    <s v="T02294"/>
    <s v="JUST LIFESTYLE Pvt Ltd Andheri Link Road_ Mumbai"/>
    <s v="FOSSIL"/>
    <s v="FOSSIL INDIA P LTD"/>
    <n v="89"/>
    <n v="18"/>
    <n v="4"/>
    <n v="2023"/>
    <s v="18-4-2023"/>
    <s v="ES2811I2294"/>
    <s v="P4"/>
    <s v="P4W3"/>
    <x v="0"/>
    <s v="WATCH"/>
    <s v="ES2811I"/>
    <s v="ES2811"/>
    <n v="1"/>
    <n v="12495"/>
    <n v="1250"/>
    <n v="0"/>
    <n v="11245"/>
    <x v="0"/>
    <x v="7"/>
    <s v="Traditional"/>
    <n v="6043.7110169491525"/>
    <s v="FOW"/>
    <s v="Discounted"/>
    <s v="Discounted"/>
    <s v="bad"/>
  </r>
  <r>
    <x v="11"/>
    <s v="T02278"/>
    <s v="JUST LIFESTYLE PVT LTD_Treasure Island_Indore"/>
    <s v="SKAGEN"/>
    <s v="FOSSIL INDIA P LTD"/>
    <n v="99"/>
    <n v="19"/>
    <n v="4"/>
    <n v="2023"/>
    <s v="19-4-2023"/>
    <s v="SKW60862278"/>
    <s v="P4"/>
    <s v="P4W3"/>
    <x v="0"/>
    <s v="WATCH"/>
    <s v="SKW6086"/>
    <s v="SKW6086"/>
    <n v="1"/>
    <n v="12495"/>
    <n v="4998"/>
    <n v="250"/>
    <n v="7497"/>
    <x v="0"/>
    <x v="9"/>
    <s v="Traditional"/>
    <n v="4029.3198305084752"/>
    <s v="SKW"/>
    <s v="Discounted"/>
    <s v="Discounted"/>
    <s v="bad"/>
  </r>
  <r>
    <x v="6"/>
    <s v="T04360"/>
    <s v="JUST LIFESTYLE PRIVATE LIMITED_ Coimbatore"/>
    <s v="ARMANI EXCHANGE"/>
    <s v="FOSSIL INDIA P LTD"/>
    <n v="77"/>
    <n v="19"/>
    <n v="4"/>
    <n v="2023"/>
    <s v="19-4-2023"/>
    <s v="AX29604360"/>
    <s v="P4"/>
    <s v="P4W3"/>
    <x v="0"/>
    <s v="WATCH"/>
    <s v="AX2960"/>
    <s v="AX2960"/>
    <n v="1"/>
    <n v="12495"/>
    <n v="3748"/>
    <n v="0"/>
    <n v="8747"/>
    <x v="1"/>
    <x v="6"/>
    <s v="Traditional"/>
    <n v="4701.1418644067799"/>
    <s v="AXW"/>
    <s v="Discounted"/>
    <s v="Discounted"/>
    <s v="bad"/>
  </r>
  <r>
    <x v="14"/>
    <s v="T04327"/>
    <s v="JUST LIFESTYLE PVT LTD_Sobha City Mall_Thrissur"/>
    <s v="FOSSIL"/>
    <s v="FOSSIL INDIA P LTD"/>
    <n v="109"/>
    <n v="19"/>
    <n v="4"/>
    <n v="2023"/>
    <s v="19-4-2023"/>
    <s v="FS4812IT4327"/>
    <s v="P4"/>
    <s v="P4W3"/>
    <x v="0"/>
    <s v="WATCH"/>
    <s v="FS4812IT"/>
    <s v="FS4812"/>
    <n v="1"/>
    <n v="12495"/>
    <n v="3748"/>
    <n v="0"/>
    <n v="8747"/>
    <x v="1"/>
    <x v="7"/>
    <s v="Traditional"/>
    <n v="4701.1418644067799"/>
    <s v="FOW"/>
    <s v="Discounted"/>
    <s v="Discounted"/>
    <s v="bad"/>
  </r>
  <r>
    <x v="1"/>
    <s v="T02294"/>
    <s v="JUST LIFESTYLE Pvt Ltd Andheri Link Road_ Mumbai"/>
    <s v="FOSSIL"/>
    <s v="FOSSIL INDIA P LTD"/>
    <n v="92"/>
    <n v="19"/>
    <n v="4"/>
    <n v="2023"/>
    <s v="19-4-2023"/>
    <s v="ES3716I2294"/>
    <s v="P4"/>
    <s v="P4W3"/>
    <x v="0"/>
    <s v="WATCH"/>
    <s v="ES3716I"/>
    <s v="ES3716"/>
    <n v="1"/>
    <n v="12495"/>
    <n v="0"/>
    <n v="0"/>
    <n v="12495"/>
    <x v="0"/>
    <x v="7"/>
    <s v="Traditional"/>
    <n v="6715.5330508474572"/>
    <s v="FOW"/>
    <s v="Non-Discounted"/>
    <s v="Non-Discounted"/>
    <s v="bad"/>
  </r>
  <r>
    <x v="14"/>
    <s v="T04327"/>
    <s v="JUST LIFESTYLE PVT LTD_Sobha City Mall_Thrissur"/>
    <s v="FOSSIL"/>
    <s v="FOSSIL INDIA P LTD"/>
    <n v="109"/>
    <n v="19"/>
    <n v="4"/>
    <n v="2023"/>
    <s v="19-4-2023"/>
    <s v="BQ2541I4327"/>
    <s v="P4"/>
    <s v="P4W3"/>
    <x v="0"/>
    <s v="WATCH"/>
    <s v="BQ2541I"/>
    <s v="BQ2541"/>
    <n v="1"/>
    <n v="12495"/>
    <n v="4998"/>
    <n v="0"/>
    <n v="7497"/>
    <x v="1"/>
    <x v="8"/>
    <s v="Traditional"/>
    <n v="4029.3198305084752"/>
    <s v="FOW DF"/>
    <s v="Discounted"/>
    <s v="Discounted"/>
    <s v="bad"/>
  </r>
  <r>
    <x v="11"/>
    <s v="T02278"/>
    <s v="JUST LIFESTYLE PVT LTD_Treasure Island_Indore"/>
    <s v="FOSSIL"/>
    <s v="FOSSIL INDIA P LTD"/>
    <n v="100"/>
    <n v="20"/>
    <n v="4"/>
    <n v="2023"/>
    <s v="20-4-2023"/>
    <s v="FS57632278"/>
    <s v="P4"/>
    <s v="P4W3"/>
    <x v="0"/>
    <s v="WATCH"/>
    <s v="FS5763"/>
    <s v="FS5763"/>
    <n v="1"/>
    <n v="12495"/>
    <n v="3748"/>
    <n v="0"/>
    <n v="8747"/>
    <x v="0"/>
    <x v="7"/>
    <s v="Traditional"/>
    <n v="4701.1418644067799"/>
    <s v="FOW"/>
    <s v="Discounted"/>
    <s v="Discounted"/>
    <s v="bad"/>
  </r>
  <r>
    <x v="7"/>
    <s v="T02095"/>
    <s v="JUST LIFESTYLE PVT.LTD_ Aurangabad"/>
    <s v="FOSSIL"/>
    <s v="FOSSIL INDIA P LTD"/>
    <n v="105"/>
    <n v="20"/>
    <n v="4"/>
    <n v="2023"/>
    <s v="20-4-2023"/>
    <s v="FS5380I2095"/>
    <s v="P4"/>
    <s v="P4W3"/>
    <x v="0"/>
    <s v="WATCH"/>
    <s v="FS5380I"/>
    <s v="FS5380"/>
    <n v="1"/>
    <n v="12495"/>
    <n v="2499"/>
    <n v="0"/>
    <n v="9996"/>
    <x v="0"/>
    <x v="7"/>
    <s v="Traditional"/>
    <n v="5372.4264406779657"/>
    <s v="FOW"/>
    <s v="Discounted"/>
    <s v="Discounted"/>
    <s v="bad"/>
  </r>
  <r>
    <x v="2"/>
    <s v="T04291"/>
    <s v="JUST LIFESTYLE PVT LTD_Blr Airport"/>
    <s v="FOSSIL"/>
    <s v="FOSSIL INDIA P LTD"/>
    <n v="134"/>
    <n v="20"/>
    <n v="4"/>
    <n v="2023"/>
    <s v="20-4-2023"/>
    <s v="ES3466I4291"/>
    <s v="P4"/>
    <s v="P4W3"/>
    <x v="0"/>
    <s v="WATCH"/>
    <s v="ES3466I"/>
    <s v="ES3466"/>
    <n v="1"/>
    <n v="12495"/>
    <n v="0"/>
    <n v="0"/>
    <n v="12495"/>
    <x v="1"/>
    <x v="7"/>
    <s v="Traditional"/>
    <n v="6715.5330508474572"/>
    <s v="FOW"/>
    <s v="Non-Discounted"/>
    <s v="Non-Discounted"/>
    <s v="bad"/>
  </r>
  <r>
    <x v="10"/>
    <s v="T04321"/>
    <s v="JUST LIFESTYLE PRIVATE LIMITED_Kottayam"/>
    <s v="FOSSIL"/>
    <s v="FOSSIL INDIA P LTD"/>
    <n v="67"/>
    <n v="20"/>
    <n v="4"/>
    <n v="2023"/>
    <s v="20-4-2023"/>
    <s v="ES4301I4321"/>
    <s v="P4"/>
    <s v="P4W3"/>
    <x v="0"/>
    <s v="WATCH"/>
    <s v="ES4301I"/>
    <s v="ES4301"/>
    <n v="1"/>
    <n v="12495"/>
    <n v="0"/>
    <n v="625"/>
    <n v="12495"/>
    <x v="1"/>
    <x v="7"/>
    <s v="Traditional"/>
    <n v="6715.5330508474572"/>
    <s v="FOW"/>
    <s v="Non-Discounted"/>
    <s v="Non-Discounted"/>
    <s v="bad"/>
  </r>
  <r>
    <x v="9"/>
    <s v="T01192"/>
    <s v="JUST LIFESTYLE PVT LTD_Bareilly"/>
    <s v="ARMANI EXCHANGE"/>
    <s v="FOSSIL INDIA P LTD"/>
    <n v="62"/>
    <n v="21"/>
    <n v="4"/>
    <n v="2023"/>
    <s v="21-4-2023"/>
    <s v="AX5329I1192"/>
    <s v="P4"/>
    <s v="P4W3"/>
    <x v="0"/>
    <s v="WATCH"/>
    <s v="AX5329I"/>
    <s v="AX5329"/>
    <n v="1"/>
    <n v="12495"/>
    <n v="0"/>
    <n v="875"/>
    <n v="12495"/>
    <x v="2"/>
    <x v="6"/>
    <s v="Traditional"/>
    <n v="6715.5330508474572"/>
    <s v="AXW"/>
    <s v="Non-Discounted"/>
    <s v="Non-Discounted"/>
    <s v="bad"/>
  </r>
  <r>
    <x v="6"/>
    <s v="T04360"/>
    <s v="JUST LIFESTYLE PRIVATE LIMITED_ Coimbatore"/>
    <s v="FOSSIL"/>
    <s v="FOSSIL INDIA P LTD"/>
    <n v="85"/>
    <n v="21"/>
    <n v="4"/>
    <n v="2023"/>
    <s v="21-4-2023"/>
    <s v="ES4301I4360"/>
    <s v="P4"/>
    <s v="P4W3"/>
    <x v="0"/>
    <s v="WATCH"/>
    <s v="ES4301I"/>
    <s v="ES4301"/>
    <n v="1"/>
    <n v="12495"/>
    <n v="0"/>
    <n v="0"/>
    <n v="12495"/>
    <x v="1"/>
    <x v="7"/>
    <s v="Traditional"/>
    <n v="6715.5330508474572"/>
    <s v="FOW"/>
    <s v="Non-Discounted"/>
    <s v="Non-Discounted"/>
    <s v="bad"/>
  </r>
  <r>
    <x v="5"/>
    <s v="T02296"/>
    <s v="JUST LIFESTYLE Pvt Ltd_ Infinity Mall_ Malad"/>
    <s v="FOSSIL"/>
    <s v="FOSSIL INDIA P LTD"/>
    <n v="144"/>
    <n v="21"/>
    <n v="4"/>
    <n v="2023"/>
    <s v="21-4-2023"/>
    <s v="ES37162296"/>
    <s v="P4"/>
    <s v="P4W3"/>
    <x v="0"/>
    <s v="WATCH"/>
    <s v="ES3716"/>
    <s v="ES3716"/>
    <n v="1"/>
    <n v="12495"/>
    <n v="0"/>
    <n v="0"/>
    <n v="12495"/>
    <x v="0"/>
    <x v="7"/>
    <s v="Traditional"/>
    <n v="6715.5330508474572"/>
    <s v="FOW"/>
    <s v="Non-Discounted"/>
    <s v="Non-Discounted"/>
    <s v="bad"/>
  </r>
  <r>
    <x v="14"/>
    <s v="T04327"/>
    <s v="JUST LIFESTYLE PVT LTD_Sobha City Mall_Thrissur"/>
    <s v="FOSSIL"/>
    <s v="FOSSIL INDIA P LTD"/>
    <n v="122"/>
    <n v="21"/>
    <n v="4"/>
    <n v="2023"/>
    <s v="21-4-2023"/>
    <s v="ES43014327"/>
    <s v="P4"/>
    <s v="P4W3"/>
    <x v="0"/>
    <s v="WATCH"/>
    <s v="ES4301"/>
    <s v="ES4301"/>
    <n v="1"/>
    <n v="12495"/>
    <n v="0"/>
    <n v="0"/>
    <n v="12495"/>
    <x v="1"/>
    <x v="7"/>
    <s v="Traditional"/>
    <n v="6715.5330508474572"/>
    <s v="FOW"/>
    <s v="Non-Discounted"/>
    <s v="Non-Discounted"/>
    <s v="bad"/>
  </r>
  <r>
    <x v="6"/>
    <s v="T04360"/>
    <s v="JUST LIFESTYLE PRIVATE LIMITED_ Coimbatore"/>
    <s v="FOSSIL"/>
    <s v="FOSSIL INDIA P LTD"/>
    <n v="90"/>
    <n v="22"/>
    <n v="4"/>
    <n v="2023"/>
    <s v="22-4-2023"/>
    <s v="BQ3691I4360"/>
    <s v="P4"/>
    <s v="P4W3"/>
    <x v="0"/>
    <s v="WATCH"/>
    <s v="BQ3691I"/>
    <s v="BQ3691"/>
    <n v="1"/>
    <n v="12495"/>
    <n v="4998"/>
    <n v="0"/>
    <n v="7497"/>
    <x v="1"/>
    <x v="8"/>
    <s v="Traditional"/>
    <n v="4029.3198305084752"/>
    <s v="FOW DF"/>
    <s v="Discounted"/>
    <s v="Discounted"/>
    <s v="bad"/>
  </r>
  <r>
    <x v="2"/>
    <s v="T04291"/>
    <s v="JUST LIFESTYLE PVT LTD_Blr Airport"/>
    <s v="FOSSIL"/>
    <s v="FOSSIL INDIA P LTD"/>
    <n v="147"/>
    <n v="22"/>
    <n v="4"/>
    <n v="2023"/>
    <s v="22-4-2023"/>
    <s v="ES5136I4291"/>
    <s v="P4"/>
    <s v="P4W3"/>
    <x v="0"/>
    <s v="WATCH"/>
    <s v="ES5136I"/>
    <s v="ES5136"/>
    <n v="1"/>
    <n v="12495"/>
    <n v="2499"/>
    <n v="0"/>
    <n v="9996"/>
    <x v="1"/>
    <x v="7"/>
    <s v="Traditional"/>
    <n v="5372.4264406779657"/>
    <s v="FOW"/>
    <s v="Discounted"/>
    <s v="Discounted"/>
    <s v="bad"/>
  </r>
  <r>
    <x v="17"/>
    <s v="T02449"/>
    <s v="JUST LIFESTYLE PRIVATE LIMITED_BHOPAL DB MALL"/>
    <s v="FOSSIL"/>
    <s v="FOSSIL INDIA P LTD"/>
    <n v="86"/>
    <n v="22"/>
    <n v="4"/>
    <n v="2023"/>
    <s v="22-4-2023"/>
    <s v="ES3716I2449"/>
    <s v="P4"/>
    <s v="P4W3"/>
    <x v="0"/>
    <s v="WATCH"/>
    <s v="ES3716I"/>
    <s v="ES3716"/>
    <n v="1"/>
    <n v="12495"/>
    <n v="0"/>
    <n v="0"/>
    <n v="12495"/>
    <x v="0"/>
    <x v="7"/>
    <s v="Traditional"/>
    <n v="6715.5330508474572"/>
    <s v="FOW"/>
    <s v="Non-Discounted"/>
    <s v="Non-Discounted"/>
    <s v="bad"/>
  </r>
  <r>
    <x v="6"/>
    <s v="T04360"/>
    <s v="JUST LIFESTYLE PRIVATE LIMITED_ Coimbatore"/>
    <s v="SKAGEN"/>
    <s v="FOSSIL INDIA P LTD"/>
    <n v="86"/>
    <n v="22"/>
    <n v="4"/>
    <n v="2023"/>
    <s v="22-4-2023"/>
    <s v="SKW68234360"/>
    <s v="P4"/>
    <s v="P4W3"/>
    <x v="0"/>
    <s v="WATCH"/>
    <s v="SKW6823"/>
    <s v="SKW6823"/>
    <n v="1"/>
    <n v="12495"/>
    <n v="7497"/>
    <n v="0"/>
    <n v="4998"/>
    <x v="1"/>
    <x v="9"/>
    <s v="Traditional"/>
    <n v="2686.2132203389829"/>
    <s v="SKW"/>
    <s v="Discounted"/>
    <s v="Discounted"/>
    <s v="bad"/>
  </r>
  <r>
    <x v="14"/>
    <s v="T04327"/>
    <s v="JUST LIFESTYLE PVT LTD_Sobha City Mall_Thrissur"/>
    <s v="FOSSIL"/>
    <s v="FOSSIL INDIA P LTD"/>
    <n v="130"/>
    <n v="22"/>
    <n v="4"/>
    <n v="2023"/>
    <s v="22-4-2023"/>
    <s v="FS5437I4327"/>
    <s v="P4"/>
    <s v="P4W3"/>
    <x v="0"/>
    <s v="WATCH"/>
    <s v="FS5437I"/>
    <s v="FS5437"/>
    <n v="1"/>
    <n v="12495"/>
    <n v="0"/>
    <n v="0"/>
    <n v="12495"/>
    <x v="1"/>
    <x v="7"/>
    <s v="Traditional"/>
    <n v="6715.5330508474572"/>
    <s v="FOW"/>
    <s v="Non-Discounted"/>
    <s v="Non-Discounted"/>
    <s v="bad"/>
  </r>
  <r>
    <x v="4"/>
    <s v="T04206"/>
    <s v="Just Lifestyle Pvt Ltd_PHX_BLR"/>
    <s v="FOSSIL"/>
    <s v="FOSSIL INDIA P LTD"/>
    <n v="272"/>
    <n v="23"/>
    <n v="4"/>
    <n v="2023"/>
    <s v="23-4-2023"/>
    <s v="FS5512I4206"/>
    <s v="P4"/>
    <s v="P4W4"/>
    <x v="0"/>
    <s v="WATCH"/>
    <s v="FS5512I"/>
    <s v="FS5512"/>
    <n v="1"/>
    <n v="12495"/>
    <n v="2499"/>
    <n v="0"/>
    <n v="9996"/>
    <x v="1"/>
    <x v="7"/>
    <s v="Traditional"/>
    <n v="5372.4264406779657"/>
    <s v="FOW"/>
    <s v="Discounted"/>
    <s v="Discounted"/>
    <s v="bad"/>
  </r>
  <r>
    <x v="7"/>
    <s v="T02095"/>
    <s v="JUST LIFESTYLE PVT.LTD_ Aurangabad"/>
    <s v="FOSSIL"/>
    <s v="FOSSIL INDIA P LTD"/>
    <n v="126"/>
    <n v="23"/>
    <n v="4"/>
    <n v="2023"/>
    <s v="23-4-2023"/>
    <s v="ES4628I2095"/>
    <s v="P4"/>
    <s v="P4W4"/>
    <x v="0"/>
    <s v="WATCH"/>
    <s v="ES4628I"/>
    <s v="ES4628"/>
    <n v="1"/>
    <n v="12495"/>
    <n v="0"/>
    <n v="0"/>
    <n v="12495"/>
    <x v="0"/>
    <x v="7"/>
    <s v="Traditional"/>
    <n v="6715.5330508474572"/>
    <s v="FOW"/>
    <s v="Non-Discounted"/>
    <s v="Non-Discounted"/>
    <s v="bad"/>
  </r>
  <r>
    <x v="4"/>
    <s v="T04206"/>
    <s v="Just Lifestyle Pvt Ltd_PHX_BLR"/>
    <s v="FOSSIL"/>
    <s v="FOSSIL INDIA P LTD"/>
    <n v="254"/>
    <n v="23"/>
    <n v="4"/>
    <n v="2023"/>
    <s v="23-4-2023"/>
    <s v="ES4628I4206"/>
    <s v="P4"/>
    <s v="P4W4"/>
    <x v="0"/>
    <s v="WATCH"/>
    <s v="ES4628I"/>
    <s v="ES4628"/>
    <n v="1"/>
    <n v="12495"/>
    <n v="0"/>
    <n v="0"/>
    <n v="12495"/>
    <x v="1"/>
    <x v="7"/>
    <s v="Traditional"/>
    <n v="6715.5330508474572"/>
    <s v="FOW"/>
    <s v="Non-Discounted"/>
    <s v="Non-Discounted"/>
    <s v="bad"/>
  </r>
  <r>
    <x v="11"/>
    <s v="T02278"/>
    <s v="JUST LIFESTYLE PVT LTD_Treasure Island_Indore"/>
    <s v="FOSSIL"/>
    <s v="FOSSIL INDIA P LTD"/>
    <n v="121"/>
    <n v="23"/>
    <n v="4"/>
    <n v="2023"/>
    <s v="23-4-2023"/>
    <s v="FS5437I2278"/>
    <s v="P4"/>
    <s v="P4W4"/>
    <x v="0"/>
    <s v="WATCH"/>
    <s v="FS5437I"/>
    <s v="FS5437"/>
    <n v="1"/>
    <n v="12495"/>
    <n v="0"/>
    <n v="500"/>
    <n v="12495"/>
    <x v="0"/>
    <x v="7"/>
    <s v="Traditional"/>
    <n v="6715.5330508474572"/>
    <s v="FOW"/>
    <s v="Non-Discounted"/>
    <s v="Non-Discounted"/>
    <s v="bad"/>
  </r>
  <r>
    <x v="5"/>
    <s v="T02296"/>
    <s v="JUST LIFESTYLE Pvt Ltd_ Infinity Mall_ Malad"/>
    <s v="FOSSIL"/>
    <s v="FOSSIL INDIA P LTD"/>
    <n v="165"/>
    <n v="23"/>
    <n v="4"/>
    <n v="2023"/>
    <s v="23-4-2023"/>
    <s v="FS5061I2296"/>
    <s v="P4"/>
    <s v="P4W4"/>
    <x v="0"/>
    <s v="WATCH"/>
    <s v="FS5061I"/>
    <s v="FS5061"/>
    <n v="1"/>
    <n v="12495"/>
    <n v="0"/>
    <n v="0"/>
    <n v="12495"/>
    <x v="0"/>
    <x v="7"/>
    <s v="Traditional"/>
    <n v="6715.5330508474572"/>
    <s v="FOW"/>
    <s v="Non-Discounted"/>
    <s v="Non-Discounted"/>
    <s v="bad"/>
  </r>
  <r>
    <x v="1"/>
    <s v="T02294"/>
    <s v="JUST LIFESTYLE Pvt Ltd Andheri Link Road_ Mumbai"/>
    <s v="FOSSIL"/>
    <s v="FOSSIL INDIA P LTD"/>
    <n v="2046"/>
    <n v="27"/>
    <n v="3"/>
    <n v="2023"/>
    <s v="27-3-2023"/>
    <s v="BQ3392I2294"/>
    <s v="P3"/>
    <s v="P3W5"/>
    <x v="1"/>
    <s v="WATCH"/>
    <s v="BQ3392I"/>
    <s v="BQ3392"/>
    <n v="1"/>
    <n v="11995"/>
    <n v="3598"/>
    <n v="0"/>
    <n v="8397"/>
    <x v="0"/>
    <x v="8"/>
    <s v="Traditional"/>
    <n v="4513.0316949152548"/>
    <s v="FOW DF"/>
    <s v="Discounted"/>
    <s v="Discounted"/>
    <s v="bad"/>
  </r>
  <r>
    <x v="1"/>
    <s v="T02294"/>
    <s v="JUST LIFESTYLE Pvt Ltd Andheri Link Road_ Mumbai"/>
    <s v="FOSSIL"/>
    <s v="FOSSIL INDIA P LTD"/>
    <n v="2051"/>
    <n v="28"/>
    <n v="3"/>
    <n v="2023"/>
    <s v="28-3-2023"/>
    <s v="ES5111I2294"/>
    <s v="P3"/>
    <s v="P3W5"/>
    <x v="1"/>
    <s v="WATCH"/>
    <s v="ES5111I"/>
    <s v="ES5111"/>
    <n v="1"/>
    <n v="11995"/>
    <n v="0"/>
    <n v="0"/>
    <n v="11995"/>
    <x v="0"/>
    <x v="7"/>
    <s v="Traditional"/>
    <n v="6446.8042372881346"/>
    <s v="FOW"/>
    <s v="Non-Discounted"/>
    <s v="Non-Discounted"/>
    <s v="bad"/>
  </r>
  <r>
    <x v="1"/>
    <s v="T02294"/>
    <s v="JUST LIFESTYLE Pvt Ltd Andheri Link Road_ Mumbai"/>
    <s v="FOSSIL"/>
    <s v="FOSSIL INDIA P LTD"/>
    <n v="2051"/>
    <n v="28"/>
    <n v="3"/>
    <n v="2023"/>
    <s v="28-3-2023"/>
    <s v="FS5920I2294"/>
    <s v="P3"/>
    <s v="P3W5"/>
    <x v="1"/>
    <s v="WATCH"/>
    <s v="FS5920I"/>
    <s v="FS5920"/>
    <n v="1"/>
    <n v="11995"/>
    <n v="0"/>
    <n v="0"/>
    <n v="11995"/>
    <x v="0"/>
    <x v="7"/>
    <s v="Traditional"/>
    <n v="6446.8042372881346"/>
    <s v="FOW"/>
    <s v="Non-Discounted"/>
    <s v="Non-Discounted"/>
    <s v="bad"/>
  </r>
  <r>
    <x v="4"/>
    <s v="T04206"/>
    <s v="Just Lifestyle Pvt Ltd_PHX_BLR"/>
    <s v="ARMANI EXCHANGE"/>
    <s v="FOSSIL INDIA P LTD"/>
    <n v="11"/>
    <n v="1"/>
    <n v="4"/>
    <n v="2023"/>
    <s v="1-4-2023"/>
    <s v="AX2706I4206"/>
    <s v="P3"/>
    <s v="P3W5"/>
    <x v="1"/>
    <s v="WATCH"/>
    <s v="AX2706I"/>
    <s v="AX2706"/>
    <n v="1"/>
    <n v="11995"/>
    <n v="0"/>
    <n v="0"/>
    <n v="11995"/>
    <x v="1"/>
    <x v="6"/>
    <s v="Traditional"/>
    <n v="6446.8042372881346"/>
    <s v="AXW"/>
    <s v="Non-Discounted"/>
    <s v="Non-Discounted"/>
    <s v="bad"/>
  </r>
  <r>
    <x v="9"/>
    <s v="T01192"/>
    <s v="JUST LIFESTYLE PVT LTD_Bareilly"/>
    <s v="FOSSIL"/>
    <s v="FOSSIL INDIA P LTD"/>
    <n v="1162"/>
    <n v="30"/>
    <n v="3"/>
    <n v="2023"/>
    <s v="30-3-2023"/>
    <s v="BQ3392I1192"/>
    <s v="P3"/>
    <s v="P3W5"/>
    <x v="1"/>
    <s v="WATCH"/>
    <s v="BQ3392I"/>
    <s v="BQ3392"/>
    <n v="1"/>
    <n v="11995"/>
    <n v="3598"/>
    <n v="0"/>
    <n v="8397"/>
    <x v="2"/>
    <x v="8"/>
    <s v="Traditional"/>
    <n v="4513.0316949152548"/>
    <s v="FOW DF"/>
    <s v="Discounted"/>
    <s v="Discounted"/>
    <s v="bad"/>
  </r>
  <r>
    <x v="2"/>
    <s v="T04291"/>
    <s v="JUST LIFESTYLE PVT LTD_Blr Airport"/>
    <s v="ARMANI EXCHANGE"/>
    <s v="FOSSIL INDIA P LTD"/>
    <n v="2674"/>
    <n v="29"/>
    <n v="3"/>
    <n v="2023"/>
    <s v="29-3-2023"/>
    <s v="AX2706I4291"/>
    <s v="P3"/>
    <s v="P3W5"/>
    <x v="1"/>
    <s v="WATCH"/>
    <s v="AX2706I"/>
    <s v="AX2706"/>
    <n v="1"/>
    <n v="11995"/>
    <n v="0"/>
    <n v="1200"/>
    <n v="11995"/>
    <x v="1"/>
    <x v="6"/>
    <s v="Traditional"/>
    <n v="6446.8042372881346"/>
    <s v="AXW"/>
    <s v="Non-Discounted"/>
    <s v="Non-Discounted"/>
    <s v="bad"/>
  </r>
  <r>
    <x v="2"/>
    <s v="T04291"/>
    <s v="JUST LIFESTYLE PVT LTD_Blr Airport"/>
    <s v="FOSSIL"/>
    <s v="FOSSIL INDIA P LTD"/>
    <n v="2672"/>
    <n v="29"/>
    <n v="3"/>
    <n v="2023"/>
    <s v="29-3-2023"/>
    <s v="BQ3341I4291"/>
    <s v="P3"/>
    <s v="P3W5"/>
    <x v="1"/>
    <s v="WATCH"/>
    <s v="BQ3341I"/>
    <s v="BQ3341"/>
    <n v="1"/>
    <n v="11995"/>
    <n v="3598"/>
    <n v="0"/>
    <n v="8397"/>
    <x v="1"/>
    <x v="8"/>
    <s v="Traditional"/>
    <n v="4513.0316949152548"/>
    <s v="FOW DF"/>
    <s v="Discounted"/>
    <s v="Discounted"/>
    <s v="bad"/>
  </r>
  <r>
    <x v="6"/>
    <s v="T04360"/>
    <s v="JUST LIFESTYLE PRIVATE LIMITED_ Coimbatore"/>
    <s v="DIESEL"/>
    <s v="FOSSIL INDIA P LTD"/>
    <n v="1678"/>
    <n v="28"/>
    <n v="3"/>
    <n v="2023"/>
    <s v="28-3-2023"/>
    <s v="DZ12064360"/>
    <s v="P3"/>
    <s v="P3W5"/>
    <x v="1"/>
    <s v="WATCH"/>
    <s v="DZ1206"/>
    <s v="DZ1206"/>
    <n v="1"/>
    <n v="11995"/>
    <n v="0"/>
    <n v="0"/>
    <n v="11995"/>
    <x v="1"/>
    <x v="1"/>
    <s v="Traditional"/>
    <n v="6446.8042372881346"/>
    <s v="DZW"/>
    <s v="Non-Discounted"/>
    <s v="Non-Discounted"/>
    <s v="bad"/>
  </r>
  <r>
    <x v="5"/>
    <s v="T02296"/>
    <s v="JUST LIFESTYLE Pvt Ltd_ Infinity Mall_ Malad"/>
    <s v="FOSSIL"/>
    <s v="FOSSIL INDIA P LTD"/>
    <n v="2519"/>
    <n v="31"/>
    <n v="3"/>
    <n v="2023"/>
    <s v="31-3-2023"/>
    <s v="BQ1571I2296"/>
    <s v="P3"/>
    <s v="P3W5"/>
    <x v="1"/>
    <s v="WATCH"/>
    <s v="BQ1571I"/>
    <s v="BQ1571"/>
    <n v="1"/>
    <n v="11995"/>
    <n v="3598"/>
    <n v="0"/>
    <n v="8397"/>
    <x v="0"/>
    <x v="8"/>
    <s v="Traditional"/>
    <n v="4513.0316949152548"/>
    <s v="FOW DF"/>
    <s v="Discounted"/>
    <s v="Discounted"/>
    <s v="bad"/>
  </r>
  <r>
    <x v="5"/>
    <s v="T02296"/>
    <s v="JUST LIFESTYLE Pvt Ltd_ Infinity Mall_ Malad"/>
    <s v="FOSSIL"/>
    <s v="FOSSIL INDIA P LTD"/>
    <n v="2519"/>
    <n v="31"/>
    <n v="3"/>
    <n v="2023"/>
    <s v="31-3-2023"/>
    <s v="ES3282I2296"/>
    <s v="P3"/>
    <s v="P3W5"/>
    <x v="1"/>
    <s v="WATCH"/>
    <s v="ES3282I"/>
    <s v="ES3282"/>
    <n v="1"/>
    <n v="11995"/>
    <n v="4798"/>
    <n v="0"/>
    <n v="7197"/>
    <x v="0"/>
    <x v="7"/>
    <s v="Traditional"/>
    <n v="3868.0825423728816"/>
    <s v="FOW"/>
    <s v="Discounted"/>
    <s v="Discounted"/>
    <s v="bad"/>
  </r>
  <r>
    <x v="1"/>
    <s v="T02294"/>
    <s v="JUST LIFESTYLE Pvt Ltd Andheri Link Road_ Mumbai"/>
    <s v="FOSSIL"/>
    <s v="FOSSIL INDIA P LTD"/>
    <n v="12"/>
    <n v="2"/>
    <n v="4"/>
    <n v="2023"/>
    <s v="2-4-2023"/>
    <s v="BQ3392I2294"/>
    <s v="P4"/>
    <s v="P4W1"/>
    <x v="0"/>
    <s v="WATCH"/>
    <s v="BQ3392I"/>
    <s v="BQ3392"/>
    <n v="1"/>
    <n v="11995"/>
    <n v="3598"/>
    <n v="0"/>
    <n v="8397"/>
    <x v="0"/>
    <x v="8"/>
    <s v="Traditional"/>
    <n v="4513.0316949152548"/>
    <s v="FOW DF"/>
    <s v="Discounted"/>
    <s v="Discounted"/>
    <s v="bad"/>
  </r>
  <r>
    <x v="0"/>
    <s v="T02286"/>
    <s v="JUST LIFESTYLE PVT.LTD_ Anudh"/>
    <s v="FOSSIL"/>
    <s v="FOSSIL INDIA P LTD"/>
    <n v="8"/>
    <n v="2"/>
    <n v="4"/>
    <n v="2023"/>
    <s v="2-4-2023"/>
    <s v="BQ3576I2286"/>
    <s v="P4"/>
    <s v="P4W1"/>
    <x v="0"/>
    <s v="WATCH"/>
    <s v="BQ3576I"/>
    <s v="BQ3576"/>
    <n v="1"/>
    <n v="11995"/>
    <n v="4798"/>
    <n v="0"/>
    <n v="7197"/>
    <x v="0"/>
    <x v="8"/>
    <s v="Traditional"/>
    <n v="3868.0825423728816"/>
    <s v="FOW DF"/>
    <s v="Discounted"/>
    <s v="Discounted"/>
    <s v="bad"/>
  </r>
  <r>
    <x v="18"/>
    <s v="T02497"/>
    <s v="JUST LIFESTYLE PVT LTD_ Amravati"/>
    <s v="FOSSIL"/>
    <s v="FOSSIL INDIA P LTD"/>
    <n v="2"/>
    <n v="2"/>
    <n v="4"/>
    <n v="2023"/>
    <s v="2-4-2023"/>
    <s v="ES5111I2497"/>
    <s v="P4"/>
    <s v="P4W1"/>
    <x v="0"/>
    <s v="WATCH"/>
    <s v="ES5111I"/>
    <s v="ES5111"/>
    <n v="1"/>
    <n v="11995"/>
    <n v="0"/>
    <n v="0"/>
    <n v="11995"/>
    <x v="0"/>
    <x v="7"/>
    <s v="Traditional"/>
    <n v="6446.8042372881346"/>
    <s v="FOW"/>
    <s v="Non-Discounted"/>
    <s v="Non-Discounted"/>
    <s v="bad"/>
  </r>
  <r>
    <x v="2"/>
    <s v="T04291"/>
    <s v="JUST LIFESTYLE PVT LTD_Blr Airport"/>
    <s v="FOSSIL"/>
    <s v="FOSSIL INDIA P LTD"/>
    <n v="19"/>
    <n v="3"/>
    <n v="4"/>
    <n v="2023"/>
    <s v="3-4-2023"/>
    <s v="FS5981I4291"/>
    <s v="P4"/>
    <s v="P4W1"/>
    <x v="0"/>
    <s v="WATCH"/>
    <s v="FS5981I"/>
    <s v="FS5981"/>
    <n v="1"/>
    <n v="11995"/>
    <n v="0"/>
    <n v="1200"/>
    <n v="11995"/>
    <x v="1"/>
    <x v="7"/>
    <s v="Traditional"/>
    <n v="6446.8042372881346"/>
    <s v="FOW"/>
    <s v="Non-Discounted"/>
    <s v="Non-Discounted"/>
    <s v="bad"/>
  </r>
  <r>
    <x v="17"/>
    <s v="T02449"/>
    <s v="JUST LIFESTYLE PRIVATE LIMITED_BHOPAL DB MALL"/>
    <s v="ARMANI EXCHANGE"/>
    <s v="FOSSIL INDIA P LTD"/>
    <n v="19"/>
    <n v="4"/>
    <n v="4"/>
    <n v="2023"/>
    <s v="4-4-2023"/>
    <s v="AX2706I2449"/>
    <s v="P4"/>
    <s v="P4W1"/>
    <x v="0"/>
    <s v="WATCH"/>
    <s v="AX2706I"/>
    <s v="AX2706"/>
    <n v="1"/>
    <n v="11995"/>
    <n v="0"/>
    <n v="0"/>
    <n v="11995"/>
    <x v="0"/>
    <x v="6"/>
    <s v="Traditional"/>
    <n v="6446.8042372881346"/>
    <s v="AXW"/>
    <s v="Non-Discounted"/>
    <s v="Non-Discounted"/>
    <s v="bad"/>
  </r>
  <r>
    <x v="10"/>
    <s v="T04321"/>
    <s v="JUST LIFESTYLE PRIVATE LIMITED_Kottayam"/>
    <s v="DIESEL"/>
    <s v="FOSSIL INDIA P LTD"/>
    <n v="9"/>
    <n v="4"/>
    <n v="4"/>
    <n v="2023"/>
    <s v="4-4-2023"/>
    <s v="DZ1206IT4321"/>
    <s v="P4"/>
    <s v="P4W1"/>
    <x v="0"/>
    <s v="WATCH"/>
    <s v="DZ1206IT"/>
    <s v="DZ1206"/>
    <n v="1"/>
    <n v="11995"/>
    <n v="0"/>
    <n v="0"/>
    <n v="11995"/>
    <x v="1"/>
    <x v="1"/>
    <s v="Traditional"/>
    <n v="6446.8042372881346"/>
    <s v="DZW"/>
    <s v="Non-Discounted"/>
    <s v="Non-Discounted"/>
    <s v="bad"/>
  </r>
  <r>
    <x v="14"/>
    <s v="T04327"/>
    <s v="JUST LIFESTYLE PVT LTD_Sobha City Mall_Thrissur"/>
    <s v="FOSSIL"/>
    <s v="FOSSIL INDIA P LTD"/>
    <n v="20"/>
    <n v="5"/>
    <n v="4"/>
    <n v="2023"/>
    <s v="5-4-2023"/>
    <s v="ES3284I4327"/>
    <s v="P4"/>
    <s v="P4W1"/>
    <x v="0"/>
    <s v="WATCH"/>
    <s v="ES3284I"/>
    <s v="ES3284"/>
    <n v="1"/>
    <n v="11995"/>
    <n v="0"/>
    <n v="0"/>
    <n v="11995"/>
    <x v="1"/>
    <x v="7"/>
    <s v="Traditional"/>
    <n v="6446.8042372881346"/>
    <s v="FOW"/>
    <s v="Non-Discounted"/>
    <s v="Non-Discounted"/>
    <s v="bad"/>
  </r>
  <r>
    <x v="4"/>
    <s v="T04206"/>
    <s v="Just Lifestyle Pvt Ltd_PHX_BLR"/>
    <s v="FOSSIL"/>
    <s v="FOSSIL INDIA P LTD"/>
    <n v="52"/>
    <n v="5"/>
    <n v="4"/>
    <n v="2023"/>
    <s v="5-4-2023"/>
    <s v="ES43184206"/>
    <s v="P4"/>
    <s v="P4W1"/>
    <x v="0"/>
    <s v="WATCH"/>
    <s v="ES4318"/>
    <s v="ES4318"/>
    <n v="1"/>
    <n v="11995"/>
    <n v="0"/>
    <n v="840"/>
    <n v="11995"/>
    <x v="1"/>
    <x v="7"/>
    <s v="Traditional"/>
    <n v="6446.8042372881346"/>
    <s v="FOW"/>
    <s v="Non-Discounted"/>
    <s v="Non-Discounted"/>
    <s v="bad"/>
  </r>
  <r>
    <x v="9"/>
    <s v="T01192"/>
    <s v="JUST LIFESTYLE PVT LTD_Bareilly"/>
    <s v="FOSSIL"/>
    <s v="FOSSIL INDIA P LTD"/>
    <n v="10"/>
    <n v="5"/>
    <n v="4"/>
    <n v="2023"/>
    <s v="5-4-2023"/>
    <s v="ES46491192"/>
    <s v="P4"/>
    <s v="P4W1"/>
    <x v="0"/>
    <s v="WATCH"/>
    <s v="ES4649"/>
    <s v="ES4649"/>
    <n v="1"/>
    <n v="11995"/>
    <n v="0"/>
    <n v="1000"/>
    <n v="11995"/>
    <x v="2"/>
    <x v="7"/>
    <s v="Traditional"/>
    <n v="6446.8042372881346"/>
    <s v="FOW"/>
    <s v="Non-Discounted"/>
    <s v="Non-Discounted"/>
    <s v="bad"/>
  </r>
  <r>
    <x v="2"/>
    <s v="T04291"/>
    <s v="JUST LIFESTYLE PVT LTD_Blr Airport"/>
    <s v="FOSSIL"/>
    <s v="FOSSIL INDIA P LTD"/>
    <n v="41"/>
    <n v="6"/>
    <n v="4"/>
    <n v="2023"/>
    <s v="6-4-2023"/>
    <s v="BQ1571I4291"/>
    <s v="P4"/>
    <s v="P4W1"/>
    <x v="0"/>
    <s v="WATCH"/>
    <s v="BQ1571I"/>
    <s v="BQ1571"/>
    <n v="1"/>
    <n v="11995"/>
    <n v="3598"/>
    <n v="0"/>
    <n v="8397"/>
    <x v="1"/>
    <x v="8"/>
    <s v="Traditional"/>
    <n v="4513.0316949152548"/>
    <s v="FOW DF"/>
    <s v="Discounted"/>
    <s v="Discounted"/>
    <s v="bad"/>
  </r>
  <r>
    <x v="9"/>
    <s v="T01192"/>
    <s v="JUST LIFESTYLE PVT LTD_Bareilly"/>
    <s v="FOSSIL"/>
    <s v="FOSSIL INDIA P LTD"/>
    <n v="11"/>
    <n v="6"/>
    <n v="4"/>
    <n v="2023"/>
    <s v="6-4-2023"/>
    <s v="FS5459I1192"/>
    <s v="P4"/>
    <s v="P4W1"/>
    <x v="0"/>
    <s v="WATCH"/>
    <s v="FS5459I"/>
    <s v="FS5459"/>
    <n v="1"/>
    <n v="11995"/>
    <n v="0"/>
    <n v="0"/>
    <n v="11995"/>
    <x v="2"/>
    <x v="7"/>
    <s v="Traditional"/>
    <n v="6446.8042372881346"/>
    <s v="FOW"/>
    <s v="Non-Discounted"/>
    <s v="Non-Discounted"/>
    <s v="bad"/>
  </r>
  <r>
    <x v="2"/>
    <s v="T04291"/>
    <s v="JUST LIFESTYLE PVT LTD_Blr Airport"/>
    <s v="FOSSIL"/>
    <s v="FOSSIL INDIA P LTD"/>
    <n v="48"/>
    <n v="7"/>
    <n v="4"/>
    <n v="2023"/>
    <s v="7-4-2023"/>
    <s v="BQ3393I4291"/>
    <s v="P4"/>
    <s v="P4W1"/>
    <x v="0"/>
    <s v="WATCH"/>
    <s v="BQ3393I"/>
    <s v="BQ3393"/>
    <n v="1"/>
    <n v="11995"/>
    <n v="4798"/>
    <n v="0"/>
    <n v="7197"/>
    <x v="1"/>
    <x v="8"/>
    <s v="Traditional"/>
    <n v="3868.0825423728816"/>
    <s v="FOW DF"/>
    <s v="Discounted"/>
    <s v="Discounted"/>
    <s v="bad"/>
  </r>
  <r>
    <x v="2"/>
    <s v="T04291"/>
    <s v="JUST LIFESTYLE PVT LTD_Blr Airport"/>
    <s v="FOSSIL"/>
    <s v="FOSSIL INDIA P LTD"/>
    <n v="49"/>
    <n v="7"/>
    <n v="4"/>
    <n v="2023"/>
    <s v="7-4-2023"/>
    <s v="BQ3392I4291"/>
    <s v="P4"/>
    <s v="P4W1"/>
    <x v="0"/>
    <s v="WATCH"/>
    <s v="BQ3392I"/>
    <s v="BQ3392"/>
    <n v="1"/>
    <n v="11995"/>
    <n v="4798"/>
    <n v="0"/>
    <n v="7197"/>
    <x v="1"/>
    <x v="8"/>
    <s v="Traditional"/>
    <n v="3868.0825423728816"/>
    <s v="FOW DF"/>
    <s v="Discounted"/>
    <s v="Discounted"/>
    <s v="bad"/>
  </r>
  <r>
    <x v="2"/>
    <s v="T04291"/>
    <s v="JUST LIFESTYLE PVT LTD_Blr Airport"/>
    <s v="SKAGEN"/>
    <s v="FOSSIL INDIA P LTD"/>
    <n v="57"/>
    <n v="8"/>
    <n v="4"/>
    <n v="2023"/>
    <s v="8-4-2023"/>
    <s v="SKW3038I4291"/>
    <s v="P4"/>
    <s v="P4W1"/>
    <x v="0"/>
    <s v="WATCH"/>
    <s v="SKW3038I"/>
    <s v="SKW3038"/>
    <n v="1"/>
    <n v="11995"/>
    <n v="4798"/>
    <n v="0"/>
    <n v="7197"/>
    <x v="1"/>
    <x v="9"/>
    <s v="Traditional"/>
    <n v="3868.0825423728816"/>
    <s v="SKW"/>
    <s v="Discounted"/>
    <s v="Discounted"/>
    <s v="bad"/>
  </r>
  <r>
    <x v="7"/>
    <s v="T02095"/>
    <s v="JUST LIFESTYLE PVT.LTD_ Aurangabad"/>
    <s v="SKAGEN"/>
    <s v="FOSSIL INDIA P LTD"/>
    <n v="44"/>
    <n v="8"/>
    <n v="4"/>
    <n v="2023"/>
    <s v="8-4-2023"/>
    <s v="SKW6859I2095"/>
    <s v="P4"/>
    <s v="P4W1"/>
    <x v="0"/>
    <s v="WATCH"/>
    <s v="SKW6859I"/>
    <s v="SKW6859"/>
    <n v="1"/>
    <n v="11995"/>
    <n v="7197"/>
    <n v="0"/>
    <n v="4798"/>
    <x v="0"/>
    <x v="9"/>
    <s v="Traditional"/>
    <n v="2578.7216949152544"/>
    <s v="SKW"/>
    <s v="Discounted"/>
    <s v="Discounted"/>
    <s v="bad"/>
  </r>
  <r>
    <x v="10"/>
    <s v="T04321"/>
    <s v="JUST LIFESTYLE PRIVATE LIMITED_Kottayam"/>
    <s v="ARMANI EXCHANGE"/>
    <s v="FOSSIL INDIA P LTD"/>
    <n v="27"/>
    <n v="8"/>
    <n v="4"/>
    <n v="2023"/>
    <s v="8-4-2023"/>
    <s v="AX2172I4321"/>
    <s v="P4"/>
    <s v="P4W1"/>
    <x v="0"/>
    <s v="WATCH"/>
    <s v="AX2172I"/>
    <s v="AX2172"/>
    <n v="1"/>
    <n v="11995"/>
    <n v="2399"/>
    <n v="0"/>
    <n v="9596"/>
    <x v="1"/>
    <x v="6"/>
    <s v="Traditional"/>
    <n v="5157.4433898305087"/>
    <s v="AXW"/>
    <s v="Discounted"/>
    <s v="Discounted"/>
    <s v="bad"/>
  </r>
  <r>
    <x v="5"/>
    <s v="T02296"/>
    <s v="JUST LIFESTYLE Pvt Ltd_ Infinity Mall_ Malad"/>
    <s v="ARMANI EXCHANGE"/>
    <s v="FOSSIL INDIA P LTD"/>
    <n v="44"/>
    <n v="8"/>
    <n v="4"/>
    <n v="2023"/>
    <s v="8-4-2023"/>
    <s v="AX5802I2296"/>
    <s v="P4"/>
    <s v="P4W1"/>
    <x v="0"/>
    <s v="WATCH"/>
    <s v="AX5802I"/>
    <s v="AX5802"/>
    <n v="1"/>
    <n v="11995"/>
    <n v="4798"/>
    <n v="0"/>
    <n v="7197"/>
    <x v="0"/>
    <x v="6"/>
    <s v="Traditional"/>
    <n v="3868.0825423728816"/>
    <s v="AXW"/>
    <s v="Discounted"/>
    <s v="Discounted"/>
    <s v="bad"/>
  </r>
  <r>
    <x v="3"/>
    <s v="T02206"/>
    <s v="JUST LIFESTYLE PVT.LTD_ Viviana_Thane"/>
    <s v="SKAGEN"/>
    <s v="FOSSIL INDIA P LTD"/>
    <n v="143"/>
    <n v="8"/>
    <n v="4"/>
    <n v="2023"/>
    <s v="8-4-2023"/>
    <s v="SKW6788I2206"/>
    <s v="P4"/>
    <s v="P4W1"/>
    <x v="0"/>
    <s v="WATCH"/>
    <s v="SKW6788I"/>
    <s v="SKW6788"/>
    <n v="1"/>
    <n v="11995"/>
    <n v="7197"/>
    <n v="0"/>
    <n v="4798"/>
    <x v="0"/>
    <x v="9"/>
    <s v="Traditional"/>
    <n v="2578.7216949152544"/>
    <s v="SKW"/>
    <s v="Discounted"/>
    <s v="Discounted"/>
    <s v="bad"/>
  </r>
  <r>
    <x v="14"/>
    <s v="T04327"/>
    <s v="JUST LIFESTYLE PVT LTD_Sobha City Mall_Thrissur"/>
    <s v="SKAGEN"/>
    <s v="FOSSIL INDIA P LTD"/>
    <n v="36"/>
    <n v="8"/>
    <n v="4"/>
    <n v="2023"/>
    <s v="8-4-2023"/>
    <s v="SKW6859I4327"/>
    <s v="P4"/>
    <s v="P4W1"/>
    <x v="0"/>
    <s v="WATCH"/>
    <s v="SKW6859I"/>
    <s v="SKW6859"/>
    <n v="1"/>
    <n v="11995"/>
    <n v="7197"/>
    <n v="0"/>
    <n v="4798"/>
    <x v="1"/>
    <x v="9"/>
    <s v="Traditional"/>
    <n v="2578.7216949152544"/>
    <s v="SKW"/>
    <s v="Discounted"/>
    <s v="Discounted"/>
    <s v="bad"/>
  </r>
  <r>
    <x v="14"/>
    <s v="T04327"/>
    <s v="JUST LIFESTYLE PVT LTD_Sobha City Mall_Thrissur"/>
    <s v="SKAGEN"/>
    <s v="FOSSIL INDIA P LTD"/>
    <n v="38"/>
    <n v="8"/>
    <n v="4"/>
    <n v="2023"/>
    <s v="8-4-2023"/>
    <s v="SKW6845I4327"/>
    <s v="P4"/>
    <s v="P4W1"/>
    <x v="0"/>
    <s v="WATCH"/>
    <s v="SKW6845I"/>
    <s v="SKW6845"/>
    <n v="1"/>
    <n v="11995"/>
    <n v="7197"/>
    <n v="0"/>
    <n v="4798"/>
    <x v="1"/>
    <x v="9"/>
    <s v="Traditional"/>
    <n v="2578.7216949152544"/>
    <s v="SKW"/>
    <s v="Discounted"/>
    <s v="Discounted"/>
    <s v="bad"/>
  </r>
  <r>
    <x v="7"/>
    <s v="T02095"/>
    <s v="JUST LIFESTYLE PVT.LTD_ Aurangabad"/>
    <s v="FOSSIL"/>
    <s v="FOSSIL INDIA P LTD"/>
    <n v="53"/>
    <n v="9"/>
    <n v="4"/>
    <n v="2023"/>
    <s v="9-4-2023"/>
    <s v="FS5920I2095"/>
    <s v="P4"/>
    <s v="P4W2"/>
    <x v="0"/>
    <s v="WATCH"/>
    <s v="FS5920I"/>
    <s v="FS5920"/>
    <n v="1"/>
    <n v="11995"/>
    <n v="4798"/>
    <n v="0"/>
    <n v="7197"/>
    <x v="0"/>
    <x v="7"/>
    <s v="Traditional"/>
    <n v="3868.0825423728816"/>
    <s v="FOW"/>
    <s v="Discounted"/>
    <s v="Discounted"/>
    <s v="bad"/>
  </r>
  <r>
    <x v="4"/>
    <s v="T04206"/>
    <s v="Just Lifestyle Pvt Ltd_PHX_BLR"/>
    <s v="SKAGEN"/>
    <s v="FOSSIL INDIA P LTD"/>
    <n v="117"/>
    <n v="9"/>
    <n v="4"/>
    <n v="2023"/>
    <s v="9-4-2023"/>
    <s v="SKW6859I4206"/>
    <s v="P4"/>
    <s v="P4W2"/>
    <x v="0"/>
    <s v="WATCH"/>
    <s v="SKW6859I"/>
    <s v="SKW6859"/>
    <n v="1"/>
    <n v="11995"/>
    <n v="7197"/>
    <n v="0"/>
    <n v="4798"/>
    <x v="1"/>
    <x v="9"/>
    <s v="Traditional"/>
    <n v="2578.7216949152544"/>
    <s v="SKW"/>
    <s v="Discounted"/>
    <s v="Discounted"/>
    <s v="bad"/>
  </r>
  <r>
    <x v="6"/>
    <s v="T04360"/>
    <s v="JUST LIFESTYLE PRIVATE LIMITED_ Coimbatore"/>
    <s v="SKAGEN"/>
    <s v="FOSSIL INDIA P LTD"/>
    <n v="43"/>
    <n v="9"/>
    <n v="4"/>
    <n v="2023"/>
    <s v="9-4-2023"/>
    <s v="SKW6859I4360"/>
    <s v="P4"/>
    <s v="P4W2"/>
    <x v="0"/>
    <s v="WATCH"/>
    <s v="SKW6859I"/>
    <s v="SKW6859"/>
    <n v="1"/>
    <n v="11995"/>
    <n v="7197"/>
    <n v="0"/>
    <n v="4798"/>
    <x v="1"/>
    <x v="9"/>
    <s v="Traditional"/>
    <n v="2578.7216949152544"/>
    <s v="SKW"/>
    <s v="Discounted"/>
    <s v="Discounted"/>
    <s v="bad"/>
  </r>
  <r>
    <x v="6"/>
    <s v="T04360"/>
    <s v="JUST LIFESTYLE PRIVATE LIMITED_ Coimbatore"/>
    <s v="SKAGEN"/>
    <s v="FOSSIL INDIA P LTD"/>
    <n v="50"/>
    <n v="9"/>
    <n v="4"/>
    <n v="2023"/>
    <s v="9-4-2023"/>
    <s v="SKW6845I4360"/>
    <s v="P4"/>
    <s v="P4W2"/>
    <x v="0"/>
    <s v="WATCH"/>
    <s v="SKW6845I"/>
    <s v="SKW6845"/>
    <n v="1"/>
    <n v="11995"/>
    <n v="7197"/>
    <n v="0"/>
    <n v="4798"/>
    <x v="1"/>
    <x v="9"/>
    <s v="Traditional"/>
    <n v="2578.7216949152544"/>
    <s v="SKW"/>
    <s v="Discounted"/>
    <s v="Discounted"/>
    <s v="bad"/>
  </r>
  <r>
    <x v="5"/>
    <s v="T02296"/>
    <s v="JUST LIFESTYLE Pvt Ltd_ Infinity Mall_ Malad"/>
    <s v="SKAGEN"/>
    <s v="FOSSIL INDIA P LTD"/>
    <n v="61"/>
    <n v="9"/>
    <n v="4"/>
    <n v="2023"/>
    <s v="9-4-2023"/>
    <s v="SKW30532296"/>
    <s v="P4"/>
    <s v="P4W2"/>
    <x v="0"/>
    <s v="WATCH"/>
    <s v="SKW3053"/>
    <s v="SKW3053"/>
    <n v="1"/>
    <n v="11995"/>
    <n v="7197"/>
    <n v="0"/>
    <n v="4798"/>
    <x v="0"/>
    <x v="9"/>
    <s v="Traditional"/>
    <n v="2578.7216949152544"/>
    <s v="SKW"/>
    <s v="Discounted"/>
    <s v="Discounted"/>
    <s v="bad"/>
  </r>
  <r>
    <x v="1"/>
    <s v="T02294"/>
    <s v="JUST LIFESTYLE Pvt Ltd Andheri Link Road_ Mumbai"/>
    <s v="FOSSIL"/>
    <s v="FOSSIL INDIA P LTD"/>
    <n v="52"/>
    <n v="10"/>
    <n v="4"/>
    <n v="2023"/>
    <s v="10-4-2023"/>
    <s v="FS5901I2294"/>
    <s v="P4"/>
    <s v="P4W2"/>
    <x v="0"/>
    <s v="WATCH"/>
    <s v="FS5901I"/>
    <s v="FS5901"/>
    <n v="1"/>
    <n v="11995"/>
    <n v="2399"/>
    <n v="0"/>
    <n v="9596"/>
    <x v="0"/>
    <x v="7"/>
    <s v="Traditional"/>
    <n v="5157.4433898305087"/>
    <s v="FOW"/>
    <s v="Discounted"/>
    <s v="Discounted"/>
    <s v="bad"/>
  </r>
  <r>
    <x v="14"/>
    <s v="T04327"/>
    <s v="JUST LIFESTYLE PVT LTD_Sobha City Mall_Thrissur"/>
    <s v="FOSSIL"/>
    <s v="FOSSIL INDIA P LTD"/>
    <n v="51"/>
    <n v="10"/>
    <n v="4"/>
    <n v="2023"/>
    <s v="10-4-2023"/>
    <s v="ES4318IT4327"/>
    <s v="P4"/>
    <s v="P4W2"/>
    <x v="0"/>
    <s v="WATCH"/>
    <s v="ES4318IT"/>
    <s v="ES4318"/>
    <n v="1"/>
    <n v="11995"/>
    <n v="2399"/>
    <n v="0"/>
    <n v="9596"/>
    <x v="1"/>
    <x v="7"/>
    <s v="Traditional"/>
    <n v="5157.4433898305087"/>
    <s v="FOW"/>
    <s v="Discounted"/>
    <s v="Discounted"/>
    <s v="bad"/>
  </r>
  <r>
    <x v="0"/>
    <s v="T02286"/>
    <s v="JUST LIFESTYLE PVT.LTD_ Anudh"/>
    <s v="ARMANI EXCHANGE"/>
    <s v="FOSSIL INDIA P LTD"/>
    <n v="75"/>
    <n v="11"/>
    <n v="4"/>
    <n v="2023"/>
    <s v="11-4-2023"/>
    <s v="AX5802I2286"/>
    <s v="P4"/>
    <s v="P4W2"/>
    <x v="0"/>
    <s v="WATCH"/>
    <s v="AX5802I"/>
    <s v="AX5802"/>
    <n v="1"/>
    <n v="11995"/>
    <n v="4798"/>
    <n v="0"/>
    <n v="7197"/>
    <x v="0"/>
    <x v="6"/>
    <s v="Traditional"/>
    <n v="3868.0825423728816"/>
    <s v="AXW"/>
    <s v="Discounted"/>
    <s v="Discounted"/>
    <s v="bad"/>
  </r>
  <r>
    <x v="1"/>
    <s v="T02294"/>
    <s v="JUST LIFESTYLE Pvt Ltd Andheri Link Road_ Mumbai"/>
    <s v="FOSSIL"/>
    <s v="FOSSIL INDIA P LTD"/>
    <n v="62"/>
    <n v="12"/>
    <n v="4"/>
    <n v="2023"/>
    <s v="12-4-2023"/>
    <s v="ES5158I2294"/>
    <s v="P4"/>
    <s v="P4W2"/>
    <x v="0"/>
    <s v="WATCH"/>
    <s v="ES5158I"/>
    <s v="ES5158"/>
    <n v="1"/>
    <n v="11995"/>
    <n v="5998"/>
    <n v="0"/>
    <n v="5997"/>
    <x v="0"/>
    <x v="7"/>
    <s v="Traditional"/>
    <n v="3223.1333898305088"/>
    <s v="FOW"/>
    <s v="Discounted"/>
    <s v="Discounted"/>
    <s v="bad"/>
  </r>
  <r>
    <x v="12"/>
    <s v="T02282"/>
    <s v="JUST LIFESTYLE PVT LTD_Panvel"/>
    <s v="FOSSIL"/>
    <s v="FOSSIL INDIA P LTD"/>
    <n v="31"/>
    <n v="13"/>
    <n v="4"/>
    <n v="2023"/>
    <s v="13-4-2023"/>
    <s v="BQ3392I2282"/>
    <s v="P4"/>
    <s v="P4W2"/>
    <x v="0"/>
    <s v="WATCH"/>
    <s v="BQ3392I"/>
    <s v="BQ3392"/>
    <n v="1"/>
    <n v="11995"/>
    <n v="4798"/>
    <n v="0"/>
    <n v="7197"/>
    <x v="0"/>
    <x v="8"/>
    <s v="Traditional"/>
    <n v="3868.0825423728816"/>
    <s v="FOW DF"/>
    <s v="Discounted"/>
    <s v="Discounted"/>
    <s v="bad"/>
  </r>
  <r>
    <x v="11"/>
    <s v="T02278"/>
    <s v="JUST LIFESTYLE PVT LTD_Treasure Island_Indore"/>
    <s v="ARMANI EXCHANGE"/>
    <s v="FOSSIL INDIA P LTD"/>
    <n v="63"/>
    <n v="13"/>
    <n v="4"/>
    <n v="2023"/>
    <s v="13-4-2023"/>
    <s v="AX2702I2278"/>
    <s v="P4"/>
    <s v="P4W2"/>
    <x v="0"/>
    <s v="WATCH"/>
    <s v="AX2702I"/>
    <s v="AX2702"/>
    <n v="1"/>
    <n v="11995"/>
    <n v="3598"/>
    <n v="0"/>
    <n v="8397"/>
    <x v="0"/>
    <x v="6"/>
    <s v="Traditional"/>
    <n v="4513.0316949152548"/>
    <s v="AXW"/>
    <s v="Discounted"/>
    <s v="Discounted"/>
    <s v="bad"/>
  </r>
  <r>
    <x v="11"/>
    <s v="T02278"/>
    <s v="JUST LIFESTYLE PVT LTD_Treasure Island_Indore"/>
    <s v="SKAGEN"/>
    <s v="FOSSIL INDIA P LTD"/>
    <n v="68"/>
    <n v="13"/>
    <n v="4"/>
    <n v="2023"/>
    <s v="13-4-2023"/>
    <s v="SKW6859I2278"/>
    <s v="P4"/>
    <s v="P4W2"/>
    <x v="0"/>
    <s v="WATCH"/>
    <s v="SKW6859I"/>
    <s v="SKW6859"/>
    <n v="1"/>
    <n v="11995"/>
    <n v="7197"/>
    <n v="0"/>
    <n v="4798"/>
    <x v="0"/>
    <x v="9"/>
    <s v="Traditional"/>
    <n v="2578.7216949152544"/>
    <s v="SKW"/>
    <s v="Discounted"/>
    <s v="Discounted"/>
    <s v="bad"/>
  </r>
  <r>
    <x v="2"/>
    <s v="T04291"/>
    <s v="JUST LIFESTYLE PVT LTD_Blr Airport"/>
    <s v="FOSSIL"/>
    <s v="FOSSIL INDIA P LTD"/>
    <n v="102"/>
    <n v="14"/>
    <n v="4"/>
    <n v="2023"/>
    <s v="14-4-2023"/>
    <s v="BQ3568I4291"/>
    <s v="P4"/>
    <s v="P4W2"/>
    <x v="0"/>
    <s v="WATCH"/>
    <s v="BQ3568I"/>
    <s v="BQ3568"/>
    <n v="1"/>
    <n v="11995"/>
    <n v="4798"/>
    <n v="0"/>
    <n v="7197"/>
    <x v="1"/>
    <x v="8"/>
    <s v="Traditional"/>
    <n v="3868.0825423728816"/>
    <s v="FOW DF"/>
    <s v="Discounted"/>
    <s v="Discounted"/>
    <s v="bad"/>
  </r>
  <r>
    <x v="5"/>
    <s v="T02296"/>
    <s v="JUST LIFESTYLE Pvt Ltd_ Infinity Mall_ Malad"/>
    <s v="FOSSIL"/>
    <s v="FOSSIL INDIA P LTD"/>
    <n v="95"/>
    <n v="14"/>
    <n v="4"/>
    <n v="2023"/>
    <s v="14-4-2023"/>
    <s v="ES4649I2296"/>
    <s v="P4"/>
    <s v="P4W2"/>
    <x v="0"/>
    <s v="WATCH"/>
    <s v="ES4649I"/>
    <s v="ES4649"/>
    <n v="1"/>
    <n v="11995"/>
    <n v="1200"/>
    <n v="0"/>
    <n v="10795"/>
    <x v="0"/>
    <x v="7"/>
    <s v="Traditional"/>
    <n v="5801.8550847457627"/>
    <s v="FOW"/>
    <s v="Discounted"/>
    <s v="Discounted"/>
    <s v="bad"/>
  </r>
  <r>
    <x v="9"/>
    <s v="T01192"/>
    <s v="JUST LIFESTYLE PVT LTD_Bareilly"/>
    <s v="ARMANI EXCHANGE"/>
    <s v="FOSSIL INDIA P LTD"/>
    <n v="38"/>
    <n v="15"/>
    <n v="4"/>
    <n v="2023"/>
    <s v="15-4-2023"/>
    <s v="AX2133IT1192"/>
    <s v="P4"/>
    <s v="P4W2"/>
    <x v="0"/>
    <s v="WATCH"/>
    <s v="AX2133IT"/>
    <s v="AX2133"/>
    <n v="1"/>
    <n v="11995"/>
    <n v="2399"/>
    <n v="96"/>
    <n v="9596"/>
    <x v="2"/>
    <x v="6"/>
    <s v="Traditional"/>
    <n v="5157.4433898305087"/>
    <s v="AXW"/>
    <s v="Discounted"/>
    <s v="Discounted"/>
    <s v="bad"/>
  </r>
  <r>
    <x v="5"/>
    <s v="T02296"/>
    <s v="JUST LIFESTYLE Pvt Ltd_ Infinity Mall_ Malad"/>
    <s v="FOSSIL"/>
    <s v="FOSSIL INDIA P LTD"/>
    <n v="107"/>
    <n v="15"/>
    <n v="4"/>
    <n v="2023"/>
    <s v="15-4-2023"/>
    <s v="FS5901I2296"/>
    <s v="P4"/>
    <s v="P4W2"/>
    <x v="0"/>
    <s v="WATCH"/>
    <s v="FS5901I"/>
    <s v="FS5901"/>
    <n v="1"/>
    <n v="11995"/>
    <n v="2399"/>
    <n v="0"/>
    <n v="9596"/>
    <x v="0"/>
    <x v="7"/>
    <s v="Traditional"/>
    <n v="5157.4433898305087"/>
    <s v="FOW"/>
    <s v="Discounted"/>
    <s v="Discounted"/>
    <s v="bad"/>
  </r>
  <r>
    <x v="7"/>
    <s v="T02095"/>
    <s v="JUST LIFESTYLE PVT.LTD_ Aurangabad"/>
    <s v="FOSSIL"/>
    <s v="FOSSIL INDIA P LTD"/>
    <n v="80"/>
    <n v="15"/>
    <n v="4"/>
    <n v="2023"/>
    <s v="15-4-2023"/>
    <s v="FS5459I2095"/>
    <s v="P4"/>
    <s v="P4W2"/>
    <x v="0"/>
    <s v="WATCH"/>
    <s v="FS5459I"/>
    <s v="FS5459"/>
    <n v="1"/>
    <n v="11995"/>
    <n v="1200"/>
    <n v="0"/>
    <n v="10795"/>
    <x v="0"/>
    <x v="7"/>
    <s v="Traditional"/>
    <n v="5801.8550847457627"/>
    <s v="FOW"/>
    <s v="Discounted"/>
    <s v="Discounted"/>
    <s v="bad"/>
  </r>
  <r>
    <x v="10"/>
    <s v="T04321"/>
    <s v="JUST LIFESTYLE PRIVATE LIMITED_Kottayam"/>
    <s v="FOSSIL"/>
    <s v="FOSSIL INDIA P LTD"/>
    <n v="54"/>
    <n v="16"/>
    <n v="4"/>
    <n v="2023"/>
    <s v="16-4-2023"/>
    <s v="BQ3392I4321"/>
    <s v="P4"/>
    <s v="P4W3"/>
    <x v="0"/>
    <s v="WATCH"/>
    <s v="BQ3392I"/>
    <s v="BQ3392"/>
    <n v="1"/>
    <n v="11995"/>
    <n v="4798"/>
    <n v="0"/>
    <n v="7197"/>
    <x v="1"/>
    <x v="8"/>
    <s v="Traditional"/>
    <n v="3868.0825423728816"/>
    <s v="FOW DF"/>
    <s v="Discounted"/>
    <s v="Discounted"/>
    <s v="bad"/>
  </r>
  <r>
    <x v="13"/>
    <s v="T02320"/>
    <s v="JUST LIFESTYLE PVT LTD_ Nasik"/>
    <s v="FOSSIL"/>
    <s v="FOSSIL INDIA P LTD"/>
    <n v="95"/>
    <n v="16"/>
    <n v="4"/>
    <n v="2023"/>
    <s v="16-4-2023"/>
    <s v="BQ3392I2320"/>
    <s v="P4"/>
    <s v="P4W3"/>
    <x v="0"/>
    <s v="WATCH"/>
    <s v="BQ3392I"/>
    <s v="BQ3392"/>
    <n v="1"/>
    <n v="11995"/>
    <n v="4798"/>
    <n v="0"/>
    <n v="7197"/>
    <x v="0"/>
    <x v="8"/>
    <s v="Traditional"/>
    <n v="3868.0825423728816"/>
    <s v="FOW DF"/>
    <s v="Discounted"/>
    <s v="Discounted"/>
    <s v="bad"/>
  </r>
  <r>
    <x v="14"/>
    <s v="T04327"/>
    <s v="JUST LIFESTYLE PVT LTD_Sobha City Mall_Thrissur"/>
    <s v="FOSSIL"/>
    <s v="FOSSIL INDIA P LTD"/>
    <n v="90"/>
    <n v="16"/>
    <n v="4"/>
    <n v="2023"/>
    <s v="16-4-2023"/>
    <s v="BQ3392I4327"/>
    <s v="P4"/>
    <s v="P4W3"/>
    <x v="0"/>
    <s v="WATCH"/>
    <s v="BQ3392I"/>
    <s v="BQ3392"/>
    <n v="1"/>
    <n v="11995"/>
    <n v="4798"/>
    <n v="0"/>
    <n v="7197"/>
    <x v="1"/>
    <x v="8"/>
    <s v="Traditional"/>
    <n v="3868.0825423728816"/>
    <s v="FOW DF"/>
    <s v="Discounted"/>
    <s v="Discounted"/>
    <s v="bad"/>
  </r>
  <r>
    <x v="4"/>
    <s v="T04206"/>
    <s v="Just Lifestyle Pvt Ltd_PHX_BLR"/>
    <s v="ARMANI EXCHANGE"/>
    <s v="FOSSIL INDIA P LTD"/>
    <n v="216"/>
    <n v="16"/>
    <n v="4"/>
    <n v="2023"/>
    <s v="16-4-2023"/>
    <s v="AX5584I4206"/>
    <s v="P4"/>
    <s v="P4W3"/>
    <x v="0"/>
    <s v="WATCH"/>
    <s v="AX5584I"/>
    <s v="AX5584"/>
    <n v="1"/>
    <n v="11995"/>
    <n v="2399"/>
    <n v="0"/>
    <n v="9596"/>
    <x v="1"/>
    <x v="6"/>
    <s v="Traditional"/>
    <n v="5157.4433898305087"/>
    <s v="AXW"/>
    <s v="Discounted"/>
    <s v="Discounted"/>
    <s v="bad"/>
  </r>
  <r>
    <x v="4"/>
    <s v="T04206"/>
    <s v="Just Lifestyle Pvt Ltd_PHX_BLR"/>
    <s v="FOSSIL"/>
    <s v="FOSSIL INDIA P LTD"/>
    <n v="214"/>
    <n v="16"/>
    <n v="4"/>
    <n v="2023"/>
    <s v="16-4-2023"/>
    <s v="FS5901I4206"/>
    <s v="P4"/>
    <s v="P4W3"/>
    <x v="0"/>
    <s v="WATCH"/>
    <s v="FS5901I"/>
    <s v="FS5901"/>
    <n v="1"/>
    <n v="11995"/>
    <n v="2399"/>
    <n v="0"/>
    <n v="9596"/>
    <x v="1"/>
    <x v="7"/>
    <s v="Traditional"/>
    <n v="5157.4433898305087"/>
    <s v="FOW"/>
    <s v="Discounted"/>
    <s v="Discounted"/>
    <s v="bad"/>
  </r>
  <r>
    <x v="2"/>
    <s v="T04291"/>
    <s v="JUST LIFESTYLE PVT LTD_Blr Airport"/>
    <s v="ARMANI EXCHANGE"/>
    <s v="FOSSIL INDIA P LTD"/>
    <n v="122"/>
    <n v="16"/>
    <n v="4"/>
    <n v="2023"/>
    <s v="16-4-2023"/>
    <s v="AX5324IT4291"/>
    <s v="P4"/>
    <s v="P4W3"/>
    <x v="0"/>
    <s v="WATCH"/>
    <s v="AX5324IT"/>
    <s v="AX5324"/>
    <n v="1"/>
    <n v="11995"/>
    <n v="2399"/>
    <n v="0"/>
    <n v="9596"/>
    <x v="1"/>
    <x v="6"/>
    <s v="Traditional"/>
    <n v="5157.4433898305087"/>
    <s v="AXW"/>
    <s v="Discounted"/>
    <s v="Discounted"/>
    <s v="bad"/>
  </r>
  <r>
    <x v="3"/>
    <s v="T02206"/>
    <s v="JUST LIFESTYLE PVT.LTD_ Viviana_Thane"/>
    <s v="FOSSIL"/>
    <s v="FOSSIL INDIA P LTD"/>
    <n v="343"/>
    <n v="16"/>
    <n v="4"/>
    <n v="2023"/>
    <s v="16-4-2023"/>
    <s v="ES4318I2206"/>
    <s v="P4"/>
    <s v="P4W3"/>
    <x v="0"/>
    <s v="WATCH"/>
    <s v="ES4318I"/>
    <s v="ES4318"/>
    <n v="1"/>
    <n v="11995"/>
    <n v="2399"/>
    <n v="0"/>
    <n v="9596"/>
    <x v="0"/>
    <x v="7"/>
    <s v="Traditional"/>
    <n v="5157.4433898305087"/>
    <s v="FOW"/>
    <s v="Discounted"/>
    <s v="Discounted"/>
    <s v="bad"/>
  </r>
  <r>
    <x v="3"/>
    <s v="T02206"/>
    <s v="JUST LIFESTYLE PVT.LTD_ Viviana_Thane"/>
    <s v="ARMANI EXCHANGE"/>
    <s v="FOSSIL INDIA P LTD"/>
    <n v="365"/>
    <n v="17"/>
    <n v="4"/>
    <n v="2023"/>
    <s v="17-4-2023"/>
    <s v="AX2745I2206"/>
    <s v="P4"/>
    <s v="P4W3"/>
    <x v="0"/>
    <s v="WATCH"/>
    <s v="AX2745I"/>
    <s v="AX2745"/>
    <n v="1"/>
    <n v="11995"/>
    <n v="3598"/>
    <n v="0"/>
    <n v="8397"/>
    <x v="0"/>
    <x v="6"/>
    <s v="Traditional"/>
    <n v="4513.0316949152548"/>
    <s v="AXW"/>
    <s v="Discounted"/>
    <s v="Discounted"/>
    <s v="bad"/>
  </r>
  <r>
    <x v="8"/>
    <s v="T02357"/>
    <s v="JUST LIFESTYLE PVT LTD_ Dombivli"/>
    <s v="FOSSIL"/>
    <s v="FOSSIL INDIA P LTD"/>
    <n v="111"/>
    <n v="17"/>
    <n v="4"/>
    <n v="2023"/>
    <s v="17-4-2023"/>
    <s v="ES3433I2357"/>
    <s v="P4"/>
    <s v="P4W3"/>
    <x v="0"/>
    <s v="WATCH"/>
    <s v="ES3433I"/>
    <s v="ES3433"/>
    <n v="1"/>
    <n v="11995"/>
    <n v="5998"/>
    <n v="0"/>
    <n v="5997"/>
    <x v="0"/>
    <x v="7"/>
    <s v="Traditional"/>
    <n v="3223.1333898305088"/>
    <s v="FOW"/>
    <s v="Discounted"/>
    <s v="Discounted"/>
    <s v="bad"/>
  </r>
  <r>
    <x v="14"/>
    <s v="T04327"/>
    <s v="JUST LIFESTYLE PVT LTD_Sobha City Mall_Thrissur"/>
    <s v="FOSSIL"/>
    <s v="FOSSIL INDIA P LTD"/>
    <n v="103"/>
    <n v="18"/>
    <n v="4"/>
    <n v="2023"/>
    <s v="18-4-2023"/>
    <s v="BQ3392I4327"/>
    <s v="P4"/>
    <s v="P4W3"/>
    <x v="0"/>
    <s v="WATCH"/>
    <s v="BQ3392I"/>
    <s v="BQ3392"/>
    <n v="1"/>
    <n v="11995"/>
    <n v="4798"/>
    <n v="0"/>
    <n v="7197"/>
    <x v="1"/>
    <x v="8"/>
    <s v="Traditional"/>
    <n v="3868.0825423728816"/>
    <s v="FOW DF"/>
    <s v="Discounted"/>
    <s v="Discounted"/>
    <s v="bad"/>
  </r>
  <r>
    <x v="5"/>
    <s v="T02296"/>
    <s v="JUST LIFESTYLE Pvt Ltd_ Infinity Mall_ Malad"/>
    <s v="SKAGEN"/>
    <s v="FOSSIL INDIA P LTD"/>
    <n v="128"/>
    <n v="18"/>
    <n v="4"/>
    <n v="2023"/>
    <s v="18-4-2023"/>
    <s v="SKW6779I2296"/>
    <s v="P4"/>
    <s v="P4W3"/>
    <x v="0"/>
    <s v="WATCH"/>
    <s v="SKW6779I"/>
    <s v="SKW6779"/>
    <n v="1"/>
    <n v="11995"/>
    <n v="7197"/>
    <n v="0"/>
    <n v="4798"/>
    <x v="0"/>
    <x v="9"/>
    <s v="Traditional"/>
    <n v="2578.7216949152544"/>
    <s v="SKW"/>
    <s v="Discounted"/>
    <s v="Discounted"/>
    <s v="bad"/>
  </r>
  <r>
    <x v="1"/>
    <s v="T02294"/>
    <s v="JUST LIFESTYLE Pvt Ltd Andheri Link Road_ Mumbai"/>
    <s v="FOSSIL"/>
    <s v="FOSSIL INDIA P LTD"/>
    <n v="103"/>
    <n v="20"/>
    <n v="4"/>
    <n v="2023"/>
    <s v="20-4-2023"/>
    <s v="ES4318I2294"/>
    <s v="P4"/>
    <s v="P4W3"/>
    <x v="0"/>
    <s v="WATCH"/>
    <s v="ES4318I"/>
    <s v="ES4318"/>
    <n v="1"/>
    <n v="11995"/>
    <n v="2399"/>
    <n v="0"/>
    <n v="9596"/>
    <x v="0"/>
    <x v="7"/>
    <s v="Traditional"/>
    <n v="5157.4433898305087"/>
    <s v="FOW"/>
    <s v="Discounted"/>
    <s v="Discounted"/>
    <s v="bad"/>
  </r>
  <r>
    <x v="7"/>
    <s v="T02095"/>
    <s v="JUST LIFESTYLE PVT.LTD_ Aurangabad"/>
    <s v="ARMANI EXCHANGE"/>
    <s v="FOSSIL INDIA P LTD"/>
    <n v="104"/>
    <n v="20"/>
    <n v="4"/>
    <n v="2023"/>
    <s v="20-4-2023"/>
    <s v="AX2702I2095"/>
    <s v="P4"/>
    <s v="P4W3"/>
    <x v="0"/>
    <s v="WATCH"/>
    <s v="AX2702I"/>
    <s v="AX2702"/>
    <n v="1"/>
    <n v="11995"/>
    <n v="4798"/>
    <n v="0"/>
    <n v="7197"/>
    <x v="0"/>
    <x v="6"/>
    <s v="Traditional"/>
    <n v="3868.0825423728816"/>
    <s v="AXW"/>
    <s v="Discounted"/>
    <s v="Discounted"/>
    <s v="bad"/>
  </r>
  <r>
    <x v="6"/>
    <s v="T04360"/>
    <s v="JUST LIFESTYLE PRIVATE LIMITED_ Coimbatore"/>
    <s v="ARMANI EXCHANGE"/>
    <s v="FOSSIL INDIA P LTD"/>
    <n v="82"/>
    <n v="20"/>
    <n v="4"/>
    <n v="2023"/>
    <s v="20-4-2023"/>
    <s v="AX2702I4360"/>
    <s v="P4"/>
    <s v="P4W3"/>
    <x v="0"/>
    <s v="WATCH"/>
    <s v="AX2702I"/>
    <s v="AX2702"/>
    <n v="1"/>
    <n v="11995"/>
    <n v="4798"/>
    <n v="0"/>
    <n v="7197"/>
    <x v="1"/>
    <x v="6"/>
    <s v="Traditional"/>
    <n v="3868.0825423728816"/>
    <s v="AXW"/>
    <s v="Discounted"/>
    <s v="Discounted"/>
    <s v="bad"/>
  </r>
  <r>
    <x v="2"/>
    <s v="T04291"/>
    <s v="JUST LIFESTYLE PVT LTD_Blr Airport"/>
    <s v="ARMANI EXCHANGE"/>
    <s v="FOSSIL INDIA P LTD"/>
    <n v="144"/>
    <n v="21"/>
    <n v="4"/>
    <n v="2023"/>
    <s v="21-4-2023"/>
    <s v="AX5584I4291"/>
    <s v="P4"/>
    <s v="P4W3"/>
    <x v="0"/>
    <s v="WATCH"/>
    <s v="AX5584I"/>
    <s v="AX5584"/>
    <n v="1"/>
    <n v="11995"/>
    <n v="2399"/>
    <n v="0"/>
    <n v="9596"/>
    <x v="1"/>
    <x v="6"/>
    <s v="Traditional"/>
    <n v="5157.4433898305087"/>
    <s v="AXW"/>
    <s v="Discounted"/>
    <s v="Discounted"/>
    <s v="bad"/>
  </r>
  <r>
    <x v="15"/>
    <s v="T02393"/>
    <s v="JUST LIFESTYLE PVT LTD_Nagpur (Trillium-JW)"/>
    <s v="FOSSIL"/>
    <s v="FOSSIL INDIA P LTD"/>
    <n v="55"/>
    <n v="21"/>
    <n v="4"/>
    <n v="2023"/>
    <s v="21-4-2023"/>
    <s v="FS5901IT2393"/>
    <s v="P4"/>
    <s v="P4W3"/>
    <x v="0"/>
    <s v="WATCH"/>
    <s v="FS5901IT"/>
    <s v="FS5901"/>
    <n v="1"/>
    <n v="11995"/>
    <n v="0"/>
    <n v="840"/>
    <n v="11995"/>
    <x v="0"/>
    <x v="7"/>
    <s v="Traditional"/>
    <n v="6446.8042372881346"/>
    <s v="FOW"/>
    <s v="Non-Discounted"/>
    <s v="Non-Discounted"/>
    <s v="bad"/>
  </r>
  <r>
    <x v="7"/>
    <s v="T02095"/>
    <s v="JUST LIFESTYLE PVT.LTD_ Aurangabad"/>
    <s v="ARMANI EXCHANGE"/>
    <s v="FOSSIL INDIA P LTD"/>
    <n v="106"/>
    <n v="21"/>
    <n v="4"/>
    <n v="2023"/>
    <s v="21-4-2023"/>
    <s v="AX2706I2095"/>
    <s v="P4"/>
    <s v="P4W3"/>
    <x v="0"/>
    <s v="WATCH"/>
    <s v="AX2706I"/>
    <s v="AX2706"/>
    <n v="1"/>
    <n v="11995"/>
    <n v="0"/>
    <n v="600"/>
    <n v="11995"/>
    <x v="0"/>
    <x v="6"/>
    <s v="Traditional"/>
    <n v="6446.8042372881346"/>
    <s v="AXW"/>
    <s v="Non-Discounted"/>
    <s v="Non-Discounted"/>
    <s v="bad"/>
  </r>
  <r>
    <x v="2"/>
    <s v="T04291"/>
    <s v="JUST LIFESTYLE PVT LTD_Blr Airport"/>
    <s v="SKAGEN"/>
    <s v="FOSSIL INDIA P LTD"/>
    <n v="158"/>
    <n v="22"/>
    <n v="4"/>
    <n v="2023"/>
    <s v="22-4-2023"/>
    <s v="SKW3035I4291"/>
    <s v="P4"/>
    <s v="P4W3"/>
    <x v="0"/>
    <s v="WATCH"/>
    <s v="SKW3035I"/>
    <s v="SKW3035"/>
    <n v="1"/>
    <n v="11995"/>
    <n v="4798"/>
    <n v="0"/>
    <n v="7197"/>
    <x v="1"/>
    <x v="9"/>
    <s v="Traditional"/>
    <n v="3868.0825423728816"/>
    <s v="SKW"/>
    <s v="Discounted"/>
    <s v="Discounted"/>
    <s v="bad"/>
  </r>
  <r>
    <x v="2"/>
    <s v="T04291"/>
    <s v="JUST LIFESTYLE PVT LTD_Blr Airport"/>
    <s v="FOSSIL"/>
    <s v="FOSSIL INDIA P LTD"/>
    <n v="151"/>
    <n v="22"/>
    <n v="4"/>
    <n v="2023"/>
    <s v="22-4-2023"/>
    <s v="FS5940I4291"/>
    <s v="P4"/>
    <s v="P4W3"/>
    <x v="0"/>
    <s v="WATCH"/>
    <s v="FS5940I"/>
    <s v="FS5940"/>
    <n v="1"/>
    <n v="11995"/>
    <n v="3598"/>
    <n v="0"/>
    <n v="8397"/>
    <x v="1"/>
    <x v="7"/>
    <s v="Traditional"/>
    <n v="4513.0316949152548"/>
    <s v="FOW"/>
    <s v="Discounted"/>
    <s v="Discounted"/>
    <s v="bad"/>
  </r>
  <r>
    <x v="3"/>
    <s v="T02206"/>
    <s v="JUST LIFESTYLE PVT.LTD_ Viviana_Thane"/>
    <s v="ARMANI EXCHANGE"/>
    <s v="FOSSIL INDIA P LTD"/>
    <n v="428"/>
    <n v="22"/>
    <n v="4"/>
    <n v="2023"/>
    <s v="22-4-2023"/>
    <s v="AX5537I2206"/>
    <s v="P4"/>
    <s v="P4W3"/>
    <x v="0"/>
    <s v="WATCH"/>
    <s v="AX5537I"/>
    <s v="AX5537"/>
    <n v="1"/>
    <n v="11995"/>
    <n v="2399"/>
    <n v="0"/>
    <n v="9596"/>
    <x v="0"/>
    <x v="6"/>
    <s v="Traditional"/>
    <n v="5157.4433898305087"/>
    <s v="AXW"/>
    <s v="Discounted"/>
    <s v="Discounted"/>
    <s v="bad"/>
  </r>
  <r>
    <x v="5"/>
    <s v="T02296"/>
    <s v="JUST LIFESTYLE Pvt Ltd_ Infinity Mall_ Malad"/>
    <s v="FOSSIL"/>
    <s v="FOSSIL INDIA P LTD"/>
    <n v="153"/>
    <n v="22"/>
    <n v="4"/>
    <n v="2023"/>
    <s v="22-4-2023"/>
    <s v="ES3405I2296"/>
    <s v="P4"/>
    <s v="P4W3"/>
    <x v="0"/>
    <s v="WATCH"/>
    <s v="ES3405I"/>
    <s v="ES3405"/>
    <n v="1"/>
    <n v="11995"/>
    <n v="4798"/>
    <n v="0"/>
    <n v="7197"/>
    <x v="0"/>
    <x v="7"/>
    <s v="Traditional"/>
    <n v="3868.0825423728816"/>
    <s v="FOW"/>
    <s v="Discounted"/>
    <s v="Discounted"/>
    <s v="bad"/>
  </r>
  <r>
    <x v="12"/>
    <s v="T02282"/>
    <s v="JUST LIFESTYLE PVT LTD_Panvel"/>
    <s v="FOSSIL"/>
    <s v="FOSSIL INDIA P LTD"/>
    <n v="56"/>
    <n v="22"/>
    <n v="4"/>
    <n v="2023"/>
    <s v="22-4-2023"/>
    <s v="ES3433I2282"/>
    <s v="P4"/>
    <s v="P4W3"/>
    <x v="0"/>
    <s v="WATCH"/>
    <s v="ES3433I"/>
    <s v="ES3433"/>
    <n v="1"/>
    <n v="11995"/>
    <n v="5998"/>
    <n v="0"/>
    <n v="5997"/>
    <x v="0"/>
    <x v="7"/>
    <s v="Traditional"/>
    <n v="3223.1333898305088"/>
    <s v="FOW"/>
    <s v="Discounted"/>
    <s v="Discounted"/>
    <s v="bad"/>
  </r>
  <r>
    <x v="3"/>
    <s v="T02206"/>
    <s v="JUST LIFESTYLE PVT.LTD_ Viviana_Thane"/>
    <s v="ARMANI EXCHANGE"/>
    <s v="FOSSIL INDIA P LTD"/>
    <n v="428"/>
    <n v="22"/>
    <n v="4"/>
    <n v="2023"/>
    <s v="22-4-2023"/>
    <s v="AX2900I2206"/>
    <s v="P4"/>
    <s v="P4W3"/>
    <x v="0"/>
    <s v="WATCH"/>
    <s v="AX2900I"/>
    <s v="AX2900"/>
    <n v="1"/>
    <n v="11995"/>
    <n v="4798"/>
    <n v="0"/>
    <n v="7197"/>
    <x v="0"/>
    <x v="6"/>
    <s v="Traditional"/>
    <n v="3868.0825423728816"/>
    <s v="AXW"/>
    <s v="Discounted"/>
    <s v="Discounted"/>
    <s v="bad"/>
  </r>
  <r>
    <x v="1"/>
    <s v="T02294"/>
    <s v="JUST LIFESTYLE Pvt Ltd Andheri Link Road_ Mumbai"/>
    <s v="FOSSIL"/>
    <s v="FOSSIL INDIA P LTD"/>
    <n v="119"/>
    <n v="23"/>
    <n v="4"/>
    <n v="2023"/>
    <s v="23-4-2023"/>
    <s v="FS5901I2294"/>
    <s v="P4"/>
    <s v="P4W4"/>
    <x v="0"/>
    <s v="WATCH"/>
    <s v="FS5901I"/>
    <s v="FS5901"/>
    <n v="1"/>
    <n v="11995"/>
    <n v="2399"/>
    <n v="0"/>
    <n v="9596"/>
    <x v="0"/>
    <x v="7"/>
    <s v="Traditional"/>
    <n v="5157.4433898305087"/>
    <s v="FOW"/>
    <s v="Discounted"/>
    <s v="Discounted"/>
    <s v="bad"/>
  </r>
  <r>
    <x v="5"/>
    <s v="T02296"/>
    <s v="JUST LIFESTYLE Pvt Ltd_ Infinity Mall_ Malad"/>
    <s v="ARMANI EXCHANGE"/>
    <s v="FOSSIL INDIA P LTD"/>
    <n v="166"/>
    <n v="23"/>
    <n v="4"/>
    <n v="2023"/>
    <s v="23-4-2023"/>
    <s v="AX5537I2296"/>
    <s v="P4"/>
    <s v="P4W4"/>
    <x v="0"/>
    <s v="WATCH"/>
    <s v="AX5537I"/>
    <s v="AX5537"/>
    <n v="1"/>
    <n v="11995"/>
    <n v="2399"/>
    <n v="0"/>
    <n v="9596"/>
    <x v="0"/>
    <x v="6"/>
    <s v="Traditional"/>
    <n v="5157.4433898305087"/>
    <s v="AXW"/>
    <s v="Discounted"/>
    <s v="Discounted"/>
    <s v="bad"/>
  </r>
  <r>
    <x v="7"/>
    <s v="T02095"/>
    <s v="JUST LIFESTYLE PVT.LTD_ Aurangabad"/>
    <s v="FOSSIL"/>
    <s v="FOSSIL INDIA P LTD"/>
    <n v="125"/>
    <n v="23"/>
    <n v="4"/>
    <n v="2023"/>
    <s v="23-4-2023"/>
    <s v="ES5158I2095"/>
    <s v="P4"/>
    <s v="P4W4"/>
    <x v="0"/>
    <s v="WATCH"/>
    <s v="ES5158I"/>
    <s v="ES5158"/>
    <n v="1"/>
    <n v="11995"/>
    <n v="5998"/>
    <n v="0"/>
    <n v="5997"/>
    <x v="0"/>
    <x v="7"/>
    <s v="Traditional"/>
    <n v="3223.1333898305088"/>
    <s v="FOW"/>
    <s v="Discounted"/>
    <s v="Discounted"/>
    <s v="bad"/>
  </r>
  <r>
    <x v="4"/>
    <s v="T04206"/>
    <s v="Just Lifestyle Pvt Ltd_PHX_BLR"/>
    <s v="ARMANI EXCHANGE"/>
    <s v="FOSSIL INDIA P LTD"/>
    <n v="280"/>
    <n v="23"/>
    <n v="4"/>
    <n v="2023"/>
    <s v="23-4-2023"/>
    <s v="AX2900I4206"/>
    <s v="P4"/>
    <s v="P4W4"/>
    <x v="0"/>
    <s v="WATCH"/>
    <s v="AX2900I"/>
    <s v="AX2900"/>
    <n v="1"/>
    <n v="11995"/>
    <n v="4798"/>
    <n v="0"/>
    <n v="7197"/>
    <x v="1"/>
    <x v="6"/>
    <s v="Traditional"/>
    <n v="3868.0825423728816"/>
    <s v="AXW"/>
    <s v="Discounted"/>
    <s v="Discounted"/>
    <s v="bad"/>
  </r>
  <r>
    <x v="9"/>
    <s v="T01192"/>
    <s v="JUST LIFESTYLE PVT LTD_Bareilly"/>
    <s v="FOSSIL"/>
    <s v="FOSSIL INDIA P LTD"/>
    <n v="70"/>
    <n v="23"/>
    <n v="4"/>
    <n v="2023"/>
    <s v="23-4-2023"/>
    <s v="ES3284I1192"/>
    <s v="P4"/>
    <s v="P4W4"/>
    <x v="0"/>
    <s v="WATCH"/>
    <s v="ES3284I"/>
    <s v="ES3284"/>
    <n v="1"/>
    <n v="11995"/>
    <n v="0"/>
    <n v="840"/>
    <n v="11995"/>
    <x v="2"/>
    <x v="7"/>
    <s v="Traditional"/>
    <n v="6446.8042372881346"/>
    <s v="FOW"/>
    <s v="Non-Discounted"/>
    <s v="Non-Discounted"/>
    <s v="bad"/>
  </r>
  <r>
    <x v="18"/>
    <s v="T02497"/>
    <s v="JUST LIFESTYLE PVT LTD_ Amravati"/>
    <s v="SKAGEN"/>
    <s v="FOSSIL INDIA P LTD"/>
    <n v="1"/>
    <n v="1"/>
    <n v="4"/>
    <n v="2023"/>
    <s v="1-4-2023"/>
    <s v="SKW2784I2497"/>
    <s v="P3"/>
    <s v="P3W5"/>
    <x v="1"/>
    <s v="WATCH"/>
    <s v="SKW2784I"/>
    <s v="SKW2784"/>
    <n v="1"/>
    <n v="10995"/>
    <n v="0"/>
    <n v="550"/>
    <n v="10995"/>
    <x v="0"/>
    <x v="9"/>
    <s v="Traditional"/>
    <n v="5909.3466101694921"/>
    <s v="SKW"/>
    <s v="Non-Discounted"/>
    <s v="Non-Discounted"/>
    <s v="bad"/>
  </r>
  <r>
    <x v="7"/>
    <s v="T02095"/>
    <s v="JUST LIFESTYLE PVT.LTD_ Aurangabad"/>
    <s v="SKAGEN"/>
    <s v="FOSSIL INDIA P LTD"/>
    <n v="1954"/>
    <n v="29"/>
    <n v="3"/>
    <n v="2023"/>
    <s v="29-3-2023"/>
    <s v="SKW2340I2095"/>
    <s v="P3"/>
    <s v="P3W5"/>
    <x v="1"/>
    <s v="WATCH"/>
    <s v="SKW2340I"/>
    <s v="SKW2340"/>
    <n v="1"/>
    <n v="10995"/>
    <n v="5498"/>
    <n v="0"/>
    <n v="5497"/>
    <x v="0"/>
    <x v="9"/>
    <s v="Traditional"/>
    <n v="2954.4045762711867"/>
    <s v="SKW"/>
    <s v="Discounted"/>
    <s v="Discounted"/>
    <s v="bad"/>
  </r>
  <r>
    <x v="2"/>
    <s v="T04291"/>
    <s v="JUST LIFESTYLE PVT LTD_Blr Airport"/>
    <s v="SKAGEN"/>
    <s v="FOSSIL INDIA P LTD"/>
    <n v="2664"/>
    <n v="28"/>
    <n v="3"/>
    <n v="2023"/>
    <s v="28-3-2023"/>
    <s v="SKW2785I4291"/>
    <s v="P3"/>
    <s v="P3W5"/>
    <x v="1"/>
    <s v="WATCH"/>
    <s v="SKW2785I"/>
    <s v="SKW2785"/>
    <n v="1"/>
    <n v="10995"/>
    <n v="3298"/>
    <n v="0"/>
    <n v="7697"/>
    <x v="1"/>
    <x v="9"/>
    <s v="Traditional"/>
    <n v="4136.8113559322037"/>
    <s v="SKW"/>
    <s v="Discounted"/>
    <s v="Discounted"/>
    <s v="bad"/>
  </r>
  <r>
    <x v="2"/>
    <s v="T04291"/>
    <s v="JUST LIFESTYLE PVT LTD_Blr Airport"/>
    <s v="SKAGEN"/>
    <s v="FOSSIL INDIA P LTD"/>
    <n v="2684"/>
    <n v="31"/>
    <n v="3"/>
    <n v="2023"/>
    <s v="31-3-2023"/>
    <s v="SKW2837I4291"/>
    <s v="P3"/>
    <s v="P3W5"/>
    <x v="1"/>
    <s v="WATCH"/>
    <s v="SKW2837I"/>
    <s v="SKW2837"/>
    <n v="1"/>
    <n v="10995"/>
    <n v="0"/>
    <n v="0"/>
    <n v="10995"/>
    <x v="1"/>
    <x v="9"/>
    <s v="Traditional"/>
    <n v="5909.3466101694921"/>
    <s v="SKW"/>
    <s v="Non-Discounted"/>
    <s v="Non-Discounted"/>
    <s v="bad"/>
  </r>
  <r>
    <x v="2"/>
    <s v="T04291"/>
    <s v="JUST LIFESTYLE PVT LTD_Blr Airport"/>
    <s v="SKAGEN"/>
    <s v="FOSSIL INDIA P LTD"/>
    <n v="2687"/>
    <n v="31"/>
    <n v="3"/>
    <n v="2023"/>
    <s v="31-3-2023"/>
    <s v="SKW2996I4291"/>
    <s v="P3"/>
    <s v="P3W5"/>
    <x v="1"/>
    <s v="WATCH"/>
    <s v="SKW2996I"/>
    <s v="SKW2996"/>
    <n v="1"/>
    <n v="10995"/>
    <n v="0"/>
    <n v="1100"/>
    <n v="10995"/>
    <x v="1"/>
    <x v="9"/>
    <s v="Traditional"/>
    <n v="5909.3466101694921"/>
    <s v="SKW"/>
    <s v="Non-Discounted"/>
    <s v="Non-Discounted"/>
    <s v="bad"/>
  </r>
  <r>
    <x v="2"/>
    <s v="T04291"/>
    <s v="JUST LIFESTYLE PVT LTD_Blr Airport"/>
    <s v="SKAGEN"/>
    <s v="FOSSIL INDIA P LTD"/>
    <n v="3"/>
    <n v="1"/>
    <n v="4"/>
    <n v="2023"/>
    <s v="1-4-2023"/>
    <s v="SKW6579I4291"/>
    <s v="P3"/>
    <s v="P3W5"/>
    <x v="1"/>
    <s v="WATCH"/>
    <s v="SKW6579I"/>
    <s v="SKW6579"/>
    <n v="1"/>
    <n v="10995"/>
    <n v="0"/>
    <n v="0"/>
    <n v="10995"/>
    <x v="1"/>
    <x v="9"/>
    <s v="Traditional"/>
    <n v="5909.3466101694921"/>
    <s v="SKW"/>
    <s v="Non-Discounted"/>
    <s v="Non-Discounted"/>
    <s v="bad"/>
  </r>
  <r>
    <x v="6"/>
    <s v="T04360"/>
    <s v="JUST LIFESTYLE PRIVATE LIMITED_ Coimbatore"/>
    <s v="ARMANI EXCHANGE"/>
    <s v="FOSSIL INDIA P LTD"/>
    <n v="4"/>
    <n v="1"/>
    <n v="4"/>
    <n v="2023"/>
    <s v="1-4-2023"/>
    <s v="AX2752I4360"/>
    <s v="P3"/>
    <s v="P3W5"/>
    <x v="1"/>
    <s v="WATCH"/>
    <s v="AX2752I"/>
    <s v="AX2752"/>
    <n v="1"/>
    <n v="10995"/>
    <n v="0"/>
    <n v="0"/>
    <n v="10995"/>
    <x v="1"/>
    <x v="6"/>
    <s v="Traditional"/>
    <n v="5909.3466101694921"/>
    <s v="AXW"/>
    <s v="Non-Discounted"/>
    <s v="Non-Discounted"/>
    <s v="bad"/>
  </r>
  <r>
    <x v="5"/>
    <s v="T02296"/>
    <s v="JUST LIFESTYLE Pvt Ltd_ Infinity Mall_ Malad"/>
    <s v="SKAGEN"/>
    <s v="FOSSIL INDIA P LTD"/>
    <n v="2523"/>
    <n v="31"/>
    <n v="3"/>
    <n v="2023"/>
    <s v="31-3-2023"/>
    <s v="SKW21512296"/>
    <s v="P3"/>
    <s v="P3W5"/>
    <x v="1"/>
    <s v="WATCH"/>
    <s v="SKW2151"/>
    <s v="SKW2151"/>
    <n v="1"/>
    <n v="10995"/>
    <n v="0"/>
    <n v="550"/>
    <n v="10995"/>
    <x v="0"/>
    <x v="9"/>
    <s v="Traditional"/>
    <n v="5909.3466101694921"/>
    <s v="SKW"/>
    <s v="Non-Discounted"/>
    <s v="Non-Discounted"/>
    <s v="bad"/>
  </r>
  <r>
    <x v="14"/>
    <s v="T04327"/>
    <s v="JUST LIFESTYLE PVT LTD_Sobha City Mall_Thrissur"/>
    <s v="SKAGEN"/>
    <s v="FOSSIL INDIA P LTD"/>
    <n v="14"/>
    <n v="3"/>
    <n v="4"/>
    <n v="2023"/>
    <s v="3-4-2023"/>
    <s v="SKW2996I4327"/>
    <s v="P4"/>
    <s v="P4W1"/>
    <x v="0"/>
    <s v="WATCH"/>
    <s v="SKW2996I"/>
    <s v="SKW2996"/>
    <n v="1"/>
    <n v="10995"/>
    <n v="0"/>
    <n v="0"/>
    <n v="10995"/>
    <x v="1"/>
    <x v="9"/>
    <s v="Traditional"/>
    <n v="5909.3466101694921"/>
    <s v="SKW"/>
    <s v="Non-Discounted"/>
    <s v="Non-Discounted"/>
    <s v="bad"/>
  </r>
  <r>
    <x v="3"/>
    <s v="T02206"/>
    <s v="JUST LIFESTYLE PVT.LTD_ Viviana_Thane"/>
    <s v="FOSSIL"/>
    <s v="FOSSIL INDIA P LTD"/>
    <n v="91"/>
    <n v="4"/>
    <n v="4"/>
    <n v="2023"/>
    <s v="4-4-2023"/>
    <s v="BQ2416I2206"/>
    <s v="P4"/>
    <s v="P4W1"/>
    <x v="0"/>
    <s v="WATCH"/>
    <s v="BQ2416I"/>
    <s v="BQ2416"/>
    <n v="1"/>
    <n v="10995"/>
    <n v="3298"/>
    <n v="0"/>
    <n v="7697"/>
    <x v="0"/>
    <x v="8"/>
    <s v="Traditional"/>
    <n v="4136.8113559322037"/>
    <s v="FOW DF"/>
    <s v="Discounted"/>
    <s v="Discounted"/>
    <s v="bad"/>
  </r>
  <r>
    <x v="7"/>
    <s v="T02095"/>
    <s v="JUST LIFESTYLE PVT.LTD_ Aurangabad"/>
    <s v="SKAGEN"/>
    <s v="FOSSIL INDIA P LTD"/>
    <n v="31"/>
    <n v="6"/>
    <n v="4"/>
    <n v="2023"/>
    <s v="6-4-2023"/>
    <s v="SKW2150I2095"/>
    <s v="P4"/>
    <s v="P4W1"/>
    <x v="0"/>
    <s v="WATCH"/>
    <s v="SKW2150I"/>
    <s v="SKW2150"/>
    <n v="1"/>
    <n v="10995"/>
    <n v="5498"/>
    <n v="0"/>
    <n v="5497"/>
    <x v="0"/>
    <x v="9"/>
    <s v="Traditional"/>
    <n v="2954.4045762711867"/>
    <s v="SKW"/>
    <s v="Discounted"/>
    <s v="Discounted"/>
    <s v="bad"/>
  </r>
  <r>
    <x v="5"/>
    <s v="T02296"/>
    <s v="JUST LIFESTYLE Pvt Ltd_ Infinity Mall_ Malad"/>
    <s v="SKAGEN"/>
    <s v="FOSSIL INDIA P LTD"/>
    <n v="27"/>
    <n v="6"/>
    <n v="4"/>
    <n v="2023"/>
    <s v="6-4-2023"/>
    <s v="SKW2865I2296"/>
    <s v="P4"/>
    <s v="P4W1"/>
    <x v="0"/>
    <s v="WATCH"/>
    <s v="SKW2865I"/>
    <s v="SKW2865"/>
    <n v="1"/>
    <n v="10995"/>
    <n v="3298"/>
    <n v="385"/>
    <n v="7697"/>
    <x v="0"/>
    <x v="9"/>
    <s v="Traditional"/>
    <n v="4136.8113559322037"/>
    <s v="SKW"/>
    <s v="Discounted"/>
    <s v="Discounted"/>
    <s v="bad"/>
  </r>
  <r>
    <x v="5"/>
    <s v="T02296"/>
    <s v="JUST LIFESTYLE Pvt Ltd_ Infinity Mall_ Malad"/>
    <s v="SKAGEN"/>
    <s v="FOSSIL INDIA P LTD"/>
    <n v="35"/>
    <n v="7"/>
    <n v="4"/>
    <n v="2023"/>
    <s v="7-4-2023"/>
    <s v="SKW2692I2296"/>
    <s v="P4"/>
    <s v="P4W1"/>
    <x v="0"/>
    <s v="WATCH"/>
    <s v="SKW2692I"/>
    <s v="SKW2692"/>
    <n v="1"/>
    <n v="10995"/>
    <n v="0"/>
    <n v="0"/>
    <n v="10995"/>
    <x v="0"/>
    <x v="9"/>
    <s v="Traditional"/>
    <n v="5909.3466101694921"/>
    <s v="SKW"/>
    <s v="Non-Discounted"/>
    <s v="Non-Discounted"/>
    <s v="bad"/>
  </r>
  <r>
    <x v="4"/>
    <s v="T04206"/>
    <s v="Just Lifestyle Pvt Ltd_PHX_BLR"/>
    <s v="SKAGEN"/>
    <s v="FOSSIL INDIA P LTD"/>
    <n v="103"/>
    <n v="8"/>
    <n v="4"/>
    <n v="2023"/>
    <s v="8-4-2023"/>
    <s v="SKW2340I4206"/>
    <s v="P4"/>
    <s v="P4W1"/>
    <x v="0"/>
    <s v="WATCH"/>
    <s v="SKW2340I"/>
    <s v="SKW2340"/>
    <n v="1"/>
    <n v="10995"/>
    <n v="0"/>
    <n v="0"/>
    <n v="10995"/>
    <x v="1"/>
    <x v="9"/>
    <s v="Traditional"/>
    <n v="5909.3466101694921"/>
    <s v="SKW"/>
    <s v="Non-Discounted"/>
    <s v="Non-Discounted"/>
    <s v="bad"/>
  </r>
  <r>
    <x v="14"/>
    <s v="T04327"/>
    <s v="JUST LIFESTYLE PVT LTD_Sobha City Mall_Thrissur"/>
    <s v="SKAGEN"/>
    <s v="FOSSIL INDIA P LTD"/>
    <n v="40"/>
    <n v="8"/>
    <n v="4"/>
    <n v="2023"/>
    <s v="8-4-2023"/>
    <s v="SKW2759I4327"/>
    <s v="P4"/>
    <s v="P4W1"/>
    <x v="0"/>
    <s v="WATCH"/>
    <s v="SKW2759I"/>
    <s v="SKW2759"/>
    <n v="1"/>
    <n v="10995"/>
    <n v="5498"/>
    <n v="0"/>
    <n v="5497"/>
    <x v="1"/>
    <x v="9"/>
    <s v="Traditional"/>
    <n v="2954.4045762711867"/>
    <s v="SKW"/>
    <s v="Discounted"/>
    <s v="Discounted"/>
    <s v="bad"/>
  </r>
  <r>
    <x v="4"/>
    <s v="T04206"/>
    <s v="Just Lifestyle Pvt Ltd_PHX_BLR"/>
    <s v="SKAGEN"/>
    <s v="FOSSIL INDIA P LTD"/>
    <n v="124"/>
    <n v="9"/>
    <n v="4"/>
    <n v="2023"/>
    <s v="9-4-2023"/>
    <s v="SKW3017I4206"/>
    <s v="P4"/>
    <s v="P4W2"/>
    <x v="0"/>
    <s v="WATCH"/>
    <s v="SKW3017I"/>
    <s v="SKW3017"/>
    <n v="1"/>
    <n v="10995"/>
    <n v="6597"/>
    <n v="0"/>
    <n v="4398"/>
    <x v="1"/>
    <x v="9"/>
    <s v="Traditional"/>
    <n v="2363.7386440677965"/>
    <s v="SKW"/>
    <s v="Discounted"/>
    <s v="Discounted"/>
    <s v="bad"/>
  </r>
  <r>
    <x v="2"/>
    <s v="T04291"/>
    <s v="JUST LIFESTYLE PVT LTD_Blr Airport"/>
    <s v="SKAGEN"/>
    <s v="FOSSIL INDIA P LTD"/>
    <n v="61"/>
    <n v="9"/>
    <n v="4"/>
    <n v="2023"/>
    <s v="9-4-2023"/>
    <s v="SKW6856I4291"/>
    <s v="P4"/>
    <s v="P4W2"/>
    <x v="0"/>
    <s v="WATCH"/>
    <s v="SKW6856I"/>
    <s v="SKW6856"/>
    <n v="1"/>
    <n v="10995"/>
    <n v="6597"/>
    <n v="0"/>
    <n v="4398"/>
    <x v="1"/>
    <x v="9"/>
    <s v="Traditional"/>
    <n v="2363.7386440677965"/>
    <s v="SKW"/>
    <s v="Discounted"/>
    <s v="Discounted"/>
    <s v="bad"/>
  </r>
  <r>
    <x v="5"/>
    <s v="T02296"/>
    <s v="JUST LIFESTYLE Pvt Ltd_ Infinity Mall_ Malad"/>
    <s v="SKAGEN"/>
    <s v="FOSSIL INDIA P LTD"/>
    <n v="59"/>
    <n v="9"/>
    <n v="4"/>
    <n v="2023"/>
    <s v="9-4-2023"/>
    <s v="SKW2785I2296"/>
    <s v="P4"/>
    <s v="P4W2"/>
    <x v="0"/>
    <s v="WATCH"/>
    <s v="SKW2785I"/>
    <s v="SKW2785"/>
    <n v="1"/>
    <n v="10995"/>
    <n v="7696"/>
    <n v="0"/>
    <n v="3299"/>
    <x v="0"/>
    <x v="9"/>
    <s v="Traditional"/>
    <n v="1773.0727118644068"/>
    <s v="SKW"/>
    <s v="Discounted"/>
    <s v="Discounted"/>
    <s v="bad"/>
  </r>
  <r>
    <x v="5"/>
    <s v="T02296"/>
    <s v="JUST LIFESTYLE Pvt Ltd_ Infinity Mall_ Malad"/>
    <s v="SKAGEN"/>
    <s v="FOSSIL INDIA P LTD"/>
    <n v="64"/>
    <n v="9"/>
    <n v="4"/>
    <n v="2023"/>
    <s v="9-4-2023"/>
    <s v="SKW21502296"/>
    <s v="P4"/>
    <s v="P4W2"/>
    <x v="0"/>
    <s v="WATCH"/>
    <s v="SKW2150"/>
    <s v="SKW2150"/>
    <n v="1"/>
    <n v="10995"/>
    <n v="7696"/>
    <n v="0"/>
    <n v="3299"/>
    <x v="0"/>
    <x v="9"/>
    <s v="Traditional"/>
    <n v="1773.0727118644068"/>
    <s v="SKW"/>
    <s v="Discounted"/>
    <s v="Discounted"/>
    <s v="bad"/>
  </r>
  <r>
    <x v="5"/>
    <s v="T02296"/>
    <s v="JUST LIFESTYLE Pvt Ltd_ Infinity Mall_ Malad"/>
    <s v="SKAGEN"/>
    <s v="FOSSIL INDIA P LTD"/>
    <n v="65"/>
    <n v="9"/>
    <n v="4"/>
    <n v="2023"/>
    <s v="9-4-2023"/>
    <s v="SKW2837I2296"/>
    <s v="P4"/>
    <s v="P4W2"/>
    <x v="0"/>
    <s v="WATCH"/>
    <s v="SKW2837I"/>
    <s v="SKW2837"/>
    <n v="1"/>
    <n v="10995"/>
    <n v="2199"/>
    <n v="0"/>
    <n v="8796"/>
    <x v="0"/>
    <x v="9"/>
    <s v="Traditional"/>
    <n v="4727.477288135593"/>
    <s v="SKW"/>
    <s v="Discounted"/>
    <s v="Discounted"/>
    <s v="bad"/>
  </r>
  <r>
    <x v="2"/>
    <s v="T04291"/>
    <s v="JUST LIFESTYLE PVT LTD_Blr Airport"/>
    <s v="SKAGEN"/>
    <s v="FOSSIL INDIA P LTD"/>
    <n v="71"/>
    <n v="10"/>
    <n v="4"/>
    <n v="2023"/>
    <s v="10-4-2023"/>
    <s v="SKW3013I4291"/>
    <s v="P4"/>
    <s v="P4W2"/>
    <x v="0"/>
    <s v="WATCH"/>
    <s v="SKW3013I"/>
    <s v="SKW3013"/>
    <n v="1"/>
    <n v="10995"/>
    <n v="7696"/>
    <n v="0"/>
    <n v="3299"/>
    <x v="1"/>
    <x v="9"/>
    <s v="Traditional"/>
    <n v="1773.0727118644068"/>
    <s v="SKW"/>
    <s v="Discounted"/>
    <s v="Discounted"/>
    <s v="bad"/>
  </r>
  <r>
    <x v="5"/>
    <s v="T02296"/>
    <s v="JUST LIFESTYLE Pvt Ltd_ Infinity Mall_ Malad"/>
    <s v="SKAGEN"/>
    <s v="FOSSIL INDIA P LTD"/>
    <n v="66"/>
    <n v="10"/>
    <n v="4"/>
    <n v="2023"/>
    <s v="10-4-2023"/>
    <s v="SKW2865I2296"/>
    <s v="P4"/>
    <s v="P4W2"/>
    <x v="0"/>
    <s v="WATCH"/>
    <s v="SKW2865I"/>
    <s v="SKW2865"/>
    <n v="1"/>
    <n v="10995"/>
    <n v="3298"/>
    <n v="385"/>
    <n v="7697"/>
    <x v="0"/>
    <x v="9"/>
    <s v="Traditional"/>
    <n v="4136.8113559322037"/>
    <s v="SKW"/>
    <s v="Discounted"/>
    <s v="Discounted"/>
    <s v="bad"/>
  </r>
  <r>
    <x v="4"/>
    <s v="T04206"/>
    <s v="Just Lifestyle Pvt Ltd_PHX_BLR"/>
    <s v="SKAGEN"/>
    <s v="FOSSIL INDIA P LTD"/>
    <n v="146"/>
    <n v="11"/>
    <n v="4"/>
    <n v="2023"/>
    <s v="11-4-2023"/>
    <s v="SKW21504206"/>
    <s v="P4"/>
    <s v="P4W2"/>
    <x v="0"/>
    <s v="WATCH"/>
    <s v="SKW2150"/>
    <s v="SKW2150"/>
    <n v="1"/>
    <n v="10995"/>
    <n v="7696"/>
    <n v="0"/>
    <n v="3299"/>
    <x v="1"/>
    <x v="9"/>
    <s v="Traditional"/>
    <n v="1773.0727118644068"/>
    <s v="SKW"/>
    <s v="Discounted"/>
    <s v="Discounted"/>
    <s v="bad"/>
  </r>
  <r>
    <x v="14"/>
    <s v="T04327"/>
    <s v="JUST LIFESTYLE PVT LTD_Sobha City Mall_Thrissur"/>
    <s v="SKAGEN"/>
    <s v="FOSSIL INDIA P LTD"/>
    <n v="57"/>
    <n v="11"/>
    <n v="4"/>
    <n v="2023"/>
    <s v="11-4-2023"/>
    <s v="SKW3020I4327"/>
    <s v="P4"/>
    <s v="P4W2"/>
    <x v="0"/>
    <s v="WATCH"/>
    <s v="SKW3020I"/>
    <s v="SKW3020"/>
    <n v="1"/>
    <n v="10995"/>
    <n v="6597"/>
    <n v="0"/>
    <n v="4398"/>
    <x v="1"/>
    <x v="9"/>
    <s v="Traditional"/>
    <n v="2363.7386440677965"/>
    <s v="SKW"/>
    <s v="Discounted"/>
    <s v="Discounted"/>
    <s v="bad"/>
  </r>
  <r>
    <x v="0"/>
    <s v="T02286"/>
    <s v="JUST LIFESTYLE PVT.LTD_ Anudh"/>
    <s v="SKAGEN"/>
    <s v="FOSSIL INDIA P LTD"/>
    <n v="84"/>
    <n v="12"/>
    <n v="4"/>
    <n v="2023"/>
    <s v="12-4-2023"/>
    <s v="SKW2996I2286"/>
    <s v="P4"/>
    <s v="P4W2"/>
    <x v="0"/>
    <s v="WATCH"/>
    <s v="SKW2996I"/>
    <s v="SKW2996"/>
    <n v="1"/>
    <n v="10995"/>
    <n v="0"/>
    <n v="0"/>
    <n v="10995"/>
    <x v="0"/>
    <x v="9"/>
    <s v="Traditional"/>
    <n v="5909.3466101694921"/>
    <s v="SKW"/>
    <s v="Non-Discounted"/>
    <s v="Non-Discounted"/>
    <s v="bad"/>
  </r>
  <r>
    <x v="14"/>
    <s v="T04327"/>
    <s v="JUST LIFESTYLE PVT LTD_Sobha City Mall_Thrissur"/>
    <s v="SKAGEN"/>
    <s v="FOSSIL INDIA P LTD"/>
    <n v="60"/>
    <n v="12"/>
    <n v="4"/>
    <n v="2023"/>
    <s v="12-4-2023"/>
    <s v="SKW2785I4327"/>
    <s v="P4"/>
    <s v="P4W2"/>
    <x v="0"/>
    <s v="WATCH"/>
    <s v="SKW2785I"/>
    <s v="SKW2785"/>
    <n v="1"/>
    <n v="10995"/>
    <n v="7696"/>
    <n v="0"/>
    <n v="3299"/>
    <x v="1"/>
    <x v="9"/>
    <s v="Traditional"/>
    <n v="1773.0727118644068"/>
    <s v="SKW"/>
    <s v="Discounted"/>
    <s v="Discounted"/>
    <s v="bad"/>
  </r>
  <r>
    <x v="4"/>
    <s v="T04206"/>
    <s v="Just Lifestyle Pvt Ltd_PHX_BLR"/>
    <s v="SKAGEN"/>
    <s v="FOSSIL INDIA P LTD"/>
    <n v="152"/>
    <n v="13"/>
    <n v="4"/>
    <n v="2023"/>
    <s v="13-4-2023"/>
    <s v="SKW23074206"/>
    <s v="P4"/>
    <s v="P4W2"/>
    <x v="0"/>
    <s v="WATCH"/>
    <s v="SKW2307"/>
    <s v="SKW2307"/>
    <n v="1"/>
    <n v="10995"/>
    <n v="3298"/>
    <n v="0"/>
    <n v="7697"/>
    <x v="1"/>
    <x v="9"/>
    <s v="Traditional"/>
    <n v="4136.8113559322037"/>
    <s v="SKW"/>
    <s v="Discounted"/>
    <s v="Discounted"/>
    <s v="bad"/>
  </r>
  <r>
    <x v="14"/>
    <s v="T04327"/>
    <s v="JUST LIFESTYLE PVT LTD_Sobha City Mall_Thrissur"/>
    <s v="SKAGEN"/>
    <s v="FOSSIL INDIA P LTD"/>
    <n v="63"/>
    <n v="13"/>
    <n v="4"/>
    <n v="2023"/>
    <s v="13-4-2023"/>
    <s v="SKW3057I4327"/>
    <s v="P4"/>
    <s v="P4W2"/>
    <x v="0"/>
    <s v="WATCH"/>
    <s v="SKW3057I"/>
    <s v="SKW3057"/>
    <n v="1"/>
    <n v="10995"/>
    <n v="6597"/>
    <n v="0"/>
    <n v="4398"/>
    <x v="1"/>
    <x v="9"/>
    <s v="Traditional"/>
    <n v="2363.7386440677965"/>
    <s v="SKW"/>
    <s v="Discounted"/>
    <s v="Discounted"/>
    <s v="bad"/>
  </r>
  <r>
    <x v="10"/>
    <s v="T04321"/>
    <s v="JUST LIFESTYLE PRIVATE LIMITED_Kottayam"/>
    <s v="SKAGEN"/>
    <s v="FOSSIL INDIA P LTD"/>
    <n v="42"/>
    <n v="14"/>
    <n v="4"/>
    <n v="2023"/>
    <s v="14-4-2023"/>
    <s v="SKW2307I4321"/>
    <s v="P4"/>
    <s v="P4W2"/>
    <x v="0"/>
    <s v="WATCH"/>
    <s v="SKW2307I"/>
    <s v="SKW2307"/>
    <n v="1"/>
    <n v="10995"/>
    <n v="3298"/>
    <n v="0"/>
    <n v="7697"/>
    <x v="1"/>
    <x v="9"/>
    <s v="Traditional"/>
    <n v="4136.8113559322037"/>
    <s v="SKW"/>
    <s v="Discounted"/>
    <s v="Discounted"/>
    <s v="bad"/>
  </r>
  <r>
    <x v="14"/>
    <s v="T04327"/>
    <s v="JUST LIFESTYLE PVT LTD_Sobha City Mall_Thrissur"/>
    <s v="SKAGEN"/>
    <s v="FOSSIL INDIA P LTD"/>
    <n v="78"/>
    <n v="14"/>
    <n v="4"/>
    <n v="2023"/>
    <s v="14-4-2023"/>
    <s v="SKW2784I4327"/>
    <s v="P4"/>
    <s v="P4W2"/>
    <x v="0"/>
    <s v="WATCH"/>
    <s v="SKW2784I"/>
    <s v="SKW2784"/>
    <n v="1"/>
    <n v="10995"/>
    <n v="2199"/>
    <n v="0"/>
    <n v="8796"/>
    <x v="1"/>
    <x v="9"/>
    <s v="Traditional"/>
    <n v="4727.477288135593"/>
    <s v="SKW"/>
    <s v="Discounted"/>
    <s v="Discounted"/>
    <s v="bad"/>
  </r>
  <r>
    <x v="11"/>
    <s v="T02278"/>
    <s v="JUST LIFESTYLE PVT LTD_Treasure Island_Indore"/>
    <s v="FOSSIL"/>
    <s v="FOSSIL INDIA P LTD"/>
    <n v="69"/>
    <n v="14"/>
    <n v="4"/>
    <n v="2023"/>
    <s v="14-4-2023"/>
    <s v="ES5239I2278"/>
    <s v="P4"/>
    <s v="P4W2"/>
    <x v="0"/>
    <s v="WATCH"/>
    <s v="ES5239I"/>
    <s v="ES5239"/>
    <n v="1"/>
    <n v="10995"/>
    <n v="4398"/>
    <n v="97"/>
    <n v="6597"/>
    <x v="0"/>
    <x v="7"/>
    <s v="Traditional"/>
    <n v="3545.6079661016952"/>
    <s v="FOW"/>
    <s v="Discounted"/>
    <s v="Discounted"/>
    <s v="bad"/>
  </r>
  <r>
    <x v="5"/>
    <s v="T02296"/>
    <s v="JUST LIFESTYLE Pvt Ltd_ Infinity Mall_ Malad"/>
    <s v="SKAGEN"/>
    <s v="FOSSIL INDIA P LTD"/>
    <n v="92"/>
    <n v="14"/>
    <n v="4"/>
    <n v="2023"/>
    <s v="14-4-2023"/>
    <s v="SKW2759I2296"/>
    <s v="P4"/>
    <s v="P4W2"/>
    <x v="0"/>
    <s v="WATCH"/>
    <s v="SKW2759I"/>
    <s v="SKW2759"/>
    <n v="1"/>
    <n v="10995"/>
    <n v="5498"/>
    <n v="0"/>
    <n v="5497"/>
    <x v="0"/>
    <x v="9"/>
    <s v="Traditional"/>
    <n v="2954.4045762711867"/>
    <s v="SKW"/>
    <s v="Discounted"/>
    <s v="Discounted"/>
    <s v="bad"/>
  </r>
  <r>
    <x v="5"/>
    <s v="T02296"/>
    <s v="JUST LIFESTYLE Pvt Ltd_ Infinity Mall_ Malad"/>
    <s v="SKAGEN"/>
    <s v="FOSSIL INDIA P LTD"/>
    <n v="94"/>
    <n v="14"/>
    <n v="4"/>
    <n v="2023"/>
    <s v="14-4-2023"/>
    <s v="SKW2785IT2296"/>
    <s v="P4"/>
    <s v="P4W2"/>
    <x v="0"/>
    <s v="WATCH"/>
    <s v="SKW2785IT"/>
    <s v="SKW2785"/>
    <n v="1"/>
    <n v="10995"/>
    <n v="7696"/>
    <n v="0"/>
    <n v="3299"/>
    <x v="0"/>
    <x v="9"/>
    <s v="Traditional"/>
    <n v="1773.0727118644068"/>
    <s v="SKW"/>
    <s v="Discounted"/>
    <s v="Discounted"/>
    <s v="bad"/>
  </r>
  <r>
    <x v="5"/>
    <s v="T02296"/>
    <s v="JUST LIFESTYLE Pvt Ltd_ Infinity Mall_ Malad"/>
    <s v="SKAGEN"/>
    <s v="FOSSIL INDIA P LTD"/>
    <n v="99"/>
    <n v="14"/>
    <n v="4"/>
    <n v="2023"/>
    <s v="14-4-2023"/>
    <s v="SKW30202296"/>
    <s v="P4"/>
    <s v="P4W2"/>
    <x v="0"/>
    <s v="WATCH"/>
    <s v="SKW3020"/>
    <s v="SKW3020"/>
    <n v="1"/>
    <n v="10995"/>
    <n v="6597"/>
    <n v="0"/>
    <n v="4398"/>
    <x v="0"/>
    <x v="9"/>
    <s v="Traditional"/>
    <n v="2363.7386440677965"/>
    <s v="SKW"/>
    <s v="Discounted"/>
    <s v="Discounted"/>
    <s v="bad"/>
  </r>
  <r>
    <x v="3"/>
    <s v="T02206"/>
    <s v="JUST LIFESTYLE PVT.LTD_ Viviana_Thane"/>
    <s v="SKAGEN"/>
    <s v="FOSSIL INDIA P LTD"/>
    <n v="249"/>
    <n v="14"/>
    <n v="4"/>
    <n v="2023"/>
    <s v="14-4-2023"/>
    <s v="SKW6856I2206"/>
    <s v="P4"/>
    <s v="P4W2"/>
    <x v="0"/>
    <s v="WATCH"/>
    <s v="SKW6856I"/>
    <s v="SKW6856"/>
    <n v="1"/>
    <n v="10995"/>
    <n v="6597"/>
    <n v="0"/>
    <n v="4398"/>
    <x v="0"/>
    <x v="9"/>
    <s v="Traditional"/>
    <n v="2363.7386440677965"/>
    <s v="SKW"/>
    <s v="Discounted"/>
    <s v="Discounted"/>
    <s v="bad"/>
  </r>
  <r>
    <x v="14"/>
    <s v="T04327"/>
    <s v="JUST LIFESTYLE PVT LTD_Sobha City Mall_Thrissur"/>
    <s v="SKAGEN"/>
    <s v="FOSSIL INDIA P LTD"/>
    <n v="71"/>
    <n v="14"/>
    <n v="4"/>
    <n v="2023"/>
    <s v="14-4-2023"/>
    <s v="SKW30204327"/>
    <s v="P4"/>
    <s v="P4W2"/>
    <x v="0"/>
    <s v="WATCH"/>
    <s v="SKW3020"/>
    <s v="SKW3020"/>
    <n v="1"/>
    <n v="10995"/>
    <n v="6597"/>
    <n v="0"/>
    <n v="4398"/>
    <x v="1"/>
    <x v="9"/>
    <s v="Traditional"/>
    <n v="2363.7386440677965"/>
    <s v="SKW"/>
    <s v="Discounted"/>
    <s v="Discounted"/>
    <s v="bad"/>
  </r>
  <r>
    <x v="11"/>
    <s v="T02278"/>
    <s v="JUST LIFESTYLE PVT LTD_Treasure Island_Indore"/>
    <s v="FOSSIL"/>
    <s v="FOSSIL INDIA P LTD"/>
    <n v="81"/>
    <n v="15"/>
    <n v="4"/>
    <n v="2023"/>
    <s v="15-4-2023"/>
    <s v="ES51202278"/>
    <s v="P4"/>
    <s v="P4W2"/>
    <x v="0"/>
    <s v="WATCH"/>
    <s v="ES5120"/>
    <s v="ES5120"/>
    <n v="1"/>
    <n v="10995"/>
    <n v="4398"/>
    <n v="0"/>
    <n v="6597"/>
    <x v="0"/>
    <x v="7"/>
    <s v="Traditional"/>
    <n v="3545.6079661016952"/>
    <s v="FOW"/>
    <s v="Discounted"/>
    <s v="Discounted"/>
    <s v="bad"/>
  </r>
  <r>
    <x v="3"/>
    <s v="T02206"/>
    <s v="JUST LIFESTYLE PVT.LTD_ Viviana_Thane"/>
    <s v="ARMANI EXCHANGE"/>
    <s v="FOSSIL INDIA P LTD"/>
    <n v="291"/>
    <n v="15"/>
    <n v="4"/>
    <n v="2023"/>
    <s v="15-4-2023"/>
    <s v="AX7130SET2206"/>
    <s v="P4"/>
    <s v="P4W2"/>
    <x v="0"/>
    <s v="WATCH"/>
    <s v="AX7130SET"/>
    <s v="AX7130SET"/>
    <n v="1"/>
    <n v="10995"/>
    <n v="3298"/>
    <n v="0"/>
    <n v="7697"/>
    <x v="0"/>
    <x v="6"/>
    <s v="Traditional"/>
    <n v="4136.8113559322037"/>
    <s v="AXW"/>
    <s v="Discounted"/>
    <s v="Discounted"/>
    <s v="bad"/>
  </r>
  <r>
    <x v="7"/>
    <s v="T02095"/>
    <s v="JUST LIFESTYLE PVT.LTD_ Aurangabad"/>
    <s v="SKAGEN"/>
    <s v="FOSSIL INDIA P LTD"/>
    <n v="89"/>
    <n v="16"/>
    <n v="4"/>
    <n v="2023"/>
    <s v="16-4-2023"/>
    <s v="SKW2694I2095"/>
    <s v="P4"/>
    <s v="P4W3"/>
    <x v="0"/>
    <s v="WATCH"/>
    <s v="SKW2694I"/>
    <s v="SKW2694"/>
    <n v="1"/>
    <n v="10995"/>
    <n v="2199"/>
    <n v="0"/>
    <n v="8796"/>
    <x v="0"/>
    <x v="9"/>
    <s v="Traditional"/>
    <n v="4727.477288135593"/>
    <s v="SKW"/>
    <s v="Discounted"/>
    <s v="Discounted"/>
    <s v="bad"/>
  </r>
  <r>
    <x v="0"/>
    <s v="T02286"/>
    <s v="JUST LIFESTYLE PVT.LTD_ Anudh"/>
    <s v="SKAGEN"/>
    <s v="FOSSIL INDIA P LTD"/>
    <n v="107"/>
    <n v="16"/>
    <n v="4"/>
    <n v="2023"/>
    <s v="16-4-2023"/>
    <s v="SKW2837I2286"/>
    <s v="P4"/>
    <s v="P4W3"/>
    <x v="0"/>
    <s v="WATCH"/>
    <s v="SKW2837I"/>
    <s v="SKW2837"/>
    <n v="1"/>
    <n v="10995"/>
    <n v="2199"/>
    <n v="0"/>
    <n v="8796"/>
    <x v="0"/>
    <x v="9"/>
    <s v="Traditional"/>
    <n v="4727.477288135593"/>
    <s v="SKW"/>
    <s v="Discounted"/>
    <s v="Discounted"/>
    <s v="bad"/>
  </r>
  <r>
    <x v="0"/>
    <s v="T02286"/>
    <s v="JUST LIFESTYLE PVT.LTD_ Anudh"/>
    <s v="SKAGEN"/>
    <s v="FOSSIL INDIA P LTD"/>
    <n v="113"/>
    <n v="16"/>
    <n v="4"/>
    <n v="2023"/>
    <s v="16-4-2023"/>
    <s v="SKW2784I2286"/>
    <s v="P4"/>
    <s v="P4W3"/>
    <x v="0"/>
    <s v="WATCH"/>
    <s v="SKW2784I"/>
    <s v="SKW2784"/>
    <n v="1"/>
    <n v="10995"/>
    <n v="2199"/>
    <n v="0"/>
    <n v="8796"/>
    <x v="0"/>
    <x v="9"/>
    <s v="Traditional"/>
    <n v="4727.477288135593"/>
    <s v="SKW"/>
    <s v="Discounted"/>
    <s v="Discounted"/>
    <s v="bad"/>
  </r>
  <r>
    <x v="14"/>
    <s v="T04327"/>
    <s v="JUST LIFESTYLE PVT LTD_Sobha City Mall_Thrissur"/>
    <s v="SKAGEN"/>
    <s v="FOSSIL INDIA P LTD"/>
    <n v="96"/>
    <n v="16"/>
    <n v="4"/>
    <n v="2023"/>
    <s v="16-4-2023"/>
    <s v="SKW2694I4327"/>
    <s v="P4"/>
    <s v="P4W3"/>
    <x v="0"/>
    <s v="WATCH"/>
    <s v="SKW2694I"/>
    <s v="SKW2694"/>
    <n v="1"/>
    <n v="10995"/>
    <n v="2199"/>
    <n v="0"/>
    <n v="8796"/>
    <x v="1"/>
    <x v="9"/>
    <s v="Traditional"/>
    <n v="4727.477288135593"/>
    <s v="SKW"/>
    <s v="Discounted"/>
    <s v="Discounted"/>
    <s v="bad"/>
  </r>
  <r>
    <x v="4"/>
    <s v="T04206"/>
    <s v="Just Lifestyle Pvt Ltd_PHX_BLR"/>
    <s v="SKAGEN"/>
    <s v="FOSSIL INDIA P LTD"/>
    <n v="193"/>
    <n v="16"/>
    <n v="4"/>
    <n v="2023"/>
    <s v="16-4-2023"/>
    <s v="SKW2340I4206"/>
    <s v="P4"/>
    <s v="P4W3"/>
    <x v="0"/>
    <s v="WATCH"/>
    <s v="SKW2340I"/>
    <s v="SKW2340"/>
    <n v="1"/>
    <n v="10995"/>
    <n v="7696"/>
    <n v="0"/>
    <n v="3299"/>
    <x v="1"/>
    <x v="9"/>
    <s v="Traditional"/>
    <n v="1773.0727118644068"/>
    <s v="SKW"/>
    <s v="Discounted"/>
    <s v="Discounted"/>
    <s v="bad"/>
  </r>
  <r>
    <x v="6"/>
    <s v="T04360"/>
    <s v="JUST LIFESTYLE PRIVATE LIMITED_ Coimbatore"/>
    <s v="SKAGEN"/>
    <s v="FOSSIL INDIA P LTD"/>
    <n v="71"/>
    <n v="16"/>
    <n v="4"/>
    <n v="2023"/>
    <s v="16-4-2023"/>
    <s v="SKW6856I4360"/>
    <s v="P4"/>
    <s v="P4W3"/>
    <x v="0"/>
    <s v="WATCH"/>
    <s v="SKW6856I"/>
    <s v="SKW6856"/>
    <n v="1"/>
    <n v="10995"/>
    <n v="6597"/>
    <n v="0"/>
    <n v="4398"/>
    <x v="1"/>
    <x v="9"/>
    <s v="Traditional"/>
    <n v="2363.7386440677965"/>
    <s v="SKW"/>
    <s v="Discounted"/>
    <s v="Discounted"/>
    <s v="bad"/>
  </r>
  <r>
    <x v="13"/>
    <s v="T02320"/>
    <s v="JUST LIFESTYLE PVT LTD_ Nasik"/>
    <s v="SKAGEN"/>
    <s v="FOSSIL INDIA P LTD"/>
    <n v="110"/>
    <n v="17"/>
    <n v="4"/>
    <n v="2023"/>
    <s v="17-4-2023"/>
    <s v="SKW2784I2320"/>
    <s v="P4"/>
    <s v="P4W3"/>
    <x v="0"/>
    <s v="WATCH"/>
    <s v="SKW2784I"/>
    <s v="SKW2784"/>
    <n v="1"/>
    <n v="10995"/>
    <n v="2199"/>
    <n v="0"/>
    <n v="8796"/>
    <x v="0"/>
    <x v="9"/>
    <s v="Traditional"/>
    <n v="4727.477288135593"/>
    <s v="SKW"/>
    <s v="Discounted"/>
    <s v="Discounted"/>
    <s v="bad"/>
  </r>
  <r>
    <x v="3"/>
    <s v="T02206"/>
    <s v="JUST LIFESTYLE PVT.LTD_ Viviana_Thane"/>
    <s v="SKAGEN"/>
    <s v="FOSSIL INDIA P LTD"/>
    <n v="371"/>
    <n v="18"/>
    <n v="4"/>
    <n v="2023"/>
    <s v="18-4-2023"/>
    <s v="SKW23072206"/>
    <s v="P4"/>
    <s v="P4W3"/>
    <x v="0"/>
    <s v="WATCH"/>
    <s v="SKW2307"/>
    <s v="SKW2307"/>
    <n v="1"/>
    <n v="10995"/>
    <n v="3298"/>
    <n v="0"/>
    <n v="7697"/>
    <x v="0"/>
    <x v="9"/>
    <s v="Traditional"/>
    <n v="4136.8113559322037"/>
    <s v="SKW"/>
    <s v="Discounted"/>
    <s v="Discounted"/>
    <s v="bad"/>
  </r>
  <r>
    <x v="14"/>
    <s v="T04327"/>
    <s v="JUST LIFESTYLE PVT LTD_Sobha City Mall_Thrissur"/>
    <s v="SKAGEN"/>
    <s v="FOSSIL INDIA P LTD"/>
    <n v="111"/>
    <n v="19"/>
    <n v="4"/>
    <n v="2023"/>
    <s v="19-4-2023"/>
    <s v="SKW2692I4327"/>
    <s v="P4"/>
    <s v="P4W3"/>
    <x v="0"/>
    <s v="WATCH"/>
    <s v="SKW2692I"/>
    <s v="SKW2692"/>
    <n v="1"/>
    <n v="10995"/>
    <n v="3298"/>
    <n v="0"/>
    <n v="7697"/>
    <x v="1"/>
    <x v="9"/>
    <s v="Traditional"/>
    <n v="4136.8113559322037"/>
    <s v="SKW"/>
    <s v="Discounted"/>
    <s v="Discounted"/>
    <s v="bad"/>
  </r>
  <r>
    <x v="7"/>
    <s v="T02095"/>
    <s v="JUST LIFESTYLE PVT.LTD_ Aurangabad"/>
    <s v="SKAGEN"/>
    <s v="FOSSIL INDIA P LTD"/>
    <n v="99"/>
    <n v="19"/>
    <n v="4"/>
    <n v="2023"/>
    <s v="19-4-2023"/>
    <s v="SKW65772095"/>
    <s v="P4"/>
    <s v="P4W3"/>
    <x v="0"/>
    <s v="WATCH"/>
    <s v="SKW6577"/>
    <s v="SKW6577"/>
    <n v="1"/>
    <n v="10995"/>
    <n v="0"/>
    <n v="550"/>
    <n v="10995"/>
    <x v="0"/>
    <x v="9"/>
    <s v="Traditional"/>
    <n v="5909.3466101694921"/>
    <s v="SKW"/>
    <s v="Non-Discounted"/>
    <s v="Non-Discounted"/>
    <s v="bad"/>
  </r>
  <r>
    <x v="6"/>
    <s v="T04360"/>
    <s v="JUST LIFESTYLE PRIVATE LIMITED_ Coimbatore"/>
    <s v="SKAGEN"/>
    <s v="FOSSIL INDIA P LTD"/>
    <n v="81"/>
    <n v="19"/>
    <n v="4"/>
    <n v="2023"/>
    <s v="19-4-2023"/>
    <s v="SKW30204360"/>
    <s v="P4"/>
    <s v="P4W3"/>
    <x v="0"/>
    <s v="WATCH"/>
    <s v="SKW3020"/>
    <s v="SKW3020"/>
    <n v="1"/>
    <n v="10995"/>
    <n v="6597"/>
    <n v="0"/>
    <n v="4398"/>
    <x v="1"/>
    <x v="9"/>
    <s v="Traditional"/>
    <n v="2363.7386440677965"/>
    <s v="SKW"/>
    <s v="Discounted"/>
    <s v="Discounted"/>
    <s v="bad"/>
  </r>
  <r>
    <x v="1"/>
    <s v="T02294"/>
    <s v="JUST LIFESTYLE Pvt Ltd Andheri Link Road_ Mumbai"/>
    <s v="FOSSIL"/>
    <s v="FOSSIL INDIA P LTD"/>
    <n v="105"/>
    <n v="21"/>
    <n v="4"/>
    <n v="2023"/>
    <s v="21-4-2023"/>
    <s v="ES5239I2294"/>
    <s v="P4"/>
    <s v="P4W3"/>
    <x v="0"/>
    <s v="WATCH"/>
    <s v="ES5239I"/>
    <s v="ES5239"/>
    <n v="1"/>
    <n v="10995"/>
    <n v="4398"/>
    <n v="0"/>
    <n v="6597"/>
    <x v="0"/>
    <x v="7"/>
    <s v="Traditional"/>
    <n v="3545.6079661016952"/>
    <s v="FOW"/>
    <s v="Discounted"/>
    <s v="Discounted"/>
    <s v="bad"/>
  </r>
  <r>
    <x v="7"/>
    <s v="T02095"/>
    <s v="JUST LIFESTYLE PVT.LTD_ Aurangabad"/>
    <s v="SKAGEN"/>
    <s v="FOSSIL INDIA P LTD"/>
    <n v="110"/>
    <n v="21"/>
    <n v="4"/>
    <n v="2023"/>
    <s v="21-4-2023"/>
    <s v="SKW2340I2095"/>
    <s v="P4"/>
    <s v="P4W3"/>
    <x v="0"/>
    <s v="WATCH"/>
    <s v="SKW2340I"/>
    <s v="SKW2340"/>
    <n v="1"/>
    <n v="10995"/>
    <n v="0"/>
    <n v="7696"/>
    <n v="10995"/>
    <x v="0"/>
    <x v="9"/>
    <s v="Traditional"/>
    <n v="5909.3466101694921"/>
    <s v="SKW"/>
    <s v="Non-Discounted"/>
    <s v="Non-Discounted"/>
    <s v="bad"/>
  </r>
  <r>
    <x v="5"/>
    <s v="T02296"/>
    <s v="JUST LIFESTYLE Pvt Ltd_ Infinity Mall_ Malad"/>
    <s v="SKAGEN"/>
    <s v="FOSSIL INDIA P LTD"/>
    <n v="147"/>
    <n v="21"/>
    <n v="4"/>
    <n v="2023"/>
    <s v="21-4-2023"/>
    <s v="SKW2150I2296"/>
    <s v="P4"/>
    <s v="P4W3"/>
    <x v="0"/>
    <s v="WATCH"/>
    <s v="SKW2150I"/>
    <s v="SKW2150"/>
    <n v="1"/>
    <n v="10995"/>
    <n v="7696"/>
    <n v="0"/>
    <n v="3299"/>
    <x v="0"/>
    <x v="9"/>
    <s v="Traditional"/>
    <n v="1773.0727118644068"/>
    <s v="SKW"/>
    <s v="Discounted"/>
    <s v="Discounted"/>
    <s v="bad"/>
  </r>
  <r>
    <x v="2"/>
    <s v="T04291"/>
    <s v="JUST LIFESTYLE PVT LTD_Blr Airport"/>
    <s v="FOSSIL"/>
    <s v="FOSSIL INDIA P LTD"/>
    <n v="159"/>
    <n v="22"/>
    <n v="4"/>
    <n v="2023"/>
    <s v="22-4-2023"/>
    <s v="ES50914291"/>
    <s v="P4"/>
    <s v="P4W3"/>
    <x v="0"/>
    <s v="WATCH"/>
    <s v="ES5091"/>
    <s v="ES5091"/>
    <n v="1"/>
    <n v="10995"/>
    <n v="3298"/>
    <n v="0"/>
    <n v="7697"/>
    <x v="1"/>
    <x v="7"/>
    <s v="Traditional"/>
    <n v="4136.8113559322037"/>
    <s v="FOW"/>
    <s v="Discounted"/>
    <s v="Discounted"/>
    <s v="bad"/>
  </r>
  <r>
    <x v="7"/>
    <s v="T02095"/>
    <s v="JUST LIFESTYLE PVT.LTD_ Aurangabad"/>
    <s v="SKAGEN"/>
    <s v="FOSSIL INDIA P LTD"/>
    <n v="120"/>
    <n v="22"/>
    <n v="4"/>
    <n v="2023"/>
    <s v="22-4-2023"/>
    <s v="SKW2837I2095"/>
    <s v="P4"/>
    <s v="P4W3"/>
    <x v="0"/>
    <s v="WATCH"/>
    <s v="SKW2837I"/>
    <s v="SKW2837"/>
    <n v="1"/>
    <n v="10995"/>
    <n v="2199"/>
    <n v="0"/>
    <n v="8796"/>
    <x v="0"/>
    <x v="9"/>
    <s v="Traditional"/>
    <n v="4727.477288135593"/>
    <s v="SKW"/>
    <s v="Discounted"/>
    <s v="Discounted"/>
    <s v="bad"/>
  </r>
  <r>
    <x v="7"/>
    <s v="T02095"/>
    <s v="JUST LIFESTYLE PVT.LTD_ Aurangabad"/>
    <s v="SKAGEN"/>
    <s v="FOSSIL INDIA P LTD"/>
    <n v="118"/>
    <n v="22"/>
    <n v="4"/>
    <n v="2023"/>
    <s v="22-4-2023"/>
    <s v="SKW2340I2095"/>
    <s v="P4"/>
    <s v="P4W3"/>
    <x v="0"/>
    <s v="WATCH"/>
    <s v="SKW2340I"/>
    <s v="SKW2340"/>
    <n v="1"/>
    <n v="10995"/>
    <n v="7696"/>
    <n v="0"/>
    <n v="3299"/>
    <x v="0"/>
    <x v="9"/>
    <s v="Traditional"/>
    <n v="1773.0727118644068"/>
    <s v="SKW"/>
    <s v="Discounted"/>
    <s v="Discounted"/>
    <s v="bad"/>
  </r>
  <r>
    <x v="2"/>
    <s v="T04291"/>
    <s v="JUST LIFESTYLE PVT LTD_Blr Airport"/>
    <s v="FOSSIL"/>
    <s v="FOSSIL INDIA P LTD"/>
    <n v="157"/>
    <n v="22"/>
    <n v="4"/>
    <n v="2023"/>
    <s v="22-4-2023"/>
    <s v="ES5239I4291"/>
    <s v="P4"/>
    <s v="P4W3"/>
    <x v="0"/>
    <s v="WATCH"/>
    <s v="ES5239I"/>
    <s v="ES5239"/>
    <n v="1"/>
    <n v="10995"/>
    <n v="3298"/>
    <n v="0"/>
    <n v="7697"/>
    <x v="1"/>
    <x v="7"/>
    <s v="Traditional"/>
    <n v="4136.8113559322037"/>
    <s v="FOW"/>
    <s v="Discounted"/>
    <s v="Discounted"/>
    <s v="bad"/>
  </r>
  <r>
    <x v="5"/>
    <s v="T02296"/>
    <s v="JUST LIFESTYLE Pvt Ltd_ Infinity Mall_ Malad"/>
    <s v="SKAGEN"/>
    <s v="FOSSIL INDIA P LTD"/>
    <n v="153"/>
    <n v="22"/>
    <n v="4"/>
    <n v="2023"/>
    <s v="22-4-2023"/>
    <s v="SKW2759I2296"/>
    <s v="P4"/>
    <s v="P4W3"/>
    <x v="0"/>
    <s v="WATCH"/>
    <s v="SKW2759I"/>
    <s v="SKW2759"/>
    <n v="1"/>
    <n v="10995"/>
    <n v="5498"/>
    <n v="0"/>
    <n v="5497"/>
    <x v="0"/>
    <x v="9"/>
    <s v="Traditional"/>
    <n v="2954.4045762711867"/>
    <s v="SKW"/>
    <s v="Discounted"/>
    <s v="Discounted"/>
    <s v="bad"/>
  </r>
  <r>
    <x v="14"/>
    <s v="T04327"/>
    <s v="JUST LIFESTYLE PVT LTD_Sobha City Mall_Thrissur"/>
    <s v="SKAGEN"/>
    <s v="FOSSIL INDIA P LTD"/>
    <n v="128"/>
    <n v="22"/>
    <n v="4"/>
    <n v="2023"/>
    <s v="22-4-2023"/>
    <s v="SKW2785I4327"/>
    <s v="P4"/>
    <s v="P4W3"/>
    <x v="0"/>
    <s v="WATCH"/>
    <s v="SKW2785I"/>
    <s v="SKW2785"/>
    <n v="1"/>
    <n v="10995"/>
    <n v="7696"/>
    <n v="0"/>
    <n v="3299"/>
    <x v="1"/>
    <x v="9"/>
    <s v="Traditional"/>
    <n v="1773.0727118644068"/>
    <s v="SKW"/>
    <s v="Discounted"/>
    <s v="Discounted"/>
    <s v="bad"/>
  </r>
  <r>
    <x v="7"/>
    <s v="T02095"/>
    <s v="JUST LIFESTYLE PVT.LTD_ Aurangabad"/>
    <s v="SKAGEN"/>
    <s v="FOSSIL INDIA P LTD"/>
    <n v="129"/>
    <n v="23"/>
    <n v="4"/>
    <n v="2023"/>
    <s v="23-4-2023"/>
    <s v="SKW6652I2095"/>
    <s v="P4"/>
    <s v="P4W4"/>
    <x v="0"/>
    <s v="WATCH"/>
    <s v="SKW6652I"/>
    <s v="SKW6652"/>
    <n v="1"/>
    <n v="10995"/>
    <n v="6597"/>
    <n v="0"/>
    <n v="4398"/>
    <x v="0"/>
    <x v="9"/>
    <s v="Traditional"/>
    <n v="2363.7386440677965"/>
    <s v="SKW"/>
    <s v="Discounted"/>
    <s v="Discounted"/>
    <s v="bad"/>
  </r>
  <r>
    <x v="13"/>
    <s v="T02320"/>
    <s v="JUST LIFESTYLE PVT LTD_ Nasik"/>
    <s v="SKAGEN"/>
    <s v="FOSSIL INDIA P LTD"/>
    <n v="141"/>
    <n v="23"/>
    <n v="4"/>
    <n v="2023"/>
    <s v="23-4-2023"/>
    <s v="SKW21502320"/>
    <s v="P4"/>
    <s v="P4W4"/>
    <x v="0"/>
    <s v="WATCH"/>
    <s v="SKW2150"/>
    <s v="SKW2150"/>
    <n v="1"/>
    <n v="10995"/>
    <n v="7696"/>
    <n v="0"/>
    <n v="3299"/>
    <x v="0"/>
    <x v="9"/>
    <s v="Traditional"/>
    <n v="1773.0727118644068"/>
    <s v="SKW"/>
    <s v="Discounted"/>
    <s v="Discounted"/>
    <s v="bad"/>
  </r>
  <r>
    <x v="3"/>
    <s v="T02206"/>
    <s v="JUST LIFESTYLE PVT.LTD_ Viviana_Thane"/>
    <s v="SKAGEN"/>
    <s v="FOSSIL INDIA P LTD"/>
    <n v="449"/>
    <n v="23"/>
    <n v="4"/>
    <n v="2023"/>
    <s v="23-4-2023"/>
    <s v="SKW2785I2206"/>
    <s v="P4"/>
    <s v="P4W4"/>
    <x v="0"/>
    <s v="WATCH"/>
    <s v="SKW2785I"/>
    <s v="SKW2785"/>
    <n v="1"/>
    <n v="10995"/>
    <n v="7696"/>
    <n v="0"/>
    <n v="3299"/>
    <x v="0"/>
    <x v="9"/>
    <s v="Traditional"/>
    <n v="1773.0727118644068"/>
    <s v="SKW"/>
    <s v="Discounted"/>
    <s v="Discounted"/>
    <s v="bad"/>
  </r>
  <r>
    <x v="1"/>
    <s v="T02294"/>
    <s v="JUST LIFESTYLE Pvt Ltd Andheri Link Road_ Mumbai"/>
    <s v="FOSSIL"/>
    <s v="FOSSIL INDIA P LTD"/>
    <n v="2059"/>
    <n v="31"/>
    <n v="3"/>
    <n v="2023"/>
    <s v="31-3-2023"/>
    <s v="ES5198I2294"/>
    <s v="P3"/>
    <s v="P3W5"/>
    <x v="1"/>
    <s v="WATCH"/>
    <s v="ES5198I"/>
    <s v="ES5198"/>
    <n v="1"/>
    <n v="9995"/>
    <n v="3998"/>
    <n v="0"/>
    <n v="5997"/>
    <x v="0"/>
    <x v="7"/>
    <s v="Traditional"/>
    <n v="3223.1333898305088"/>
    <s v="FOW"/>
    <s v="Discounted"/>
    <s v="Discounted"/>
    <s v="bad"/>
  </r>
  <r>
    <x v="7"/>
    <s v="T02095"/>
    <s v="JUST LIFESTYLE PVT.LTD_ Aurangabad"/>
    <s v="FOSSIL"/>
    <s v="FOSSIL INDIA P LTD"/>
    <n v="10"/>
    <n v="1"/>
    <n v="4"/>
    <n v="2023"/>
    <s v="1-4-2023"/>
    <s v="FS5841I2095"/>
    <s v="P3"/>
    <s v="P3W5"/>
    <x v="1"/>
    <s v="WATCH"/>
    <s v="FS5841I"/>
    <s v="FS5841"/>
    <n v="1"/>
    <n v="9995"/>
    <n v="0"/>
    <n v="0"/>
    <n v="9995"/>
    <x v="0"/>
    <x v="7"/>
    <s v="Traditional"/>
    <n v="5371.8889830508479"/>
    <s v="FOW"/>
    <s v="Non-Discounted"/>
    <s v="Non-Discounted"/>
    <s v="bad"/>
  </r>
  <r>
    <x v="4"/>
    <s v="T04206"/>
    <s v="Just Lifestyle Pvt Ltd_PHX_BLR"/>
    <s v="FOSSIL"/>
    <s v="FOSSIL INDIA P LTD"/>
    <n v="5509"/>
    <n v="31"/>
    <n v="3"/>
    <n v="2023"/>
    <s v="31-3-2023"/>
    <s v="BQ3639I4206"/>
    <s v="P3"/>
    <s v="P3W5"/>
    <x v="1"/>
    <s v="WATCH"/>
    <s v="BQ3639I"/>
    <s v="BQ3639"/>
    <n v="1"/>
    <n v="9995"/>
    <n v="2998"/>
    <n v="0"/>
    <n v="6997"/>
    <x v="1"/>
    <x v="8"/>
    <s v="Traditional"/>
    <n v="3760.5910169491526"/>
    <s v="FOW DF"/>
    <s v="Discounted"/>
    <s v="Discounted"/>
    <s v="bad"/>
  </r>
  <r>
    <x v="9"/>
    <s v="T01192"/>
    <s v="JUST LIFESTYLE PVT LTD_Bareilly"/>
    <s v="FOSSIL"/>
    <s v="FOSSIL INDIA P LTD"/>
    <n v="1159"/>
    <n v="27"/>
    <n v="3"/>
    <n v="2023"/>
    <s v="27-3-2023"/>
    <s v="FS58411192"/>
    <s v="P3"/>
    <s v="P3W5"/>
    <x v="1"/>
    <s v="WATCH"/>
    <s v="FS5841"/>
    <s v="FS5841"/>
    <n v="1"/>
    <n v="9995"/>
    <n v="0"/>
    <n v="500"/>
    <n v="9995"/>
    <x v="2"/>
    <x v="7"/>
    <s v="Traditional"/>
    <n v="5371.8889830508479"/>
    <s v="FOW"/>
    <s v="Non-Discounted"/>
    <s v="Non-Discounted"/>
    <s v="bad"/>
  </r>
  <r>
    <x v="2"/>
    <s v="T04291"/>
    <s v="JUST LIFESTYLE PVT LTD_Blr Airport"/>
    <s v="ARMANI EXCHANGE"/>
    <s v="FOSSIL INDIA P LTD"/>
    <n v="2679"/>
    <n v="31"/>
    <n v="3"/>
    <n v="2023"/>
    <s v="31-3-2023"/>
    <s v="AX5588I4291"/>
    <s v="P3"/>
    <s v="P3W5"/>
    <x v="1"/>
    <s v="WATCH"/>
    <s v="AX5588I"/>
    <s v="AX5588"/>
    <n v="1"/>
    <n v="9995"/>
    <n v="0"/>
    <n v="0"/>
    <n v="9995"/>
    <x v="1"/>
    <x v="6"/>
    <s v="Traditional"/>
    <n v="5371.8889830508479"/>
    <s v="AXW"/>
    <s v="Non-Discounted"/>
    <s v="Non-Discounted"/>
    <s v="bad"/>
  </r>
  <r>
    <x v="17"/>
    <s v="T02449"/>
    <s v="JUST LIFESTYLE PRIVATE LIMITED_BHOPAL DB MALL"/>
    <s v="ARMANI EXCHANGE"/>
    <s v="FOSSIL INDIA P LTD"/>
    <n v="1992"/>
    <n v="31"/>
    <n v="3"/>
    <n v="2023"/>
    <s v="31-3-2023"/>
    <s v="AX1326I2449"/>
    <s v="P3"/>
    <s v="P3W5"/>
    <x v="1"/>
    <s v="WATCH"/>
    <s v="AX1326I"/>
    <s v="AX1326"/>
    <n v="1"/>
    <n v="9995"/>
    <n v="0"/>
    <n v="0"/>
    <n v="9995"/>
    <x v="0"/>
    <x v="6"/>
    <s v="Traditional"/>
    <n v="5371.8889830508479"/>
    <s v="AXW"/>
    <s v="Non-Discounted"/>
    <s v="Non-Discounted"/>
    <s v="bad"/>
  </r>
  <r>
    <x v="15"/>
    <s v="T02393"/>
    <s v="JUST LIFESTYLE PVT LTD_Nagpur (Trillium-JW)"/>
    <s v="ARMANI EXCHANGE"/>
    <s v="FOSSIL INDIA P LTD"/>
    <n v="1447"/>
    <n v="30"/>
    <n v="3"/>
    <n v="2023"/>
    <s v="30-3-2023"/>
    <s v="AX1344I2393"/>
    <s v="P3"/>
    <s v="P3W5"/>
    <x v="1"/>
    <s v="WATCH"/>
    <s v="AX1344I"/>
    <s v="AX1344"/>
    <n v="1"/>
    <n v="9995"/>
    <n v="0"/>
    <n v="500"/>
    <n v="9995"/>
    <x v="0"/>
    <x v="6"/>
    <s v="Traditional"/>
    <n v="5371.8889830508479"/>
    <s v="AXW"/>
    <s v="Non-Discounted"/>
    <s v="Non-Discounted"/>
    <s v="bad"/>
  </r>
  <r>
    <x v="13"/>
    <s v="T02320"/>
    <s v="JUST LIFESTYLE PVT LTD_ Nasik"/>
    <s v="ARMANI EXCHANGE"/>
    <s v="FOSSIL INDIA P LTD"/>
    <n v="2164"/>
    <n v="31"/>
    <n v="3"/>
    <n v="2023"/>
    <s v="31-3-2023"/>
    <s v="AX13262320"/>
    <s v="P3"/>
    <s v="P3W5"/>
    <x v="1"/>
    <s v="WATCH"/>
    <s v="AX1326"/>
    <s v="AX1326"/>
    <n v="1"/>
    <n v="9995"/>
    <n v="0"/>
    <n v="0"/>
    <n v="9995"/>
    <x v="0"/>
    <x v="6"/>
    <s v="Traditional"/>
    <n v="5371.8889830508479"/>
    <s v="AXW"/>
    <s v="Non-Discounted"/>
    <s v="Non-Discounted"/>
    <s v="bad"/>
  </r>
  <r>
    <x v="12"/>
    <s v="T02282"/>
    <s v="JUST LIFESTYLE PVT LTD_Panvel"/>
    <s v="FOSSIL"/>
    <s v="FOSSIL INDIA P LTD"/>
    <n v="1"/>
    <n v="1"/>
    <n v="4"/>
    <n v="2023"/>
    <s v="1-4-2023"/>
    <s v="FS5841I2282"/>
    <s v="P3"/>
    <s v="P3W5"/>
    <x v="1"/>
    <s v="WATCH"/>
    <s v="FS5841I"/>
    <s v="FS5841"/>
    <n v="1"/>
    <n v="9995"/>
    <n v="0"/>
    <n v="0"/>
    <n v="9995"/>
    <x v="0"/>
    <x v="7"/>
    <s v="Traditional"/>
    <n v="5371.8889830508479"/>
    <s v="FOW"/>
    <s v="Non-Discounted"/>
    <s v="Non-Discounted"/>
    <s v="bad"/>
  </r>
  <r>
    <x v="14"/>
    <s v="T04327"/>
    <s v="JUST LIFESTYLE PVT LTD_Sobha City Mall_Thrissur"/>
    <s v="SKAGEN"/>
    <s v="FOSSIL INDIA P LTD"/>
    <n v="1443"/>
    <n v="27"/>
    <n v="3"/>
    <n v="2023"/>
    <s v="27-3-2023"/>
    <s v="SKW3056I4327"/>
    <s v="P3"/>
    <s v="P3W5"/>
    <x v="1"/>
    <s v="WATCH"/>
    <s v="SKW3056I"/>
    <s v="SKW3056"/>
    <n v="1"/>
    <n v="9995"/>
    <n v="0"/>
    <n v="0"/>
    <n v="9995"/>
    <x v="1"/>
    <x v="9"/>
    <s v="Traditional"/>
    <n v="5371.8889830508479"/>
    <s v="SKW"/>
    <s v="Non-Discounted"/>
    <s v="Non-Discounted"/>
    <s v="bad"/>
  </r>
  <r>
    <x v="14"/>
    <s v="T04327"/>
    <s v="JUST LIFESTYLE PVT LTD_Sobha City Mall_Thrissur"/>
    <s v="FOSSIL"/>
    <s v="FOSSIL INDIA P LTD"/>
    <n v="1446"/>
    <n v="30"/>
    <n v="3"/>
    <n v="2023"/>
    <s v="30-3-2023"/>
    <s v="BQ2551IT4327"/>
    <s v="P3"/>
    <s v="P3W5"/>
    <x v="1"/>
    <s v="WATCH"/>
    <s v="BQ2551IT"/>
    <s v="BQ2551"/>
    <n v="1"/>
    <n v="9995"/>
    <n v="0"/>
    <n v="0"/>
    <n v="9995"/>
    <x v="1"/>
    <x v="8"/>
    <s v="Traditional"/>
    <n v="5371.8889830508479"/>
    <s v="FOW DF"/>
    <s v="Non-Discounted"/>
    <s v="Non-Discounted"/>
    <s v="bad"/>
  </r>
  <r>
    <x v="13"/>
    <s v="T02320"/>
    <s v="JUST LIFESTYLE PVT LTD_ Nasik"/>
    <s v="FOSSIL"/>
    <s v="FOSSIL INDIA P LTD"/>
    <n v="26"/>
    <n v="4"/>
    <n v="4"/>
    <n v="2023"/>
    <s v="4-4-2023"/>
    <s v="BQ2551IT2320"/>
    <s v="P4"/>
    <s v="P4W1"/>
    <x v="0"/>
    <s v="WATCH"/>
    <s v="BQ2551IT"/>
    <s v="BQ2551"/>
    <n v="1"/>
    <n v="9995"/>
    <n v="0"/>
    <n v="0"/>
    <n v="9995"/>
    <x v="0"/>
    <x v="8"/>
    <s v="Traditional"/>
    <n v="5371.8889830508479"/>
    <s v="FOW DF"/>
    <s v="Non-Discounted"/>
    <s v="Non-Discounted"/>
    <s v="bad"/>
  </r>
  <r>
    <x v="14"/>
    <s v="T04327"/>
    <s v="JUST LIFESTYLE PVT LTD_Sobha City Mall_Thrissur"/>
    <s v="FOSSIL"/>
    <s v="FOSSIL INDIA P LTD"/>
    <n v="17"/>
    <n v="4"/>
    <n v="4"/>
    <n v="2023"/>
    <s v="4-4-2023"/>
    <s v="BQ2551I4327"/>
    <s v="P4"/>
    <s v="P4W1"/>
    <x v="0"/>
    <s v="WATCH"/>
    <s v="BQ2551I"/>
    <s v="BQ2551"/>
    <n v="1"/>
    <n v="9995"/>
    <n v="0"/>
    <n v="0"/>
    <n v="9995"/>
    <x v="1"/>
    <x v="8"/>
    <s v="Traditional"/>
    <n v="5371.8889830508479"/>
    <s v="FOW DF"/>
    <s v="Non-Discounted"/>
    <s v="Non-Discounted"/>
    <s v="bad"/>
  </r>
  <r>
    <x v="7"/>
    <s v="T02095"/>
    <s v="JUST LIFESTYLE PVT.LTD_ Aurangabad"/>
    <s v="FOSSIL"/>
    <s v="FOSSIL INDIA P LTD"/>
    <n v="26"/>
    <n v="5"/>
    <n v="4"/>
    <n v="2023"/>
    <s v="5-4-2023"/>
    <s v="FS5743I2095"/>
    <s v="P4"/>
    <s v="P4W1"/>
    <x v="0"/>
    <s v="WATCH"/>
    <s v="FS5743I"/>
    <s v="FS5743"/>
    <n v="1"/>
    <n v="9995"/>
    <n v="0"/>
    <n v="0"/>
    <n v="9995"/>
    <x v="0"/>
    <x v="7"/>
    <s v="Traditional"/>
    <n v="5371.8889830508479"/>
    <s v="FOW"/>
    <s v="Non-Discounted"/>
    <s v="Non-Discounted"/>
    <s v="bad"/>
  </r>
  <r>
    <x v="1"/>
    <s v="T02294"/>
    <s v="JUST LIFESTYLE Pvt Ltd Andheri Link Road_ Mumbai"/>
    <s v="FOSSIL"/>
    <s v="FOSSIL INDIA P LTD"/>
    <n v="31"/>
    <n v="7"/>
    <n v="4"/>
    <n v="2023"/>
    <s v="7-4-2023"/>
    <s v="FS5960I2294"/>
    <s v="P4"/>
    <s v="P4W1"/>
    <x v="0"/>
    <s v="WATCH"/>
    <s v="FS5960I"/>
    <s v="FS5960"/>
    <n v="1"/>
    <n v="9995"/>
    <n v="5997"/>
    <n v="0"/>
    <n v="3998"/>
    <x v="0"/>
    <x v="7"/>
    <s v="Traditional"/>
    <n v="2148.7555932203386"/>
    <s v="FOW"/>
    <s v="Discounted"/>
    <s v="Discounted"/>
    <s v="bad"/>
  </r>
  <r>
    <x v="4"/>
    <s v="T04206"/>
    <s v="Just Lifestyle Pvt Ltd_PHX_BLR"/>
    <s v="FOSSIL"/>
    <s v="FOSSIL INDIA P LTD"/>
    <n v="85"/>
    <n v="7"/>
    <n v="4"/>
    <n v="2023"/>
    <s v="7-4-2023"/>
    <s v="ES5198I4206"/>
    <s v="P4"/>
    <s v="P4W1"/>
    <x v="0"/>
    <s v="WATCH"/>
    <s v="ES5198I"/>
    <s v="ES5198"/>
    <n v="1"/>
    <n v="9995"/>
    <n v="4998"/>
    <n v="0"/>
    <n v="4997"/>
    <x v="1"/>
    <x v="7"/>
    <s v="Traditional"/>
    <n v="2685.6757627118645"/>
    <s v="FOW"/>
    <s v="Discounted"/>
    <s v="Discounted"/>
    <s v="bad"/>
  </r>
  <r>
    <x v="2"/>
    <s v="T04291"/>
    <s v="JUST LIFESTYLE PVT LTD_Blr Airport"/>
    <s v="FOSSIL"/>
    <s v="FOSSIL INDIA P LTD"/>
    <n v="47"/>
    <n v="7"/>
    <n v="4"/>
    <n v="2023"/>
    <s v="7-4-2023"/>
    <s v="FS5961I4291"/>
    <s v="P4"/>
    <s v="P4W1"/>
    <x v="0"/>
    <s v="WATCH"/>
    <s v="FS5961I"/>
    <s v="FS5961"/>
    <n v="1"/>
    <n v="9995"/>
    <n v="5997"/>
    <n v="0"/>
    <n v="3998"/>
    <x v="1"/>
    <x v="7"/>
    <s v="Traditional"/>
    <n v="2148.7555932203386"/>
    <s v="FOW"/>
    <s v="Discounted"/>
    <s v="Discounted"/>
    <s v="bad"/>
  </r>
  <r>
    <x v="14"/>
    <s v="T04327"/>
    <s v="JUST LIFESTYLE PVT LTD_Sobha City Mall_Thrissur"/>
    <s v="SKAGEN"/>
    <s v="FOSSIL INDIA P LTD"/>
    <n v="32"/>
    <n v="7"/>
    <n v="4"/>
    <n v="2023"/>
    <s v="7-4-2023"/>
    <s v="SKW3065I4327"/>
    <s v="P4"/>
    <s v="P4W1"/>
    <x v="0"/>
    <s v="WATCH"/>
    <s v="SKW3065I"/>
    <s v="SKW3065"/>
    <n v="1"/>
    <n v="9995"/>
    <n v="5997"/>
    <n v="0"/>
    <n v="3998"/>
    <x v="1"/>
    <x v="9"/>
    <s v="Traditional"/>
    <n v="2148.7555932203386"/>
    <s v="SKW"/>
    <s v="Discounted"/>
    <s v="Discounted"/>
    <s v="bad"/>
  </r>
  <r>
    <x v="1"/>
    <s v="T02294"/>
    <s v="JUST LIFESTYLE Pvt Ltd Andheri Link Road_ Mumbai"/>
    <s v="FOSSIL"/>
    <s v="FOSSIL INDIA P LTD"/>
    <n v="37"/>
    <n v="8"/>
    <n v="4"/>
    <n v="2023"/>
    <s v="8-4-2023"/>
    <s v="ES4352I2294"/>
    <s v="P4"/>
    <s v="P4W1"/>
    <x v="0"/>
    <s v="WATCH"/>
    <s v="ES4352I"/>
    <s v="ES4352"/>
    <n v="1"/>
    <n v="9995"/>
    <n v="3998"/>
    <n v="0"/>
    <n v="5997"/>
    <x v="0"/>
    <x v="7"/>
    <s v="Traditional"/>
    <n v="3223.1333898305088"/>
    <s v="FOW"/>
    <s v="Discounted"/>
    <s v="Discounted"/>
    <s v="bad"/>
  </r>
  <r>
    <x v="1"/>
    <s v="T02294"/>
    <s v="JUST LIFESTYLE Pvt Ltd Andheri Link Road_ Mumbai"/>
    <s v="FOSSIL"/>
    <s v="FOSSIL INDIA P LTD"/>
    <n v="41"/>
    <n v="8"/>
    <n v="4"/>
    <n v="2023"/>
    <s v="8-4-2023"/>
    <s v="FS5960I2294"/>
    <s v="P4"/>
    <s v="P4W1"/>
    <x v="0"/>
    <s v="WATCH"/>
    <s v="FS5960I"/>
    <s v="FS5960"/>
    <n v="1"/>
    <n v="9995"/>
    <n v="5997"/>
    <n v="0"/>
    <n v="3998"/>
    <x v="0"/>
    <x v="7"/>
    <s v="Traditional"/>
    <n v="2148.7555932203386"/>
    <s v="FOW"/>
    <s v="Discounted"/>
    <s v="Discounted"/>
    <s v="bad"/>
  </r>
  <r>
    <x v="7"/>
    <s v="T02095"/>
    <s v="JUST LIFESTYLE PVT.LTD_ Aurangabad"/>
    <s v="SKAGEN"/>
    <s v="FOSSIL INDIA P LTD"/>
    <n v="43"/>
    <n v="8"/>
    <n v="4"/>
    <n v="2023"/>
    <s v="8-4-2023"/>
    <s v="SKW3056I2095"/>
    <s v="P4"/>
    <s v="P4W1"/>
    <x v="0"/>
    <s v="WATCH"/>
    <s v="SKW3056I"/>
    <s v="SKW3056"/>
    <n v="1"/>
    <n v="9995"/>
    <n v="5997"/>
    <n v="0"/>
    <n v="3998"/>
    <x v="0"/>
    <x v="9"/>
    <s v="Traditional"/>
    <n v="2148.7555932203386"/>
    <s v="SKW"/>
    <s v="Discounted"/>
    <s v="Discounted"/>
    <s v="bad"/>
  </r>
  <r>
    <x v="7"/>
    <s v="T02095"/>
    <s v="JUST LIFESTYLE PVT.LTD_ Aurangabad"/>
    <s v="SKAGEN"/>
    <s v="FOSSIL INDIA P LTD"/>
    <n v="43"/>
    <n v="8"/>
    <n v="4"/>
    <n v="2023"/>
    <s v="8-4-2023"/>
    <s v="SKW3065I2095"/>
    <s v="P4"/>
    <s v="P4W1"/>
    <x v="0"/>
    <s v="WATCH"/>
    <s v="SKW3065I"/>
    <s v="SKW3065"/>
    <n v="1"/>
    <n v="9995"/>
    <n v="5997"/>
    <n v="0"/>
    <n v="3998"/>
    <x v="0"/>
    <x v="9"/>
    <s v="Traditional"/>
    <n v="2148.7555932203386"/>
    <s v="SKW"/>
    <s v="Discounted"/>
    <s v="Discounted"/>
    <s v="bad"/>
  </r>
  <r>
    <x v="4"/>
    <s v="T04206"/>
    <s v="Just Lifestyle Pvt Ltd_PHX_BLR"/>
    <s v="FOSSIL"/>
    <s v="FOSSIL INDIA P LTD"/>
    <n v="89"/>
    <n v="8"/>
    <n v="4"/>
    <n v="2023"/>
    <s v="8-4-2023"/>
    <s v="FS5841I4206"/>
    <s v="P4"/>
    <s v="P4W1"/>
    <x v="0"/>
    <s v="WATCH"/>
    <s v="FS5841I"/>
    <s v="FS5841"/>
    <n v="1"/>
    <n v="9995"/>
    <n v="0"/>
    <n v="0"/>
    <n v="9995"/>
    <x v="1"/>
    <x v="7"/>
    <s v="Traditional"/>
    <n v="5371.8889830508479"/>
    <s v="FOW"/>
    <s v="Non-Discounted"/>
    <s v="Non-Discounted"/>
    <s v="bad"/>
  </r>
  <r>
    <x v="2"/>
    <s v="T04291"/>
    <s v="JUST LIFESTYLE PVT LTD_Blr Airport"/>
    <s v="FOSSIL"/>
    <s v="FOSSIL INDIA P LTD"/>
    <n v="52"/>
    <n v="8"/>
    <n v="4"/>
    <n v="2023"/>
    <s v="8-4-2023"/>
    <s v="ES4352I4291"/>
    <s v="P4"/>
    <s v="P4W1"/>
    <x v="0"/>
    <s v="WATCH"/>
    <s v="ES4352I"/>
    <s v="ES4352"/>
    <n v="1"/>
    <n v="9995"/>
    <n v="3998"/>
    <n v="0"/>
    <n v="5997"/>
    <x v="1"/>
    <x v="7"/>
    <s v="Traditional"/>
    <n v="3223.1333898305088"/>
    <s v="FOW"/>
    <s v="Discounted"/>
    <s v="Discounted"/>
    <s v="bad"/>
  </r>
  <r>
    <x v="6"/>
    <s v="T04360"/>
    <s v="JUST LIFESTYLE PRIVATE LIMITED_ Coimbatore"/>
    <s v="ARMANI EXCHANGE"/>
    <s v="FOSSIL INDIA P LTD"/>
    <n v="39"/>
    <n v="8"/>
    <n v="4"/>
    <n v="2023"/>
    <s v="8-4-2023"/>
    <s v="AX5583I4360"/>
    <s v="P4"/>
    <s v="P4W1"/>
    <x v="0"/>
    <s v="WATCH"/>
    <s v="AX5583I"/>
    <s v="AX5583"/>
    <n v="1"/>
    <n v="9995"/>
    <n v="2998"/>
    <n v="0"/>
    <n v="6997"/>
    <x v="1"/>
    <x v="6"/>
    <s v="Traditional"/>
    <n v="3760.5910169491526"/>
    <s v="AXW"/>
    <s v="Discounted"/>
    <s v="Discounted"/>
    <s v="bad"/>
  </r>
  <r>
    <x v="6"/>
    <s v="T04360"/>
    <s v="JUST LIFESTYLE PRIVATE LIMITED_ Coimbatore"/>
    <s v="FOSSIL"/>
    <s v="FOSSIL INDIA P LTD"/>
    <n v="30"/>
    <n v="8"/>
    <n v="4"/>
    <n v="2023"/>
    <s v="8-4-2023"/>
    <s v="ES5202I4360"/>
    <s v="P4"/>
    <s v="P4W1"/>
    <x v="0"/>
    <s v="WATCH"/>
    <s v="ES5202I"/>
    <s v="ES5202"/>
    <n v="1"/>
    <n v="9995"/>
    <n v="3998"/>
    <n v="0"/>
    <n v="5997"/>
    <x v="1"/>
    <x v="7"/>
    <s v="Traditional"/>
    <n v="3223.1333898305088"/>
    <s v="FOW"/>
    <s v="Discounted"/>
    <s v="Discounted"/>
    <s v="bad"/>
  </r>
  <r>
    <x v="6"/>
    <s v="T04360"/>
    <s v="JUST LIFESTYLE PRIVATE LIMITED_ Coimbatore"/>
    <s v="FOSSIL"/>
    <s v="FOSSIL INDIA P LTD"/>
    <n v="31"/>
    <n v="8"/>
    <n v="4"/>
    <n v="2023"/>
    <s v="8-4-2023"/>
    <s v="FS5961I4360"/>
    <s v="P4"/>
    <s v="P4W1"/>
    <x v="0"/>
    <s v="WATCH"/>
    <s v="FS5961I"/>
    <s v="FS5961"/>
    <n v="1"/>
    <n v="9995"/>
    <n v="5997"/>
    <n v="0"/>
    <n v="3998"/>
    <x v="1"/>
    <x v="7"/>
    <s v="Traditional"/>
    <n v="2148.7555932203386"/>
    <s v="FOW"/>
    <s v="Discounted"/>
    <s v="Discounted"/>
    <s v="bad"/>
  </r>
  <r>
    <x v="6"/>
    <s v="T04360"/>
    <s v="JUST LIFESTYLE PRIVATE LIMITED_ Coimbatore"/>
    <s v="FOSSIL"/>
    <s v="FOSSIL INDIA P LTD"/>
    <n v="36"/>
    <n v="8"/>
    <n v="4"/>
    <n v="2023"/>
    <s v="8-4-2023"/>
    <s v="ES5244I4360"/>
    <s v="P4"/>
    <s v="P4W1"/>
    <x v="0"/>
    <s v="WATCH"/>
    <s v="ES5244I"/>
    <s v="ES5244"/>
    <n v="1"/>
    <n v="9995"/>
    <n v="3998"/>
    <n v="0"/>
    <n v="5997"/>
    <x v="1"/>
    <x v="7"/>
    <s v="Traditional"/>
    <n v="3223.1333898305088"/>
    <s v="FOW"/>
    <s v="Discounted"/>
    <s v="Discounted"/>
    <s v="bad"/>
  </r>
  <r>
    <x v="6"/>
    <s v="T04360"/>
    <s v="JUST LIFESTYLE PRIVATE LIMITED_ Coimbatore"/>
    <s v="FOSSIL"/>
    <s v="FOSSIL INDIA P LTD"/>
    <n v="40"/>
    <n v="8"/>
    <n v="4"/>
    <n v="2023"/>
    <s v="8-4-2023"/>
    <s v="FS5743I4360"/>
    <s v="P4"/>
    <s v="P4W1"/>
    <x v="0"/>
    <s v="WATCH"/>
    <s v="FS5743I"/>
    <s v="FS5743"/>
    <n v="1"/>
    <n v="9995"/>
    <n v="3998"/>
    <n v="0"/>
    <n v="5997"/>
    <x v="1"/>
    <x v="7"/>
    <s v="Traditional"/>
    <n v="3223.1333898305088"/>
    <s v="FOW"/>
    <s v="Discounted"/>
    <s v="Discounted"/>
    <s v="bad"/>
  </r>
  <r>
    <x v="11"/>
    <s v="T02278"/>
    <s v="JUST LIFESTYLE PVT LTD_Treasure Island_Indore"/>
    <s v="SKAGEN"/>
    <s v="FOSSIL INDIA P LTD"/>
    <n v="36"/>
    <n v="8"/>
    <n v="4"/>
    <n v="2023"/>
    <s v="8-4-2023"/>
    <s v="SKW3063I2278"/>
    <s v="P4"/>
    <s v="P4W1"/>
    <x v="0"/>
    <s v="WATCH"/>
    <s v="SKW3063I"/>
    <s v="SKW3063"/>
    <n v="1"/>
    <n v="9995"/>
    <n v="5997"/>
    <n v="0"/>
    <n v="3998"/>
    <x v="0"/>
    <x v="9"/>
    <s v="Traditional"/>
    <n v="2148.7555932203386"/>
    <s v="SKW"/>
    <s v="Discounted"/>
    <s v="Discounted"/>
    <s v="bad"/>
  </r>
  <r>
    <x v="14"/>
    <s v="T04327"/>
    <s v="JUST LIFESTYLE PVT LTD_Sobha City Mall_Thrissur"/>
    <s v="FOSSIL"/>
    <s v="FOSSIL INDIA P LTD"/>
    <n v="39"/>
    <n v="8"/>
    <n v="4"/>
    <n v="2023"/>
    <s v="8-4-2023"/>
    <s v="FS5743I4327"/>
    <s v="P4"/>
    <s v="P4W1"/>
    <x v="0"/>
    <s v="WATCH"/>
    <s v="FS5743I"/>
    <s v="FS5743"/>
    <n v="1"/>
    <n v="9995"/>
    <n v="3998"/>
    <n v="0"/>
    <n v="5997"/>
    <x v="1"/>
    <x v="7"/>
    <s v="Traditional"/>
    <n v="3223.1333898305088"/>
    <s v="FOW"/>
    <s v="Discounted"/>
    <s v="Discounted"/>
    <s v="bad"/>
  </r>
  <r>
    <x v="5"/>
    <s v="T02296"/>
    <s v="JUST LIFESTYLE Pvt Ltd_ Infinity Mall_ Malad"/>
    <s v="SKAGEN"/>
    <s v="FOSSIL INDIA P LTD"/>
    <n v="64"/>
    <n v="9"/>
    <n v="4"/>
    <n v="2023"/>
    <s v="9-4-2023"/>
    <s v="SKW3065I2296"/>
    <s v="P4"/>
    <s v="P4W2"/>
    <x v="0"/>
    <s v="WATCH"/>
    <s v="SKW3065I"/>
    <s v="SKW3065"/>
    <n v="1"/>
    <n v="9995"/>
    <n v="5997"/>
    <n v="0"/>
    <n v="3998"/>
    <x v="0"/>
    <x v="9"/>
    <s v="Traditional"/>
    <n v="2148.7555932203386"/>
    <s v="SKW"/>
    <s v="Discounted"/>
    <s v="Discounted"/>
    <s v="bad"/>
  </r>
  <r>
    <x v="0"/>
    <s v="T02286"/>
    <s v="JUST LIFESTYLE PVT.LTD_ Anudh"/>
    <s v="ARMANI EXCHANGE"/>
    <s v="FOSSIL INDIA P LTD"/>
    <n v="71"/>
    <n v="9"/>
    <n v="4"/>
    <n v="2023"/>
    <s v="9-4-2023"/>
    <s v="AX1349I2286"/>
    <s v="P4"/>
    <s v="P4W2"/>
    <x v="0"/>
    <s v="WATCH"/>
    <s v="AX1349I"/>
    <s v="AX1349"/>
    <n v="1"/>
    <n v="9995"/>
    <n v="3998"/>
    <n v="0"/>
    <n v="5997"/>
    <x v="0"/>
    <x v="6"/>
    <s v="Traditional"/>
    <n v="3223.1333898305088"/>
    <s v="AXW"/>
    <s v="Discounted"/>
    <s v="Discounted"/>
    <s v="bad"/>
  </r>
  <r>
    <x v="14"/>
    <s v="T04327"/>
    <s v="JUST LIFESTYLE PVT LTD_Sobha City Mall_Thrissur"/>
    <s v="FOSSIL"/>
    <s v="FOSSIL INDIA P LTD"/>
    <n v="47"/>
    <n v="9"/>
    <n v="4"/>
    <n v="2023"/>
    <s v="9-4-2023"/>
    <s v="FS58414327"/>
    <s v="P4"/>
    <s v="P4W2"/>
    <x v="0"/>
    <s v="WATCH"/>
    <s v="FS5841"/>
    <s v="FS5841"/>
    <n v="1"/>
    <n v="9995"/>
    <n v="0"/>
    <n v="0"/>
    <n v="9995"/>
    <x v="1"/>
    <x v="7"/>
    <s v="Traditional"/>
    <n v="5371.8889830508479"/>
    <s v="FOW"/>
    <s v="Non-Discounted"/>
    <s v="Non-Discounted"/>
    <s v="bad"/>
  </r>
  <r>
    <x v="14"/>
    <s v="T04327"/>
    <s v="JUST LIFESTYLE PVT LTD_Sobha City Mall_Thrissur"/>
    <s v="FOSSIL"/>
    <s v="FOSSIL INDIA P LTD"/>
    <n v="49"/>
    <n v="9"/>
    <n v="4"/>
    <n v="2023"/>
    <s v="9-4-2023"/>
    <s v="ES5202I4327"/>
    <s v="P4"/>
    <s v="P4W2"/>
    <x v="0"/>
    <s v="WATCH"/>
    <s v="ES5202I"/>
    <s v="ES5202"/>
    <n v="1"/>
    <n v="9995"/>
    <n v="3998"/>
    <n v="0"/>
    <n v="5997"/>
    <x v="1"/>
    <x v="7"/>
    <s v="Traditional"/>
    <n v="3223.1333898305088"/>
    <s v="FOW"/>
    <s v="Discounted"/>
    <s v="Discounted"/>
    <s v="bad"/>
  </r>
  <r>
    <x v="1"/>
    <s v="T02294"/>
    <s v="JUST LIFESTYLE Pvt Ltd Andheri Link Road_ Mumbai"/>
    <s v="FOSSIL"/>
    <s v="FOSSIL INDIA P LTD"/>
    <n v="56"/>
    <n v="10"/>
    <n v="4"/>
    <n v="2023"/>
    <s v="10-4-2023"/>
    <s v="FS5961I2294"/>
    <s v="P4"/>
    <s v="P4W2"/>
    <x v="0"/>
    <s v="WATCH"/>
    <s v="FS5961I"/>
    <s v="FS5961"/>
    <n v="1"/>
    <n v="9995"/>
    <n v="5997"/>
    <n v="0"/>
    <n v="3998"/>
    <x v="0"/>
    <x v="7"/>
    <s v="Traditional"/>
    <n v="2148.7555932203386"/>
    <s v="FOW"/>
    <s v="Discounted"/>
    <s v="Discounted"/>
    <s v="bad"/>
  </r>
  <r>
    <x v="2"/>
    <s v="T04291"/>
    <s v="JUST LIFESTYLE PVT LTD_Blr Airport"/>
    <s v="FOSSIL"/>
    <s v="FOSSIL INDIA P LTD"/>
    <n v="70"/>
    <n v="10"/>
    <n v="4"/>
    <n v="2023"/>
    <s v="10-4-2023"/>
    <s v="FS5960I4291"/>
    <s v="P4"/>
    <s v="P4W2"/>
    <x v="0"/>
    <s v="WATCH"/>
    <s v="FS5960I"/>
    <s v="FS5960"/>
    <n v="1"/>
    <n v="9995"/>
    <n v="5997"/>
    <n v="0"/>
    <n v="3998"/>
    <x v="1"/>
    <x v="7"/>
    <s v="Traditional"/>
    <n v="2148.7555932203386"/>
    <s v="FOW"/>
    <s v="Discounted"/>
    <s v="Discounted"/>
    <s v="bad"/>
  </r>
  <r>
    <x v="8"/>
    <s v="T02357"/>
    <s v="JUST LIFESTYLE PVT LTD_ Dombivli"/>
    <s v="FOSSIL"/>
    <s v="FOSSIL INDIA P LTD"/>
    <n v="65"/>
    <n v="10"/>
    <n v="4"/>
    <n v="2023"/>
    <s v="10-4-2023"/>
    <s v="FS5658I2357"/>
    <s v="P4"/>
    <s v="P4W2"/>
    <x v="0"/>
    <s v="WATCH"/>
    <s v="FS5658I"/>
    <s v="FS5658"/>
    <n v="1"/>
    <n v="9995"/>
    <n v="3998"/>
    <n v="0"/>
    <n v="5997"/>
    <x v="0"/>
    <x v="7"/>
    <s v="Traditional"/>
    <n v="3223.1333898305088"/>
    <s v="FOW"/>
    <s v="Discounted"/>
    <s v="Discounted"/>
    <s v="bad"/>
  </r>
  <r>
    <x v="11"/>
    <s v="T02278"/>
    <s v="JUST LIFESTYLE PVT LTD_Treasure Island_Indore"/>
    <s v="FOSSIL"/>
    <s v="FOSSIL INDIA P LTD"/>
    <n v="48"/>
    <n v="10"/>
    <n v="4"/>
    <n v="2023"/>
    <s v="10-4-2023"/>
    <s v="FS5961I2278"/>
    <s v="P4"/>
    <s v="P4W2"/>
    <x v="0"/>
    <s v="WATCH"/>
    <s v="FS5961I"/>
    <s v="FS5961"/>
    <n v="1"/>
    <n v="9995"/>
    <n v="5997"/>
    <n v="148"/>
    <n v="3998"/>
    <x v="0"/>
    <x v="7"/>
    <s v="Traditional"/>
    <n v="2148.7555932203386"/>
    <s v="FOW"/>
    <s v="Discounted"/>
    <s v="Discounted"/>
    <s v="bad"/>
  </r>
  <r>
    <x v="14"/>
    <s v="T04327"/>
    <s v="JUST LIFESTYLE PVT LTD_Sobha City Mall_Thrissur"/>
    <s v="FOSSIL"/>
    <s v="FOSSIL INDIA P LTD"/>
    <n v="52"/>
    <n v="10"/>
    <n v="4"/>
    <n v="2023"/>
    <s v="10-4-2023"/>
    <s v="FS5658I4327"/>
    <s v="P4"/>
    <s v="P4W2"/>
    <x v="0"/>
    <s v="WATCH"/>
    <s v="FS5658I"/>
    <s v="FS5658"/>
    <n v="1"/>
    <n v="9995"/>
    <n v="3199"/>
    <n v="0"/>
    <n v="6796"/>
    <x v="1"/>
    <x v="7"/>
    <s v="Traditional"/>
    <n v="3652.5620338983049"/>
    <s v="FOW"/>
    <s v="Discounted"/>
    <s v="Discounted"/>
    <s v="bad"/>
  </r>
  <r>
    <x v="6"/>
    <s v="T04360"/>
    <s v="JUST LIFESTYLE PRIVATE LIMITED_ Coimbatore"/>
    <s v="SKAGEN"/>
    <s v="FOSSIL INDIA P LTD"/>
    <n v="51"/>
    <n v="11"/>
    <n v="4"/>
    <n v="2023"/>
    <s v="11-4-2023"/>
    <s v="SKW3065I4360"/>
    <s v="P4"/>
    <s v="P4W2"/>
    <x v="0"/>
    <s v="WATCH"/>
    <s v="SKW3065I"/>
    <s v="SKW3065"/>
    <n v="1"/>
    <n v="9995"/>
    <n v="5997"/>
    <n v="0"/>
    <n v="3998"/>
    <x v="1"/>
    <x v="9"/>
    <s v="Traditional"/>
    <n v="2148.7555932203386"/>
    <s v="SKW"/>
    <s v="Discounted"/>
    <s v="Discounted"/>
    <s v="bad"/>
  </r>
  <r>
    <x v="1"/>
    <s v="T02294"/>
    <s v="JUST LIFESTYLE Pvt Ltd Andheri Link Road_ Mumbai"/>
    <s v="FOSSIL"/>
    <s v="FOSSIL INDIA P LTD"/>
    <n v="61"/>
    <n v="12"/>
    <n v="4"/>
    <n v="2023"/>
    <s v="12-4-2023"/>
    <s v="FS5961I2294"/>
    <s v="P4"/>
    <s v="P4W2"/>
    <x v="0"/>
    <s v="WATCH"/>
    <s v="FS5961I"/>
    <s v="FS5961"/>
    <n v="1"/>
    <n v="9995"/>
    <n v="5997"/>
    <n v="0"/>
    <n v="3998"/>
    <x v="0"/>
    <x v="7"/>
    <s v="Traditional"/>
    <n v="2148.7555932203386"/>
    <s v="FOW"/>
    <s v="Discounted"/>
    <s v="Discounted"/>
    <s v="bad"/>
  </r>
  <r>
    <x v="10"/>
    <s v="T04321"/>
    <s v="JUST LIFESTYLE PRIVATE LIMITED_Kottayam"/>
    <s v="FOSSIL"/>
    <s v="FOSSIL INDIA P LTD"/>
    <n v="38"/>
    <n v="12"/>
    <n v="4"/>
    <n v="2023"/>
    <s v="12-4-2023"/>
    <s v="BQ2551IT4321"/>
    <s v="P4"/>
    <s v="P4W2"/>
    <x v="0"/>
    <s v="WATCH"/>
    <s v="BQ2551IT"/>
    <s v="BQ2551"/>
    <n v="1"/>
    <n v="9995"/>
    <n v="0"/>
    <n v="0"/>
    <n v="9995"/>
    <x v="1"/>
    <x v="8"/>
    <s v="Traditional"/>
    <n v="5371.8889830508479"/>
    <s v="FOW DF"/>
    <s v="Non-Discounted"/>
    <s v="Non-Discounted"/>
    <s v="bad"/>
  </r>
  <r>
    <x v="2"/>
    <s v="T04291"/>
    <s v="JUST LIFESTYLE PVT LTD_Blr Airport"/>
    <s v="FOSSIL"/>
    <s v="FOSSIL INDIA P LTD"/>
    <n v="101"/>
    <n v="14"/>
    <n v="4"/>
    <n v="2023"/>
    <s v="14-4-2023"/>
    <s v="BQ3639I4291"/>
    <s v="P4"/>
    <s v="P4W2"/>
    <x v="0"/>
    <s v="WATCH"/>
    <s v="BQ3639I"/>
    <s v="BQ3639"/>
    <n v="1"/>
    <n v="9995"/>
    <n v="3998"/>
    <n v="0"/>
    <n v="5997"/>
    <x v="1"/>
    <x v="8"/>
    <s v="Traditional"/>
    <n v="3223.1333898305088"/>
    <s v="FOW DF"/>
    <s v="Discounted"/>
    <s v="Discounted"/>
    <s v="bad"/>
  </r>
  <r>
    <x v="5"/>
    <s v="T02296"/>
    <s v="JUST LIFESTYLE Pvt Ltd_ Infinity Mall_ Malad"/>
    <s v="ARMANI EXCHANGE"/>
    <s v="FOSSIL INDIA P LTD"/>
    <n v="96"/>
    <n v="14"/>
    <n v="4"/>
    <n v="2023"/>
    <s v="14-4-2023"/>
    <s v="AX13262296"/>
    <s v="P4"/>
    <s v="P4W2"/>
    <x v="0"/>
    <s v="WATCH"/>
    <s v="AX1326"/>
    <s v="AX1326"/>
    <n v="1"/>
    <n v="9995"/>
    <n v="0"/>
    <n v="0"/>
    <n v="9995"/>
    <x v="0"/>
    <x v="6"/>
    <s v="Traditional"/>
    <n v="5371.8889830508479"/>
    <s v="AXW"/>
    <s v="Non-Discounted"/>
    <s v="Non-Discounted"/>
    <s v="bad"/>
  </r>
  <r>
    <x v="0"/>
    <s v="T02286"/>
    <s v="JUST LIFESTYLE PVT.LTD_ Anudh"/>
    <s v="FOSSIL"/>
    <s v="FOSSIL INDIA P LTD"/>
    <n v="93"/>
    <n v="14"/>
    <n v="4"/>
    <n v="2023"/>
    <s v="14-4-2023"/>
    <s v="FS5743I2286"/>
    <s v="P4"/>
    <s v="P4W2"/>
    <x v="0"/>
    <s v="WATCH"/>
    <s v="FS5743I"/>
    <s v="FS5743"/>
    <n v="1"/>
    <n v="9995"/>
    <n v="3998"/>
    <n v="0"/>
    <n v="5997"/>
    <x v="0"/>
    <x v="7"/>
    <s v="Traditional"/>
    <n v="3223.1333898305088"/>
    <s v="FOW"/>
    <s v="Discounted"/>
    <s v="Discounted"/>
    <s v="bad"/>
  </r>
  <r>
    <x v="3"/>
    <s v="T02206"/>
    <s v="JUST LIFESTYLE PVT.LTD_ Viviana_Thane"/>
    <s v="FOSSIL"/>
    <s v="FOSSIL INDIA P LTD"/>
    <n v="261"/>
    <n v="14"/>
    <n v="4"/>
    <n v="2023"/>
    <s v="14-4-2023"/>
    <s v="ES4352I2206"/>
    <s v="P4"/>
    <s v="P4W2"/>
    <x v="0"/>
    <s v="WATCH"/>
    <s v="ES4352I"/>
    <s v="ES4352"/>
    <n v="1"/>
    <n v="9995"/>
    <n v="3998"/>
    <n v="0"/>
    <n v="5997"/>
    <x v="0"/>
    <x v="7"/>
    <s v="Traditional"/>
    <n v="3223.1333898305088"/>
    <s v="FOW"/>
    <s v="Discounted"/>
    <s v="Discounted"/>
    <s v="bad"/>
  </r>
  <r>
    <x v="14"/>
    <s v="T04327"/>
    <s v="JUST LIFESTYLE PVT LTD_Sobha City Mall_Thrissur"/>
    <s v="FOSSIL"/>
    <s v="FOSSIL INDIA P LTD"/>
    <n v="81"/>
    <n v="14"/>
    <n v="4"/>
    <n v="2023"/>
    <s v="14-4-2023"/>
    <s v="FS5551I4327"/>
    <s v="P4"/>
    <s v="P4W2"/>
    <x v="0"/>
    <s v="WATCH"/>
    <s v="FS5551I"/>
    <s v="FS5551"/>
    <n v="1"/>
    <n v="9995"/>
    <n v="3998"/>
    <n v="0"/>
    <n v="5997"/>
    <x v="1"/>
    <x v="7"/>
    <s v="Traditional"/>
    <n v="3223.1333898305088"/>
    <s v="FOW"/>
    <s v="Discounted"/>
    <s v="Discounted"/>
    <s v="bad"/>
  </r>
  <r>
    <x v="11"/>
    <s v="T02278"/>
    <s v="JUST LIFESTYLE PVT LTD_Treasure Island_Indore"/>
    <s v="FOSSIL"/>
    <s v="FOSSIL INDIA P LTD"/>
    <n v="79"/>
    <n v="15"/>
    <n v="4"/>
    <n v="2023"/>
    <s v="15-4-2023"/>
    <s v="FS5960I2278"/>
    <s v="P4"/>
    <s v="P4W2"/>
    <x v="0"/>
    <s v="WATCH"/>
    <s v="FS5960I"/>
    <s v="FS5960"/>
    <n v="1"/>
    <n v="9995"/>
    <n v="5997"/>
    <n v="0"/>
    <n v="3998"/>
    <x v="0"/>
    <x v="7"/>
    <s v="Traditional"/>
    <n v="2148.7555932203386"/>
    <s v="FOW"/>
    <s v="Discounted"/>
    <s v="Discounted"/>
    <s v="bad"/>
  </r>
  <r>
    <x v="10"/>
    <s v="T04321"/>
    <s v="JUST LIFESTYLE PRIVATE LIMITED_Kottayam"/>
    <s v="FOSSIL"/>
    <s v="FOSSIL INDIA P LTD"/>
    <n v="51"/>
    <n v="15"/>
    <n v="4"/>
    <n v="2023"/>
    <s v="15-4-2023"/>
    <s v="FS5743I4321"/>
    <s v="P4"/>
    <s v="P4W2"/>
    <x v="0"/>
    <s v="WATCH"/>
    <s v="FS5743I"/>
    <s v="FS5743"/>
    <n v="1"/>
    <n v="9995"/>
    <n v="0"/>
    <n v="0"/>
    <n v="9995"/>
    <x v="1"/>
    <x v="7"/>
    <s v="Traditional"/>
    <n v="5371.8889830508479"/>
    <s v="FOW"/>
    <s v="Non-Discounted"/>
    <s v="Non-Discounted"/>
    <s v="bad"/>
  </r>
  <r>
    <x v="13"/>
    <s v="T02320"/>
    <s v="JUST LIFESTYLE PVT LTD_ Nasik"/>
    <s v="FOSSIL"/>
    <s v="FOSSIL INDIA P LTD"/>
    <n v="87"/>
    <n v="15"/>
    <n v="4"/>
    <n v="2023"/>
    <s v="15-4-2023"/>
    <s v="FS5841I2320"/>
    <s v="P4"/>
    <s v="P4W2"/>
    <x v="0"/>
    <s v="WATCH"/>
    <s v="FS5841I"/>
    <s v="FS5841"/>
    <n v="1"/>
    <n v="9995"/>
    <n v="0"/>
    <n v="500"/>
    <n v="9995"/>
    <x v="0"/>
    <x v="7"/>
    <s v="Traditional"/>
    <n v="5371.8889830508479"/>
    <s v="FOW"/>
    <s v="Non-Discounted"/>
    <s v="Non-Discounted"/>
    <s v="bad"/>
  </r>
  <r>
    <x v="3"/>
    <s v="T02206"/>
    <s v="JUST LIFESTYLE PVT.LTD_ Viviana_Thane"/>
    <s v="FOSSIL"/>
    <s v="FOSSIL INDIA P LTD"/>
    <n v="290"/>
    <n v="15"/>
    <n v="4"/>
    <n v="2023"/>
    <s v="15-4-2023"/>
    <s v="FS5960I2206"/>
    <s v="P4"/>
    <s v="P4W2"/>
    <x v="0"/>
    <s v="WATCH"/>
    <s v="FS5960I"/>
    <s v="FS5960"/>
    <n v="1"/>
    <n v="9995"/>
    <n v="5997"/>
    <n v="0"/>
    <n v="3998"/>
    <x v="0"/>
    <x v="7"/>
    <s v="Traditional"/>
    <n v="2148.7555932203386"/>
    <s v="FOW"/>
    <s v="Discounted"/>
    <s v="Discounted"/>
    <s v="bad"/>
  </r>
  <r>
    <x v="3"/>
    <s v="T02206"/>
    <s v="JUST LIFESTYLE PVT.LTD_ Viviana_Thane"/>
    <s v="FOSSIL"/>
    <s v="FOSSIL INDIA P LTD"/>
    <n v="299"/>
    <n v="15"/>
    <n v="4"/>
    <n v="2023"/>
    <s v="15-4-2023"/>
    <s v="ES52682206"/>
    <s v="P4"/>
    <s v="P4W2"/>
    <x v="0"/>
    <s v="WATCH"/>
    <s v="ES5268"/>
    <s v="ES5268"/>
    <n v="1"/>
    <n v="9995"/>
    <n v="0"/>
    <n v="1000"/>
    <n v="9995"/>
    <x v="0"/>
    <x v="7"/>
    <s v="Traditional"/>
    <n v="5371.8889830508479"/>
    <s v="FOW"/>
    <s v="Non-Discounted"/>
    <s v="Non-Discounted"/>
    <s v="bad"/>
  </r>
  <r>
    <x v="3"/>
    <s v="T02206"/>
    <s v="JUST LIFESTYLE PVT.LTD_ Viviana_Thane"/>
    <s v="ARMANI EXCHANGE"/>
    <s v="FOSSIL INDIA P LTD"/>
    <n v="336"/>
    <n v="16"/>
    <n v="4"/>
    <n v="2023"/>
    <s v="16-4-2023"/>
    <s v="AX2447I2206"/>
    <s v="P4"/>
    <s v="P4W3"/>
    <x v="0"/>
    <s v="WATCH"/>
    <s v="AX2447I"/>
    <s v="AX2447"/>
    <n v="1"/>
    <n v="9995"/>
    <n v="2998"/>
    <n v="0"/>
    <n v="6997"/>
    <x v="0"/>
    <x v="6"/>
    <s v="Traditional"/>
    <n v="3760.5910169491526"/>
    <s v="AXW"/>
    <s v="Discounted"/>
    <s v="Discounted"/>
    <s v="bad"/>
  </r>
  <r>
    <x v="9"/>
    <s v="T01192"/>
    <s v="JUST LIFESTYLE PVT LTD_Bareilly"/>
    <s v="FOSSIL"/>
    <s v="FOSSIL INDIA P LTD"/>
    <n v="43"/>
    <n v="16"/>
    <n v="4"/>
    <n v="2023"/>
    <s v="16-4-2023"/>
    <s v="ES4352I1192"/>
    <s v="P4"/>
    <s v="P4W3"/>
    <x v="0"/>
    <s v="WATCH"/>
    <s v="ES4352I"/>
    <s v="ES4352"/>
    <n v="1"/>
    <n v="9995"/>
    <n v="3998"/>
    <n v="0"/>
    <n v="5997"/>
    <x v="2"/>
    <x v="7"/>
    <s v="Traditional"/>
    <n v="3223.1333898305088"/>
    <s v="FOW"/>
    <s v="Discounted"/>
    <s v="Discounted"/>
    <s v="bad"/>
  </r>
  <r>
    <x v="2"/>
    <s v="T04291"/>
    <s v="JUST LIFESTYLE PVT LTD_Blr Airport"/>
    <s v="ARMANI EXCHANGE"/>
    <s v="FOSSIL INDIA P LTD"/>
    <n v="116"/>
    <n v="16"/>
    <n v="4"/>
    <n v="2023"/>
    <s v="16-4-2023"/>
    <s v="AX1326I4291"/>
    <s v="P4"/>
    <s v="P4W3"/>
    <x v="0"/>
    <s v="WATCH"/>
    <s v="AX1326I"/>
    <s v="AX1326"/>
    <n v="1"/>
    <n v="9995"/>
    <n v="0"/>
    <n v="0"/>
    <n v="9995"/>
    <x v="1"/>
    <x v="6"/>
    <s v="Traditional"/>
    <n v="5371.8889830508479"/>
    <s v="AXW"/>
    <s v="Non-Discounted"/>
    <s v="Non-Discounted"/>
    <s v="bad"/>
  </r>
  <r>
    <x v="5"/>
    <s v="T02296"/>
    <s v="JUST LIFESTYLE Pvt Ltd_ Infinity Mall_ Malad"/>
    <s v="FOSSIL"/>
    <s v="FOSSIL INDIA P LTD"/>
    <n v="120"/>
    <n v="16"/>
    <n v="4"/>
    <n v="2023"/>
    <s v="16-4-2023"/>
    <s v="ES43522296"/>
    <s v="P4"/>
    <s v="P4W3"/>
    <x v="0"/>
    <s v="WATCH"/>
    <s v="ES4352"/>
    <s v="ES4352"/>
    <n v="1"/>
    <n v="9995"/>
    <n v="3998"/>
    <n v="0"/>
    <n v="5997"/>
    <x v="0"/>
    <x v="7"/>
    <s v="Traditional"/>
    <n v="3223.1333898305088"/>
    <s v="FOW"/>
    <s v="Discounted"/>
    <s v="Discounted"/>
    <s v="bad"/>
  </r>
  <r>
    <x v="5"/>
    <s v="T02296"/>
    <s v="JUST LIFESTYLE Pvt Ltd_ Infinity Mall_ Malad"/>
    <s v="FOSSIL"/>
    <s v="FOSSIL INDIA P LTD"/>
    <n v="120"/>
    <n v="16"/>
    <n v="4"/>
    <n v="2023"/>
    <s v="16-4-2023"/>
    <s v="ES4352I2296"/>
    <s v="P4"/>
    <s v="P4W3"/>
    <x v="0"/>
    <s v="WATCH"/>
    <s v="ES4352I"/>
    <s v="ES4352"/>
    <n v="1"/>
    <n v="9995"/>
    <n v="3998"/>
    <n v="0"/>
    <n v="5997"/>
    <x v="0"/>
    <x v="7"/>
    <s v="Traditional"/>
    <n v="3223.1333898305088"/>
    <s v="FOW"/>
    <s v="Discounted"/>
    <s v="Discounted"/>
    <s v="bad"/>
  </r>
  <r>
    <x v="13"/>
    <s v="T02320"/>
    <s v="JUST LIFESTYLE PVT LTD_ Nasik"/>
    <s v="FOSSIL"/>
    <s v="FOSSIL INDIA P LTD"/>
    <n v="104"/>
    <n v="16"/>
    <n v="4"/>
    <n v="2023"/>
    <s v="16-4-2023"/>
    <s v="ES5200I2320"/>
    <s v="P4"/>
    <s v="P4W3"/>
    <x v="0"/>
    <s v="WATCH"/>
    <s v="ES5200I"/>
    <s v="ES5200"/>
    <n v="1"/>
    <n v="9995"/>
    <n v="3998"/>
    <n v="0"/>
    <n v="5997"/>
    <x v="0"/>
    <x v="7"/>
    <s v="Traditional"/>
    <n v="3223.1333898305088"/>
    <s v="FOW"/>
    <s v="Discounted"/>
    <s v="Discounted"/>
    <s v="bad"/>
  </r>
  <r>
    <x v="12"/>
    <s v="T02282"/>
    <s v="JUST LIFESTYLE PVT LTD_Panvel"/>
    <s v="FOSSIL"/>
    <s v="FOSSIL INDIA P LTD"/>
    <n v="36"/>
    <n v="16"/>
    <n v="4"/>
    <n v="2023"/>
    <s v="16-4-2023"/>
    <s v="ES30602282"/>
    <s v="P4"/>
    <s v="P4W3"/>
    <x v="0"/>
    <s v="WATCH"/>
    <s v="ES3060"/>
    <s v="ES3060"/>
    <n v="1"/>
    <n v="9995"/>
    <n v="4998"/>
    <n v="0"/>
    <n v="4997"/>
    <x v="0"/>
    <x v="7"/>
    <s v="Traditional"/>
    <n v="2685.6757627118645"/>
    <s v="FOW"/>
    <s v="Discounted"/>
    <s v="Discounted"/>
    <s v="bad"/>
  </r>
  <r>
    <x v="5"/>
    <s v="T02296"/>
    <s v="JUST LIFESTYLE Pvt Ltd_ Infinity Mall_ Malad"/>
    <s v="FOSSIL"/>
    <s v="FOSSIL INDIA P LTD"/>
    <n v="126"/>
    <n v="17"/>
    <n v="4"/>
    <n v="2023"/>
    <s v="17-4-2023"/>
    <s v="FS5961I2296"/>
    <s v="P4"/>
    <s v="P4W3"/>
    <x v="0"/>
    <s v="WATCH"/>
    <s v="FS5961I"/>
    <s v="FS5961"/>
    <n v="1"/>
    <n v="9995"/>
    <n v="5997"/>
    <n v="0"/>
    <n v="3998"/>
    <x v="0"/>
    <x v="7"/>
    <s v="Traditional"/>
    <n v="2148.7555932203386"/>
    <s v="FOW"/>
    <s v="Discounted"/>
    <s v="Discounted"/>
    <s v="bad"/>
  </r>
  <r>
    <x v="14"/>
    <s v="T04327"/>
    <s v="JUST LIFESTYLE PVT LTD_Sobha City Mall_Thrissur"/>
    <s v="FOSSIL"/>
    <s v="FOSSIL INDIA P LTD"/>
    <n v="105"/>
    <n v="18"/>
    <n v="4"/>
    <n v="2023"/>
    <s v="18-4-2023"/>
    <s v="FS5447I4327"/>
    <s v="P4"/>
    <s v="P4W3"/>
    <x v="0"/>
    <s v="WATCH"/>
    <s v="FS5447I"/>
    <s v="FS5447"/>
    <n v="1"/>
    <n v="9995"/>
    <n v="1999"/>
    <n v="0"/>
    <n v="7996"/>
    <x v="1"/>
    <x v="7"/>
    <s v="Traditional"/>
    <n v="4297.5111864406772"/>
    <s v="FOW"/>
    <s v="Discounted"/>
    <s v="Discounted"/>
    <s v="bad"/>
  </r>
  <r>
    <x v="7"/>
    <s v="T02095"/>
    <s v="JUST LIFESTYLE PVT.LTD_ Aurangabad"/>
    <s v="FOSSIL"/>
    <s v="FOSSIL INDIA P LTD"/>
    <n v="96"/>
    <n v="18"/>
    <n v="4"/>
    <n v="2023"/>
    <s v="18-4-2023"/>
    <s v="BQ2551I2095"/>
    <s v="P4"/>
    <s v="P4W3"/>
    <x v="0"/>
    <s v="WATCH"/>
    <s v="BQ2551I"/>
    <s v="BQ2551"/>
    <n v="1"/>
    <n v="9995"/>
    <n v="0"/>
    <n v="0"/>
    <n v="9995"/>
    <x v="0"/>
    <x v="8"/>
    <s v="Traditional"/>
    <n v="5371.8889830508479"/>
    <s v="FOW DF"/>
    <s v="Non-Discounted"/>
    <s v="Non-Discounted"/>
    <s v="bad"/>
  </r>
  <r>
    <x v="3"/>
    <s v="T02206"/>
    <s v="JUST LIFESTYLE PVT.LTD_ Viviana_Thane"/>
    <s v="FOSSIL"/>
    <s v="FOSSIL INDIA P LTD"/>
    <n v="378"/>
    <n v="19"/>
    <n v="4"/>
    <n v="2023"/>
    <s v="19-4-2023"/>
    <s v="FS58412206"/>
    <s v="P4"/>
    <s v="P4W3"/>
    <x v="0"/>
    <s v="WATCH"/>
    <s v="FS5841"/>
    <s v="FS5841"/>
    <n v="1"/>
    <n v="9995"/>
    <n v="0"/>
    <n v="0"/>
    <n v="9995"/>
    <x v="0"/>
    <x v="7"/>
    <s v="Traditional"/>
    <n v="5371.8889830508479"/>
    <s v="FOW"/>
    <s v="Non-Discounted"/>
    <s v="Non-Discounted"/>
    <s v="bad"/>
  </r>
  <r>
    <x v="3"/>
    <s v="T02206"/>
    <s v="JUST LIFESTYLE PVT.LTD_ Viviana_Thane"/>
    <s v="FOSSIL"/>
    <s v="FOSSIL INDIA P LTD"/>
    <n v="386"/>
    <n v="19"/>
    <n v="4"/>
    <n v="2023"/>
    <s v="19-4-2023"/>
    <s v="FS5961I2206"/>
    <s v="P4"/>
    <s v="P4W3"/>
    <x v="0"/>
    <s v="WATCH"/>
    <s v="FS5961I"/>
    <s v="FS5961"/>
    <n v="1"/>
    <n v="9995"/>
    <n v="5997"/>
    <n v="0"/>
    <n v="3998"/>
    <x v="0"/>
    <x v="7"/>
    <s v="Traditional"/>
    <n v="2148.7555932203386"/>
    <s v="FOW"/>
    <s v="Discounted"/>
    <s v="Discounted"/>
    <s v="bad"/>
  </r>
  <r>
    <x v="14"/>
    <s v="T04327"/>
    <s v="JUST LIFESTYLE PVT LTD_Sobha City Mall_Thrissur"/>
    <s v="ARMANI EXCHANGE"/>
    <s v="FOSSIL INDIA P LTD"/>
    <n v="110"/>
    <n v="19"/>
    <n v="4"/>
    <n v="2023"/>
    <s v="19-4-2023"/>
    <s v="AX1344I4327"/>
    <s v="P4"/>
    <s v="P4W3"/>
    <x v="0"/>
    <s v="WATCH"/>
    <s v="AX1344I"/>
    <s v="AX1344"/>
    <n v="1"/>
    <n v="9995"/>
    <n v="0"/>
    <n v="0"/>
    <n v="9995"/>
    <x v="1"/>
    <x v="6"/>
    <s v="Traditional"/>
    <n v="5371.8889830508479"/>
    <s v="AXW"/>
    <s v="Non-Discounted"/>
    <s v="Non-Discounted"/>
    <s v="bad"/>
  </r>
  <r>
    <x v="14"/>
    <s v="T04327"/>
    <s v="JUST LIFESTYLE PVT LTD_Sobha City Mall_Thrissur"/>
    <s v="SKAGEN"/>
    <s v="FOSSIL INDIA P LTD"/>
    <n v="113"/>
    <n v="19"/>
    <n v="4"/>
    <n v="2023"/>
    <s v="19-4-2023"/>
    <s v="SKW3063I4327"/>
    <s v="P4"/>
    <s v="P4W3"/>
    <x v="0"/>
    <s v="WATCH"/>
    <s v="SKW3063I"/>
    <s v="SKW3063"/>
    <n v="1"/>
    <n v="9995"/>
    <n v="5997"/>
    <n v="0"/>
    <n v="3998"/>
    <x v="1"/>
    <x v="9"/>
    <s v="Traditional"/>
    <n v="2148.7555932203386"/>
    <s v="SKW"/>
    <s v="Discounted"/>
    <s v="Discounted"/>
    <s v="bad"/>
  </r>
  <r>
    <x v="0"/>
    <s v="T02286"/>
    <s v="JUST LIFESTYLE PVT.LTD_ Anudh"/>
    <s v="FOSSIL"/>
    <s v="FOSSIL INDIA P LTD"/>
    <n v="135"/>
    <n v="20"/>
    <n v="4"/>
    <n v="2023"/>
    <s v="20-4-2023"/>
    <s v="ES4352I2286"/>
    <s v="P4"/>
    <s v="P4W3"/>
    <x v="0"/>
    <s v="WATCH"/>
    <s v="ES4352I"/>
    <s v="ES4352"/>
    <n v="1"/>
    <n v="9995"/>
    <n v="3998"/>
    <n v="0"/>
    <n v="5997"/>
    <x v="0"/>
    <x v="7"/>
    <s v="Traditional"/>
    <n v="3223.1333898305088"/>
    <s v="FOW"/>
    <s v="Discounted"/>
    <s v="Discounted"/>
    <s v="bad"/>
  </r>
  <r>
    <x v="17"/>
    <s v="T02449"/>
    <s v="JUST LIFESTYLE PRIVATE LIMITED_BHOPAL DB MALL"/>
    <s v="FOSSIL"/>
    <s v="FOSSIL INDIA P LTD"/>
    <n v="82"/>
    <n v="21"/>
    <n v="4"/>
    <n v="2023"/>
    <s v="21-4-2023"/>
    <s v="ES5200I2449"/>
    <s v="P4"/>
    <s v="P4W3"/>
    <x v="0"/>
    <s v="WATCH"/>
    <s v="ES5200I"/>
    <s v="ES5200"/>
    <n v="1"/>
    <n v="9995"/>
    <n v="3998"/>
    <n v="0"/>
    <n v="5997"/>
    <x v="0"/>
    <x v="7"/>
    <s v="Traditional"/>
    <n v="3223.1333898305088"/>
    <s v="FOW"/>
    <s v="Discounted"/>
    <s v="Discounted"/>
    <s v="bad"/>
  </r>
  <r>
    <x v="11"/>
    <s v="T02278"/>
    <s v="JUST LIFESTYLE PVT LTD_Treasure Island_Indore"/>
    <s v="FOSSIL"/>
    <s v="FOSSIL INDIA P LTD"/>
    <n v="109"/>
    <n v="21"/>
    <n v="4"/>
    <n v="2023"/>
    <s v="21-4-2023"/>
    <s v="FS5653I2278"/>
    <s v="P4"/>
    <s v="P4W3"/>
    <x v="0"/>
    <s v="WATCH"/>
    <s v="FS5653I"/>
    <s v="FS5653"/>
    <n v="1"/>
    <n v="9995"/>
    <n v="3998"/>
    <n v="0"/>
    <n v="5997"/>
    <x v="0"/>
    <x v="7"/>
    <s v="Traditional"/>
    <n v="3223.1333898305088"/>
    <s v="FOW"/>
    <s v="Discounted"/>
    <s v="Discounted"/>
    <s v="bad"/>
  </r>
  <r>
    <x v="3"/>
    <s v="T02206"/>
    <s v="JUST LIFESTYLE PVT.LTD_ Viviana_Thane"/>
    <s v="FOSSIL"/>
    <s v="FOSSIL INDIA P LTD"/>
    <n v="429"/>
    <n v="22"/>
    <n v="4"/>
    <n v="2023"/>
    <s v="22-4-2023"/>
    <s v="ES4274IT2206"/>
    <s v="P4"/>
    <s v="P4W3"/>
    <x v="0"/>
    <s v="WATCH"/>
    <s v="ES4274IT"/>
    <s v="ES4274"/>
    <n v="1"/>
    <n v="9995"/>
    <n v="2998"/>
    <n v="0"/>
    <n v="6997"/>
    <x v="0"/>
    <x v="7"/>
    <s v="Traditional"/>
    <n v="3760.5910169491526"/>
    <s v="FOW"/>
    <s v="Discounted"/>
    <s v="Discounted"/>
    <s v="bad"/>
  </r>
  <r>
    <x v="2"/>
    <s v="T04291"/>
    <s v="JUST LIFESTYLE PVT LTD_Blr Airport"/>
    <s v="FOSSIL"/>
    <s v="FOSSIL INDIA P LTD"/>
    <n v="153"/>
    <n v="22"/>
    <n v="4"/>
    <n v="2023"/>
    <s v="22-4-2023"/>
    <s v="ES3020I4291"/>
    <s v="P4"/>
    <s v="P4W3"/>
    <x v="0"/>
    <s v="WATCH"/>
    <s v="ES3020I"/>
    <s v="ES3020"/>
    <n v="1"/>
    <n v="9995"/>
    <n v="0"/>
    <n v="0"/>
    <n v="9995"/>
    <x v="1"/>
    <x v="7"/>
    <s v="Traditional"/>
    <n v="5371.8889830508479"/>
    <s v="FOW"/>
    <s v="Non-Discounted"/>
    <s v="Non-Discounted"/>
    <s v="bad"/>
  </r>
  <r>
    <x v="5"/>
    <s v="T02296"/>
    <s v="JUST LIFESTYLE Pvt Ltd_ Infinity Mall_ Malad"/>
    <s v="FOSSIL"/>
    <s v="FOSSIL INDIA P LTD"/>
    <n v="153"/>
    <n v="22"/>
    <n v="4"/>
    <n v="2023"/>
    <s v="22-4-2023"/>
    <s v="FS5960I2296"/>
    <s v="P4"/>
    <s v="P4W3"/>
    <x v="0"/>
    <s v="WATCH"/>
    <s v="FS5960I"/>
    <s v="FS5960"/>
    <n v="1"/>
    <n v="9995"/>
    <n v="5997"/>
    <n v="0"/>
    <n v="3998"/>
    <x v="0"/>
    <x v="7"/>
    <s v="Traditional"/>
    <n v="2148.7555932203386"/>
    <s v="FOW"/>
    <s v="Discounted"/>
    <s v="Discounted"/>
    <s v="bad"/>
  </r>
  <r>
    <x v="15"/>
    <s v="T02393"/>
    <s v="JUST LIFESTYLE PVT LTD_Nagpur (Trillium-JW)"/>
    <s v="FOSSIL"/>
    <s v="FOSSIL INDIA P LTD"/>
    <n v="61"/>
    <n v="22"/>
    <n v="4"/>
    <n v="2023"/>
    <s v="22-4-2023"/>
    <s v="ES5242I2393"/>
    <s v="P4"/>
    <s v="P4W3"/>
    <x v="0"/>
    <s v="WATCH"/>
    <s v="ES5242I"/>
    <s v="ES5242"/>
    <n v="1"/>
    <n v="9995"/>
    <n v="0"/>
    <n v="0"/>
    <n v="9995"/>
    <x v="0"/>
    <x v="7"/>
    <s v="Traditional"/>
    <n v="5371.8889830508479"/>
    <s v="FOW"/>
    <s v="Non-Discounted"/>
    <s v="Non-Discounted"/>
    <s v="bad"/>
  </r>
  <r>
    <x v="14"/>
    <s v="T04327"/>
    <s v="JUST LIFESTYLE PVT LTD_Sobha City Mall_Thrissur"/>
    <s v="FOSSIL"/>
    <s v="FOSSIL INDIA P LTD"/>
    <n v="126"/>
    <n v="22"/>
    <n v="4"/>
    <n v="2023"/>
    <s v="22-4-2023"/>
    <s v="FS5961I4327"/>
    <s v="P4"/>
    <s v="P4W3"/>
    <x v="0"/>
    <s v="WATCH"/>
    <s v="FS5961I"/>
    <s v="FS5961"/>
    <n v="1"/>
    <n v="9995"/>
    <n v="5997"/>
    <n v="0"/>
    <n v="3998"/>
    <x v="1"/>
    <x v="7"/>
    <s v="Traditional"/>
    <n v="2148.7555932203386"/>
    <s v="FOW"/>
    <s v="Discounted"/>
    <s v="Discounted"/>
    <s v="bad"/>
  </r>
  <r>
    <x v="4"/>
    <s v="T04206"/>
    <s v="Just Lifestyle Pvt Ltd_PHX_BLR"/>
    <s v="FOSSIL"/>
    <s v="FOSSIL INDIA P LTD"/>
    <n v="283"/>
    <n v="23"/>
    <n v="4"/>
    <n v="2023"/>
    <s v="23-4-2023"/>
    <s v="ES5070I4206"/>
    <s v="P4"/>
    <s v="P4W4"/>
    <x v="0"/>
    <s v="WATCH"/>
    <s v="ES5070I"/>
    <s v="ES5070"/>
    <n v="1"/>
    <n v="9995"/>
    <n v="2998"/>
    <n v="0"/>
    <n v="6997"/>
    <x v="1"/>
    <x v="7"/>
    <s v="Traditional"/>
    <n v="3760.5910169491526"/>
    <s v="FOW"/>
    <s v="Discounted"/>
    <s v="Discounted"/>
    <s v="bad"/>
  </r>
  <r>
    <x v="11"/>
    <s v="T02278"/>
    <s v="JUST LIFESTYLE PVT LTD_Treasure Island_Indore"/>
    <s v="FOSSIL"/>
    <s v="FOSSIL INDIA P LTD"/>
    <n v="119"/>
    <n v="23"/>
    <n v="4"/>
    <n v="2023"/>
    <s v="23-4-2023"/>
    <s v="BQ2551I2278"/>
    <s v="P4"/>
    <s v="P4W4"/>
    <x v="0"/>
    <s v="WATCH"/>
    <s v="BQ2551I"/>
    <s v="BQ2551"/>
    <n v="1"/>
    <n v="9995"/>
    <n v="0"/>
    <n v="0"/>
    <n v="9995"/>
    <x v="0"/>
    <x v="8"/>
    <s v="Traditional"/>
    <n v="5371.8889830508479"/>
    <s v="FOW DF"/>
    <s v="Non-Discounted"/>
    <s v="Non-Discounted"/>
    <s v="bad"/>
  </r>
  <r>
    <x v="14"/>
    <s v="T04327"/>
    <s v="JUST LIFESTYLE PVT LTD_Sobha City Mall_Thrissur"/>
    <s v="FOSSIL"/>
    <s v="FOSSIL INDIA P LTD"/>
    <n v="131"/>
    <n v="23"/>
    <n v="4"/>
    <n v="2023"/>
    <s v="23-4-2023"/>
    <s v="ES5240I4327"/>
    <s v="P4"/>
    <s v="P4W4"/>
    <x v="0"/>
    <s v="WATCH"/>
    <s v="ES5240I"/>
    <s v="ES5240"/>
    <n v="1"/>
    <n v="9995"/>
    <n v="0"/>
    <n v="0"/>
    <n v="9995"/>
    <x v="1"/>
    <x v="7"/>
    <s v="Traditional"/>
    <n v="5371.8889830508479"/>
    <s v="FOW"/>
    <s v="Non-Discounted"/>
    <s v="Non-Discounted"/>
    <s v="bad"/>
  </r>
  <r>
    <x v="14"/>
    <s v="T04327"/>
    <s v="JUST LIFESTYLE PVT LTD_Sobha City Mall_Thrissur"/>
    <s v="FOSSIL"/>
    <s v="FOSSIL INDIA P LTD"/>
    <n v="133"/>
    <n v="23"/>
    <n v="4"/>
    <n v="2023"/>
    <s v="23-4-2023"/>
    <s v="ES4352I4327"/>
    <s v="P4"/>
    <s v="P4W4"/>
    <x v="0"/>
    <s v="WATCH"/>
    <s v="ES4352I"/>
    <s v="ES4352"/>
    <n v="1"/>
    <n v="9995"/>
    <n v="3998"/>
    <n v="0"/>
    <n v="5997"/>
    <x v="1"/>
    <x v="7"/>
    <s v="Traditional"/>
    <n v="3223.1333898305088"/>
    <s v="FOW"/>
    <s v="Discounted"/>
    <s v="Discounted"/>
    <s v="bad"/>
  </r>
  <r>
    <x v="17"/>
    <s v="T02449"/>
    <s v="JUST LIFESTYLE PRIVATE LIMITED_BHOPAL DB MALL"/>
    <s v="FOSSIL"/>
    <s v="FOSSIL INDIA P LTD"/>
    <n v="1989"/>
    <n v="29"/>
    <n v="3"/>
    <n v="2023"/>
    <s v="29-3-2023"/>
    <s v="ES4648I2449"/>
    <s v="P3"/>
    <s v="P3W5"/>
    <x v="1"/>
    <s v="WATCH"/>
    <s v="ES4648I"/>
    <s v="ES4648"/>
    <n v="1"/>
    <n v="9495"/>
    <n v="0"/>
    <n v="0"/>
    <n v="9495"/>
    <x v="0"/>
    <x v="7"/>
    <s v="Traditional"/>
    <n v="5103.1601694915253"/>
    <s v="FOW"/>
    <s v="Non-Discounted"/>
    <s v="Non-Discounted"/>
    <s v="bad"/>
  </r>
  <r>
    <x v="1"/>
    <s v="T02294"/>
    <s v="JUST LIFESTYLE Pvt Ltd Andheri Link Road_ Mumbai"/>
    <s v="FOSSIL"/>
    <s v="FOSSIL INDIA P LTD"/>
    <n v="26"/>
    <n v="5"/>
    <n v="4"/>
    <n v="2023"/>
    <s v="5-4-2023"/>
    <s v="BQ2552I2294"/>
    <s v="P4"/>
    <s v="P4W1"/>
    <x v="0"/>
    <s v="WATCH"/>
    <s v="BQ2552I"/>
    <s v="BQ2552"/>
    <n v="1"/>
    <n v="9495"/>
    <n v="0"/>
    <n v="0"/>
    <n v="9495"/>
    <x v="0"/>
    <x v="8"/>
    <s v="Traditional"/>
    <n v="5103.1601694915253"/>
    <s v="FOW DF"/>
    <s v="Non-Discounted"/>
    <s v="Non-Discounted"/>
    <s v="bad"/>
  </r>
  <r>
    <x v="3"/>
    <s v="T02206"/>
    <s v="JUST LIFESTYLE PVT.LTD_ Viviana_Thane"/>
    <s v="FOSSIL"/>
    <s v="FOSSIL INDIA P LTD"/>
    <n v="105"/>
    <n v="5"/>
    <n v="4"/>
    <n v="2023"/>
    <s v="5-4-2023"/>
    <s v="ES4648I2206"/>
    <s v="P4"/>
    <s v="P4W1"/>
    <x v="0"/>
    <s v="WATCH"/>
    <s v="ES4648I"/>
    <s v="ES4648"/>
    <n v="1"/>
    <n v="9495"/>
    <n v="0"/>
    <n v="0"/>
    <n v="9495"/>
    <x v="0"/>
    <x v="7"/>
    <s v="Traditional"/>
    <n v="5103.1601694915253"/>
    <s v="FOW"/>
    <s v="Non-Discounted"/>
    <s v="Non-Discounted"/>
    <s v="bad"/>
  </r>
  <r>
    <x v="15"/>
    <s v="T02393"/>
    <s v="JUST LIFESTYLE PVT LTD_Nagpur (Trillium-JW)"/>
    <s v="FOSSIL"/>
    <s v="FOSSIL INDIA P LTD"/>
    <n v="15"/>
    <n v="8"/>
    <n v="4"/>
    <n v="2023"/>
    <s v="8-4-2023"/>
    <s v="BQ2552I2393"/>
    <s v="P4"/>
    <s v="P4W1"/>
    <x v="0"/>
    <s v="WATCH"/>
    <s v="BQ2552I"/>
    <s v="BQ2552"/>
    <n v="1"/>
    <n v="9495"/>
    <n v="0"/>
    <n v="0"/>
    <n v="9495"/>
    <x v="0"/>
    <x v="8"/>
    <s v="Traditional"/>
    <n v="5103.1601694915253"/>
    <s v="FOW DF"/>
    <s v="Non-Discounted"/>
    <s v="Non-Discounted"/>
    <s v="bad"/>
  </r>
  <r>
    <x v="11"/>
    <s v="T02278"/>
    <s v="JUST LIFESTYLE PVT LTD_Treasure Island_Indore"/>
    <s v="FOSSIL"/>
    <s v="FOSSIL INDIA P LTD"/>
    <n v="41"/>
    <n v="9"/>
    <n v="4"/>
    <n v="2023"/>
    <s v="9-4-2023"/>
    <s v="BQ2552I2278"/>
    <s v="P4"/>
    <s v="P4W2"/>
    <x v="0"/>
    <s v="WATCH"/>
    <s v="BQ2552I"/>
    <s v="BQ2552"/>
    <n v="1"/>
    <n v="9495"/>
    <n v="0"/>
    <n v="0"/>
    <n v="9495"/>
    <x v="0"/>
    <x v="8"/>
    <s v="Traditional"/>
    <n v="5103.1601694915253"/>
    <s v="FOW DF"/>
    <s v="Non-Discounted"/>
    <s v="Non-Discounted"/>
    <s v="bad"/>
  </r>
  <r>
    <x v="5"/>
    <s v="T02296"/>
    <s v="JUST LIFESTYLE Pvt Ltd_ Infinity Mall_ Malad"/>
    <s v="SKAGEN"/>
    <s v="FOSSIL INDIA P LTD"/>
    <n v="59"/>
    <n v="9"/>
    <n v="4"/>
    <n v="2023"/>
    <s v="9-4-2023"/>
    <s v="SKW65102296"/>
    <s v="P4"/>
    <s v="P4W2"/>
    <x v="0"/>
    <s v="WATCH"/>
    <s v="SKW6510"/>
    <s v="SKW6510"/>
    <n v="1"/>
    <n v="9495"/>
    <n v="5697"/>
    <n v="0"/>
    <n v="3798"/>
    <x v="0"/>
    <x v="9"/>
    <s v="Traditional"/>
    <n v="2041.2640677966101"/>
    <s v="SKW"/>
    <s v="Discounted"/>
    <s v="Discounted"/>
    <s v="bad"/>
  </r>
  <r>
    <x v="5"/>
    <s v="T02296"/>
    <s v="JUST LIFESTYLE Pvt Ltd_ Infinity Mall_ Malad"/>
    <s v="SKAGEN"/>
    <s v="FOSSIL INDIA P LTD"/>
    <n v="64"/>
    <n v="9"/>
    <n v="4"/>
    <n v="2023"/>
    <s v="9-4-2023"/>
    <s v="SKW65082296"/>
    <s v="P4"/>
    <s v="P4W2"/>
    <x v="0"/>
    <s v="WATCH"/>
    <s v="SKW6508"/>
    <s v="SKW6508"/>
    <n v="1"/>
    <n v="9495"/>
    <n v="4748"/>
    <n v="0"/>
    <n v="4747"/>
    <x v="0"/>
    <x v="9"/>
    <s v="Traditional"/>
    <n v="2551.3113559322037"/>
    <s v="SKW"/>
    <s v="Discounted"/>
    <s v="Discounted"/>
    <s v="bad"/>
  </r>
  <r>
    <x v="15"/>
    <s v="T02393"/>
    <s v="JUST LIFESTYLE PVT LTD_Nagpur (Trillium-JW)"/>
    <s v="FOSSIL"/>
    <s v="FOSSIL INDIA P LTD"/>
    <n v="21"/>
    <n v="10"/>
    <n v="4"/>
    <n v="2023"/>
    <s v="10-4-2023"/>
    <s v="ES4433I2393"/>
    <s v="P4"/>
    <s v="P4W2"/>
    <x v="0"/>
    <s v="WATCH"/>
    <s v="ES4433I"/>
    <s v="ES4433"/>
    <n v="1"/>
    <n v="9495"/>
    <n v="950"/>
    <n v="0"/>
    <n v="8545"/>
    <x v="0"/>
    <x v="7"/>
    <s v="Traditional"/>
    <n v="4592.5754237288138"/>
    <s v="FOW"/>
    <s v="Discounted"/>
    <s v="Discounted"/>
    <s v="bad"/>
  </r>
  <r>
    <x v="2"/>
    <s v="T04291"/>
    <s v="JUST LIFESTYLE PVT LTD_Blr Airport"/>
    <s v="FOSSIL"/>
    <s v="FOSSIL INDIA P LTD"/>
    <n v="70"/>
    <n v="10"/>
    <n v="4"/>
    <n v="2023"/>
    <s v="10-4-2023"/>
    <s v="ES5241I4291"/>
    <s v="P4"/>
    <s v="P4W2"/>
    <x v="0"/>
    <s v="WATCH"/>
    <s v="ES5241I"/>
    <s v="ES5241"/>
    <n v="1"/>
    <n v="9495"/>
    <n v="4748"/>
    <n v="0"/>
    <n v="4747"/>
    <x v="1"/>
    <x v="7"/>
    <s v="Traditional"/>
    <n v="2551.3113559322037"/>
    <s v="FOW"/>
    <s v="Discounted"/>
    <s v="Discounted"/>
    <s v="bad"/>
  </r>
  <r>
    <x v="2"/>
    <s v="T04291"/>
    <s v="JUST LIFESTYLE PVT LTD_Blr Airport"/>
    <s v="SKAGEN"/>
    <s v="FOSSIL INDIA P LTD"/>
    <n v="74"/>
    <n v="10"/>
    <n v="4"/>
    <n v="2023"/>
    <s v="10-4-2023"/>
    <s v="SKW6508I4291"/>
    <s v="P4"/>
    <s v="P4W2"/>
    <x v="0"/>
    <s v="WATCH"/>
    <s v="SKW6508I"/>
    <s v="SKW6508"/>
    <n v="1"/>
    <n v="9495"/>
    <n v="4748"/>
    <n v="0"/>
    <n v="4747"/>
    <x v="1"/>
    <x v="9"/>
    <s v="Traditional"/>
    <n v="2551.3113559322037"/>
    <s v="SKW"/>
    <s v="Discounted"/>
    <s v="Discounted"/>
    <s v="bad"/>
  </r>
  <r>
    <x v="0"/>
    <s v="T02286"/>
    <s v="JUST LIFESTYLE PVT.LTD_ Anudh"/>
    <s v="FOSSIL"/>
    <s v="FOSSIL INDIA P LTD"/>
    <n v="76"/>
    <n v="11"/>
    <n v="4"/>
    <n v="2023"/>
    <s v="11-4-2023"/>
    <s v="ES46482286"/>
    <s v="P4"/>
    <s v="P4W2"/>
    <x v="0"/>
    <s v="WATCH"/>
    <s v="ES4648"/>
    <s v="ES4648"/>
    <n v="1"/>
    <n v="9495"/>
    <n v="3798"/>
    <n v="0"/>
    <n v="5697"/>
    <x v="0"/>
    <x v="7"/>
    <s v="Traditional"/>
    <n v="3061.8961016949156"/>
    <s v="FOW"/>
    <s v="Discounted"/>
    <s v="Discounted"/>
    <s v="bad"/>
  </r>
  <r>
    <x v="5"/>
    <s v="T02296"/>
    <s v="JUST LIFESTYLE Pvt Ltd_ Infinity Mall_ Malad"/>
    <s v="FOSSIL"/>
    <s v="FOSSIL INDIA P LTD"/>
    <n v="76"/>
    <n v="12"/>
    <n v="4"/>
    <n v="2023"/>
    <s v="12-4-2023"/>
    <s v="ES4648I2296"/>
    <s v="P4"/>
    <s v="P4W2"/>
    <x v="0"/>
    <s v="WATCH"/>
    <s v="ES4648I"/>
    <s v="ES4648"/>
    <n v="1"/>
    <n v="9495"/>
    <n v="3798"/>
    <n v="0"/>
    <n v="5697"/>
    <x v="0"/>
    <x v="7"/>
    <s v="Traditional"/>
    <n v="3061.8961016949156"/>
    <s v="FOW"/>
    <s v="Discounted"/>
    <s v="Discounted"/>
    <s v="bad"/>
  </r>
  <r>
    <x v="5"/>
    <s v="T02296"/>
    <s v="JUST LIFESTYLE Pvt Ltd_ Infinity Mall_ Malad"/>
    <s v="SKAGEN"/>
    <s v="FOSSIL INDIA P LTD"/>
    <n v="76"/>
    <n v="12"/>
    <n v="4"/>
    <n v="2023"/>
    <s v="12-4-2023"/>
    <s v="SKW2715I2296"/>
    <s v="P4"/>
    <s v="P4W2"/>
    <x v="0"/>
    <s v="WATCH"/>
    <s v="SKW2715I"/>
    <s v="SKW2715"/>
    <n v="1"/>
    <n v="9495"/>
    <n v="4748"/>
    <n v="0"/>
    <n v="4747"/>
    <x v="0"/>
    <x v="9"/>
    <s v="Traditional"/>
    <n v="2551.3113559322037"/>
    <s v="SKW"/>
    <s v="Discounted"/>
    <s v="Discounted"/>
    <s v="bad"/>
  </r>
  <r>
    <x v="2"/>
    <s v="T04291"/>
    <s v="JUST LIFESTYLE PVT LTD_Blr Airport"/>
    <s v="SKAGEN"/>
    <s v="FOSSIL INDIA P LTD"/>
    <n v="103"/>
    <n v="14"/>
    <n v="4"/>
    <n v="2023"/>
    <s v="14-4-2023"/>
    <s v="SKW2699I4291"/>
    <s v="P4"/>
    <s v="P4W2"/>
    <x v="0"/>
    <s v="WATCH"/>
    <s v="SKW2699I"/>
    <s v="SKW2699"/>
    <n v="1"/>
    <n v="9495"/>
    <n v="2848"/>
    <n v="0"/>
    <n v="6647"/>
    <x v="1"/>
    <x v="9"/>
    <s v="Traditional"/>
    <n v="3572.4808474576275"/>
    <s v="SKW"/>
    <s v="Discounted"/>
    <s v="Discounted"/>
    <s v="bad"/>
  </r>
  <r>
    <x v="6"/>
    <s v="T04360"/>
    <s v="JUST LIFESTYLE PRIVATE LIMITED_ Coimbatore"/>
    <s v="SKAGEN"/>
    <s v="FOSSIL INDIA P LTD"/>
    <n v="63"/>
    <n v="14"/>
    <n v="4"/>
    <n v="2023"/>
    <s v="14-4-2023"/>
    <s v="SKW2665I4360"/>
    <s v="P4"/>
    <s v="P4W2"/>
    <x v="0"/>
    <s v="WATCH"/>
    <s v="SKW2665I"/>
    <s v="SKW2665"/>
    <n v="1"/>
    <n v="9495"/>
    <n v="1899"/>
    <n v="0"/>
    <n v="7596"/>
    <x v="1"/>
    <x v="9"/>
    <s v="Traditional"/>
    <n v="4082.5281355932202"/>
    <s v="SKW"/>
    <s v="Discounted"/>
    <s v="Discounted"/>
    <s v="bad"/>
  </r>
  <r>
    <x v="5"/>
    <s v="T02296"/>
    <s v="JUST LIFESTYLE Pvt Ltd_ Infinity Mall_ Malad"/>
    <s v="SKAGEN"/>
    <s v="FOSSIL INDIA P LTD"/>
    <n v="100"/>
    <n v="15"/>
    <n v="4"/>
    <n v="2023"/>
    <s v="15-4-2023"/>
    <s v="SKW2699I2296"/>
    <s v="P4"/>
    <s v="P4W2"/>
    <x v="0"/>
    <s v="WATCH"/>
    <s v="SKW2699I"/>
    <s v="SKW2699"/>
    <n v="1"/>
    <n v="9495"/>
    <n v="2848"/>
    <n v="0"/>
    <n v="6647"/>
    <x v="0"/>
    <x v="9"/>
    <s v="Traditional"/>
    <n v="3572.4808474576275"/>
    <s v="SKW"/>
    <s v="Discounted"/>
    <s v="Discounted"/>
    <s v="bad"/>
  </r>
  <r>
    <x v="14"/>
    <s v="T04327"/>
    <s v="JUST LIFESTYLE PVT LTD_Sobha City Mall_Thrissur"/>
    <s v="SKAGEN"/>
    <s v="FOSSIL INDIA P LTD"/>
    <n v="87"/>
    <n v="15"/>
    <n v="4"/>
    <n v="2023"/>
    <s v="15-4-2023"/>
    <s v="SKW2699I4327"/>
    <s v="P4"/>
    <s v="P4W2"/>
    <x v="0"/>
    <s v="WATCH"/>
    <s v="SKW2699I"/>
    <s v="SKW2699"/>
    <n v="1"/>
    <n v="9495"/>
    <n v="2848"/>
    <n v="0"/>
    <n v="6647"/>
    <x v="1"/>
    <x v="9"/>
    <s v="Traditional"/>
    <n v="3572.4808474576275"/>
    <s v="SKW"/>
    <s v="Discounted"/>
    <s v="Discounted"/>
    <s v="bad"/>
  </r>
  <r>
    <x v="6"/>
    <s v="T04360"/>
    <s v="JUST LIFESTYLE PRIVATE LIMITED_ Coimbatore"/>
    <s v="SKAGEN"/>
    <s v="FOSSIL INDIA P LTD"/>
    <n v="64"/>
    <n v="15"/>
    <n v="4"/>
    <n v="2023"/>
    <s v="15-4-2023"/>
    <s v="SKW3061I4360"/>
    <s v="P4"/>
    <s v="P4W2"/>
    <x v="0"/>
    <s v="WATCH"/>
    <s v="SKW3061I"/>
    <s v="SKW3061"/>
    <n v="1"/>
    <n v="9495"/>
    <n v="5697"/>
    <n v="0"/>
    <n v="3798"/>
    <x v="1"/>
    <x v="9"/>
    <s v="Traditional"/>
    <n v="2041.2640677966101"/>
    <s v="SKW"/>
    <s v="Discounted"/>
    <s v="Discounted"/>
    <s v="bad"/>
  </r>
  <r>
    <x v="11"/>
    <s v="T02278"/>
    <s v="JUST LIFESTYLE PVT LTD_Treasure Island_Indore"/>
    <s v="SKAGEN"/>
    <s v="FOSSIL INDIA P LTD"/>
    <n v="80"/>
    <n v="15"/>
    <n v="4"/>
    <n v="2023"/>
    <s v="15-4-2023"/>
    <s v="SKW2838I2278"/>
    <s v="P4"/>
    <s v="P4W2"/>
    <x v="0"/>
    <s v="WATCH"/>
    <s v="SKW2838I"/>
    <s v="SKW2838"/>
    <n v="1"/>
    <n v="9495"/>
    <n v="5697"/>
    <n v="0"/>
    <n v="3798"/>
    <x v="0"/>
    <x v="9"/>
    <s v="Traditional"/>
    <n v="2041.2640677966101"/>
    <s v="SKW"/>
    <s v="Discounted"/>
    <s v="Discounted"/>
    <s v="bad"/>
  </r>
  <r>
    <x v="14"/>
    <s v="T04327"/>
    <s v="JUST LIFESTYLE PVT LTD_Sobha City Mall_Thrissur"/>
    <s v="FOSSIL"/>
    <s v="FOSSIL INDIA P LTD"/>
    <n v="83"/>
    <n v="15"/>
    <n v="4"/>
    <n v="2023"/>
    <s v="15-4-2023"/>
    <s v="ES4648I4327"/>
    <s v="P4"/>
    <s v="P4W2"/>
    <x v="0"/>
    <s v="WATCH"/>
    <s v="ES4648I"/>
    <s v="ES4648"/>
    <n v="1"/>
    <n v="9495"/>
    <n v="3798"/>
    <n v="0"/>
    <n v="5697"/>
    <x v="1"/>
    <x v="7"/>
    <s v="Traditional"/>
    <n v="3061.8961016949156"/>
    <s v="FOW"/>
    <s v="Discounted"/>
    <s v="Discounted"/>
    <s v="bad"/>
  </r>
  <r>
    <x v="14"/>
    <s v="T04327"/>
    <s v="JUST LIFESTYLE PVT LTD_Sobha City Mall_Thrissur"/>
    <s v="SKAGEN"/>
    <s v="FOSSIL INDIA P LTD"/>
    <n v="89"/>
    <n v="16"/>
    <n v="4"/>
    <n v="2023"/>
    <s v="16-4-2023"/>
    <s v="SKW3061I4327"/>
    <s v="P4"/>
    <s v="P4W3"/>
    <x v="0"/>
    <s v="WATCH"/>
    <s v="SKW3061I"/>
    <s v="SKW3061"/>
    <n v="1"/>
    <n v="9495"/>
    <n v="5697"/>
    <n v="0"/>
    <n v="3798"/>
    <x v="1"/>
    <x v="9"/>
    <s v="Traditional"/>
    <n v="2041.2640677966101"/>
    <s v="SKW"/>
    <s v="Discounted"/>
    <s v="Discounted"/>
    <s v="bad"/>
  </r>
  <r>
    <x v="5"/>
    <s v="T02296"/>
    <s v="JUST LIFESTYLE Pvt Ltd_ Infinity Mall_ Malad"/>
    <s v="SKAGEN"/>
    <s v="FOSSIL INDIA P LTD"/>
    <n v="135"/>
    <n v="19"/>
    <n v="4"/>
    <n v="2023"/>
    <s v="19-4-2023"/>
    <s v="SKW6374I2296"/>
    <s v="P4"/>
    <s v="P4W3"/>
    <x v="0"/>
    <s v="WATCH"/>
    <s v="SKW6374I"/>
    <s v="SKW6374"/>
    <n v="1"/>
    <n v="9495"/>
    <n v="4748"/>
    <n v="0"/>
    <n v="4747"/>
    <x v="0"/>
    <x v="9"/>
    <s v="Traditional"/>
    <n v="2551.3113559322037"/>
    <s v="SKW"/>
    <s v="Discounted"/>
    <s v="Discounted"/>
    <s v="bad"/>
  </r>
  <r>
    <x v="5"/>
    <s v="T02296"/>
    <s v="JUST LIFESTYLE Pvt Ltd_ Infinity Mall_ Malad"/>
    <s v="FOSSIL"/>
    <s v="FOSSIL INDIA P LTD"/>
    <n v="137"/>
    <n v="20"/>
    <n v="4"/>
    <n v="2023"/>
    <s v="20-4-2023"/>
    <s v="ES4648I2296"/>
    <s v="P4"/>
    <s v="P4W3"/>
    <x v="0"/>
    <s v="WATCH"/>
    <s v="ES4648I"/>
    <s v="ES4648"/>
    <n v="1"/>
    <n v="9495"/>
    <n v="3798"/>
    <n v="0"/>
    <n v="5697"/>
    <x v="0"/>
    <x v="7"/>
    <s v="Traditional"/>
    <n v="3061.8961016949156"/>
    <s v="FOW"/>
    <s v="Discounted"/>
    <s v="Discounted"/>
    <s v="bad"/>
  </r>
  <r>
    <x v="17"/>
    <s v="T02449"/>
    <s v="JUST LIFESTYLE PRIVATE LIMITED_BHOPAL DB MALL"/>
    <s v="FOSSIL"/>
    <s v="FOSSIL INDIA P LTD"/>
    <n v="80"/>
    <n v="21"/>
    <n v="4"/>
    <n v="2023"/>
    <s v="21-4-2023"/>
    <s v="ES4648I2449"/>
    <s v="P4"/>
    <s v="P4W3"/>
    <x v="0"/>
    <s v="WATCH"/>
    <s v="ES4648I"/>
    <s v="ES4648"/>
    <n v="1"/>
    <n v="9495"/>
    <n v="3798"/>
    <n v="0"/>
    <n v="5697"/>
    <x v="0"/>
    <x v="7"/>
    <s v="Traditional"/>
    <n v="3061.8961016949156"/>
    <s v="FOW"/>
    <s v="Discounted"/>
    <s v="Discounted"/>
    <s v="bad"/>
  </r>
  <r>
    <x v="3"/>
    <s v="T02206"/>
    <s v="JUST LIFESTYLE PVT.LTD_ Viviana_Thane"/>
    <s v="SKAGEN"/>
    <s v="FOSSIL INDIA P LTD"/>
    <n v="423"/>
    <n v="22"/>
    <n v="4"/>
    <n v="2023"/>
    <s v="22-4-2023"/>
    <s v="SKW2665I2206"/>
    <s v="P4"/>
    <s v="P4W3"/>
    <x v="0"/>
    <s v="WATCH"/>
    <s v="SKW2665I"/>
    <s v="SKW2665"/>
    <n v="1"/>
    <n v="9495"/>
    <n v="1899"/>
    <n v="0"/>
    <n v="7596"/>
    <x v="0"/>
    <x v="9"/>
    <s v="Traditional"/>
    <n v="4082.5281355932202"/>
    <s v="SKW"/>
    <s v="Discounted"/>
    <s v="Discounted"/>
    <s v="bad"/>
  </r>
  <r>
    <x v="5"/>
    <s v="T02296"/>
    <s v="JUST LIFESTYLE Pvt Ltd_ Infinity Mall_ Malad"/>
    <s v="SKAGEN"/>
    <s v="FOSSIL INDIA P LTD"/>
    <n v="153"/>
    <n v="22"/>
    <n v="4"/>
    <n v="2023"/>
    <s v="22-4-2023"/>
    <s v="SKW2717I2296"/>
    <s v="P4"/>
    <s v="P4W3"/>
    <x v="0"/>
    <s v="WATCH"/>
    <s v="SKW2717I"/>
    <s v="SKW2717"/>
    <n v="1"/>
    <n v="9495"/>
    <n v="5697"/>
    <n v="0"/>
    <n v="3798"/>
    <x v="0"/>
    <x v="9"/>
    <s v="Traditional"/>
    <n v="2041.2640677966101"/>
    <s v="SKW"/>
    <s v="Discounted"/>
    <s v="Discounted"/>
    <s v="bad"/>
  </r>
  <r>
    <x v="3"/>
    <s v="T02206"/>
    <s v="JUST LIFESTYLE PVT.LTD_ Viviana_Thane"/>
    <s v="SKAGEN"/>
    <s v="FOSSIL INDIA P LTD"/>
    <n v="448"/>
    <n v="23"/>
    <n v="4"/>
    <n v="2023"/>
    <s v="23-4-2023"/>
    <s v="SKW6512I2206"/>
    <s v="P4"/>
    <s v="P4W4"/>
    <x v="0"/>
    <s v="WATCH"/>
    <s v="SKW6512I"/>
    <s v="SKW6512"/>
    <n v="1"/>
    <n v="9495"/>
    <n v="2848"/>
    <n v="0"/>
    <n v="6647"/>
    <x v="0"/>
    <x v="9"/>
    <s v="Traditional"/>
    <n v="3572.4808474576275"/>
    <s v="SKW"/>
    <s v="Discounted"/>
    <s v="Discounted"/>
    <s v="bad"/>
  </r>
  <r>
    <x v="1"/>
    <s v="T02294"/>
    <s v="JUST LIFESTYLE Pvt Ltd Andheri Link Road_ Mumbai"/>
    <s v="FOSSIL"/>
    <s v="FOSSIL INDIA P LTD"/>
    <n v="118"/>
    <n v="23"/>
    <n v="4"/>
    <n v="2023"/>
    <s v="23-4-2023"/>
    <s v="ES46482294"/>
    <s v="P4"/>
    <s v="P4W4"/>
    <x v="0"/>
    <s v="WATCH"/>
    <s v="ES4648"/>
    <s v="ES4648"/>
    <n v="1"/>
    <n v="9495"/>
    <n v="3798"/>
    <n v="0"/>
    <n v="5697"/>
    <x v="0"/>
    <x v="7"/>
    <s v="Traditional"/>
    <n v="3061.8961016949156"/>
    <s v="FOW"/>
    <s v="Discounted"/>
    <s v="Discounted"/>
    <s v="bad"/>
  </r>
  <r>
    <x v="13"/>
    <s v="T02320"/>
    <s v="JUST LIFESTYLE PVT LTD_ Nasik"/>
    <s v="FOSSIL"/>
    <s v="FOSSIL INDIA P LTD"/>
    <n v="143"/>
    <n v="23"/>
    <n v="4"/>
    <n v="2023"/>
    <s v="23-4-2023"/>
    <s v="ES4648I2320"/>
    <s v="P4"/>
    <s v="P4W4"/>
    <x v="0"/>
    <s v="WATCH"/>
    <s v="ES4648I"/>
    <s v="ES4648"/>
    <n v="1"/>
    <n v="9495"/>
    <n v="3798"/>
    <n v="0"/>
    <n v="5697"/>
    <x v="0"/>
    <x v="7"/>
    <s v="Traditional"/>
    <n v="3061.8961016949156"/>
    <s v="FOW"/>
    <s v="Discounted"/>
    <s v="Discounted"/>
    <s v="bad"/>
  </r>
  <r>
    <x v="3"/>
    <s v="T02206"/>
    <s v="JUST LIFESTYLE PVT.LTD_ Viviana_Thane"/>
    <s v="SKAGEN"/>
    <s v="FOSSIL INDIA P LTD"/>
    <n v="450"/>
    <n v="23"/>
    <n v="4"/>
    <n v="2023"/>
    <s v="23-4-2023"/>
    <s v="SKW2838I2206"/>
    <s v="P4"/>
    <s v="P4W4"/>
    <x v="0"/>
    <s v="WATCH"/>
    <s v="SKW2838I"/>
    <s v="SKW2838"/>
    <n v="1"/>
    <n v="9495"/>
    <n v="6646"/>
    <n v="0"/>
    <n v="2849"/>
    <x v="0"/>
    <x v="9"/>
    <s v="Traditional"/>
    <n v="1531.216779661017"/>
    <s v="SKW"/>
    <s v="Discounted"/>
    <s v="Discounted"/>
    <s v="bad"/>
  </r>
  <r>
    <x v="17"/>
    <s v="T02449"/>
    <s v="JUST LIFESTYLE PRIVATE LIMITED_BHOPAL DB MALL"/>
    <s v="ARMANI EXCHANGE"/>
    <s v="FOSSIL INDIA P LTD"/>
    <n v="1992"/>
    <n v="31"/>
    <n v="3"/>
    <n v="2023"/>
    <s v="31-3-2023"/>
    <s v="AX5265I2449"/>
    <s v="P3"/>
    <s v="P3W5"/>
    <x v="1"/>
    <s v="WATCH"/>
    <s v="AX5265I"/>
    <s v="AX5265"/>
    <n v="1"/>
    <n v="8995"/>
    <n v="2698"/>
    <n v="0"/>
    <n v="6297"/>
    <x v="0"/>
    <x v="6"/>
    <s v="Traditional"/>
    <n v="3384.370677966102"/>
    <s v="AXW"/>
    <s v="Discounted"/>
    <s v="Discounted"/>
    <s v="bad"/>
  </r>
  <r>
    <x v="7"/>
    <s v="T02095"/>
    <s v="JUST LIFESTYLE PVT.LTD_ Aurangabad"/>
    <s v="FOSSIL"/>
    <s v="FOSSIL INDIA P LTD"/>
    <n v="30"/>
    <n v="6"/>
    <n v="4"/>
    <n v="2023"/>
    <s v="6-4-2023"/>
    <s v="BQ2512I2095"/>
    <s v="P4"/>
    <s v="P4W1"/>
    <x v="0"/>
    <s v="WATCH"/>
    <s v="BQ2512I"/>
    <s v="BQ2512"/>
    <n v="1"/>
    <n v="8995"/>
    <n v="0"/>
    <n v="0"/>
    <n v="8995"/>
    <x v="0"/>
    <x v="8"/>
    <s v="Traditional"/>
    <n v="4834.4313559322036"/>
    <s v="FOW DF"/>
    <s v="Non-Discounted"/>
    <s v="Non-Discounted"/>
    <s v="bad"/>
  </r>
  <r>
    <x v="7"/>
    <s v="T02095"/>
    <s v="JUST LIFESTYLE PVT.LTD_ Aurangabad"/>
    <s v="SKAGEN"/>
    <s v="FOSSIL INDIA P LTD"/>
    <n v="46"/>
    <n v="8"/>
    <n v="4"/>
    <n v="2023"/>
    <s v="8-4-2023"/>
    <s v="SKW3064I2095"/>
    <s v="P4"/>
    <s v="P4W1"/>
    <x v="0"/>
    <s v="WATCH"/>
    <s v="SKW3064I"/>
    <s v="SKW3064"/>
    <n v="1"/>
    <n v="8995"/>
    <n v="5397"/>
    <n v="0"/>
    <n v="3598"/>
    <x v="0"/>
    <x v="9"/>
    <s v="Traditional"/>
    <n v="1933.7725423728812"/>
    <s v="SKW"/>
    <s v="Discounted"/>
    <s v="Discounted"/>
    <s v="bad"/>
  </r>
  <r>
    <x v="4"/>
    <s v="T04206"/>
    <s v="Just Lifestyle Pvt Ltd_PHX_BLR"/>
    <s v="SKAGEN"/>
    <s v="FOSSIL INDIA P LTD"/>
    <n v="101"/>
    <n v="8"/>
    <n v="4"/>
    <n v="2023"/>
    <s v="8-4-2023"/>
    <s v="SKW3067I4206"/>
    <s v="P4"/>
    <s v="P4W1"/>
    <x v="0"/>
    <s v="WATCH"/>
    <s v="SKW3067I"/>
    <s v="SKW3067"/>
    <n v="1"/>
    <n v="8995"/>
    <n v="5397"/>
    <n v="0"/>
    <n v="3598"/>
    <x v="1"/>
    <x v="9"/>
    <s v="Traditional"/>
    <n v="1933.7725423728812"/>
    <s v="SKW"/>
    <s v="Discounted"/>
    <s v="Discounted"/>
    <s v="bad"/>
  </r>
  <r>
    <x v="5"/>
    <s v="T02296"/>
    <s v="JUST LIFESTYLE Pvt Ltd_ Infinity Mall_ Malad"/>
    <s v="ARMANI EXCHANGE"/>
    <s v="FOSSIL INDIA P LTD"/>
    <n v="46"/>
    <n v="8"/>
    <n v="4"/>
    <n v="2023"/>
    <s v="8-4-2023"/>
    <s v="AX5266I2296"/>
    <s v="P4"/>
    <s v="P4W1"/>
    <x v="0"/>
    <s v="WATCH"/>
    <s v="AX5266I"/>
    <s v="AX5266"/>
    <n v="1"/>
    <n v="8995"/>
    <n v="3598"/>
    <n v="0"/>
    <n v="5397"/>
    <x v="0"/>
    <x v="6"/>
    <s v="Traditional"/>
    <n v="2900.6588135593224"/>
    <s v="AXW"/>
    <s v="Discounted"/>
    <s v="Discounted"/>
    <s v="bad"/>
  </r>
  <r>
    <x v="7"/>
    <s v="T02095"/>
    <s v="JUST LIFESTYLE PVT.LTD_ Aurangabad"/>
    <s v="SKAGEN"/>
    <s v="FOSSIL INDIA P LTD"/>
    <n v="54"/>
    <n v="9"/>
    <n v="4"/>
    <n v="2023"/>
    <s v="9-4-2023"/>
    <s v="SKW3069I2095"/>
    <s v="P4"/>
    <s v="P4W2"/>
    <x v="0"/>
    <s v="WATCH"/>
    <s v="SKW3069I"/>
    <s v="SKW3069"/>
    <n v="1"/>
    <n v="8995"/>
    <n v="5397"/>
    <n v="0"/>
    <n v="3598"/>
    <x v="0"/>
    <x v="9"/>
    <s v="Traditional"/>
    <n v="1933.7725423728812"/>
    <s v="SKW"/>
    <s v="Discounted"/>
    <s v="Discounted"/>
    <s v="bad"/>
  </r>
  <r>
    <x v="2"/>
    <s v="T04291"/>
    <s v="JUST LIFESTYLE PVT LTD_Blr Airport"/>
    <s v="SKAGEN"/>
    <s v="FOSSIL INDIA P LTD"/>
    <n v="64"/>
    <n v="9"/>
    <n v="4"/>
    <n v="2023"/>
    <s v="9-4-2023"/>
    <s v="SKW3068I4291"/>
    <s v="P4"/>
    <s v="P4W2"/>
    <x v="0"/>
    <s v="WATCH"/>
    <s v="SKW3068I"/>
    <s v="SKW3068"/>
    <n v="1"/>
    <n v="8995"/>
    <n v="5397"/>
    <n v="0"/>
    <n v="3598"/>
    <x v="1"/>
    <x v="9"/>
    <s v="Traditional"/>
    <n v="1933.7725423728812"/>
    <s v="SKW"/>
    <s v="Discounted"/>
    <s v="Discounted"/>
    <s v="bad"/>
  </r>
  <r>
    <x v="14"/>
    <s v="T04327"/>
    <s v="JUST LIFESTYLE PVT LTD_Sobha City Mall_Thrissur"/>
    <s v="SKAGEN"/>
    <s v="FOSSIL INDIA P LTD"/>
    <n v="44"/>
    <n v="9"/>
    <n v="4"/>
    <n v="2023"/>
    <s v="9-4-2023"/>
    <s v="SKW2765IT4327"/>
    <s v="P4"/>
    <s v="P4W2"/>
    <x v="0"/>
    <s v="WATCH"/>
    <s v="SKW2765IT"/>
    <s v="SKW2765"/>
    <n v="1"/>
    <n v="8995"/>
    <n v="5397"/>
    <n v="0"/>
    <n v="3598"/>
    <x v="1"/>
    <x v="9"/>
    <s v="Traditional"/>
    <n v="1933.7725423728812"/>
    <s v="SKW"/>
    <s v="Discounted"/>
    <s v="Discounted"/>
    <s v="bad"/>
  </r>
  <r>
    <x v="5"/>
    <s v="T02296"/>
    <s v="JUST LIFESTYLE Pvt Ltd_ Infinity Mall_ Malad"/>
    <s v="SKAGEN"/>
    <s v="FOSSIL INDIA P LTD"/>
    <n v="68"/>
    <n v="10"/>
    <n v="4"/>
    <n v="2023"/>
    <s v="10-4-2023"/>
    <s v="SKW3069I2296"/>
    <s v="P4"/>
    <s v="P4W2"/>
    <x v="0"/>
    <s v="WATCH"/>
    <s v="SKW3069I"/>
    <s v="SKW3069"/>
    <n v="1"/>
    <n v="8995"/>
    <n v="5397"/>
    <n v="0"/>
    <n v="3598"/>
    <x v="0"/>
    <x v="9"/>
    <s v="Traditional"/>
    <n v="1933.7725423728812"/>
    <s v="SKW"/>
    <s v="Discounted"/>
    <s v="Discounted"/>
    <s v="bad"/>
  </r>
  <r>
    <x v="2"/>
    <s v="T04291"/>
    <s v="JUST LIFESTYLE PVT LTD_Blr Airport"/>
    <s v="SKAGEN"/>
    <s v="FOSSIL INDIA P LTD"/>
    <n v="82"/>
    <n v="11"/>
    <n v="4"/>
    <n v="2023"/>
    <s v="11-4-2023"/>
    <s v="SKW2765I4291"/>
    <s v="P4"/>
    <s v="P4W2"/>
    <x v="0"/>
    <s v="WATCH"/>
    <s v="SKW2765I"/>
    <s v="SKW2765"/>
    <n v="1"/>
    <n v="8995"/>
    <n v="5397"/>
    <n v="0"/>
    <n v="3598"/>
    <x v="1"/>
    <x v="9"/>
    <s v="Traditional"/>
    <n v="1933.7725423728812"/>
    <s v="SKW"/>
    <s v="Discounted"/>
    <s v="Discounted"/>
    <s v="bad"/>
  </r>
  <r>
    <x v="7"/>
    <s v="T02095"/>
    <s v="JUST LIFESTYLE PVT.LTD_ Aurangabad"/>
    <s v="ARMANI EXCHANGE"/>
    <s v="FOSSIL INDIA P LTD"/>
    <n v="73"/>
    <n v="13"/>
    <n v="4"/>
    <n v="2023"/>
    <s v="13-4-2023"/>
    <s v="AX5266I2095"/>
    <s v="P4"/>
    <s v="P4W2"/>
    <x v="0"/>
    <s v="WATCH"/>
    <s v="AX5266I"/>
    <s v="AX5266"/>
    <n v="1"/>
    <n v="8995"/>
    <n v="3598"/>
    <n v="0"/>
    <n v="5397"/>
    <x v="0"/>
    <x v="6"/>
    <s v="Traditional"/>
    <n v="2900.6588135593224"/>
    <s v="AXW"/>
    <s v="Discounted"/>
    <s v="Discounted"/>
    <s v="bad"/>
  </r>
  <r>
    <x v="11"/>
    <s v="T02278"/>
    <s v="JUST LIFESTYLE PVT LTD_Treasure Island_Indore"/>
    <s v="SKAGEN"/>
    <s v="FOSSIL INDIA P LTD"/>
    <n v="77"/>
    <n v="15"/>
    <n v="4"/>
    <n v="2023"/>
    <s v="15-4-2023"/>
    <s v="SKW3069I2278"/>
    <s v="P4"/>
    <s v="P4W2"/>
    <x v="0"/>
    <s v="WATCH"/>
    <s v="SKW3069I"/>
    <s v="SKW3069"/>
    <n v="1"/>
    <n v="8995"/>
    <n v="5397"/>
    <n v="0"/>
    <n v="3598"/>
    <x v="0"/>
    <x v="9"/>
    <s v="Traditional"/>
    <n v="1933.7725423728812"/>
    <s v="SKW"/>
    <s v="Discounted"/>
    <s v="Discounted"/>
    <s v="bad"/>
  </r>
  <r>
    <x v="6"/>
    <s v="T04360"/>
    <s v="JUST LIFESTYLE PRIVATE LIMITED_ Coimbatore"/>
    <s v="ARMANI EXCHANGE"/>
    <s v="FOSSIL INDIA P LTD"/>
    <n v="74"/>
    <n v="17"/>
    <n v="4"/>
    <n v="2023"/>
    <s v="17-4-2023"/>
    <s v="AX5266I4360"/>
    <s v="P4"/>
    <s v="P4W3"/>
    <x v="0"/>
    <s v="WATCH"/>
    <s v="AX5266I"/>
    <s v="AX5266"/>
    <n v="1"/>
    <n v="8995"/>
    <n v="3598"/>
    <n v="0"/>
    <n v="5397"/>
    <x v="1"/>
    <x v="6"/>
    <s v="Traditional"/>
    <n v="2900.6588135593224"/>
    <s v="AXW"/>
    <s v="Discounted"/>
    <s v="Discounted"/>
    <s v="bad"/>
  </r>
  <r>
    <x v="6"/>
    <s v="T04360"/>
    <s v="JUST LIFESTYLE PRIVATE LIMITED_ Coimbatore"/>
    <s v="SKAGEN"/>
    <s v="FOSSIL INDIA P LTD"/>
    <n v="73"/>
    <n v="17"/>
    <n v="4"/>
    <n v="2023"/>
    <s v="17-4-2023"/>
    <s v="SKW3069I4360"/>
    <s v="P4"/>
    <s v="P4W3"/>
    <x v="0"/>
    <s v="WATCH"/>
    <s v="SKW3069I"/>
    <s v="SKW3069"/>
    <n v="1"/>
    <n v="8995"/>
    <n v="5397"/>
    <n v="0"/>
    <n v="3598"/>
    <x v="1"/>
    <x v="9"/>
    <s v="Traditional"/>
    <n v="1933.7725423728812"/>
    <s v="SKW"/>
    <s v="Discounted"/>
    <s v="Discounted"/>
    <s v="bad"/>
  </r>
  <r>
    <x v="3"/>
    <s v="T02206"/>
    <s v="JUST LIFESTYLE PVT.LTD_ Viviana_Thane"/>
    <s v="SKAGEN"/>
    <s v="FOSSIL INDIA P LTD"/>
    <n v="347"/>
    <n v="17"/>
    <n v="4"/>
    <n v="2023"/>
    <s v="17-4-2023"/>
    <s v="SKW3067I2206"/>
    <s v="P4"/>
    <s v="P4W3"/>
    <x v="0"/>
    <s v="WATCH"/>
    <s v="SKW3067I"/>
    <s v="SKW3067"/>
    <n v="1"/>
    <n v="8995"/>
    <n v="5397"/>
    <n v="0"/>
    <n v="3598"/>
    <x v="0"/>
    <x v="9"/>
    <s v="Traditional"/>
    <n v="1933.7725423728812"/>
    <s v="SKW"/>
    <s v="Discounted"/>
    <s v="Discounted"/>
    <s v="bad"/>
  </r>
  <r>
    <x v="4"/>
    <s v="T04206"/>
    <s v="Just Lifestyle Pvt Ltd_PHX_BLR"/>
    <s v="SKAGEN"/>
    <s v="FOSSIL INDIA P LTD"/>
    <n v="223"/>
    <n v="18"/>
    <n v="4"/>
    <n v="2023"/>
    <s v="18-4-2023"/>
    <s v="SKW3069I4206"/>
    <s v="P4"/>
    <s v="P4W3"/>
    <x v="0"/>
    <s v="WATCH"/>
    <s v="SKW3069I"/>
    <s v="SKW3069"/>
    <n v="1"/>
    <n v="8995"/>
    <n v="5397"/>
    <n v="0"/>
    <n v="3598"/>
    <x v="1"/>
    <x v="9"/>
    <s v="Traditional"/>
    <n v="1933.7725423728812"/>
    <s v="SKW"/>
    <s v="Discounted"/>
    <s v="Discounted"/>
    <s v="bad"/>
  </r>
  <r>
    <x v="14"/>
    <s v="T04327"/>
    <s v="JUST LIFESTYLE PVT LTD_Sobha City Mall_Thrissur"/>
    <s v="SKAGEN"/>
    <s v="FOSSIL INDIA P LTD"/>
    <n v="101"/>
    <n v="18"/>
    <n v="4"/>
    <n v="2023"/>
    <s v="18-4-2023"/>
    <s v="SKW3064I4327"/>
    <s v="P4"/>
    <s v="P4W3"/>
    <x v="0"/>
    <s v="WATCH"/>
    <s v="SKW3064I"/>
    <s v="SKW3064"/>
    <n v="1"/>
    <n v="8995"/>
    <n v="5397"/>
    <n v="0"/>
    <n v="3598"/>
    <x v="1"/>
    <x v="9"/>
    <s v="Traditional"/>
    <n v="1933.7725423728812"/>
    <s v="SKW"/>
    <s v="Discounted"/>
    <s v="Discounted"/>
    <s v="bad"/>
  </r>
  <r>
    <x v="5"/>
    <s v="T02296"/>
    <s v="JUST LIFESTYLE Pvt Ltd_ Infinity Mall_ Malad"/>
    <s v="SKAGEN"/>
    <s v="FOSSIL INDIA P LTD"/>
    <n v="135"/>
    <n v="19"/>
    <n v="4"/>
    <n v="2023"/>
    <s v="19-4-2023"/>
    <s v="SKW3064I2296"/>
    <s v="P4"/>
    <s v="P4W3"/>
    <x v="0"/>
    <s v="WATCH"/>
    <s v="SKW3064I"/>
    <s v="SKW3064"/>
    <n v="1"/>
    <n v="8995"/>
    <n v="5397"/>
    <n v="0"/>
    <n v="3598"/>
    <x v="0"/>
    <x v="9"/>
    <s v="Traditional"/>
    <n v="1933.7725423728812"/>
    <s v="SKW"/>
    <s v="Discounted"/>
    <s v="Discounted"/>
    <s v="bad"/>
  </r>
  <r>
    <x v="14"/>
    <s v="T04327"/>
    <s v="JUST LIFESTYLE PVT LTD_Sobha City Mall_Thrissur"/>
    <s v="ARMANI EXCHANGE"/>
    <s v="FOSSIL INDIA P LTD"/>
    <n v="107"/>
    <n v="19"/>
    <n v="4"/>
    <n v="2023"/>
    <s v="19-4-2023"/>
    <s v="AX5266I4327"/>
    <s v="P4"/>
    <s v="P4W3"/>
    <x v="0"/>
    <s v="WATCH"/>
    <s v="AX5266I"/>
    <s v="AX5266"/>
    <n v="1"/>
    <n v="8995"/>
    <n v="3598"/>
    <n v="0"/>
    <n v="5397"/>
    <x v="1"/>
    <x v="6"/>
    <s v="Traditional"/>
    <n v="2900.6588135593224"/>
    <s v="AXW"/>
    <s v="Discounted"/>
    <s v="Discounted"/>
    <s v="bad"/>
  </r>
  <r>
    <x v="15"/>
    <s v="T02393"/>
    <s v="JUST LIFESTYLE PVT LTD_Nagpur (Trillium-JW)"/>
    <s v="FOSSIL"/>
    <s v="FOSSIL INDIA P LTD"/>
    <n v="48"/>
    <n v="20"/>
    <n v="4"/>
    <n v="2023"/>
    <s v="20-4-2023"/>
    <s v="BQ2512I2393"/>
    <s v="P4"/>
    <s v="P4W3"/>
    <x v="0"/>
    <s v="WATCH"/>
    <s v="BQ2512I"/>
    <s v="BQ2512"/>
    <n v="1"/>
    <n v="8995"/>
    <n v="0"/>
    <n v="0"/>
    <n v="8995"/>
    <x v="0"/>
    <x v="8"/>
    <s v="Traditional"/>
    <n v="4834.4313559322036"/>
    <s v="FOW DF"/>
    <s v="Non-Discounted"/>
    <s v="Non-Discounted"/>
    <s v="bad"/>
  </r>
  <r>
    <x v="7"/>
    <s v="T02095"/>
    <s v="JUST LIFESTYLE PVT.LTD_ Aurangabad"/>
    <s v="SKAGEN"/>
    <s v="FOSSIL INDIA P LTD"/>
    <n v="119"/>
    <n v="22"/>
    <n v="4"/>
    <n v="2023"/>
    <s v="22-4-2023"/>
    <s v="SKW3067I2095"/>
    <s v="P4"/>
    <s v="P4W3"/>
    <x v="0"/>
    <s v="WATCH"/>
    <s v="SKW3067I"/>
    <s v="SKW3067"/>
    <n v="1"/>
    <n v="8995"/>
    <n v="5397"/>
    <n v="0"/>
    <n v="3598"/>
    <x v="0"/>
    <x v="9"/>
    <s v="Traditional"/>
    <n v="1933.7725423728812"/>
    <s v="SKW"/>
    <s v="Discounted"/>
    <s v="Discounted"/>
    <s v="bad"/>
  </r>
  <r>
    <x v="5"/>
    <s v="T02296"/>
    <s v="JUST LIFESTYLE Pvt Ltd_ Infinity Mall_ Malad"/>
    <s v="FOSSIL"/>
    <s v="FOSSIL INDIA P LTD"/>
    <n v="162"/>
    <n v="23"/>
    <n v="4"/>
    <n v="2023"/>
    <s v="23-4-2023"/>
    <s v="ES5207I2296"/>
    <s v="P4"/>
    <s v="P4W4"/>
    <x v="0"/>
    <s v="WATCH"/>
    <s v="ES5207I"/>
    <s v="ES5207"/>
    <n v="1"/>
    <n v="8995"/>
    <n v="1799"/>
    <n v="0"/>
    <n v="7196"/>
    <x v="0"/>
    <x v="7"/>
    <s v="Traditional"/>
    <n v="3867.5450847457623"/>
    <s v="FOW"/>
    <s v="Discounted"/>
    <s v="Discounted"/>
    <s v="bad"/>
  </r>
  <r>
    <x v="18"/>
    <s v="T02497"/>
    <s v="JUST LIFESTYLE PVT LTD_ Amravati"/>
    <s v="FOSSIL"/>
    <s v="FOSSIL INDIA P LTD"/>
    <n v="381"/>
    <n v="31"/>
    <n v="3"/>
    <n v="2023"/>
    <s v="31-3-2023"/>
    <s v="BQ3420I2497"/>
    <s v="P3"/>
    <s v="P3W5"/>
    <x v="1"/>
    <s v="WATCH"/>
    <s v="BQ3420I"/>
    <s v="BQ3420"/>
    <n v="1"/>
    <n v="8495"/>
    <n v="0"/>
    <n v="0"/>
    <n v="8495"/>
    <x v="0"/>
    <x v="8"/>
    <s v="Traditional"/>
    <n v="4565.702542372881"/>
    <s v="FOW DF"/>
    <s v="Non-Discounted"/>
    <s v="Non-Discounted"/>
    <s v="bad"/>
  </r>
  <r>
    <x v="9"/>
    <s v="T01192"/>
    <s v="JUST LIFESTYLE PVT LTD_Bareilly"/>
    <s v="FOSSIL"/>
    <s v="FOSSIL INDIA P LTD"/>
    <n v="7"/>
    <n v="2"/>
    <n v="4"/>
    <n v="2023"/>
    <s v="2-4-2023"/>
    <s v="BQ3656I1192"/>
    <s v="P4"/>
    <s v="P4W1"/>
    <x v="0"/>
    <s v="WATCH"/>
    <s v="BQ3656I"/>
    <s v="BQ3656"/>
    <n v="1"/>
    <n v="8495"/>
    <n v="0"/>
    <n v="425"/>
    <n v="8495"/>
    <x v="2"/>
    <x v="8"/>
    <s v="Traditional"/>
    <n v="4565.702542372881"/>
    <s v="FOW DF"/>
    <s v="Non-Discounted"/>
    <s v="Non-Discounted"/>
    <s v="bad"/>
  </r>
  <r>
    <x v="5"/>
    <s v="T02296"/>
    <s v="JUST LIFESTYLE Pvt Ltd_ Infinity Mall_ Malad"/>
    <s v="SKAGEN"/>
    <s v="FOSSIL INDIA P LTD"/>
    <n v="19"/>
    <n v="4"/>
    <n v="4"/>
    <n v="2023"/>
    <s v="4-4-2023"/>
    <s v="SKW2716I2296"/>
    <s v="P4"/>
    <s v="P4W1"/>
    <x v="0"/>
    <s v="WATCH"/>
    <s v="SKW2716I"/>
    <s v="SKW2716"/>
    <n v="1"/>
    <n v="7995"/>
    <n v="3198"/>
    <n v="0"/>
    <n v="4797"/>
    <x v="0"/>
    <x v="9"/>
    <s v="Traditional"/>
    <n v="2578.184237288136"/>
    <s v="SKW"/>
    <s v="Discounted"/>
    <s v="Discounted"/>
    <s v="bad"/>
  </r>
  <r>
    <x v="6"/>
    <s v="T04360"/>
    <s v="JUST LIFESTYLE PRIVATE LIMITED_ Coimbatore"/>
    <s v="ARMANI EXCHANGE"/>
    <s v="FOSSIL INDIA P LTD"/>
    <n v="50"/>
    <n v="9"/>
    <n v="4"/>
    <n v="2023"/>
    <s v="9-4-2023"/>
    <s v="AX2520I4360"/>
    <s v="P4"/>
    <s v="P4W2"/>
    <x v="0"/>
    <s v="WATCH"/>
    <s v="AX2520I"/>
    <s v="AX2520"/>
    <n v="1"/>
    <n v="7995"/>
    <n v="3198"/>
    <n v="0"/>
    <n v="4797"/>
    <x v="1"/>
    <x v="6"/>
    <s v="Traditional"/>
    <n v="2578.184237288136"/>
    <s v="AXW"/>
    <s v="Discounted"/>
    <s v="Discounted"/>
    <s v="bad"/>
  </r>
  <r>
    <x v="1"/>
    <s v="T02294"/>
    <s v="JUST LIFESTYLE Pvt Ltd Andheri Link Road_ Mumbai"/>
    <s v="FOSSIL"/>
    <s v="FOSSIL INDIA P LTD"/>
    <n v="53"/>
    <n v="10"/>
    <n v="4"/>
    <n v="2023"/>
    <s v="10-4-2023"/>
    <s v="ES4447I2294"/>
    <s v="P4"/>
    <s v="P4W2"/>
    <x v="0"/>
    <s v="WATCH"/>
    <s v="ES4447I"/>
    <s v="ES4447"/>
    <n v="1"/>
    <n v="7995"/>
    <n v="0"/>
    <n v="0"/>
    <n v="7995"/>
    <x v="0"/>
    <x v="7"/>
    <s v="Traditional"/>
    <n v="4296.9737288135593"/>
    <s v="FOW"/>
    <s v="Non-Discounted"/>
    <s v="Non-Discounted"/>
    <s v="bad"/>
  </r>
  <r>
    <x v="14"/>
    <s v="T04327"/>
    <s v="JUST LIFESTYLE PVT LTD_Sobha City Mall_Thrissur"/>
    <s v="FOSSIL"/>
    <s v="FOSSIL INDIA P LTD"/>
    <n v="79"/>
    <n v="14"/>
    <n v="4"/>
    <n v="2023"/>
    <s v="14-4-2023"/>
    <s v="BQ3498I4327"/>
    <s v="P4"/>
    <s v="P4W2"/>
    <x v="0"/>
    <s v="WATCH"/>
    <s v="BQ3498I"/>
    <s v="BQ3498"/>
    <n v="1"/>
    <n v="7995"/>
    <n v="0"/>
    <n v="0"/>
    <n v="7995"/>
    <x v="1"/>
    <x v="8"/>
    <s v="Traditional"/>
    <n v="4296.9737288135593"/>
    <s v="FOW DF"/>
    <s v="Non-Discounted"/>
    <s v="Non-Discounted"/>
    <s v="bad"/>
  </r>
  <r>
    <x v="2"/>
    <s v="T04291"/>
    <s v="JUST LIFESTYLE PVT LTD_Blr Airport"/>
    <s v="FOSSIL"/>
    <s v="FOSSIL INDIA P LTD"/>
    <n v="113"/>
    <n v="15"/>
    <n v="4"/>
    <n v="2023"/>
    <s v="15-4-2023"/>
    <s v="ES5068I4291"/>
    <s v="P4"/>
    <s v="P4W2"/>
    <x v="0"/>
    <s v="WATCH"/>
    <s v="ES5068I"/>
    <s v="ES5068"/>
    <n v="1"/>
    <n v="7995"/>
    <n v="1599"/>
    <n v="0"/>
    <n v="6396"/>
    <x v="1"/>
    <x v="7"/>
    <s v="Traditional"/>
    <n v="3437.5789830508475"/>
    <s v="FOW"/>
    <s v="Discounted"/>
    <s v="Discounted"/>
    <s v="bad"/>
  </r>
  <r>
    <x v="11"/>
    <s v="T02278"/>
    <s v="JUST LIFESTYLE PVT LTD_Treasure Island_Indore"/>
    <s v="FOSSIL"/>
    <s v="FOSSIL INDIA P LTD"/>
    <n v="90"/>
    <n v="17"/>
    <n v="4"/>
    <n v="2023"/>
    <s v="17-4-2023"/>
    <s v="FS5263I2278"/>
    <s v="P4"/>
    <s v="P4W3"/>
    <x v="0"/>
    <s v="WATCH"/>
    <s v="FS5263I"/>
    <s v="FS5263"/>
    <n v="1"/>
    <n v="7995"/>
    <n v="0"/>
    <n v="0"/>
    <n v="7995"/>
    <x v="0"/>
    <x v="7"/>
    <s v="Traditional"/>
    <n v="4296.9737288135593"/>
    <s v="FOW"/>
    <s v="Non-Discounted"/>
    <s v="Non-Discounted"/>
    <s v="bad"/>
  </r>
  <r>
    <x v="0"/>
    <s v="T02286"/>
    <s v="JUST LIFESTYLE PVT.LTD_ Anudh"/>
    <s v="DIESEL"/>
    <s v="FOSSIL INDIA P LTD"/>
    <n v="143"/>
    <n v="22"/>
    <n v="4"/>
    <n v="2023"/>
    <s v="22-4-2023"/>
    <s v="DZ1819I2286"/>
    <s v="P4"/>
    <s v="P4W3"/>
    <x v="0"/>
    <s v="WATCH"/>
    <s v="DZ1819I"/>
    <s v="DZ1819"/>
    <n v="1"/>
    <n v="7995"/>
    <n v="1599"/>
    <n v="0"/>
    <n v="6396"/>
    <x v="0"/>
    <x v="1"/>
    <s v="Traditional"/>
    <n v="3437.5789830508475"/>
    <s v="DZW"/>
    <s v="Discounted"/>
    <s v="Discounted"/>
    <s v="bad"/>
  </r>
  <r>
    <x v="0"/>
    <s v="T02286"/>
    <s v="JUST LIFESTYLE PVT.LTD_ Anudh"/>
    <s v="FOSSIL"/>
    <s v="FOSSIL INDIA P LTD"/>
    <n v="180"/>
    <n v="23"/>
    <n v="4"/>
    <n v="2023"/>
    <s v="23-4-2023"/>
    <s v="FS5402I2286"/>
    <s v="P4"/>
    <s v="P4W4"/>
    <x v="0"/>
    <s v="WATCH"/>
    <s v="FS5402I"/>
    <s v="FS5402"/>
    <n v="1"/>
    <n v="7995"/>
    <n v="0"/>
    <n v="0"/>
    <n v="7995"/>
    <x v="0"/>
    <x v="7"/>
    <s v="Traditional"/>
    <n v="4296.9737288135593"/>
    <s v="FOW"/>
    <s v="Non-Discounted"/>
    <s v="Non-Discounted"/>
    <s v="bad"/>
  </r>
  <r>
    <x v="5"/>
    <s v="T02296"/>
    <s v="JUST LIFESTYLE Pvt Ltd_ Infinity Mall_ Malad"/>
    <s v="SKAGEN"/>
    <s v="FOSSIL INDIA P LTD"/>
    <n v="2514"/>
    <n v="30"/>
    <n v="3"/>
    <n v="2023"/>
    <s v="30-3-2023"/>
    <s v="SKW6743I2296"/>
    <s v="P3"/>
    <s v="P3W5"/>
    <x v="1"/>
    <s v="WATCH"/>
    <s v="SKW6743I"/>
    <s v="SKW6743"/>
    <n v="1"/>
    <n v="6995"/>
    <n v="2098"/>
    <n v="0"/>
    <n v="4897"/>
    <x v="0"/>
    <x v="9"/>
    <s v="Traditional"/>
    <n v="2631.9300000000003"/>
    <s v="SKW"/>
    <s v="Discounted"/>
    <s v="Discounted"/>
    <s v="bad"/>
  </r>
  <r>
    <x v="13"/>
    <s v="T02320"/>
    <s v="JUST LIFESTYLE PVT LTD_ Nasik"/>
    <s v="ARMANI EXCHANGE"/>
    <s v="FOSSIL INDIA P LTD"/>
    <n v="27"/>
    <n v="4"/>
    <n v="4"/>
    <n v="2023"/>
    <s v="4-4-2023"/>
    <s v="AX2433I2320"/>
    <s v="P4"/>
    <s v="P4W1"/>
    <x v="0"/>
    <s v="WATCH"/>
    <s v="AX2433I"/>
    <s v="AX2433"/>
    <n v="1"/>
    <n v="6995"/>
    <n v="1399"/>
    <n v="0"/>
    <n v="5596"/>
    <x v="0"/>
    <x v="6"/>
    <s v="Traditional"/>
    <n v="3007.6128813559321"/>
    <s v="AXW"/>
    <s v="Discounted"/>
    <s v="Discounted"/>
    <s v="bad"/>
  </r>
  <r>
    <x v="17"/>
    <s v="T02449"/>
    <s v="JUST LIFESTYLE PRIVATE LIMITED_BHOPAL DB MALL"/>
    <s v="ARMANI EXCHANGE"/>
    <s v="FOSSIL INDIA P LTD"/>
    <n v="29"/>
    <n v="7"/>
    <n v="4"/>
    <n v="2023"/>
    <s v="7-4-2023"/>
    <s v="AX2527I2449"/>
    <s v="P4"/>
    <s v="P4W1"/>
    <x v="0"/>
    <s v="WATCH"/>
    <s v="AX2527I"/>
    <s v="AX2527"/>
    <n v="1"/>
    <n v="6995"/>
    <n v="3498"/>
    <n v="0"/>
    <n v="3497"/>
    <x v="0"/>
    <x v="6"/>
    <s v="Traditional"/>
    <n v="1879.4893220338986"/>
    <s v="AXW"/>
    <s v="Discounted"/>
    <s v="Discounted"/>
    <s v="bad"/>
  </r>
  <r>
    <x v="5"/>
    <s v="T02296"/>
    <s v="JUST LIFESTYLE Pvt Ltd_ Infinity Mall_ Malad"/>
    <s v="ARMANI EXCHANGE"/>
    <s v="FOSSIL INDIA P LTD"/>
    <n v="35"/>
    <n v="7"/>
    <n v="4"/>
    <n v="2023"/>
    <s v="7-4-2023"/>
    <s v="AX2527I2296"/>
    <s v="P4"/>
    <s v="P4W1"/>
    <x v="0"/>
    <s v="WATCH"/>
    <s v="AX2527I"/>
    <s v="AX2527"/>
    <n v="1"/>
    <n v="6995"/>
    <n v="3498"/>
    <n v="0"/>
    <n v="3497"/>
    <x v="0"/>
    <x v="6"/>
    <s v="Traditional"/>
    <n v="1879.4893220338986"/>
    <s v="AXW"/>
    <s v="Discounted"/>
    <s v="Discounted"/>
    <s v="bad"/>
  </r>
  <r>
    <x v="6"/>
    <s v="T04360"/>
    <s v="JUST LIFESTYLE PRIVATE LIMITED_ Coimbatore"/>
    <s v="ARMANI EXCHANGE"/>
    <s v="FOSSIL INDIA P LTD"/>
    <n v="32"/>
    <n v="8"/>
    <n v="4"/>
    <n v="2023"/>
    <s v="8-4-2023"/>
    <s v="AX2527I4360"/>
    <s v="P4"/>
    <s v="P4W1"/>
    <x v="0"/>
    <s v="WATCH"/>
    <s v="AX2527I"/>
    <s v="AX2527"/>
    <n v="1"/>
    <n v="6995"/>
    <n v="3498"/>
    <n v="0"/>
    <n v="3497"/>
    <x v="1"/>
    <x v="6"/>
    <s v="Traditional"/>
    <n v="1879.4893220338986"/>
    <s v="AXW"/>
    <s v="Discounted"/>
    <s v="Discounted"/>
    <s v="bad"/>
  </r>
  <r>
    <x v="9"/>
    <s v="T01192"/>
    <s v="JUST LIFESTYLE PVT LTD_Bareilly"/>
    <s v="ARMANI EXCHANGE"/>
    <s v="FOSSIL INDIA P LTD"/>
    <n v="21"/>
    <n v="9"/>
    <n v="4"/>
    <n v="2023"/>
    <s v="9-4-2023"/>
    <s v="AX2527I1192"/>
    <s v="P4"/>
    <s v="P4W2"/>
    <x v="0"/>
    <s v="WATCH"/>
    <s v="AX2527I"/>
    <s v="AX2527"/>
    <n v="1"/>
    <n v="6995"/>
    <n v="3498"/>
    <n v="0"/>
    <n v="3497"/>
    <x v="2"/>
    <x v="6"/>
    <s v="Traditional"/>
    <n v="1879.4893220338986"/>
    <s v="AXW"/>
    <s v="Discounted"/>
    <s v="Discounted"/>
    <s v="bad"/>
  </r>
  <r>
    <x v="13"/>
    <s v="T02320"/>
    <s v="JUST LIFESTYLE PVT LTD_ Nasik"/>
    <s v="ARMANI EXCHANGE"/>
    <s v="FOSSIL INDIA P LTD"/>
    <n v="65"/>
    <n v="11"/>
    <n v="4"/>
    <n v="2023"/>
    <s v="11-4-2023"/>
    <s v="AX2527I2320"/>
    <s v="P4"/>
    <s v="P4W2"/>
    <x v="0"/>
    <s v="WATCH"/>
    <s v="AX2527I"/>
    <s v="AX2527"/>
    <n v="1"/>
    <n v="6995"/>
    <n v="3498"/>
    <n v="0"/>
    <n v="3497"/>
    <x v="0"/>
    <x v="6"/>
    <s v="Traditional"/>
    <n v="1879.4893220338986"/>
    <s v="AXW"/>
    <s v="Discounted"/>
    <s v="Discounted"/>
    <s v="bad"/>
  </r>
  <r>
    <x v="8"/>
    <s v="T02357"/>
    <s v="JUST LIFESTYLE PVT LTD_ Dombivli"/>
    <s v="FOSSIL"/>
    <s v="FOSSIL INDIA P LTD"/>
    <n v="76"/>
    <n v="13"/>
    <n v="4"/>
    <n v="2023"/>
    <s v="13-4-2023"/>
    <s v="FS5402I2357"/>
    <s v="P4"/>
    <s v="P4W2"/>
    <x v="0"/>
    <s v="WATCH"/>
    <s v="FS5402I"/>
    <s v="FS5402"/>
    <n v="1"/>
    <n v="6995"/>
    <n v="0"/>
    <n v="0"/>
    <n v="6995"/>
    <x v="0"/>
    <x v="7"/>
    <s v="Traditional"/>
    <n v="3759.5161016949155"/>
    <s v="FOW"/>
    <s v="Non-Discounted"/>
    <s v="Non-Discounted"/>
    <s v="bad"/>
  </r>
  <r>
    <x v="7"/>
    <s v="T02095"/>
    <s v="JUST LIFESTYLE PVT.LTD_ Aurangabad"/>
    <s v="ARMANI EXCHANGE"/>
    <s v="FOSSIL INDIA P LTD"/>
    <n v="103"/>
    <n v="20"/>
    <n v="4"/>
    <n v="2023"/>
    <s v="20-4-2023"/>
    <s v="AX2527I2095"/>
    <s v="P4"/>
    <s v="P4W3"/>
    <x v="0"/>
    <s v="WATCH"/>
    <s v="AX2527I"/>
    <s v="AX2527"/>
    <n v="1"/>
    <n v="6995"/>
    <n v="3498"/>
    <n v="0"/>
    <n v="3497"/>
    <x v="0"/>
    <x v="6"/>
    <s v="Traditional"/>
    <n v="1879.4893220338986"/>
    <s v="AXW"/>
    <s v="Discounted"/>
    <s v="Discounted"/>
    <s v="bad"/>
  </r>
  <r>
    <x v="5"/>
    <s v="T02296"/>
    <s v="JUST LIFESTYLE Pvt Ltd_ Infinity Mall_ Malad"/>
    <s v="SKAGEN"/>
    <s v="FOSSIL INDIA P LTD"/>
    <n v="153"/>
    <n v="22"/>
    <n v="4"/>
    <n v="2023"/>
    <s v="22-4-2023"/>
    <s v="SKW3059I2296"/>
    <s v="P4"/>
    <s v="P4W3"/>
    <x v="0"/>
    <s v="WATCH"/>
    <s v="SKW3059I"/>
    <s v="SKW3059"/>
    <n v="1"/>
    <n v="6995"/>
    <n v="4197"/>
    <n v="0"/>
    <n v="2798"/>
    <x v="0"/>
    <x v="9"/>
    <s v="Traditional"/>
    <n v="1503.8064406779661"/>
    <s v="SKW"/>
    <s v="Discounted"/>
    <s v="Discounted"/>
    <s v="bad"/>
  </r>
  <r>
    <x v="13"/>
    <s v="T02320"/>
    <s v="JUST LIFESTYLE PVT LTD_ Nasik"/>
    <s v="SKAGEN"/>
    <s v="FOSSIL INDIA P LTD"/>
    <n v="141"/>
    <n v="23"/>
    <n v="4"/>
    <n v="2023"/>
    <s v="23-4-2023"/>
    <s v="SKW6743I2320"/>
    <s v="P4"/>
    <s v="P4W4"/>
    <x v="0"/>
    <s v="WATCH"/>
    <s v="SKW6743I"/>
    <s v="SKW6743"/>
    <n v="1"/>
    <n v="6995"/>
    <n v="4197"/>
    <n v="0"/>
    <n v="2798"/>
    <x v="0"/>
    <x v="9"/>
    <s v="Traditional"/>
    <n v="1503.8064406779661"/>
    <s v="SKW"/>
    <s v="Discounted"/>
    <s v="Discounted"/>
    <s v="bad"/>
  </r>
  <r>
    <x v="8"/>
    <s v="T02357"/>
    <s v="JUST LIFESTYLE PVT LTD_ Dombivli"/>
    <s v="CHAPS P"/>
    <s v="FOSSIL INDIA P LTD"/>
    <n v="93"/>
    <n v="15"/>
    <n v="4"/>
    <n v="2023"/>
    <s v="15-4-2023"/>
    <s v="CHP50012357"/>
    <s v="P4"/>
    <s v="P4W2"/>
    <x v="0"/>
    <s v="WATCH"/>
    <s v="CHP5001"/>
    <s v="CHP5001"/>
    <n v="1"/>
    <n v="1"/>
    <n v="0"/>
    <n v="1"/>
    <n v="1"/>
    <x v="0"/>
    <x v="10"/>
    <n v="0"/>
    <n v="0.62745762711864406"/>
    <n v="0"/>
    <s v="Non-Discounted"/>
    <s v="Non-Discounted"/>
    <s v="bad"/>
  </r>
  <r>
    <x v="9"/>
    <s v="T01192"/>
    <s v="JUST LIFESTYLE PVT LTD_Bareilly"/>
    <s v="ARMANI EXCHANGE"/>
    <s v="FOSSIL INDIA P LTD"/>
    <n v="67"/>
    <n v="27"/>
    <n v="3"/>
    <n v="2023"/>
    <s v="27-3-2023"/>
    <s v="AX2527I1192"/>
    <s v="P3"/>
    <s v="P3W5"/>
    <x v="1"/>
    <s v="WATCH"/>
    <s v="AX2527I"/>
    <s v="AX2527"/>
    <n v="-1"/>
    <n v="-6995"/>
    <n v="0"/>
    <n v="-490"/>
    <n v="-6995"/>
    <x v="2"/>
    <x v="6"/>
    <s v="Traditional"/>
    <n v="-3759.5161016949155"/>
    <s v="AXW"/>
    <s v="Non-Discounted"/>
    <s v="Non-Discounted"/>
    <s v="bad"/>
  </r>
  <r>
    <x v="13"/>
    <s v="T02320"/>
    <s v="JUST LIFESTYLE PVT LTD_ Nasik"/>
    <s v="ARMANI EXCHANGE"/>
    <s v="FOSSIL INDIA P LTD"/>
    <n v="2"/>
    <n v="2"/>
    <n v="4"/>
    <n v="2023"/>
    <s v="2-4-2023"/>
    <s v="AX13262320"/>
    <s v="P4"/>
    <s v="P4W1"/>
    <x v="0"/>
    <s v="WATCH"/>
    <s v="AX1326"/>
    <s v="AX1326"/>
    <n v="-1"/>
    <n v="-9995"/>
    <n v="0"/>
    <n v="0"/>
    <n v="-9995"/>
    <x v="0"/>
    <x v="6"/>
    <s v="Traditional"/>
    <n v="-5371.8889830508479"/>
    <s v="AXW"/>
    <s v="Non-Discounted"/>
    <s v="Non-Discounted"/>
    <s v="bad"/>
  </r>
  <r>
    <x v="13"/>
    <s v="T02320"/>
    <s v="JUST LIFESTYLE PVT LTD_ Nasik"/>
    <s v="FOSSIL"/>
    <s v="FOSSIL INDIA P LTD"/>
    <n v="4"/>
    <n v="5"/>
    <n v="4"/>
    <n v="2023"/>
    <s v="5-4-2023"/>
    <s v="BQ2551IT2320"/>
    <s v="P4"/>
    <s v="P4W1"/>
    <x v="0"/>
    <s v="WATCH"/>
    <s v="BQ2551IT"/>
    <s v="BQ2551"/>
    <n v="-1"/>
    <n v="-9995"/>
    <n v="0"/>
    <n v="0"/>
    <n v="-9995"/>
    <x v="0"/>
    <x v="8"/>
    <s v="Traditional"/>
    <n v="-5371.8889830508479"/>
    <s v="FOW DF"/>
    <s v="Non-Discounted"/>
    <s v="Non-Discounted"/>
    <s v="bad"/>
  </r>
  <r>
    <x v="11"/>
    <s v="T02278"/>
    <s v="JUST LIFESTYLE PVT LTD_Treasure Island_Indore"/>
    <s v="FOSSIL"/>
    <s v="FOSSIL INDIA P LTD"/>
    <n v="4"/>
    <n v="10"/>
    <n v="4"/>
    <n v="2023"/>
    <s v="10-4-2023"/>
    <s v="FS53082278"/>
    <s v="P4"/>
    <s v="P4W2"/>
    <x v="0"/>
    <s v="WATCH-18"/>
    <s v="FS5308"/>
    <s v="FS5308"/>
    <n v="-1"/>
    <n v="-9995"/>
    <n v="0"/>
    <n v="1000"/>
    <n v="-9995"/>
    <x v="0"/>
    <x v="7"/>
    <s v="Traditional"/>
    <n v="-5371.8889830508479"/>
    <s v="FOW"/>
    <s v="Non-Discounted"/>
    <s v="Non-Discounted"/>
    <s v="bad"/>
  </r>
  <r>
    <x v="17"/>
    <s v="T02449"/>
    <s v="JUST LIFESTYLE PRIVATE LIMITED_BHOPAL DB MALL"/>
    <s v="FOSSIL"/>
    <s v="FOSSIL INDIA P LTD"/>
    <n v="3"/>
    <n v="22"/>
    <n v="4"/>
    <n v="2023"/>
    <s v="22-4-2023"/>
    <s v="ES5200I2449"/>
    <s v="P4"/>
    <s v="P4W3"/>
    <x v="0"/>
    <s v="WATCH"/>
    <s v="ES5200I"/>
    <s v="ES5200"/>
    <n v="-1"/>
    <n v="-9995"/>
    <n v="-3998"/>
    <n v="0"/>
    <n v="-5997"/>
    <x v="0"/>
    <x v="7"/>
    <s v="Traditional"/>
    <n v="-3223.1333898305088"/>
    <s v="FOW"/>
    <s v="Discounted"/>
    <s v="Discounted"/>
    <s v="bad"/>
  </r>
  <r>
    <x v="4"/>
    <s v="T04206"/>
    <s v="Just Lifestyle Pvt Ltd_PHX_BLR"/>
    <s v="SKAGEN"/>
    <s v="FOSSIL INDIA P LTD"/>
    <n v="1"/>
    <n v="10"/>
    <n v="4"/>
    <n v="2023"/>
    <s v="10-4-2023"/>
    <s v="SKW2340I4206"/>
    <s v="P4"/>
    <s v="P4W2"/>
    <x v="0"/>
    <s v="WATCH"/>
    <s v="SKW2340I"/>
    <s v="SKW2340"/>
    <n v="-1"/>
    <n v="-10995"/>
    <n v="0"/>
    <n v="0"/>
    <n v="-10995"/>
    <x v="1"/>
    <x v="9"/>
    <s v="Traditional"/>
    <n v="-5909.3466101694921"/>
    <s v="SKW"/>
    <s v="Non-Discounted"/>
    <s v="Non-Discounted"/>
    <s v="bad"/>
  </r>
  <r>
    <x v="7"/>
    <s v="T02095"/>
    <s v="JUST LIFESTYLE PVT.LTD_ Aurangabad"/>
    <s v="SKAGEN"/>
    <s v="FOSSIL INDIA P LTD"/>
    <n v="1"/>
    <n v="21"/>
    <n v="4"/>
    <n v="2023"/>
    <s v="21-4-2023"/>
    <s v="SKW65772095"/>
    <s v="P4"/>
    <s v="P4W3"/>
    <x v="0"/>
    <s v="WATCH"/>
    <s v="SKW6577"/>
    <s v="SKW6577"/>
    <n v="-1"/>
    <n v="-10995"/>
    <n v="0"/>
    <n v="550"/>
    <n v="-10995"/>
    <x v="0"/>
    <x v="9"/>
    <s v="Traditional"/>
    <n v="-5909.3466101694921"/>
    <s v="SKW"/>
    <s v="Non-Discounted"/>
    <s v="Non-Discounted"/>
    <s v="bad"/>
  </r>
  <r>
    <x v="10"/>
    <s v="T04321"/>
    <s v="JUST LIFESTYLE PRIVATE LIMITED_Kottayam"/>
    <s v="DIESEL"/>
    <s v="FOSSIL INDIA P LTD"/>
    <n v="1"/>
    <n v="4"/>
    <n v="4"/>
    <n v="2023"/>
    <s v="4-4-2023"/>
    <s v="DZ1206IT4321"/>
    <s v="P4"/>
    <s v="P4W1"/>
    <x v="0"/>
    <s v="WATCH"/>
    <s v="DZ1206IT"/>
    <s v="DZ1206"/>
    <n v="-1"/>
    <n v="-11995"/>
    <n v="0"/>
    <n v="0"/>
    <n v="-11995"/>
    <x v="1"/>
    <x v="1"/>
    <s v="Traditional"/>
    <n v="-6446.8042372881346"/>
    <s v="DZW"/>
    <s v="Non-Discounted"/>
    <s v="Non-Discounted"/>
    <s v="bad"/>
  </r>
  <r>
    <x v="18"/>
    <s v="T02497"/>
    <s v="JUST LIFESTYLE PVT LTD_ Amravati"/>
    <s v="FOSSIL"/>
    <s v="FOSSIL INDIA P LTD"/>
    <n v="1"/>
    <n v="13"/>
    <n v="4"/>
    <n v="2023"/>
    <s v="13-4-2023"/>
    <s v="ES5111I2497"/>
    <s v="P4"/>
    <s v="P4W2"/>
    <x v="0"/>
    <s v="WATCH"/>
    <s v="ES5111I"/>
    <s v="ES5111"/>
    <n v="-1"/>
    <n v="-11995"/>
    <n v="0"/>
    <n v="0"/>
    <n v="-11995"/>
    <x v="0"/>
    <x v="7"/>
    <s v="Traditional"/>
    <n v="-6446.8042372881346"/>
    <s v="FOW"/>
    <s v="Non-Discounted"/>
    <s v="Non-Discounted"/>
    <s v="bad"/>
  </r>
  <r>
    <x v="2"/>
    <s v="T04291"/>
    <s v="JUST LIFESTYLE PVT LTD_Blr Airport"/>
    <s v="ARMANI EXCHANGE"/>
    <s v="FOSSIL INDIA P LTD"/>
    <n v="2"/>
    <n v="21"/>
    <n v="4"/>
    <n v="2023"/>
    <s v="21-4-2023"/>
    <s v="AX5584I4291"/>
    <s v="P4"/>
    <s v="P4W3"/>
    <x v="0"/>
    <s v="WATCH"/>
    <s v="AX5584I"/>
    <s v="AX5584"/>
    <n v="-1"/>
    <n v="-11995"/>
    <n v="-2399"/>
    <n v="0"/>
    <n v="-9596"/>
    <x v="1"/>
    <x v="6"/>
    <s v="Traditional"/>
    <n v="-5157.4433898305087"/>
    <s v="AXW"/>
    <s v="Discounted"/>
    <s v="Discounted"/>
    <s v="bad"/>
  </r>
  <r>
    <x v="13"/>
    <s v="T02320"/>
    <s v="JUST LIFESTYLE PVT LTD_ Nasik"/>
    <s v="FOSSIL"/>
    <s v="FOSSIL INDIA P LTD"/>
    <n v="72"/>
    <n v="30"/>
    <n v="3"/>
    <n v="2023"/>
    <s v="30-3-2023"/>
    <s v="BQ2541I2320"/>
    <s v="P3"/>
    <s v="P3W5"/>
    <x v="1"/>
    <s v="WATCH"/>
    <s v="BQ2541I"/>
    <s v="BQ2541"/>
    <n v="-1"/>
    <n v="-12495"/>
    <n v="-3748"/>
    <n v="0"/>
    <n v="-8747"/>
    <x v="0"/>
    <x v="8"/>
    <s v="Traditional"/>
    <n v="-4701.1418644067799"/>
    <s v="FOW DF"/>
    <s v="Discounted"/>
    <s v="Discounted"/>
    <s v="bad"/>
  </r>
  <r>
    <x v="0"/>
    <s v="T02286"/>
    <s v="JUST LIFESTYLE PVT.LTD_ Anudh"/>
    <s v="FOSSIL"/>
    <s v="FOSSIL INDIA P LTD"/>
    <n v="3"/>
    <n v="18"/>
    <n v="4"/>
    <n v="2023"/>
    <s v="18-4-2023"/>
    <s v="FS4813I2286"/>
    <s v="P4"/>
    <s v="P4W3"/>
    <x v="0"/>
    <s v="WATCH"/>
    <s v="FS4813I"/>
    <s v="FS4813"/>
    <n v="-1"/>
    <n v="-12495"/>
    <n v="0"/>
    <n v="0"/>
    <n v="-12495"/>
    <x v="0"/>
    <x v="7"/>
    <s v="Traditional"/>
    <n v="-6715.5330508474572"/>
    <s v="FOW"/>
    <s v="Non-Discounted"/>
    <s v="Non-Discounted"/>
    <s v="bad"/>
  </r>
  <r>
    <x v="11"/>
    <s v="T02278"/>
    <s v="JUST LIFESTYLE PVT LTD_Treasure Island_Indore"/>
    <s v="FOSSIL"/>
    <s v="FOSSIL INDIA P LTD"/>
    <n v="6"/>
    <n v="23"/>
    <n v="4"/>
    <n v="2023"/>
    <s v="23-4-2023"/>
    <s v="FS5380I2278"/>
    <s v="P4"/>
    <s v="P4W4"/>
    <x v="0"/>
    <s v="WATCH"/>
    <s v="FS5380I"/>
    <s v="FS5380"/>
    <n v="-1"/>
    <n v="-12495"/>
    <n v="-2499"/>
    <n v="0"/>
    <n v="-9996"/>
    <x v="0"/>
    <x v="7"/>
    <s v="Traditional"/>
    <n v="-5372.4264406779657"/>
    <s v="FOW"/>
    <s v="Discounted"/>
    <s v="Discounted"/>
    <s v="bad"/>
  </r>
  <r>
    <x v="5"/>
    <s v="T02296"/>
    <s v="JUST LIFESTYLE Pvt Ltd_ Infinity Mall_ Malad"/>
    <s v="FOSSIL"/>
    <s v="FOSSIL INDIA P LTD"/>
    <n v="1"/>
    <n v="3"/>
    <n v="4"/>
    <n v="2023"/>
    <s v="3-4-2023"/>
    <s v="ES5218I2296"/>
    <s v="P4"/>
    <s v="P4W1"/>
    <x v="0"/>
    <s v="WATCH"/>
    <s v="ES5218I"/>
    <s v="ES5218"/>
    <n v="-1"/>
    <n v="-13495"/>
    <n v="0"/>
    <n v="0"/>
    <n v="-13495"/>
    <x v="0"/>
    <x v="7"/>
    <s v="Traditional"/>
    <n v="-7252.9906779661014"/>
    <s v="FOW"/>
    <s v="Non-Discounted"/>
    <s v="Non-Discounted"/>
    <s v="bad"/>
  </r>
  <r>
    <x v="3"/>
    <s v="T02206"/>
    <s v="JUST LIFESTYLE PVT.LTD_ Viviana_Thane"/>
    <s v="FOSSIL"/>
    <s v="FOSSIL INDIA P LTD"/>
    <n v="7"/>
    <n v="16"/>
    <n v="4"/>
    <n v="2023"/>
    <s v="16-4-2023"/>
    <s v="FS5708SET2206"/>
    <s v="P4"/>
    <s v="P4W3"/>
    <x v="0"/>
    <s v="WATCH"/>
    <s v="FS5708SET"/>
    <s v="FS5708SET"/>
    <n v="-1"/>
    <n v="-13495"/>
    <n v="-4048"/>
    <n v="0"/>
    <n v="-9447"/>
    <x v="0"/>
    <x v="7"/>
    <s v="Traditional"/>
    <n v="-5077.3622033898309"/>
    <s v="FOW"/>
    <s v="Discounted"/>
    <s v="Discounted"/>
    <s v="bad"/>
  </r>
  <r>
    <x v="11"/>
    <s v="T02278"/>
    <s v="JUST LIFESTYLE PVT LTD_Treasure Island_Indore"/>
    <s v="FOSSIL"/>
    <s v="FOSSIL INDIA P LTD"/>
    <n v="3"/>
    <n v="9"/>
    <n v="4"/>
    <n v="2023"/>
    <s v="9-4-2023"/>
    <s v="FS5964I2278"/>
    <s v="P4"/>
    <s v="P4W2"/>
    <x v="0"/>
    <s v="WATCH"/>
    <s v="FS5964I"/>
    <s v="FS5964"/>
    <n v="-1"/>
    <n v="-13995"/>
    <n v="0"/>
    <n v="0"/>
    <n v="-13995"/>
    <x v="0"/>
    <x v="7"/>
    <s v="Traditional"/>
    <n v="-7521.7194915254231"/>
    <s v="FOW"/>
    <s v="Non-Discounted"/>
    <s v="Non-Discounted"/>
    <s v="bad"/>
  </r>
  <r>
    <x v="5"/>
    <s v="T02296"/>
    <s v="JUST LIFESTYLE Pvt Ltd_ Infinity Mall_ Malad"/>
    <s v="FOSSIL"/>
    <s v="FOSSIL INDIA P LTD"/>
    <n v="7"/>
    <n v="15"/>
    <n v="4"/>
    <n v="2023"/>
    <s v="15-4-2023"/>
    <s v="FS5798I2296"/>
    <s v="P4"/>
    <s v="P4W2"/>
    <x v="0"/>
    <s v="WATCH"/>
    <s v="FS5798I"/>
    <s v="FS5798"/>
    <n v="-1"/>
    <n v="-14495"/>
    <n v="0"/>
    <n v="500"/>
    <n v="-14495"/>
    <x v="0"/>
    <x v="7"/>
    <s v="Traditional"/>
    <n v="-7790.4483050847448"/>
    <s v="FOW"/>
    <s v="Non-Discounted"/>
    <s v="Non-Discounted"/>
    <s v="bad"/>
  </r>
  <r>
    <x v="11"/>
    <s v="T02278"/>
    <s v="JUST LIFESTYLE PVT LTD_Treasure Island_Indore"/>
    <s v="FOSSIL"/>
    <s v="FOSSIL INDIA P LTD"/>
    <n v="137"/>
    <n v="29"/>
    <n v="3"/>
    <n v="2023"/>
    <s v="29-3-2023"/>
    <s v="BQ2491I2278"/>
    <s v="P3"/>
    <s v="P3W5"/>
    <x v="1"/>
    <s v="WATCH"/>
    <s v="BQ2491I"/>
    <s v="BQ2491"/>
    <n v="-1"/>
    <n v="-14995"/>
    <n v="0"/>
    <n v="-200"/>
    <n v="-14995"/>
    <x v="0"/>
    <x v="8"/>
    <s v="Traditional"/>
    <n v="-8059.1771186440674"/>
    <s v="FOW DF"/>
    <s v="Non-Discounted"/>
    <s v="Non-Discounted"/>
    <s v="bad"/>
  </r>
  <r>
    <x v="13"/>
    <s v="T02320"/>
    <s v="JUST LIFESTYLE PVT LTD_ Nasik"/>
    <s v="ARMANI EXCHANGE"/>
    <s v="FOSSIL INDIA P LTD"/>
    <n v="3"/>
    <n v="2"/>
    <n v="4"/>
    <n v="2023"/>
    <s v="2-4-2023"/>
    <s v="AX2189I2320"/>
    <s v="P4"/>
    <s v="P4W1"/>
    <x v="0"/>
    <s v="WATCH"/>
    <s v="AX2189I"/>
    <s v="AX2189"/>
    <n v="-1"/>
    <n v="-14995"/>
    <n v="0"/>
    <n v="0"/>
    <n v="-14995"/>
    <x v="0"/>
    <x v="6"/>
    <s v="Traditional"/>
    <n v="-8059.1771186440674"/>
    <s v="AXW"/>
    <s v="Non-Discounted"/>
    <s v="Non-Discounted"/>
    <s v="bad"/>
  </r>
  <r>
    <x v="5"/>
    <s v="T02296"/>
    <s v="JUST LIFESTYLE Pvt Ltd_ Infinity Mall_ Malad"/>
    <s v="ARMANI EXCHANGE"/>
    <s v="FOSSIL INDIA P LTD"/>
    <n v="2"/>
    <n v="6"/>
    <n v="4"/>
    <n v="2023"/>
    <s v="6-4-2023"/>
    <s v="AX1732I2296"/>
    <s v="P4"/>
    <s v="P4W1"/>
    <x v="0"/>
    <s v="WATCH"/>
    <s v="AX1732I"/>
    <s v="AX1732"/>
    <n v="-1"/>
    <n v="-14995"/>
    <n v="0"/>
    <n v="1500"/>
    <n v="-14995"/>
    <x v="0"/>
    <x v="6"/>
    <s v="Traditional"/>
    <n v="-8059.1771186440674"/>
    <s v="AXW"/>
    <s v="Non-Discounted"/>
    <s v="Non-Discounted"/>
    <s v="bad"/>
  </r>
  <r>
    <x v="9"/>
    <s v="T01192"/>
    <s v="JUST LIFESTYLE PVT LTD_Bareilly"/>
    <s v="ARMANI EXCHANGE"/>
    <s v="FOSSIL INDIA P LTD"/>
    <n v="68"/>
    <n v="31"/>
    <n v="3"/>
    <n v="2023"/>
    <s v="31-3-2023"/>
    <s v="AX1721IT1192"/>
    <s v="P3"/>
    <s v="P3W5"/>
    <x v="1"/>
    <s v="WATCH"/>
    <s v="AX1721IT"/>
    <s v="AX1721"/>
    <n v="-1"/>
    <n v="-17495"/>
    <n v="0"/>
    <n v="-1225"/>
    <n v="-17495"/>
    <x v="2"/>
    <x v="6"/>
    <s v="Traditional"/>
    <n v="-9402.8211864406767"/>
    <s v="AXW"/>
    <s v="Non-Discounted"/>
    <s v="Non-Discounted"/>
    <s v="bad"/>
  </r>
  <r>
    <x v="3"/>
    <s v="T02206"/>
    <s v="JUST LIFESTYLE PVT.LTD_ Viviana_Thane"/>
    <s v="FOSSIL SMART WATCH"/>
    <s v="FOSSIL INDIA P LTD"/>
    <n v="10"/>
    <n v="22"/>
    <n v="4"/>
    <n v="2023"/>
    <s v="22-4-2023"/>
    <s v="FTW6068I2206"/>
    <s v="P4"/>
    <s v="P4W3"/>
    <x v="0"/>
    <s v="SMART WATCH"/>
    <s v="FTW6068I"/>
    <s v="FTW6068"/>
    <n v="-1"/>
    <n v="-18495"/>
    <n v="0"/>
    <n v="0"/>
    <n v="-18495"/>
    <x v="0"/>
    <x v="5"/>
    <s v="Wearable"/>
    <n v="-11604.828813559323"/>
    <s v="FOQ D"/>
    <s v="Non-Discounted"/>
    <s v="Non-Discounted"/>
    <s v="bad"/>
  </r>
  <r>
    <x v="5"/>
    <s v="T02296"/>
    <s v="JUST LIFESTYLE Pvt Ltd_ Infinity Mall_ Malad"/>
    <s v="FOSSIL"/>
    <s v="FOSSIL INDIA P LTD"/>
    <n v="4"/>
    <n v="9"/>
    <n v="4"/>
    <n v="2023"/>
    <s v="9-4-2023"/>
    <s v="ME3172I2296"/>
    <s v="P4"/>
    <s v="P4W2"/>
    <x v="0"/>
    <s v="WATCH"/>
    <s v="ME3172I"/>
    <s v="ME3172"/>
    <n v="-1"/>
    <n v="-19995"/>
    <n v="0"/>
    <n v="0"/>
    <n v="-19995"/>
    <x v="0"/>
    <x v="7"/>
    <s v="Traditional"/>
    <n v="-10746.465254237288"/>
    <s v="FOW"/>
    <s v="Non-Discounted"/>
    <s v="Non-Discounted"/>
    <s v="bad"/>
  </r>
  <r>
    <x v="14"/>
    <s v="T04327"/>
    <s v="JUST LIFESTYLE PVT LTD_Sobha City Mall_Thrissur"/>
    <s v="FOSSIL"/>
    <s v="FOSSIL INDIA P LTD"/>
    <n v="3"/>
    <n v="16"/>
    <n v="4"/>
    <n v="2023"/>
    <s v="16-4-2023"/>
    <s v="CE1125I4327"/>
    <s v="P4"/>
    <s v="P4W3"/>
    <x v="0"/>
    <s v="WATCH"/>
    <s v="CE1125I"/>
    <s v="CE1125"/>
    <n v="-1"/>
    <n v="-19995"/>
    <n v="-3999"/>
    <n v="0"/>
    <n v="-15996"/>
    <x v="1"/>
    <x v="7"/>
    <s v="Traditional"/>
    <n v="-8597.1722033898295"/>
    <s v="FOW"/>
    <s v="Discounted"/>
    <s v="Discounted"/>
    <s v="bad"/>
  </r>
  <r>
    <x v="11"/>
    <s v="T02278"/>
    <s v="JUST LIFESTYLE PVT LTD_Treasure Island_Indore"/>
    <s v="FOSSIL"/>
    <s v="FOSSIL INDIA P LTD"/>
    <n v="2"/>
    <n v="9"/>
    <n v="4"/>
    <n v="2023"/>
    <s v="9-4-2023"/>
    <s v="CE50282278"/>
    <s v="P4"/>
    <s v="P4W2"/>
    <x v="0"/>
    <s v="WATCH"/>
    <s v="CE5028"/>
    <s v="CE5028"/>
    <n v="-1"/>
    <n v="-22995"/>
    <n v="-11498"/>
    <n v="448"/>
    <n v="-11497"/>
    <x v="0"/>
    <x v="7"/>
    <s v="Traditional"/>
    <n v="-6179.1503389830514"/>
    <s v="FOW"/>
    <s v="Discounted"/>
    <s v="Discounted"/>
    <s v="bad"/>
  </r>
  <r>
    <x v="3"/>
    <s v="T02206"/>
    <s v="JUST LIFESTYLE PVT.LTD_ Viviana_Thane"/>
    <s v="FOSSIL"/>
    <s v="FOSSIL INDIA P LTD"/>
    <n v="9"/>
    <n v="18"/>
    <n v="4"/>
    <n v="2023"/>
    <s v="18-4-2023"/>
    <s v="FS5987SET2206"/>
    <s v="P4"/>
    <s v="P4W3"/>
    <x v="0"/>
    <s v="WATCH"/>
    <s v="FS5987SET"/>
    <s v="FS5987SET"/>
    <n v="-1"/>
    <n v="-22995"/>
    <n v="0"/>
    <n v="2300"/>
    <n v="-22995"/>
    <x v="0"/>
    <x v="7"/>
    <s v="Traditional"/>
    <n v="-12358.83813559322"/>
    <s v="FOW"/>
    <s v="Non-Discounted"/>
    <s v="Non-Discounted"/>
    <s v="bad"/>
  </r>
  <r>
    <x v="6"/>
    <s v="T04360"/>
    <s v="JUST LIFESTYLE PRIVATE LIMITED_ Coimbatore"/>
    <s v="FOSSIL SMART WATCH"/>
    <s v="FOSSIL INDIA P LTD"/>
    <n v="1"/>
    <n v="12"/>
    <n v="4"/>
    <n v="2023"/>
    <s v="12-4-2023"/>
    <s v="FTW40714360"/>
    <s v="P4"/>
    <s v="P4W2"/>
    <x v="0"/>
    <s v="SMART WATCH"/>
    <s v="FTW4071"/>
    <s v="FTW4071"/>
    <n v="-1"/>
    <n v="-23995"/>
    <n v="-9598"/>
    <n v="0"/>
    <n v="-14397"/>
    <x v="1"/>
    <x v="5"/>
    <s v="Wearable"/>
    <n v="-9033.5074576271181"/>
    <s v="FOQ D"/>
    <s v="Discounted"/>
    <s v="Discounted"/>
    <s v="bad"/>
  </r>
  <r>
    <x v="11"/>
    <s v="T02278"/>
    <s v="JUST LIFESTYLE PVT LTD_Treasure Island_Indore"/>
    <s v="FOSSIL SMART WATCH"/>
    <s v="FOSSIL INDIA P LTD"/>
    <n v="5"/>
    <n v="20"/>
    <n v="4"/>
    <n v="2023"/>
    <s v="20-4-2023"/>
    <s v="FTW40712278"/>
    <s v="P4"/>
    <s v="P4W3"/>
    <x v="0"/>
    <s v="SMART WATCH"/>
    <s v="FTW4071"/>
    <s v="FTW4071"/>
    <n v="-1"/>
    <n v="-23995"/>
    <n v="-9598"/>
    <n v="0"/>
    <n v="-14397"/>
    <x v="0"/>
    <x v="5"/>
    <s v="Wearable"/>
    <n v="-9033.5074576271181"/>
    <s v="FOQ D"/>
    <s v="Discounted"/>
    <s v="Discounted"/>
    <s v="bad"/>
  </r>
  <r>
    <x v="0"/>
    <s v="T02286"/>
    <s v="JUST LIFESTYLE PVT.LTD_ Anudh"/>
    <s v="MK SMART WATCH"/>
    <s v="FOSSIL INDIA P LTD"/>
    <n v="4"/>
    <n v="18"/>
    <n v="4"/>
    <n v="2023"/>
    <s v="18-4-2023"/>
    <s v="MKT51332286"/>
    <s v="P4"/>
    <s v="P4W3"/>
    <x v="0"/>
    <s v="SMART WATCH"/>
    <s v="MKT5133"/>
    <s v="MKT5133"/>
    <n v="-1"/>
    <n v="-25995"/>
    <n v="0"/>
    <n v="0"/>
    <n v="-25995"/>
    <x v="0"/>
    <x v="2"/>
    <s v="Wearable"/>
    <n v="-16310.761016949151"/>
    <s v="MKC D"/>
    <s v="Non-Discounted"/>
    <s v="Non-Discounted"/>
    <s v="bad"/>
  </r>
  <r>
    <x v="1"/>
    <s v="T02294"/>
    <s v="JUST LIFESTYLE Pvt Ltd Andheri Link Road_ Mumbai"/>
    <s v="ARMANI"/>
    <s v="FOSSIL INDIA P LTD"/>
    <n v="3"/>
    <n v="23"/>
    <n v="4"/>
    <n v="2023"/>
    <s v="23-4-2023"/>
    <s v="AR11275I2294"/>
    <s v="P4"/>
    <s v="P4W4"/>
    <x v="0"/>
    <s v="WATCH"/>
    <s v="AR11275I"/>
    <s v="AR11275"/>
    <n v="-1"/>
    <n v="-27995"/>
    <n v="-8398"/>
    <n v="0"/>
    <n v="-19597"/>
    <x v="0"/>
    <x v="0"/>
    <s v="Traditional"/>
    <n v="-10532.557118644068"/>
    <s v="EAW"/>
    <s v="Discounted"/>
    <s v="Discounted"/>
    <s v="bad"/>
  </r>
  <r>
    <x v="3"/>
    <s v="T02206"/>
    <s v="JUST LIFESTYLE PVT.LTD_ Viviana_Thane"/>
    <s v="ARMANI"/>
    <s v="FOSSIL INDIA P LTD"/>
    <n v="6"/>
    <n v="14"/>
    <n v="4"/>
    <n v="2023"/>
    <s v="14-4-2023"/>
    <s v="AR600392206"/>
    <s v="P4"/>
    <s v="P4W2"/>
    <x v="0"/>
    <s v="WATCH"/>
    <s v="AR60039"/>
    <s v="AR60039"/>
    <n v="-1"/>
    <n v="-33495"/>
    <n v="-13398"/>
    <n v="0"/>
    <n v="-20097"/>
    <x v="0"/>
    <x v="0"/>
    <s v="Traditional"/>
    <n v="-10801.285932203391"/>
    <s v="EAW"/>
    <s v="Discounted"/>
    <s v="Discounted"/>
    <s v="b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9:K20" firstHeaderRow="1" firstDataRow="2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m="1" x="4"/>
        <item x="2"/>
        <item x="1"/>
        <item x="0"/>
        <item x="3"/>
        <item t="default"/>
      </items>
    </pivotField>
    <pivotField axis="axisRow" showAll="0">
      <items count="12">
        <item x="6"/>
        <item x="0"/>
        <item x="10"/>
        <item x="4"/>
        <item x="1"/>
        <item x="8"/>
        <item x="5"/>
        <item x="7"/>
        <item x="2"/>
        <item x="3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3"/>
  </rowFields>
  <rowItems count="10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2"/>
  </colFields>
  <colItems count="5">
    <i>
      <x v="1"/>
    </i>
    <i>
      <x v="2"/>
    </i>
    <i>
      <x v="3"/>
    </i>
    <i>
      <x v="4"/>
    </i>
    <i t="grand">
      <x/>
    </i>
  </colItems>
  <pageFields count="1">
    <pageField fld="13" hier="-1"/>
  </pageFields>
  <dataFields count="1">
    <dataField name="Sum of M.R.P.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D30" firstHeaderRow="1" firstDataRow="2" firstDataCol="1"/>
  <pivotFields count="30">
    <pivotField axis="axisRow" showAll="0" sortType="descending" defaultSubtotal="0">
      <items count="19">
        <item x="18"/>
        <item x="1"/>
        <item x="7"/>
        <item x="4"/>
        <item x="9"/>
        <item x="2"/>
        <item x="17"/>
        <item x="6"/>
        <item x="8"/>
        <item x="16"/>
        <item x="11"/>
        <item x="10"/>
        <item x="5"/>
        <item x="15"/>
        <item x="13"/>
        <item x="12"/>
        <item x="0"/>
        <item x="3"/>
        <item x="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">
    <i>
      <x v="12"/>
    </i>
    <i>
      <x v="5"/>
    </i>
    <i>
      <x v="17"/>
    </i>
    <i>
      <x v="18"/>
    </i>
    <i>
      <x v="3"/>
    </i>
    <i>
      <x v="10"/>
    </i>
    <i>
      <x v="1"/>
    </i>
    <i>
      <x v="7"/>
    </i>
    <i>
      <x v="2"/>
    </i>
    <i>
      <x v="14"/>
    </i>
    <i>
      <x v="16"/>
    </i>
    <i>
      <x v="11"/>
    </i>
    <i>
      <x v="4"/>
    </i>
    <i>
      <x v="13"/>
    </i>
    <i>
      <x v="6"/>
    </i>
    <i>
      <x v="8"/>
    </i>
    <i>
      <x v="15"/>
    </i>
    <i>
      <x/>
    </i>
    <i>
      <x v="9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M.R.P.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30"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Sum of NSV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3"/>
  <sheetViews>
    <sheetView zoomScaleNormal="100" workbookViewId="0"/>
  </sheetViews>
  <sheetFormatPr defaultRowHeight="14.5" x14ac:dyDescent="0.35"/>
  <sheetData>
    <row r="1" spans="1:23" x14ac:dyDescent="0.35">
      <c r="A1" t="s">
        <v>1798</v>
      </c>
    </row>
    <row r="2" spans="1:23" x14ac:dyDescent="0.35">
      <c r="A2" t="str">
        <f t="shared" ref="A2:A20" si="0">CONCATENATE("CTRL +",CHAR(63+ROW($A2:$A2)))</f>
        <v>CTRL +A</v>
      </c>
      <c r="B2" t="s">
        <v>534</v>
      </c>
    </row>
    <row r="3" spans="1:23" x14ac:dyDescent="0.35">
      <c r="A3" t="str">
        <f t="shared" si="0"/>
        <v>CTRL +B</v>
      </c>
      <c r="B3" t="s">
        <v>535</v>
      </c>
      <c r="J3">
        <v>1</v>
      </c>
      <c r="K3">
        <v>1</v>
      </c>
      <c r="L3">
        <v>1</v>
      </c>
      <c r="M3">
        <v>1</v>
      </c>
      <c r="N3">
        <v>1</v>
      </c>
    </row>
    <row r="4" spans="1:23" x14ac:dyDescent="0.35">
      <c r="A4" t="str">
        <f t="shared" si="0"/>
        <v>CTRL +C</v>
      </c>
      <c r="B4" t="s">
        <v>536</v>
      </c>
      <c r="J4">
        <v>2</v>
      </c>
      <c r="K4">
        <v>2</v>
      </c>
      <c r="L4">
        <v>2</v>
      </c>
      <c r="M4">
        <v>2</v>
      </c>
      <c r="N4">
        <v>2</v>
      </c>
    </row>
    <row r="5" spans="1:23" x14ac:dyDescent="0.35">
      <c r="A5" t="str">
        <f t="shared" si="0"/>
        <v>CTRL +D</v>
      </c>
      <c r="B5" t="s">
        <v>540</v>
      </c>
      <c r="J5">
        <v>3</v>
      </c>
      <c r="K5">
        <v>3</v>
      </c>
      <c r="L5">
        <v>3</v>
      </c>
      <c r="M5">
        <v>3</v>
      </c>
      <c r="N5">
        <v>3</v>
      </c>
    </row>
    <row r="6" spans="1:23" x14ac:dyDescent="0.35">
      <c r="A6" t="str">
        <f t="shared" si="0"/>
        <v>CTRL +E</v>
      </c>
      <c r="J6">
        <v>4</v>
      </c>
      <c r="K6">
        <v>4</v>
      </c>
      <c r="L6">
        <v>4</v>
      </c>
      <c r="M6">
        <v>4</v>
      </c>
      <c r="N6">
        <v>4</v>
      </c>
    </row>
    <row r="7" spans="1:23" x14ac:dyDescent="0.35">
      <c r="A7" t="str">
        <f t="shared" si="0"/>
        <v>CTRL +F</v>
      </c>
      <c r="B7" t="s">
        <v>542</v>
      </c>
      <c r="J7">
        <v>5</v>
      </c>
      <c r="K7">
        <v>5</v>
      </c>
      <c r="L7">
        <v>5</v>
      </c>
      <c r="M7">
        <v>5</v>
      </c>
      <c r="N7">
        <v>5</v>
      </c>
    </row>
    <row r="8" spans="1:23" x14ac:dyDescent="0.35">
      <c r="A8" t="str">
        <f t="shared" si="0"/>
        <v>CTRL +G</v>
      </c>
      <c r="B8" t="s">
        <v>543</v>
      </c>
      <c r="C8" t="s">
        <v>544</v>
      </c>
      <c r="J8">
        <v>6</v>
      </c>
      <c r="K8">
        <v>6</v>
      </c>
      <c r="L8">
        <v>6</v>
      </c>
      <c r="M8">
        <v>6</v>
      </c>
      <c r="N8">
        <v>6</v>
      </c>
    </row>
    <row r="9" spans="1:23" x14ac:dyDescent="0.35">
      <c r="A9" t="str">
        <f t="shared" si="0"/>
        <v>CTRL +H</v>
      </c>
      <c r="B9" t="s">
        <v>546</v>
      </c>
      <c r="J9">
        <v>7</v>
      </c>
      <c r="K9">
        <v>7</v>
      </c>
      <c r="L9">
        <v>7</v>
      </c>
      <c r="M9">
        <v>7</v>
      </c>
      <c r="N9">
        <v>7</v>
      </c>
    </row>
    <row r="10" spans="1:23" x14ac:dyDescent="0.35">
      <c r="A10" t="str">
        <f t="shared" si="0"/>
        <v>CTRL +I</v>
      </c>
      <c r="B10" t="s">
        <v>539</v>
      </c>
      <c r="J10">
        <v>8</v>
      </c>
      <c r="K10">
        <v>8</v>
      </c>
      <c r="L10">
        <v>8</v>
      </c>
      <c r="M10">
        <v>8</v>
      </c>
      <c r="N10">
        <v>8</v>
      </c>
      <c r="O10" s="2" t="s">
        <v>28</v>
      </c>
      <c r="P10" s="2" t="s">
        <v>29</v>
      </c>
      <c r="Q10" s="2">
        <v>8</v>
      </c>
      <c r="R10" s="3">
        <v>45017</v>
      </c>
      <c r="S10" s="2" t="s">
        <v>30</v>
      </c>
      <c r="T10" s="2" t="s">
        <v>31</v>
      </c>
      <c r="U10" s="2" t="s">
        <v>32</v>
      </c>
      <c r="V10" s="2" t="s">
        <v>33</v>
      </c>
      <c r="W10" s="2" t="s">
        <v>58</v>
      </c>
    </row>
    <row r="11" spans="1:23" x14ac:dyDescent="0.35">
      <c r="A11" t="str">
        <f t="shared" si="0"/>
        <v>CTRL +J</v>
      </c>
      <c r="J11">
        <v>9</v>
      </c>
      <c r="K11">
        <v>9</v>
      </c>
      <c r="L11">
        <v>9</v>
      </c>
      <c r="M11">
        <v>9</v>
      </c>
      <c r="N11">
        <v>9</v>
      </c>
      <c r="O11" s="2" t="s">
        <v>50</v>
      </c>
      <c r="P11" s="2" t="s">
        <v>29</v>
      </c>
      <c r="Q11" s="2">
        <v>11</v>
      </c>
      <c r="R11" s="3">
        <v>45017</v>
      </c>
      <c r="S11" s="2" t="s">
        <v>30</v>
      </c>
      <c r="T11" s="2" t="s">
        <v>31</v>
      </c>
      <c r="U11" s="2" t="s">
        <v>32</v>
      </c>
      <c r="V11" s="2" t="s">
        <v>33</v>
      </c>
      <c r="W11" s="2" t="s">
        <v>59</v>
      </c>
    </row>
    <row r="12" spans="1:23" x14ac:dyDescent="0.35">
      <c r="A12" t="str">
        <f t="shared" si="0"/>
        <v>CTRL +K</v>
      </c>
      <c r="B12" t="s">
        <v>547</v>
      </c>
      <c r="J12">
        <v>10</v>
      </c>
      <c r="K12">
        <v>10</v>
      </c>
      <c r="L12">
        <v>10</v>
      </c>
      <c r="M12">
        <v>10</v>
      </c>
      <c r="N12">
        <v>10</v>
      </c>
      <c r="O12" s="2" t="s">
        <v>44</v>
      </c>
      <c r="P12" s="2" t="s">
        <v>29</v>
      </c>
      <c r="Q12" s="2">
        <v>21</v>
      </c>
      <c r="R12" s="3">
        <v>45017</v>
      </c>
      <c r="S12" s="2" t="s">
        <v>30</v>
      </c>
      <c r="T12" s="2" t="s">
        <v>545</v>
      </c>
      <c r="U12" s="2" t="s">
        <v>32</v>
      </c>
      <c r="V12" s="2" t="s">
        <v>33</v>
      </c>
      <c r="W12" s="2" t="s">
        <v>61</v>
      </c>
    </row>
    <row r="13" spans="1:23" x14ac:dyDescent="0.35">
      <c r="A13" t="str">
        <f t="shared" si="0"/>
        <v>CTRL +L</v>
      </c>
      <c r="B13" t="s">
        <v>548</v>
      </c>
      <c r="J13">
        <v>11</v>
      </c>
      <c r="K13">
        <v>11</v>
      </c>
      <c r="L13">
        <v>11</v>
      </c>
      <c r="M13">
        <v>11</v>
      </c>
      <c r="N13">
        <v>11</v>
      </c>
      <c r="O13" s="2" t="s">
        <v>50</v>
      </c>
      <c r="P13" s="2" t="s">
        <v>66</v>
      </c>
      <c r="Q13" s="2">
        <v>2659</v>
      </c>
      <c r="R13" s="3">
        <v>45012</v>
      </c>
      <c r="S13" s="2" t="s">
        <v>30</v>
      </c>
      <c r="T13" s="2" t="s">
        <v>31</v>
      </c>
      <c r="U13" s="2" t="s">
        <v>32</v>
      </c>
      <c r="V13" s="2" t="s">
        <v>33</v>
      </c>
      <c r="W13" s="2" t="s">
        <v>67</v>
      </c>
    </row>
    <row r="14" spans="1:23" x14ac:dyDescent="0.35">
      <c r="A14" t="str">
        <f t="shared" si="0"/>
        <v>CTRL +M</v>
      </c>
      <c r="J14">
        <v>12</v>
      </c>
      <c r="K14">
        <v>12</v>
      </c>
      <c r="L14">
        <v>12</v>
      </c>
      <c r="M14">
        <v>12</v>
      </c>
      <c r="N14">
        <v>12</v>
      </c>
      <c r="O14" s="2" t="s">
        <v>28</v>
      </c>
      <c r="P14" s="2" t="s">
        <v>29</v>
      </c>
      <c r="Q14" s="2">
        <v>2662</v>
      </c>
      <c r="R14" s="3">
        <v>45013</v>
      </c>
      <c r="S14" s="2" t="s">
        <v>30</v>
      </c>
      <c r="T14" s="2" t="s">
        <v>31</v>
      </c>
      <c r="U14" s="2" t="s">
        <v>32</v>
      </c>
      <c r="V14" s="2" t="s">
        <v>33</v>
      </c>
      <c r="W14" s="2" t="s">
        <v>69</v>
      </c>
    </row>
    <row r="15" spans="1:23" x14ac:dyDescent="0.35">
      <c r="A15" t="str">
        <f t="shared" si="0"/>
        <v>CTRL +N</v>
      </c>
      <c r="B15" t="s">
        <v>549</v>
      </c>
      <c r="J15">
        <v>13</v>
      </c>
      <c r="K15">
        <v>13</v>
      </c>
      <c r="L15">
        <v>13</v>
      </c>
      <c r="M15">
        <v>13</v>
      </c>
      <c r="N15">
        <v>13</v>
      </c>
      <c r="O15" s="2" t="s">
        <v>545</v>
      </c>
      <c r="P15" s="2" t="s">
        <v>29</v>
      </c>
      <c r="Q15" s="2">
        <v>2665</v>
      </c>
      <c r="R15" s="3">
        <v>45013</v>
      </c>
      <c r="S15" s="2" t="s">
        <v>30</v>
      </c>
      <c r="T15" s="2" t="s">
        <v>31</v>
      </c>
      <c r="U15" s="2" t="s">
        <v>32</v>
      </c>
      <c r="V15" s="2" t="s">
        <v>33</v>
      </c>
      <c r="W15" s="2" t="s">
        <v>70</v>
      </c>
    </row>
    <row r="16" spans="1:23" x14ac:dyDescent="0.35">
      <c r="A16" t="str">
        <f t="shared" si="0"/>
        <v>CTRL +O</v>
      </c>
      <c r="B16" t="s">
        <v>551</v>
      </c>
      <c r="J16">
        <v>14</v>
      </c>
      <c r="K16">
        <v>14</v>
      </c>
      <c r="L16">
        <v>14</v>
      </c>
      <c r="M16">
        <v>14</v>
      </c>
      <c r="N16">
        <v>14</v>
      </c>
      <c r="O16" s="2" t="s">
        <v>72</v>
      </c>
      <c r="P16" s="2" t="s">
        <v>29</v>
      </c>
      <c r="Q16" s="2">
        <v>2664</v>
      </c>
      <c r="R16" s="3">
        <v>45013</v>
      </c>
      <c r="S16" s="2" t="s">
        <v>30</v>
      </c>
      <c r="T16" s="2" t="s">
        <v>31</v>
      </c>
      <c r="U16" s="2" t="s">
        <v>545</v>
      </c>
      <c r="V16" s="2" t="s">
        <v>33</v>
      </c>
      <c r="W16" s="2" t="s">
        <v>73</v>
      </c>
    </row>
    <row r="17" spans="1:23" x14ac:dyDescent="0.35">
      <c r="A17" t="str">
        <f t="shared" si="0"/>
        <v>CTRL +P</v>
      </c>
      <c r="B17" t="s">
        <v>552</v>
      </c>
      <c r="J17">
        <v>15</v>
      </c>
      <c r="K17">
        <v>15</v>
      </c>
      <c r="L17">
        <v>15</v>
      </c>
      <c r="M17">
        <v>15</v>
      </c>
      <c r="N17">
        <v>15</v>
      </c>
      <c r="O17" s="2" t="s">
        <v>50</v>
      </c>
      <c r="P17" s="2" t="s">
        <v>29</v>
      </c>
      <c r="Q17" s="2">
        <v>2674</v>
      </c>
      <c r="R17" s="3">
        <v>45014</v>
      </c>
      <c r="S17" s="2" t="s">
        <v>30</v>
      </c>
      <c r="T17" s="2" t="s">
        <v>31</v>
      </c>
      <c r="U17" s="2" t="s">
        <v>32</v>
      </c>
      <c r="V17" s="2" t="s">
        <v>33</v>
      </c>
      <c r="W17" s="2" t="s">
        <v>59</v>
      </c>
    </row>
    <row r="18" spans="1:23" x14ac:dyDescent="0.35">
      <c r="A18" t="str">
        <f t="shared" si="0"/>
        <v>CTRL +Q</v>
      </c>
      <c r="B18" t="s">
        <v>553</v>
      </c>
      <c r="J18">
        <v>16</v>
      </c>
      <c r="K18">
        <v>16</v>
      </c>
      <c r="L18">
        <v>16</v>
      </c>
      <c r="M18">
        <v>16</v>
      </c>
      <c r="N18">
        <v>16</v>
      </c>
      <c r="O18" s="2" t="s">
        <v>44</v>
      </c>
      <c r="P18" s="2" t="s">
        <v>29</v>
      </c>
      <c r="Q18" s="2">
        <v>2671</v>
      </c>
      <c r="R18" s="3">
        <v>45014</v>
      </c>
      <c r="S18" s="2" t="s">
        <v>30</v>
      </c>
      <c r="T18" s="2" t="s">
        <v>31</v>
      </c>
      <c r="U18" s="2" t="s">
        <v>32</v>
      </c>
      <c r="V18" s="2" t="s">
        <v>33</v>
      </c>
      <c r="W18" s="2" t="s">
        <v>76</v>
      </c>
    </row>
    <row r="19" spans="1:23" x14ac:dyDescent="0.35">
      <c r="A19" t="str">
        <f t="shared" si="0"/>
        <v>CTRL +R</v>
      </c>
      <c r="B19" t="s">
        <v>541</v>
      </c>
      <c r="F19" s="2" t="s">
        <v>34</v>
      </c>
      <c r="O19" s="2" t="s">
        <v>44</v>
      </c>
      <c r="P19" s="2" t="s">
        <v>29</v>
      </c>
      <c r="Q19" s="2">
        <v>2672</v>
      </c>
      <c r="R19" s="3" t="s">
        <v>545</v>
      </c>
      <c r="S19" s="2" t="s">
        <v>30</v>
      </c>
      <c r="T19" s="2" t="s">
        <v>31</v>
      </c>
      <c r="U19" s="2" t="s">
        <v>32</v>
      </c>
      <c r="V19" s="2" t="s">
        <v>33</v>
      </c>
      <c r="W19" s="2" t="s">
        <v>78</v>
      </c>
    </row>
    <row r="20" spans="1:23" x14ac:dyDescent="0.35">
      <c r="A20" t="str">
        <f t="shared" si="0"/>
        <v>CTRL +S</v>
      </c>
      <c r="B20" t="s">
        <v>554</v>
      </c>
      <c r="F20" s="2" t="s">
        <v>41</v>
      </c>
      <c r="O20" s="2" t="s">
        <v>28</v>
      </c>
      <c r="P20" s="2" t="s">
        <v>29</v>
      </c>
      <c r="Q20" s="2">
        <v>2682</v>
      </c>
      <c r="R20" s="3">
        <v>45016</v>
      </c>
      <c r="S20" s="2" t="s">
        <v>30</v>
      </c>
      <c r="T20" s="2" t="s">
        <v>31</v>
      </c>
      <c r="U20" s="2" t="s">
        <v>32</v>
      </c>
      <c r="V20" s="2" t="s">
        <v>33</v>
      </c>
      <c r="W20" s="2" t="s">
        <v>80</v>
      </c>
    </row>
    <row r="21" spans="1:23" x14ac:dyDescent="0.35">
      <c r="A21" t="str">
        <f t="shared" ref="A21:A27" si="1">CONCATENATE("CTRL +",CHAR(63+ROW($A21:$A21)))</f>
        <v>CTRL +T</v>
      </c>
      <c r="B21" t="s">
        <v>558</v>
      </c>
      <c r="F21" s="2" t="s">
        <v>45</v>
      </c>
      <c r="J21" s="2" t="s">
        <v>44</v>
      </c>
      <c r="K21" s="2" t="s">
        <v>29</v>
      </c>
      <c r="L21" s="2">
        <v>5500</v>
      </c>
      <c r="M21" s="3">
        <v>45015</v>
      </c>
      <c r="N21" s="2" t="s">
        <v>30</v>
      </c>
      <c r="O21" s="2" t="s">
        <v>28</v>
      </c>
      <c r="P21" s="2" t="s">
        <v>29</v>
      </c>
      <c r="Q21" s="2">
        <v>2688</v>
      </c>
      <c r="R21" s="3">
        <v>45016</v>
      </c>
      <c r="S21" s="2" t="s">
        <v>30</v>
      </c>
      <c r="T21" s="2" t="s">
        <v>31</v>
      </c>
      <c r="U21" s="2" t="s">
        <v>32</v>
      </c>
      <c r="V21" s="2" t="s">
        <v>33</v>
      </c>
      <c r="W21" s="2" t="s">
        <v>82</v>
      </c>
    </row>
    <row r="22" spans="1:23" x14ac:dyDescent="0.35">
      <c r="A22" t="str">
        <f t="shared" si="1"/>
        <v>CTRL +U</v>
      </c>
      <c r="B22" t="s">
        <v>538</v>
      </c>
      <c r="F22" s="2" t="s">
        <v>51</v>
      </c>
      <c r="J22" s="2" t="s">
        <v>44</v>
      </c>
      <c r="K22" s="2" t="s">
        <v>29</v>
      </c>
      <c r="L22" s="2">
        <v>5509</v>
      </c>
      <c r="M22" s="3">
        <v>45016</v>
      </c>
      <c r="N22" s="2" t="s">
        <v>545</v>
      </c>
      <c r="O22" s="2" t="s">
        <v>31</v>
      </c>
      <c r="P22" s="2" t="s">
        <v>32</v>
      </c>
      <c r="Q22" s="2" t="s">
        <v>33</v>
      </c>
      <c r="R22" s="2" t="s">
        <v>56</v>
      </c>
    </row>
    <row r="23" spans="1:23" x14ac:dyDescent="0.35">
      <c r="A23" t="str">
        <f t="shared" si="1"/>
        <v>CTRL +V</v>
      </c>
      <c r="B23" t="s">
        <v>537</v>
      </c>
      <c r="F23" s="2" t="s">
        <v>54</v>
      </c>
      <c r="J23" s="2" t="s">
        <v>28</v>
      </c>
      <c r="K23" s="2" t="s">
        <v>29</v>
      </c>
      <c r="L23" s="2">
        <v>8</v>
      </c>
      <c r="M23" s="3">
        <v>45017</v>
      </c>
      <c r="N23" s="2" t="s">
        <v>30</v>
      </c>
      <c r="O23" s="2" t="s">
        <v>31</v>
      </c>
      <c r="P23" s="2" t="s">
        <v>32</v>
      </c>
      <c r="Q23" s="2" t="s">
        <v>33</v>
      </c>
      <c r="R23" s="2" t="s">
        <v>58</v>
      </c>
    </row>
    <row r="24" spans="1:23" x14ac:dyDescent="0.35">
      <c r="A24" t="str">
        <f t="shared" si="1"/>
        <v>CTRL +W</v>
      </c>
      <c r="B24" t="s">
        <v>550</v>
      </c>
      <c r="F24" s="2" t="s">
        <v>56</v>
      </c>
      <c r="J24" s="2" t="s">
        <v>50</v>
      </c>
      <c r="K24" s="2" t="s">
        <v>29</v>
      </c>
      <c r="L24" s="2">
        <v>11</v>
      </c>
      <c r="M24" s="3">
        <v>45017</v>
      </c>
      <c r="N24" s="2" t="s">
        <v>30</v>
      </c>
      <c r="O24" s="2" t="s">
        <v>31</v>
      </c>
      <c r="P24" s="2" t="s">
        <v>32</v>
      </c>
      <c r="Q24" s="2" t="s">
        <v>33</v>
      </c>
      <c r="R24" s="2" t="s">
        <v>59</v>
      </c>
    </row>
    <row r="25" spans="1:23" x14ac:dyDescent="0.35">
      <c r="A25" t="str">
        <f t="shared" si="1"/>
        <v>CTRL +X</v>
      </c>
      <c r="B25" t="s">
        <v>557</v>
      </c>
      <c r="F25" s="2" t="s">
        <v>58</v>
      </c>
      <c r="J25" s="2" t="s">
        <v>44</v>
      </c>
      <c r="K25" s="2" t="s">
        <v>29</v>
      </c>
      <c r="L25" s="2">
        <v>21</v>
      </c>
      <c r="M25" s="3">
        <v>45017</v>
      </c>
      <c r="N25" s="2" t="s">
        <v>30</v>
      </c>
      <c r="O25" s="2" t="s">
        <v>545</v>
      </c>
      <c r="P25" s="2" t="s">
        <v>32</v>
      </c>
      <c r="Q25" s="2" t="s">
        <v>33</v>
      </c>
      <c r="R25" s="2" t="s">
        <v>61</v>
      </c>
    </row>
    <row r="26" spans="1:23" x14ac:dyDescent="0.35">
      <c r="A26" t="str">
        <f t="shared" si="1"/>
        <v>CTRL +Y</v>
      </c>
      <c r="B26" t="s">
        <v>555</v>
      </c>
      <c r="F26" s="2" t="s">
        <v>59</v>
      </c>
      <c r="J26" s="2" t="s">
        <v>50</v>
      </c>
      <c r="K26" s="2" t="s">
        <v>66</v>
      </c>
      <c r="L26" s="2">
        <v>2659</v>
      </c>
      <c r="M26" s="3">
        <v>45012</v>
      </c>
      <c r="N26" s="2" t="s">
        <v>30</v>
      </c>
      <c r="O26" s="2" t="s">
        <v>31</v>
      </c>
      <c r="P26" s="2" t="s">
        <v>32</v>
      </c>
      <c r="Q26" s="2" t="s">
        <v>33</v>
      </c>
      <c r="R26" s="2" t="s">
        <v>67</v>
      </c>
    </row>
    <row r="27" spans="1:23" x14ac:dyDescent="0.35">
      <c r="A27" t="str">
        <f t="shared" si="1"/>
        <v>CTRL +Z</v>
      </c>
      <c r="B27" t="s">
        <v>556</v>
      </c>
      <c r="F27" s="2" t="s">
        <v>61</v>
      </c>
      <c r="J27" s="2" t="s">
        <v>28</v>
      </c>
      <c r="K27" s="2" t="s">
        <v>29</v>
      </c>
      <c r="L27" s="2">
        <v>2662</v>
      </c>
      <c r="M27" s="3">
        <v>45013</v>
      </c>
      <c r="N27" s="2" t="s">
        <v>30</v>
      </c>
      <c r="O27" s="2" t="s">
        <v>31</v>
      </c>
      <c r="P27" s="2" t="s">
        <v>32</v>
      </c>
      <c r="Q27" s="2" t="s">
        <v>33</v>
      </c>
      <c r="R27" s="2" t="s">
        <v>69</v>
      </c>
    </row>
    <row r="28" spans="1:23" x14ac:dyDescent="0.35">
      <c r="F28" s="2" t="s">
        <v>67</v>
      </c>
      <c r="J28" s="2" t="s">
        <v>545</v>
      </c>
      <c r="K28" s="2" t="s">
        <v>29</v>
      </c>
      <c r="L28" s="2">
        <v>2665</v>
      </c>
      <c r="M28" s="3">
        <v>45013</v>
      </c>
      <c r="N28" s="2" t="s">
        <v>30</v>
      </c>
      <c r="O28" s="2" t="s">
        <v>31</v>
      </c>
      <c r="P28" s="2" t="s">
        <v>32</v>
      </c>
      <c r="Q28" s="2" t="s">
        <v>33</v>
      </c>
      <c r="R28" s="2" t="s">
        <v>70</v>
      </c>
    </row>
    <row r="29" spans="1:23" x14ac:dyDescent="0.35">
      <c r="F29" s="2" t="s">
        <v>69</v>
      </c>
      <c r="J29" s="2" t="s">
        <v>72</v>
      </c>
      <c r="K29" s="2" t="s">
        <v>29</v>
      </c>
      <c r="L29" s="2">
        <v>2664</v>
      </c>
      <c r="M29" s="3">
        <v>45013</v>
      </c>
      <c r="N29" s="2" t="s">
        <v>30</v>
      </c>
      <c r="O29" s="2" t="s">
        <v>31</v>
      </c>
      <c r="P29" s="2" t="s">
        <v>545</v>
      </c>
      <c r="Q29" s="2" t="s">
        <v>33</v>
      </c>
      <c r="R29" s="2" t="s">
        <v>73</v>
      </c>
    </row>
    <row r="30" spans="1:23" x14ac:dyDescent="0.35">
      <c r="F30" s="2" t="s">
        <v>70</v>
      </c>
      <c r="J30" s="2" t="s">
        <v>50</v>
      </c>
      <c r="K30" s="2" t="s">
        <v>29</v>
      </c>
      <c r="L30" s="2">
        <v>2674</v>
      </c>
      <c r="M30" s="3">
        <v>45014</v>
      </c>
      <c r="N30" s="2" t="s">
        <v>30</v>
      </c>
      <c r="O30" s="2" t="s">
        <v>31</v>
      </c>
      <c r="P30" s="2" t="s">
        <v>32</v>
      </c>
      <c r="Q30" s="2" t="s">
        <v>33</v>
      </c>
      <c r="R30" s="2" t="s">
        <v>59</v>
      </c>
    </row>
    <row r="31" spans="1:23" x14ac:dyDescent="0.35">
      <c r="F31" s="2" t="s">
        <v>73</v>
      </c>
      <c r="J31" s="2" t="s">
        <v>44</v>
      </c>
      <c r="K31" s="2" t="s">
        <v>29</v>
      </c>
      <c r="L31" s="2">
        <v>2671</v>
      </c>
      <c r="M31" s="3">
        <v>45014</v>
      </c>
      <c r="N31" s="2" t="s">
        <v>30</v>
      </c>
      <c r="O31" s="2" t="s">
        <v>31</v>
      </c>
      <c r="P31" s="2" t="s">
        <v>32</v>
      </c>
      <c r="Q31" s="2" t="s">
        <v>33</v>
      </c>
      <c r="R31" s="2" t="s">
        <v>76</v>
      </c>
    </row>
    <row r="32" spans="1:23" x14ac:dyDescent="0.35">
      <c r="F32" s="2" t="s">
        <v>76</v>
      </c>
      <c r="J32" s="2" t="s">
        <v>44</v>
      </c>
      <c r="K32" s="2" t="s">
        <v>29</v>
      </c>
      <c r="L32" s="2">
        <v>2672</v>
      </c>
      <c r="M32" s="3" t="s">
        <v>545</v>
      </c>
      <c r="N32" s="2" t="s">
        <v>30</v>
      </c>
      <c r="O32" s="2" t="s">
        <v>31</v>
      </c>
      <c r="P32" s="2" t="s">
        <v>32</v>
      </c>
      <c r="Q32" s="2" t="s">
        <v>33</v>
      </c>
      <c r="R32" s="2" t="s">
        <v>78</v>
      </c>
    </row>
    <row r="33" spans="6:18" x14ac:dyDescent="0.35">
      <c r="F33" s="2" t="s">
        <v>78</v>
      </c>
      <c r="J33" s="2" t="s">
        <v>28</v>
      </c>
      <c r="K33" s="2" t="s">
        <v>29</v>
      </c>
      <c r="L33" s="2">
        <v>2682</v>
      </c>
      <c r="M33" s="3">
        <v>45016</v>
      </c>
      <c r="N33" s="2" t="s">
        <v>30</v>
      </c>
      <c r="O33" s="2" t="s">
        <v>31</v>
      </c>
      <c r="P33" s="2" t="s">
        <v>32</v>
      </c>
      <c r="Q33" s="2" t="s">
        <v>33</v>
      </c>
      <c r="R33" s="2" t="s">
        <v>80</v>
      </c>
    </row>
    <row r="34" spans="6:18" x14ac:dyDescent="0.35">
      <c r="F34" s="2" t="s">
        <v>80</v>
      </c>
    </row>
    <row r="35" spans="6:18" x14ac:dyDescent="0.35">
      <c r="F35" s="2" t="s">
        <v>82</v>
      </c>
    </row>
    <row r="36" spans="6:18" x14ac:dyDescent="0.35">
      <c r="F36" s="2" t="s">
        <v>84</v>
      </c>
    </row>
    <row r="37" spans="6:18" x14ac:dyDescent="0.35">
      <c r="F37" s="2" t="s">
        <v>86</v>
      </c>
    </row>
    <row r="38" spans="6:18" x14ac:dyDescent="0.35">
      <c r="F38" s="2" t="s">
        <v>88</v>
      </c>
    </row>
    <row r="39" spans="6:18" x14ac:dyDescent="0.35">
      <c r="F39" s="2" t="s">
        <v>90</v>
      </c>
    </row>
    <row r="40" spans="6:18" x14ac:dyDescent="0.35">
      <c r="F40" s="2" t="s">
        <v>91</v>
      </c>
    </row>
    <row r="41" spans="6:18" x14ac:dyDescent="0.35">
      <c r="F41" s="2" t="s">
        <v>93</v>
      </c>
    </row>
    <row r="42" spans="6:18" x14ac:dyDescent="0.35">
      <c r="F42" s="2" t="s">
        <v>95</v>
      </c>
    </row>
    <row r="43" spans="6:18" x14ac:dyDescent="0.35">
      <c r="F43" s="2" t="s">
        <v>100</v>
      </c>
    </row>
    <row r="44" spans="6:18" x14ac:dyDescent="0.35">
      <c r="F44" s="2" t="s">
        <v>103</v>
      </c>
    </row>
    <row r="45" spans="6:18" x14ac:dyDescent="0.35">
      <c r="F45" s="2" t="s">
        <v>105</v>
      </c>
    </row>
    <row r="46" spans="6:18" x14ac:dyDescent="0.35">
      <c r="F46" s="2" t="s">
        <v>107</v>
      </c>
    </row>
    <row r="47" spans="6:18" x14ac:dyDescent="0.35">
      <c r="F47" s="2" t="s">
        <v>109</v>
      </c>
    </row>
    <row r="48" spans="6:18" x14ac:dyDescent="0.35">
      <c r="F48" s="2" t="s">
        <v>111</v>
      </c>
    </row>
    <row r="49" spans="6:6" x14ac:dyDescent="0.35">
      <c r="F49" s="2" t="s">
        <v>116</v>
      </c>
    </row>
    <row r="50" spans="6:6" x14ac:dyDescent="0.35">
      <c r="F50" s="2" t="s">
        <v>118</v>
      </c>
    </row>
    <row r="51" spans="6:6" x14ac:dyDescent="0.35">
      <c r="F51" s="2" t="s">
        <v>119</v>
      </c>
    </row>
    <row r="52" spans="6:6" x14ac:dyDescent="0.35">
      <c r="F52" s="2" t="s">
        <v>121</v>
      </c>
    </row>
    <row r="53" spans="6:6" x14ac:dyDescent="0.35">
      <c r="F53" s="2" t="s">
        <v>123</v>
      </c>
    </row>
    <row r="54" spans="6:6" x14ac:dyDescent="0.35">
      <c r="F54" s="2" t="s">
        <v>124</v>
      </c>
    </row>
    <row r="55" spans="6:6" x14ac:dyDescent="0.35">
      <c r="F55" s="2" t="s">
        <v>126</v>
      </c>
    </row>
    <row r="56" spans="6:6" x14ac:dyDescent="0.35">
      <c r="F56" s="2" t="s">
        <v>131</v>
      </c>
    </row>
    <row r="57" spans="6:6" x14ac:dyDescent="0.35">
      <c r="F57" s="2" t="s">
        <v>133</v>
      </c>
    </row>
    <row r="58" spans="6:6" x14ac:dyDescent="0.35">
      <c r="F58" s="2" t="s">
        <v>137</v>
      </c>
    </row>
    <row r="59" spans="6:6" x14ac:dyDescent="0.35">
      <c r="F59" s="2" t="s">
        <v>141</v>
      </c>
    </row>
    <row r="60" spans="6:6" x14ac:dyDescent="0.35">
      <c r="F60" s="2" t="s">
        <v>146</v>
      </c>
    </row>
    <row r="61" spans="6:6" x14ac:dyDescent="0.35">
      <c r="F61" s="2" t="s">
        <v>148</v>
      </c>
    </row>
    <row r="62" spans="6:6" x14ac:dyDescent="0.35">
      <c r="F62" s="2" t="s">
        <v>150</v>
      </c>
    </row>
    <row r="63" spans="6:6" x14ac:dyDescent="0.35">
      <c r="F63" s="2" t="s">
        <v>152</v>
      </c>
    </row>
    <row r="64" spans="6:6" x14ac:dyDescent="0.35">
      <c r="F64" s="2" t="s">
        <v>153</v>
      </c>
    </row>
    <row r="65" spans="6:6" x14ac:dyDescent="0.35">
      <c r="F65" s="2" t="s">
        <v>155</v>
      </c>
    </row>
    <row r="66" spans="6:6" x14ac:dyDescent="0.35">
      <c r="F66" s="2" t="s">
        <v>157</v>
      </c>
    </row>
    <row r="67" spans="6:6" x14ac:dyDescent="0.35">
      <c r="F67" s="2" t="s">
        <v>158</v>
      </c>
    </row>
    <row r="68" spans="6:6" x14ac:dyDescent="0.35">
      <c r="F68" s="2" t="s">
        <v>159</v>
      </c>
    </row>
    <row r="69" spans="6:6" x14ac:dyDescent="0.35">
      <c r="F69" s="2" t="s">
        <v>161</v>
      </c>
    </row>
    <row r="70" spans="6:6" x14ac:dyDescent="0.35">
      <c r="F70" s="2" t="s">
        <v>163</v>
      </c>
    </row>
    <row r="71" spans="6:6" x14ac:dyDescent="0.35">
      <c r="F71" s="2" t="s">
        <v>165</v>
      </c>
    </row>
    <row r="72" spans="6:6" x14ac:dyDescent="0.35">
      <c r="F72" s="2" t="s">
        <v>167</v>
      </c>
    </row>
    <row r="73" spans="6:6" x14ac:dyDescent="0.35">
      <c r="F73" s="2" t="s">
        <v>169</v>
      </c>
    </row>
    <row r="74" spans="6:6" x14ac:dyDescent="0.35">
      <c r="F74" s="2" t="s">
        <v>171</v>
      </c>
    </row>
    <row r="75" spans="6:6" x14ac:dyDescent="0.35">
      <c r="F75" s="2" t="s">
        <v>173</v>
      </c>
    </row>
    <row r="76" spans="6:6" x14ac:dyDescent="0.35">
      <c r="F76" s="2" t="s">
        <v>175</v>
      </c>
    </row>
    <row r="77" spans="6:6" x14ac:dyDescent="0.35">
      <c r="F77" s="2" t="s">
        <v>176</v>
      </c>
    </row>
    <row r="78" spans="6:6" x14ac:dyDescent="0.35">
      <c r="F78" s="2" t="s">
        <v>177</v>
      </c>
    </row>
    <row r="79" spans="6:6" x14ac:dyDescent="0.35">
      <c r="F79" s="2" t="s">
        <v>179</v>
      </c>
    </row>
    <row r="80" spans="6:6" x14ac:dyDescent="0.35">
      <c r="F80" s="2" t="s">
        <v>181</v>
      </c>
    </row>
    <row r="81" spans="6:6" x14ac:dyDescent="0.35">
      <c r="F81" s="2" t="s">
        <v>183</v>
      </c>
    </row>
    <row r="82" spans="6:6" x14ac:dyDescent="0.35">
      <c r="F82" s="2" t="s">
        <v>185</v>
      </c>
    </row>
    <row r="83" spans="6:6" x14ac:dyDescent="0.35">
      <c r="F83" s="2" t="s">
        <v>187</v>
      </c>
    </row>
    <row r="84" spans="6:6" x14ac:dyDescent="0.35">
      <c r="F84" s="2" t="s">
        <v>189</v>
      </c>
    </row>
    <row r="85" spans="6:6" x14ac:dyDescent="0.35">
      <c r="F85" s="2" t="s">
        <v>162</v>
      </c>
    </row>
    <row r="86" spans="6:6" x14ac:dyDescent="0.35">
      <c r="F86" s="2" t="s">
        <v>190</v>
      </c>
    </row>
    <row r="87" spans="6:6" x14ac:dyDescent="0.35">
      <c r="F87" s="2" t="s">
        <v>192</v>
      </c>
    </row>
    <row r="88" spans="6:6" x14ac:dyDescent="0.35">
      <c r="F88" s="2" t="s">
        <v>194</v>
      </c>
    </row>
    <row r="89" spans="6:6" x14ac:dyDescent="0.35">
      <c r="F89" s="2" t="s">
        <v>195</v>
      </c>
    </row>
    <row r="90" spans="6:6" x14ac:dyDescent="0.35">
      <c r="F90" s="2" t="s">
        <v>196</v>
      </c>
    </row>
    <row r="91" spans="6:6" x14ac:dyDescent="0.35">
      <c r="F91" s="2" t="s">
        <v>198</v>
      </c>
    </row>
    <row r="92" spans="6:6" x14ac:dyDescent="0.35">
      <c r="F92" s="2" t="s">
        <v>200</v>
      </c>
    </row>
    <row r="93" spans="6:6" x14ac:dyDescent="0.35">
      <c r="F93" s="2" t="s">
        <v>202</v>
      </c>
    </row>
    <row r="94" spans="6:6" x14ac:dyDescent="0.35">
      <c r="F94" s="2" t="s">
        <v>204</v>
      </c>
    </row>
    <row r="95" spans="6:6" x14ac:dyDescent="0.35">
      <c r="F95" s="2" t="s">
        <v>206</v>
      </c>
    </row>
    <row r="96" spans="6:6" x14ac:dyDescent="0.35">
      <c r="F96" s="2" t="s">
        <v>207</v>
      </c>
    </row>
    <row r="97" spans="6:6" x14ac:dyDescent="0.35">
      <c r="F97" s="2" t="s">
        <v>209</v>
      </c>
    </row>
    <row r="98" spans="6:6" x14ac:dyDescent="0.35">
      <c r="F98" s="2" t="s">
        <v>211</v>
      </c>
    </row>
    <row r="99" spans="6:6" x14ac:dyDescent="0.35">
      <c r="F99" s="2" t="s">
        <v>213</v>
      </c>
    </row>
    <row r="100" spans="6:6" x14ac:dyDescent="0.35">
      <c r="F100" s="2" t="s">
        <v>215</v>
      </c>
    </row>
    <row r="101" spans="6:6" x14ac:dyDescent="0.35">
      <c r="F101" s="2" t="s">
        <v>216</v>
      </c>
    </row>
    <row r="102" spans="6:6" x14ac:dyDescent="0.35">
      <c r="F102" s="2" t="s">
        <v>218</v>
      </c>
    </row>
    <row r="103" spans="6:6" x14ac:dyDescent="0.35">
      <c r="F103" s="2" t="s">
        <v>220</v>
      </c>
    </row>
    <row r="104" spans="6:6" x14ac:dyDescent="0.35">
      <c r="F104" s="2" t="s">
        <v>222</v>
      </c>
    </row>
    <row r="105" spans="6:6" x14ac:dyDescent="0.35">
      <c r="F105" s="2" t="s">
        <v>224</v>
      </c>
    </row>
    <row r="106" spans="6:6" x14ac:dyDescent="0.35">
      <c r="F106" s="2" t="s">
        <v>225</v>
      </c>
    </row>
    <row r="107" spans="6:6" x14ac:dyDescent="0.35">
      <c r="F107" s="2" t="s">
        <v>227</v>
      </c>
    </row>
    <row r="108" spans="6:6" x14ac:dyDescent="0.35">
      <c r="F108" s="2" t="s">
        <v>229</v>
      </c>
    </row>
    <row r="109" spans="6:6" x14ac:dyDescent="0.35">
      <c r="F109" s="2" t="s">
        <v>231</v>
      </c>
    </row>
    <row r="110" spans="6:6" x14ac:dyDescent="0.35">
      <c r="F110" s="2" t="s">
        <v>233</v>
      </c>
    </row>
    <row r="111" spans="6:6" x14ac:dyDescent="0.35">
      <c r="F111" s="2" t="s">
        <v>235</v>
      </c>
    </row>
    <row r="112" spans="6:6" x14ac:dyDescent="0.35">
      <c r="F112" s="2" t="s">
        <v>237</v>
      </c>
    </row>
    <row r="113" spans="6:6" x14ac:dyDescent="0.35">
      <c r="F113" s="2" t="s">
        <v>238</v>
      </c>
    </row>
    <row r="114" spans="6:6" x14ac:dyDescent="0.35">
      <c r="F114" s="2" t="s">
        <v>240</v>
      </c>
    </row>
    <row r="115" spans="6:6" x14ac:dyDescent="0.35">
      <c r="F115" s="2" t="s">
        <v>242</v>
      </c>
    </row>
    <row r="116" spans="6:6" x14ac:dyDescent="0.35">
      <c r="F116" s="2" t="s">
        <v>244</v>
      </c>
    </row>
    <row r="117" spans="6:6" x14ac:dyDescent="0.35">
      <c r="F117" s="2" t="s">
        <v>246</v>
      </c>
    </row>
    <row r="118" spans="6:6" x14ac:dyDescent="0.35">
      <c r="F118" s="2" t="s">
        <v>248</v>
      </c>
    </row>
    <row r="119" spans="6:6" x14ac:dyDescent="0.35">
      <c r="F119" s="2" t="s">
        <v>250</v>
      </c>
    </row>
    <row r="120" spans="6:6" x14ac:dyDescent="0.35">
      <c r="F120" s="2" t="s">
        <v>252</v>
      </c>
    </row>
    <row r="121" spans="6:6" x14ac:dyDescent="0.35">
      <c r="F121" s="2" t="s">
        <v>253</v>
      </c>
    </row>
    <row r="122" spans="6:6" x14ac:dyDescent="0.35">
      <c r="F122" s="2" t="s">
        <v>255</v>
      </c>
    </row>
    <row r="123" spans="6:6" x14ac:dyDescent="0.35">
      <c r="F123" s="2" t="s">
        <v>257</v>
      </c>
    </row>
    <row r="124" spans="6:6" x14ac:dyDescent="0.35">
      <c r="F124" s="2" t="s">
        <v>259</v>
      </c>
    </row>
    <row r="125" spans="6:6" x14ac:dyDescent="0.35">
      <c r="F125" s="2" t="s">
        <v>261</v>
      </c>
    </row>
    <row r="126" spans="6:6" x14ac:dyDescent="0.35">
      <c r="F126" s="2" t="s">
        <v>263</v>
      </c>
    </row>
    <row r="127" spans="6:6" x14ac:dyDescent="0.35">
      <c r="F127" s="2" t="s">
        <v>265</v>
      </c>
    </row>
    <row r="128" spans="6:6" x14ac:dyDescent="0.35">
      <c r="F128" s="2" t="s">
        <v>267</v>
      </c>
    </row>
    <row r="129" spans="6:6" x14ac:dyDescent="0.35">
      <c r="F129" s="2" t="s">
        <v>268</v>
      </c>
    </row>
    <row r="130" spans="6:6" x14ac:dyDescent="0.35">
      <c r="F130" s="2" t="s">
        <v>271</v>
      </c>
    </row>
    <row r="131" spans="6:6" x14ac:dyDescent="0.35">
      <c r="F131" s="2" t="s">
        <v>273</v>
      </c>
    </row>
    <row r="132" spans="6:6" x14ac:dyDescent="0.35">
      <c r="F132" s="2" t="s">
        <v>275</v>
      </c>
    </row>
    <row r="133" spans="6:6" x14ac:dyDescent="0.35">
      <c r="F133" s="2" t="s">
        <v>277</v>
      </c>
    </row>
    <row r="134" spans="6:6" x14ac:dyDescent="0.35">
      <c r="F134" s="2" t="s">
        <v>279</v>
      </c>
    </row>
    <row r="135" spans="6:6" x14ac:dyDescent="0.35">
      <c r="F135" s="2" t="s">
        <v>281</v>
      </c>
    </row>
    <row r="136" spans="6:6" x14ac:dyDescent="0.35">
      <c r="F136" s="2" t="s">
        <v>283</v>
      </c>
    </row>
    <row r="137" spans="6:6" x14ac:dyDescent="0.35">
      <c r="F137" s="2" t="s">
        <v>285</v>
      </c>
    </row>
    <row r="138" spans="6:6" x14ac:dyDescent="0.35">
      <c r="F138" s="2" t="s">
        <v>287</v>
      </c>
    </row>
    <row r="139" spans="6:6" x14ac:dyDescent="0.35">
      <c r="F139" s="2" t="s">
        <v>230</v>
      </c>
    </row>
    <row r="140" spans="6:6" x14ac:dyDescent="0.35">
      <c r="F140" s="2" t="s">
        <v>289</v>
      </c>
    </row>
    <row r="141" spans="6:6" x14ac:dyDescent="0.35">
      <c r="F141" s="2" t="s">
        <v>291</v>
      </c>
    </row>
    <row r="142" spans="6:6" x14ac:dyDescent="0.35">
      <c r="F142" s="2" t="s">
        <v>292</v>
      </c>
    </row>
    <row r="143" spans="6:6" x14ac:dyDescent="0.35">
      <c r="F143" s="2" t="s">
        <v>294</v>
      </c>
    </row>
    <row r="144" spans="6:6" x14ac:dyDescent="0.35">
      <c r="F144" s="2" t="s">
        <v>296</v>
      </c>
    </row>
    <row r="145" spans="6:6" x14ac:dyDescent="0.35">
      <c r="F145" s="2" t="s">
        <v>298</v>
      </c>
    </row>
    <row r="146" spans="6:6" x14ac:dyDescent="0.35">
      <c r="F146" s="2" t="s">
        <v>300</v>
      </c>
    </row>
    <row r="147" spans="6:6" x14ac:dyDescent="0.35">
      <c r="F147" s="2" t="s">
        <v>302</v>
      </c>
    </row>
    <row r="148" spans="6:6" x14ac:dyDescent="0.35">
      <c r="F148" s="2" t="s">
        <v>304</v>
      </c>
    </row>
    <row r="149" spans="6:6" x14ac:dyDescent="0.35">
      <c r="F149" s="2" t="s">
        <v>306</v>
      </c>
    </row>
    <row r="150" spans="6:6" x14ac:dyDescent="0.35">
      <c r="F150" s="2" t="s">
        <v>308</v>
      </c>
    </row>
    <row r="151" spans="6:6" x14ac:dyDescent="0.35">
      <c r="F151" s="2" t="s">
        <v>310</v>
      </c>
    </row>
    <row r="152" spans="6:6" x14ac:dyDescent="0.35">
      <c r="F152" s="2" t="s">
        <v>312</v>
      </c>
    </row>
    <row r="153" spans="6:6" x14ac:dyDescent="0.35">
      <c r="F153" s="2" t="s">
        <v>314</v>
      </c>
    </row>
    <row r="154" spans="6:6" x14ac:dyDescent="0.35">
      <c r="F154" s="2" t="s">
        <v>315</v>
      </c>
    </row>
    <row r="155" spans="6:6" x14ac:dyDescent="0.35">
      <c r="F155" s="2" t="s">
        <v>316</v>
      </c>
    </row>
    <row r="156" spans="6:6" x14ac:dyDescent="0.35">
      <c r="F156" s="2" t="s">
        <v>318</v>
      </c>
    </row>
    <row r="157" spans="6:6" x14ac:dyDescent="0.35">
      <c r="F157" s="2" t="s">
        <v>320</v>
      </c>
    </row>
    <row r="158" spans="6:6" x14ac:dyDescent="0.35">
      <c r="F158" s="2" t="s">
        <v>322</v>
      </c>
    </row>
    <row r="159" spans="6:6" x14ac:dyDescent="0.35">
      <c r="F159" s="2" t="s">
        <v>324</v>
      </c>
    </row>
    <row r="160" spans="6:6" x14ac:dyDescent="0.35">
      <c r="F160" s="2" t="s">
        <v>326</v>
      </c>
    </row>
    <row r="161" spans="6:6" x14ac:dyDescent="0.35">
      <c r="F161" s="2" t="s">
        <v>327</v>
      </c>
    </row>
    <row r="162" spans="6:6" x14ac:dyDescent="0.35">
      <c r="F162" s="2" t="s">
        <v>328</v>
      </c>
    </row>
    <row r="163" spans="6:6" x14ac:dyDescent="0.35">
      <c r="F163" s="2" t="s">
        <v>329</v>
      </c>
    </row>
    <row r="164" spans="6:6" x14ac:dyDescent="0.35">
      <c r="F164" s="2" t="s">
        <v>330</v>
      </c>
    </row>
    <row r="165" spans="6:6" x14ac:dyDescent="0.35">
      <c r="F165" s="2" t="s">
        <v>332</v>
      </c>
    </row>
    <row r="166" spans="6:6" x14ac:dyDescent="0.35">
      <c r="F166" s="2" t="s">
        <v>333</v>
      </c>
    </row>
    <row r="167" spans="6:6" x14ac:dyDescent="0.35">
      <c r="F167" s="2" t="s">
        <v>335</v>
      </c>
    </row>
    <row r="168" spans="6:6" x14ac:dyDescent="0.35">
      <c r="F168" s="2" t="s">
        <v>337</v>
      </c>
    </row>
    <row r="169" spans="6:6" x14ac:dyDescent="0.35">
      <c r="F169" s="2" t="s">
        <v>339</v>
      </c>
    </row>
    <row r="170" spans="6:6" x14ac:dyDescent="0.35">
      <c r="F170" s="2" t="s">
        <v>341</v>
      </c>
    </row>
    <row r="171" spans="6:6" x14ac:dyDescent="0.35">
      <c r="F171" s="2" t="s">
        <v>342</v>
      </c>
    </row>
    <row r="172" spans="6:6" x14ac:dyDescent="0.35">
      <c r="F172" s="2" t="s">
        <v>344</v>
      </c>
    </row>
    <row r="173" spans="6:6" x14ac:dyDescent="0.35">
      <c r="F173" s="2" t="s">
        <v>345</v>
      </c>
    </row>
    <row r="174" spans="6:6" x14ac:dyDescent="0.35">
      <c r="F174" s="2" t="s">
        <v>347</v>
      </c>
    </row>
    <row r="175" spans="6:6" x14ac:dyDescent="0.35">
      <c r="F175" s="2" t="s">
        <v>348</v>
      </c>
    </row>
    <row r="176" spans="6:6" x14ac:dyDescent="0.35">
      <c r="F176" s="2" t="s">
        <v>350</v>
      </c>
    </row>
    <row r="177" spans="6:6" x14ac:dyDescent="0.35">
      <c r="F177" s="2" t="s">
        <v>351</v>
      </c>
    </row>
    <row r="178" spans="6:6" x14ac:dyDescent="0.35">
      <c r="F178" s="2" t="s">
        <v>299</v>
      </c>
    </row>
    <row r="179" spans="6:6" x14ac:dyDescent="0.35">
      <c r="F179" s="2" t="s">
        <v>353</v>
      </c>
    </row>
    <row r="180" spans="6:6" x14ac:dyDescent="0.35">
      <c r="F180" s="2" t="s">
        <v>355</v>
      </c>
    </row>
    <row r="181" spans="6:6" x14ac:dyDescent="0.35">
      <c r="F181" s="2" t="s">
        <v>357</v>
      </c>
    </row>
    <row r="182" spans="6:6" x14ac:dyDescent="0.35">
      <c r="F182" s="2" t="s">
        <v>358</v>
      </c>
    </row>
    <row r="183" spans="6:6" x14ac:dyDescent="0.35">
      <c r="F183" s="2" t="s">
        <v>360</v>
      </c>
    </row>
    <row r="184" spans="6:6" x14ac:dyDescent="0.35">
      <c r="F184" s="2" t="s">
        <v>362</v>
      </c>
    </row>
    <row r="185" spans="6:6" x14ac:dyDescent="0.35">
      <c r="F185" s="2" t="s">
        <v>364</v>
      </c>
    </row>
    <row r="186" spans="6:6" x14ac:dyDescent="0.35">
      <c r="F186" s="2" t="s">
        <v>366</v>
      </c>
    </row>
    <row r="187" spans="6:6" x14ac:dyDescent="0.35">
      <c r="F187" s="2" t="s">
        <v>367</v>
      </c>
    </row>
    <row r="188" spans="6:6" x14ac:dyDescent="0.35">
      <c r="F188" s="2" t="s">
        <v>369</v>
      </c>
    </row>
    <row r="189" spans="6:6" x14ac:dyDescent="0.35">
      <c r="F189" s="2" t="s">
        <v>371</v>
      </c>
    </row>
    <row r="190" spans="6:6" x14ac:dyDescent="0.35">
      <c r="F190" s="2" t="s">
        <v>373</v>
      </c>
    </row>
    <row r="191" spans="6:6" x14ac:dyDescent="0.35">
      <c r="F191" s="2" t="s">
        <v>375</v>
      </c>
    </row>
    <row r="192" spans="6:6" x14ac:dyDescent="0.35">
      <c r="F192" s="2" t="s">
        <v>377</v>
      </c>
    </row>
    <row r="193" spans="6:6" x14ac:dyDescent="0.35">
      <c r="F193" s="2" t="s">
        <v>379</v>
      </c>
    </row>
    <row r="194" spans="6:6" x14ac:dyDescent="0.35">
      <c r="F194" s="2" t="s">
        <v>381</v>
      </c>
    </row>
    <row r="195" spans="6:6" x14ac:dyDescent="0.35">
      <c r="F195" s="2" t="s">
        <v>276</v>
      </c>
    </row>
    <row r="196" spans="6:6" x14ac:dyDescent="0.35">
      <c r="F196" s="2" t="s">
        <v>331</v>
      </c>
    </row>
    <row r="197" spans="6:6" x14ac:dyDescent="0.35">
      <c r="F197" s="2" t="s">
        <v>383</v>
      </c>
    </row>
    <row r="198" spans="6:6" x14ac:dyDescent="0.35">
      <c r="F198" s="2" t="s">
        <v>385</v>
      </c>
    </row>
    <row r="199" spans="6:6" x14ac:dyDescent="0.35">
      <c r="F199" s="2" t="s">
        <v>387</v>
      </c>
    </row>
    <row r="200" spans="6:6" x14ac:dyDescent="0.35">
      <c r="F200" s="2" t="s">
        <v>388</v>
      </c>
    </row>
    <row r="201" spans="6:6" x14ac:dyDescent="0.35">
      <c r="F201" s="2" t="s">
        <v>390</v>
      </c>
    </row>
    <row r="202" spans="6:6" x14ac:dyDescent="0.35">
      <c r="F202" s="2" t="s">
        <v>392</v>
      </c>
    </row>
    <row r="203" spans="6:6" x14ac:dyDescent="0.35">
      <c r="F203" s="2" t="s">
        <v>394</v>
      </c>
    </row>
    <row r="204" spans="6:6" x14ac:dyDescent="0.35">
      <c r="F204" s="2" t="s">
        <v>395</v>
      </c>
    </row>
    <row r="205" spans="6:6" x14ac:dyDescent="0.35">
      <c r="F205" s="2" t="s">
        <v>396</v>
      </c>
    </row>
    <row r="206" spans="6:6" x14ac:dyDescent="0.35">
      <c r="F206" s="2" t="s">
        <v>398</v>
      </c>
    </row>
    <row r="207" spans="6:6" x14ac:dyDescent="0.35">
      <c r="F207" s="2" t="s">
        <v>400</v>
      </c>
    </row>
    <row r="208" spans="6:6" x14ac:dyDescent="0.35">
      <c r="F208" s="2" t="s">
        <v>402</v>
      </c>
    </row>
    <row r="209" spans="6:6" x14ac:dyDescent="0.35">
      <c r="F209" s="2" t="s">
        <v>404</v>
      </c>
    </row>
    <row r="210" spans="6:6" x14ac:dyDescent="0.35">
      <c r="F210" s="2" t="s">
        <v>406</v>
      </c>
    </row>
    <row r="211" spans="6:6" x14ac:dyDescent="0.35">
      <c r="F211" s="2" t="s">
        <v>409</v>
      </c>
    </row>
    <row r="212" spans="6:6" x14ac:dyDescent="0.35">
      <c r="F212" s="2" t="s">
        <v>411</v>
      </c>
    </row>
    <row r="213" spans="6:6" x14ac:dyDescent="0.35">
      <c r="F213" s="2" t="s">
        <v>413</v>
      </c>
    </row>
    <row r="214" spans="6:6" x14ac:dyDescent="0.35">
      <c r="F214" s="2" t="s">
        <v>415</v>
      </c>
    </row>
    <row r="215" spans="6:6" x14ac:dyDescent="0.35">
      <c r="F215" s="2" t="s">
        <v>417</v>
      </c>
    </row>
    <row r="216" spans="6:6" x14ac:dyDescent="0.35">
      <c r="F216" s="2" t="s">
        <v>419</v>
      </c>
    </row>
    <row r="217" spans="6:6" x14ac:dyDescent="0.35">
      <c r="F217" s="2" t="s">
        <v>421</v>
      </c>
    </row>
    <row r="218" spans="6:6" x14ac:dyDescent="0.35">
      <c r="F218" s="2" t="s">
        <v>423</v>
      </c>
    </row>
    <row r="219" spans="6:6" x14ac:dyDescent="0.35">
      <c r="F219" s="2" t="s">
        <v>425</v>
      </c>
    </row>
    <row r="220" spans="6:6" x14ac:dyDescent="0.35">
      <c r="F220" s="2" t="s">
        <v>427</v>
      </c>
    </row>
    <row r="221" spans="6:6" x14ac:dyDescent="0.35">
      <c r="F221" s="2" t="s">
        <v>429</v>
      </c>
    </row>
    <row r="222" spans="6:6" x14ac:dyDescent="0.35">
      <c r="F222" s="2" t="s">
        <v>431</v>
      </c>
    </row>
    <row r="223" spans="6:6" x14ac:dyDescent="0.35">
      <c r="F223" s="2" t="s">
        <v>433</v>
      </c>
    </row>
    <row r="224" spans="6:6" x14ac:dyDescent="0.35">
      <c r="F224" s="2" t="s">
        <v>435</v>
      </c>
    </row>
    <row r="225" spans="6:6" x14ac:dyDescent="0.35">
      <c r="F225" s="2" t="s">
        <v>437</v>
      </c>
    </row>
    <row r="226" spans="6:6" x14ac:dyDescent="0.35">
      <c r="F226" s="2" t="s">
        <v>439</v>
      </c>
    </row>
    <row r="227" spans="6:6" x14ac:dyDescent="0.35">
      <c r="F227" s="2" t="s">
        <v>441</v>
      </c>
    </row>
    <row r="228" spans="6:6" x14ac:dyDescent="0.35">
      <c r="F228" s="2" t="s">
        <v>443</v>
      </c>
    </row>
    <row r="229" spans="6:6" x14ac:dyDescent="0.35">
      <c r="F229" s="2" t="s">
        <v>445</v>
      </c>
    </row>
    <row r="230" spans="6:6" x14ac:dyDescent="0.35">
      <c r="F230" s="2" t="s">
        <v>447</v>
      </c>
    </row>
    <row r="231" spans="6:6" x14ac:dyDescent="0.35">
      <c r="F231" s="2" t="s">
        <v>449</v>
      </c>
    </row>
    <row r="232" spans="6:6" x14ac:dyDescent="0.35">
      <c r="F232" s="2" t="s">
        <v>450</v>
      </c>
    </row>
    <row r="233" spans="6:6" x14ac:dyDescent="0.35">
      <c r="F233" s="2" t="s">
        <v>451</v>
      </c>
    </row>
    <row r="234" spans="6:6" x14ac:dyDescent="0.35">
      <c r="F234" s="2" t="s">
        <v>452</v>
      </c>
    </row>
    <row r="235" spans="6:6" x14ac:dyDescent="0.35">
      <c r="F235" s="2" t="s">
        <v>454</v>
      </c>
    </row>
    <row r="236" spans="6:6" x14ac:dyDescent="0.35">
      <c r="F236" s="2" t="s">
        <v>456</v>
      </c>
    </row>
    <row r="237" spans="6:6" x14ac:dyDescent="0.35">
      <c r="F237" s="2" t="s">
        <v>458</v>
      </c>
    </row>
    <row r="238" spans="6:6" x14ac:dyDescent="0.35">
      <c r="F238" s="2" t="s">
        <v>460</v>
      </c>
    </row>
    <row r="239" spans="6:6" x14ac:dyDescent="0.35">
      <c r="F239" s="2" t="s">
        <v>462</v>
      </c>
    </row>
    <row r="240" spans="6:6" x14ac:dyDescent="0.35">
      <c r="F240" s="2" t="s">
        <v>463</v>
      </c>
    </row>
    <row r="241" spans="6:6" x14ac:dyDescent="0.35">
      <c r="F241" s="2" t="s">
        <v>448</v>
      </c>
    </row>
    <row r="242" spans="6:6" x14ac:dyDescent="0.35">
      <c r="F242" s="2" t="s">
        <v>465</v>
      </c>
    </row>
    <row r="243" spans="6:6" x14ac:dyDescent="0.35">
      <c r="F243" s="2" t="s">
        <v>466</v>
      </c>
    </row>
    <row r="244" spans="6:6" x14ac:dyDescent="0.35">
      <c r="F244" s="2" t="s">
        <v>468</v>
      </c>
    </row>
    <row r="245" spans="6:6" x14ac:dyDescent="0.35">
      <c r="F245" s="2" t="s">
        <v>470</v>
      </c>
    </row>
    <row r="246" spans="6:6" x14ac:dyDescent="0.35">
      <c r="F246" s="2" t="s">
        <v>472</v>
      </c>
    </row>
    <row r="247" spans="6:6" x14ac:dyDescent="0.35">
      <c r="F247" s="2" t="s">
        <v>473</v>
      </c>
    </row>
    <row r="248" spans="6:6" x14ac:dyDescent="0.35">
      <c r="F248" s="2" t="s">
        <v>475</v>
      </c>
    </row>
    <row r="249" spans="6:6" x14ac:dyDescent="0.35">
      <c r="F249" s="2" t="s">
        <v>477</v>
      </c>
    </row>
    <row r="250" spans="6:6" x14ac:dyDescent="0.35">
      <c r="F250" s="2" t="s">
        <v>478</v>
      </c>
    </row>
    <row r="251" spans="6:6" x14ac:dyDescent="0.35">
      <c r="F251" s="2" t="s">
        <v>480</v>
      </c>
    </row>
    <row r="252" spans="6:6" x14ac:dyDescent="0.35">
      <c r="F252" s="2" t="s">
        <v>482</v>
      </c>
    </row>
    <row r="253" spans="6:6" x14ac:dyDescent="0.35">
      <c r="F253" s="2" t="s">
        <v>483</v>
      </c>
    </row>
    <row r="254" spans="6:6" x14ac:dyDescent="0.35">
      <c r="F254" s="2" t="s">
        <v>485</v>
      </c>
    </row>
    <row r="255" spans="6:6" x14ac:dyDescent="0.35">
      <c r="F255" s="2" t="s">
        <v>486</v>
      </c>
    </row>
    <row r="256" spans="6:6" x14ac:dyDescent="0.35">
      <c r="F256" s="2" t="s">
        <v>487</v>
      </c>
    </row>
    <row r="257" spans="6:6" x14ac:dyDescent="0.35">
      <c r="F257" s="2" t="s">
        <v>489</v>
      </c>
    </row>
    <row r="258" spans="6:6" x14ac:dyDescent="0.35">
      <c r="F258" s="2" t="s">
        <v>490</v>
      </c>
    </row>
    <row r="259" spans="6:6" x14ac:dyDescent="0.35">
      <c r="F259" s="2" t="s">
        <v>134</v>
      </c>
    </row>
    <row r="260" spans="6:6" x14ac:dyDescent="0.35">
      <c r="F260" s="2" t="s">
        <v>492</v>
      </c>
    </row>
    <row r="261" spans="6:6" x14ac:dyDescent="0.35">
      <c r="F261" s="2" t="s">
        <v>494</v>
      </c>
    </row>
    <row r="262" spans="6:6" x14ac:dyDescent="0.35">
      <c r="F262" s="2" t="s">
        <v>495</v>
      </c>
    </row>
    <row r="263" spans="6:6" x14ac:dyDescent="0.35">
      <c r="F263" s="2" t="s">
        <v>497</v>
      </c>
    </row>
    <row r="264" spans="6:6" x14ac:dyDescent="0.35">
      <c r="F264" s="2" t="s">
        <v>499</v>
      </c>
    </row>
    <row r="265" spans="6:6" x14ac:dyDescent="0.35">
      <c r="F265" s="2" t="s">
        <v>501</v>
      </c>
    </row>
    <row r="266" spans="6:6" x14ac:dyDescent="0.35">
      <c r="F266" s="2" t="s">
        <v>502</v>
      </c>
    </row>
    <row r="267" spans="6:6" x14ac:dyDescent="0.35">
      <c r="F267" s="2" t="s">
        <v>504</v>
      </c>
    </row>
    <row r="268" spans="6:6" x14ac:dyDescent="0.35">
      <c r="F268" s="2" t="s">
        <v>505</v>
      </c>
    </row>
    <row r="269" spans="6:6" x14ac:dyDescent="0.35">
      <c r="F269" s="2" t="s">
        <v>507</v>
      </c>
    </row>
    <row r="270" spans="6:6" x14ac:dyDescent="0.35">
      <c r="F270" s="2" t="s">
        <v>509</v>
      </c>
    </row>
    <row r="271" spans="6:6" x14ac:dyDescent="0.35">
      <c r="F271" s="2" t="s">
        <v>511</v>
      </c>
    </row>
    <row r="272" spans="6:6" x14ac:dyDescent="0.35">
      <c r="F272" s="2" t="s">
        <v>513</v>
      </c>
    </row>
    <row r="273" spans="6:6" x14ac:dyDescent="0.35">
      <c r="F273" s="2" t="s">
        <v>516</v>
      </c>
    </row>
    <row r="274" spans="6:6" x14ac:dyDescent="0.35">
      <c r="F274" s="2" t="s">
        <v>518</v>
      </c>
    </row>
    <row r="275" spans="6:6" x14ac:dyDescent="0.35">
      <c r="F275" s="2" t="s">
        <v>520</v>
      </c>
    </row>
    <row r="276" spans="6:6" x14ac:dyDescent="0.35">
      <c r="F276" s="2" t="s">
        <v>522</v>
      </c>
    </row>
    <row r="277" spans="6:6" x14ac:dyDescent="0.35">
      <c r="F277" s="2" t="s">
        <v>524</v>
      </c>
    </row>
    <row r="278" spans="6:6" x14ac:dyDescent="0.35">
      <c r="F278" s="2" t="s">
        <v>526</v>
      </c>
    </row>
    <row r="279" spans="6:6" x14ac:dyDescent="0.35">
      <c r="F279" s="2" t="s">
        <v>528</v>
      </c>
    </row>
    <row r="280" spans="6:6" x14ac:dyDescent="0.35">
      <c r="F280" s="2" t="s">
        <v>529</v>
      </c>
    </row>
    <row r="281" spans="6:6" x14ac:dyDescent="0.35">
      <c r="F281" s="2" t="s">
        <v>530</v>
      </c>
    </row>
    <row r="282" spans="6:6" x14ac:dyDescent="0.35">
      <c r="F282" s="2" t="s">
        <v>531</v>
      </c>
    </row>
    <row r="283" spans="6:6" x14ac:dyDescent="0.35">
      <c r="F283" s="2" t="s">
        <v>532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18" sqref="E18"/>
    </sheetView>
  </sheetViews>
  <sheetFormatPr defaultRowHeight="14.5" x14ac:dyDescent="0.35"/>
  <cols>
    <col min="1" max="1" width="17.90625" bestFit="1" customWidth="1"/>
    <col min="2" max="2" width="10.90625" bestFit="1" customWidth="1"/>
    <col min="4" max="4" width="14.26953125" bestFit="1" customWidth="1"/>
    <col min="5" max="5" width="11.54296875" customWidth="1"/>
  </cols>
  <sheetData>
    <row r="1" spans="1:20" x14ac:dyDescent="0.35">
      <c r="A1" s="10"/>
      <c r="C1" s="1" t="s">
        <v>1795</v>
      </c>
      <c r="D1" s="1" t="s">
        <v>1794</v>
      </c>
      <c r="E1" s="1" t="s">
        <v>1796</v>
      </c>
      <c r="F1" s="1" t="s">
        <v>1803</v>
      </c>
      <c r="G1" s="1" t="s">
        <v>1804</v>
      </c>
      <c r="H1" s="1" t="s">
        <v>1805</v>
      </c>
      <c r="I1" s="1" t="s">
        <v>1806</v>
      </c>
      <c r="J1" s="1" t="s">
        <v>1807</v>
      </c>
      <c r="K1" s="1" t="s">
        <v>1808</v>
      </c>
      <c r="L1" s="1" t="s">
        <v>1842</v>
      </c>
      <c r="M1" s="1" t="s">
        <v>1797</v>
      </c>
      <c r="N1" s="1" t="s">
        <v>1843</v>
      </c>
      <c r="O1" s="1" t="s">
        <v>1844</v>
      </c>
      <c r="P1" s="13" t="s">
        <v>1896</v>
      </c>
      <c r="Q1" s="13" t="s">
        <v>1897</v>
      </c>
      <c r="R1" s="10" t="s">
        <v>1900</v>
      </c>
      <c r="S1" s="10" t="s">
        <v>1901</v>
      </c>
      <c r="T1" s="10" t="s">
        <v>1902</v>
      </c>
    </row>
    <row r="2" spans="1:20" x14ac:dyDescent="0.35">
      <c r="A2" s="1" t="s">
        <v>1795</v>
      </c>
    </row>
    <row r="3" spans="1:20" x14ac:dyDescent="0.35">
      <c r="A3" s="1" t="s">
        <v>1794</v>
      </c>
      <c r="E3" s="4"/>
      <c r="F3" s="14">
        <v>1</v>
      </c>
      <c r="G3" s="4">
        <v>2</v>
      </c>
      <c r="H3" s="14">
        <v>3</v>
      </c>
      <c r="I3" s="4">
        <v>4</v>
      </c>
      <c r="J3" s="14">
        <v>5</v>
      </c>
      <c r="K3" s="4">
        <v>6</v>
      </c>
      <c r="L3" s="14">
        <v>7</v>
      </c>
      <c r="M3" s="4">
        <v>8</v>
      </c>
      <c r="N3" s="14">
        <v>9</v>
      </c>
      <c r="O3" s="4">
        <v>10</v>
      </c>
    </row>
    <row r="4" spans="1:20" x14ac:dyDescent="0.35">
      <c r="A4" s="1" t="s">
        <v>1796</v>
      </c>
      <c r="E4" s="14">
        <v>1</v>
      </c>
      <c r="F4" s="4">
        <f>$E4*F$3</f>
        <v>1</v>
      </c>
      <c r="G4" s="4">
        <f t="shared" ref="G4:O13" si="0">$E4*G$3</f>
        <v>2</v>
      </c>
      <c r="H4" s="4">
        <f t="shared" si="0"/>
        <v>3</v>
      </c>
      <c r="I4" s="4">
        <f t="shared" si="0"/>
        <v>4</v>
      </c>
      <c r="J4" s="4">
        <f t="shared" si="0"/>
        <v>5</v>
      </c>
      <c r="K4" s="4">
        <f t="shared" si="0"/>
        <v>6</v>
      </c>
      <c r="L4" s="4">
        <f t="shared" si="0"/>
        <v>7</v>
      </c>
      <c r="M4" s="4">
        <f t="shared" si="0"/>
        <v>8</v>
      </c>
      <c r="N4" s="4">
        <f t="shared" si="0"/>
        <v>9</v>
      </c>
      <c r="O4" s="4">
        <f t="shared" si="0"/>
        <v>10</v>
      </c>
    </row>
    <row r="5" spans="1:20" x14ac:dyDescent="0.35">
      <c r="A5" s="1" t="s">
        <v>1803</v>
      </c>
      <c r="E5" s="4">
        <v>2</v>
      </c>
      <c r="F5" s="4">
        <f t="shared" ref="F5:F13" si="1">$E5*F$3</f>
        <v>2</v>
      </c>
      <c r="G5" s="4">
        <f t="shared" si="0"/>
        <v>4</v>
      </c>
      <c r="H5" s="4">
        <f t="shared" si="0"/>
        <v>6</v>
      </c>
      <c r="I5" s="4">
        <f t="shared" si="0"/>
        <v>8</v>
      </c>
      <c r="J5" s="4">
        <f t="shared" si="0"/>
        <v>10</v>
      </c>
      <c r="K5" s="4">
        <f t="shared" si="0"/>
        <v>12</v>
      </c>
      <c r="L5" s="4">
        <f t="shared" si="0"/>
        <v>14</v>
      </c>
      <c r="M5" s="4">
        <f t="shared" si="0"/>
        <v>16</v>
      </c>
      <c r="N5" s="4">
        <f t="shared" si="0"/>
        <v>18</v>
      </c>
      <c r="O5" s="4">
        <f t="shared" si="0"/>
        <v>20</v>
      </c>
    </row>
    <row r="6" spans="1:20" x14ac:dyDescent="0.35">
      <c r="A6" s="1" t="s">
        <v>1804</v>
      </c>
      <c r="E6" s="14">
        <v>3</v>
      </c>
      <c r="F6" s="4">
        <f t="shared" si="1"/>
        <v>3</v>
      </c>
      <c r="G6" s="4">
        <f t="shared" si="0"/>
        <v>6</v>
      </c>
      <c r="H6" s="4">
        <f t="shared" si="0"/>
        <v>9</v>
      </c>
      <c r="I6" s="4">
        <f t="shared" si="0"/>
        <v>12</v>
      </c>
      <c r="J6" s="4">
        <f t="shared" si="0"/>
        <v>15</v>
      </c>
      <c r="K6" s="4">
        <f t="shared" si="0"/>
        <v>18</v>
      </c>
      <c r="L6" s="4">
        <f t="shared" si="0"/>
        <v>21</v>
      </c>
      <c r="M6" s="4">
        <f t="shared" si="0"/>
        <v>24</v>
      </c>
      <c r="N6" s="4">
        <f t="shared" si="0"/>
        <v>27</v>
      </c>
      <c r="O6" s="4">
        <f t="shared" si="0"/>
        <v>30</v>
      </c>
    </row>
    <row r="7" spans="1:20" x14ac:dyDescent="0.35">
      <c r="A7" s="1" t="s">
        <v>1805</v>
      </c>
      <c r="E7" s="4">
        <v>4</v>
      </c>
      <c r="F7" s="4">
        <f t="shared" si="1"/>
        <v>4</v>
      </c>
      <c r="G7" s="4">
        <f t="shared" si="0"/>
        <v>8</v>
      </c>
      <c r="H7" s="4">
        <f t="shared" si="0"/>
        <v>12</v>
      </c>
      <c r="I7" s="4">
        <f t="shared" si="0"/>
        <v>16</v>
      </c>
      <c r="J7" s="4">
        <f t="shared" si="0"/>
        <v>20</v>
      </c>
      <c r="K7" s="4">
        <f t="shared" si="0"/>
        <v>24</v>
      </c>
      <c r="L7" s="4">
        <f t="shared" si="0"/>
        <v>28</v>
      </c>
      <c r="M7" s="4">
        <f t="shared" si="0"/>
        <v>32</v>
      </c>
      <c r="N7" s="4">
        <f t="shared" si="0"/>
        <v>36</v>
      </c>
      <c r="O7" s="4">
        <f t="shared" si="0"/>
        <v>40</v>
      </c>
    </row>
    <row r="8" spans="1:20" x14ac:dyDescent="0.35">
      <c r="A8" s="1" t="s">
        <v>1806</v>
      </c>
      <c r="E8" s="14">
        <v>5</v>
      </c>
      <c r="F8" s="4">
        <f t="shared" si="1"/>
        <v>5</v>
      </c>
      <c r="G8" s="4">
        <f t="shared" si="0"/>
        <v>10</v>
      </c>
      <c r="H8" s="4">
        <f t="shared" si="0"/>
        <v>15</v>
      </c>
      <c r="I8" s="4">
        <f t="shared" si="0"/>
        <v>20</v>
      </c>
      <c r="J8" s="4">
        <f t="shared" si="0"/>
        <v>25</v>
      </c>
      <c r="K8" s="4">
        <f t="shared" si="0"/>
        <v>30</v>
      </c>
      <c r="L8" s="4">
        <f t="shared" si="0"/>
        <v>35</v>
      </c>
      <c r="M8" s="4">
        <f t="shared" si="0"/>
        <v>40</v>
      </c>
      <c r="N8" s="4">
        <f t="shared" si="0"/>
        <v>45</v>
      </c>
      <c r="O8" s="4">
        <f t="shared" si="0"/>
        <v>50</v>
      </c>
    </row>
    <row r="9" spans="1:20" x14ac:dyDescent="0.35">
      <c r="A9" s="1" t="s">
        <v>1807</v>
      </c>
      <c r="E9" s="4">
        <v>6</v>
      </c>
      <c r="F9" s="4">
        <f t="shared" si="1"/>
        <v>6</v>
      </c>
      <c r="G9" s="4">
        <f t="shared" si="0"/>
        <v>12</v>
      </c>
      <c r="H9" s="4">
        <f t="shared" si="0"/>
        <v>18</v>
      </c>
      <c r="I9" s="4">
        <f t="shared" si="0"/>
        <v>24</v>
      </c>
      <c r="J9" s="4">
        <f t="shared" si="0"/>
        <v>30</v>
      </c>
      <c r="K9" s="4">
        <f t="shared" si="0"/>
        <v>36</v>
      </c>
      <c r="L9" s="4">
        <f t="shared" si="0"/>
        <v>42</v>
      </c>
      <c r="M9" s="4">
        <f t="shared" si="0"/>
        <v>48</v>
      </c>
      <c r="N9" s="4">
        <f t="shared" si="0"/>
        <v>54</v>
      </c>
      <c r="O9" s="4">
        <f t="shared" si="0"/>
        <v>60</v>
      </c>
    </row>
    <row r="10" spans="1:20" x14ac:dyDescent="0.35">
      <c r="A10" s="1" t="s">
        <v>1808</v>
      </c>
      <c r="E10" s="14">
        <v>7</v>
      </c>
      <c r="F10" s="4">
        <f t="shared" si="1"/>
        <v>7</v>
      </c>
      <c r="G10" s="4">
        <f t="shared" si="0"/>
        <v>14</v>
      </c>
      <c r="H10" s="4">
        <f t="shared" si="0"/>
        <v>21</v>
      </c>
      <c r="I10" s="4">
        <f t="shared" si="0"/>
        <v>28</v>
      </c>
      <c r="J10" s="4">
        <f t="shared" si="0"/>
        <v>35</v>
      </c>
      <c r="K10" s="4">
        <f t="shared" si="0"/>
        <v>42</v>
      </c>
      <c r="L10" s="4">
        <f t="shared" si="0"/>
        <v>49</v>
      </c>
      <c r="M10" s="4">
        <f t="shared" si="0"/>
        <v>56</v>
      </c>
      <c r="N10" s="4">
        <f t="shared" si="0"/>
        <v>63</v>
      </c>
      <c r="O10" s="4">
        <f t="shared" si="0"/>
        <v>70</v>
      </c>
    </row>
    <row r="11" spans="1:20" x14ac:dyDescent="0.35">
      <c r="A11" s="1" t="s">
        <v>1842</v>
      </c>
      <c r="E11" s="4">
        <v>8</v>
      </c>
      <c r="F11" s="4">
        <f t="shared" si="1"/>
        <v>8</v>
      </c>
      <c r="G11" s="4">
        <f t="shared" si="0"/>
        <v>16</v>
      </c>
      <c r="H11" s="4">
        <f t="shared" si="0"/>
        <v>24</v>
      </c>
      <c r="I11" s="4">
        <f t="shared" si="0"/>
        <v>32</v>
      </c>
      <c r="J11" s="4">
        <f t="shared" si="0"/>
        <v>40</v>
      </c>
      <c r="K11" s="4">
        <f t="shared" si="0"/>
        <v>48</v>
      </c>
      <c r="L11" s="4">
        <f t="shared" si="0"/>
        <v>56</v>
      </c>
      <c r="M11" s="4">
        <f t="shared" si="0"/>
        <v>64</v>
      </c>
      <c r="N11" s="4">
        <f t="shared" si="0"/>
        <v>72</v>
      </c>
      <c r="O11" s="4">
        <f t="shared" si="0"/>
        <v>80</v>
      </c>
    </row>
    <row r="12" spans="1:20" x14ac:dyDescent="0.35">
      <c r="A12" s="1" t="s">
        <v>1797</v>
      </c>
      <c r="E12" s="14">
        <v>9</v>
      </c>
      <c r="F12" s="4">
        <f t="shared" si="1"/>
        <v>9</v>
      </c>
      <c r="G12" s="4">
        <f t="shared" si="0"/>
        <v>18</v>
      </c>
      <c r="H12" s="4">
        <f t="shared" si="0"/>
        <v>27</v>
      </c>
      <c r="I12" s="4">
        <f t="shared" si="0"/>
        <v>36</v>
      </c>
      <c r="J12" s="4">
        <f t="shared" si="0"/>
        <v>45</v>
      </c>
      <c r="K12" s="4">
        <f t="shared" si="0"/>
        <v>54</v>
      </c>
      <c r="L12" s="4">
        <f t="shared" si="0"/>
        <v>63</v>
      </c>
      <c r="M12" s="4">
        <f t="shared" si="0"/>
        <v>72</v>
      </c>
      <c r="N12" s="4">
        <f t="shared" si="0"/>
        <v>81</v>
      </c>
      <c r="O12" s="4">
        <f t="shared" si="0"/>
        <v>90</v>
      </c>
    </row>
    <row r="13" spans="1:20" x14ac:dyDescent="0.35">
      <c r="A13" s="1" t="s">
        <v>1843</v>
      </c>
      <c r="E13" s="4">
        <v>10</v>
      </c>
      <c r="F13" s="4">
        <f t="shared" si="1"/>
        <v>10</v>
      </c>
      <c r="G13" s="4">
        <f t="shared" si="0"/>
        <v>20</v>
      </c>
      <c r="H13" s="4">
        <f t="shared" si="0"/>
        <v>30</v>
      </c>
      <c r="I13" s="4">
        <f t="shared" si="0"/>
        <v>40</v>
      </c>
      <c r="J13" s="4">
        <f t="shared" si="0"/>
        <v>50</v>
      </c>
      <c r="K13" s="4">
        <f t="shared" si="0"/>
        <v>60</v>
      </c>
      <c r="L13" s="4">
        <f t="shared" si="0"/>
        <v>70</v>
      </c>
      <c r="M13" s="4">
        <f t="shared" si="0"/>
        <v>80</v>
      </c>
      <c r="N13" s="4">
        <f t="shared" si="0"/>
        <v>90</v>
      </c>
      <c r="O13" s="4">
        <f t="shared" si="0"/>
        <v>100</v>
      </c>
    </row>
    <row r="14" spans="1:20" x14ac:dyDescent="0.35">
      <c r="A14" s="1" t="s">
        <v>1844</v>
      </c>
      <c r="E14" s="1"/>
    </row>
    <row r="15" spans="1:20" x14ac:dyDescent="0.35">
      <c r="A15" s="13" t="s">
        <v>1896</v>
      </c>
    </row>
    <row r="16" spans="1:20" x14ac:dyDescent="0.35">
      <c r="A16" s="13" t="s">
        <v>1897</v>
      </c>
    </row>
    <row r="17" spans="1:5" x14ac:dyDescent="0.35">
      <c r="A17" s="10" t="s">
        <v>1900</v>
      </c>
    </row>
    <row r="18" spans="1:5" x14ac:dyDescent="0.35">
      <c r="A18" s="10" t="s">
        <v>1901</v>
      </c>
      <c r="D18" s="1" t="s">
        <v>1804</v>
      </c>
      <c r="E18">
        <f>MATCH(D18,C1:U1,0)</f>
        <v>5</v>
      </c>
    </row>
    <row r="19" spans="1:5" x14ac:dyDescent="0.35">
      <c r="A19" s="10" t="s">
        <v>1902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cols>
    <col min="1" max="1" width="10.45312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topLeftCell="A3" workbookViewId="0">
      <selection activeCell="E15" sqref="E15"/>
    </sheetView>
  </sheetViews>
  <sheetFormatPr defaultRowHeight="14.5" x14ac:dyDescent="0.35"/>
  <cols>
    <col min="1" max="1" width="14.54296875" bestFit="1" customWidth="1"/>
    <col min="2" max="2" width="18.6328125" bestFit="1" customWidth="1"/>
    <col min="3" max="3" width="9.90625" customWidth="1"/>
    <col min="4" max="4" width="16.81640625" customWidth="1"/>
    <col min="5" max="5" width="10.81640625" bestFit="1" customWidth="1"/>
    <col min="6" max="6" width="8.90625" bestFit="1" customWidth="1"/>
    <col min="7" max="7" width="2.453125" customWidth="1"/>
    <col min="10" max="10" width="9.453125" customWidth="1"/>
    <col min="11" max="11" width="6.81640625" customWidth="1"/>
    <col min="12" max="12" width="30.26953125" bestFit="1" customWidth="1"/>
    <col min="13" max="13" width="7.81640625" customWidth="1"/>
    <col min="14" max="14" width="16.6328125" bestFit="1" customWidth="1"/>
    <col min="15" max="15" width="2.81640625" customWidth="1"/>
    <col min="16" max="17" width="1.81640625" customWidth="1"/>
    <col min="18" max="18" width="4.81640625" customWidth="1"/>
    <col min="19" max="19" width="8.08984375" customWidth="1"/>
    <col min="20" max="20" width="12.6328125" bestFit="1" customWidth="1"/>
    <col min="21" max="21" width="2.81640625" customWidth="1"/>
    <col min="22" max="22" width="5.6328125" customWidth="1"/>
    <col min="23" max="23" width="3.1796875" customWidth="1"/>
    <col min="24" max="24" width="7.1796875" customWidth="1"/>
    <col min="25" max="25" width="8.6328125" customWidth="1"/>
    <col min="26" max="26" width="8.08984375" customWidth="1"/>
    <col min="27" max="27" width="1.81640625" customWidth="1"/>
    <col min="28" max="28" width="5.81640625" customWidth="1"/>
    <col min="29" max="29" width="4.81640625" customWidth="1"/>
    <col min="30" max="30" width="1.81640625" customWidth="1"/>
    <col min="31" max="31" width="5.81640625" customWidth="1"/>
    <col min="32" max="32" width="5.6328125" customWidth="1"/>
    <col min="33" max="33" width="14.7265625" bestFit="1" customWidth="1"/>
    <col min="34" max="34" width="9.81640625" bestFit="1" customWidth="1"/>
    <col min="35" max="35" width="11.81640625" bestFit="1" customWidth="1"/>
    <col min="36" max="36" width="4.81640625" customWidth="1"/>
    <col min="37" max="37" width="10.1796875" bestFit="1" customWidth="1"/>
    <col min="38" max="38" width="1.81640625" customWidth="1"/>
    <col min="39" max="39" width="7.81640625" customWidth="1"/>
    <col min="40" max="40" width="10.1796875" bestFit="1" customWidth="1"/>
    <col min="41" max="41" width="5" customWidth="1"/>
  </cols>
  <sheetData>
    <row r="1" spans="1:12" x14ac:dyDescent="0.35">
      <c r="A1" s="18" t="s">
        <v>1930</v>
      </c>
    </row>
    <row r="2" spans="1:12" x14ac:dyDescent="0.35">
      <c r="A2" s="18" t="s">
        <v>1931</v>
      </c>
    </row>
    <row r="3" spans="1:12" x14ac:dyDescent="0.35">
      <c r="A3" s="18" t="s">
        <v>1932</v>
      </c>
      <c r="E3" t="s">
        <v>1930</v>
      </c>
      <c r="F3" t="s">
        <v>1943</v>
      </c>
      <c r="L3" t="s">
        <v>1955</v>
      </c>
    </row>
    <row r="4" spans="1:12" x14ac:dyDescent="0.35">
      <c r="A4" s="18" t="s">
        <v>1933</v>
      </c>
      <c r="D4" t="s">
        <v>1935</v>
      </c>
      <c r="E4" t="s">
        <v>1936</v>
      </c>
      <c r="F4" t="s">
        <v>1937</v>
      </c>
      <c r="H4" t="s">
        <v>1825</v>
      </c>
      <c r="I4" t="s">
        <v>542</v>
      </c>
      <c r="J4" t="s">
        <v>1943</v>
      </c>
      <c r="L4" t="s">
        <v>1954</v>
      </c>
    </row>
    <row r="5" spans="1:12" x14ac:dyDescent="0.35">
      <c r="A5" s="18" t="s">
        <v>1934</v>
      </c>
      <c r="D5" t="s">
        <v>1824</v>
      </c>
      <c r="E5" t="str">
        <f>LEFT(D5,FIND(" ",D5))</f>
        <v xml:space="preserve">Venkatesh </v>
      </c>
      <c r="F5" t="str">
        <f>RIGHT(D5,LEN(D5)-FIND(" ",D5))</f>
        <v>Peddinti</v>
      </c>
      <c r="H5">
        <f>LEN(D5)</f>
        <v>18</v>
      </c>
      <c r="I5">
        <f t="shared" ref="I5:I10" si="0">FIND(" ",D5)</f>
        <v>10</v>
      </c>
      <c r="J5">
        <f>H5-I5</f>
        <v>8</v>
      </c>
    </row>
    <row r="6" spans="1:12" x14ac:dyDescent="0.35">
      <c r="A6" s="10" t="s">
        <v>1956</v>
      </c>
      <c r="D6" t="s">
        <v>1938</v>
      </c>
      <c r="E6" t="str">
        <f t="shared" ref="E6:E10" si="1">LEFT(D6,FIND(" ",D6))</f>
        <v xml:space="preserve">Goverdhan </v>
      </c>
      <c r="F6" t="str">
        <f t="shared" ref="F6:F10" si="2">RIGHT(D6,LEN(D6)-FIND(" ",D6))</f>
        <v>kumar</v>
      </c>
      <c r="H6">
        <f t="shared" ref="H6:H10" si="3">LEN(D6)</f>
        <v>15</v>
      </c>
      <c r="I6">
        <f t="shared" si="0"/>
        <v>10</v>
      </c>
      <c r="J6">
        <f t="shared" ref="J6:J10" si="4">H6-I6</f>
        <v>5</v>
      </c>
    </row>
    <row r="7" spans="1:12" x14ac:dyDescent="0.35">
      <c r="A7" s="10" t="s">
        <v>1865</v>
      </c>
      <c r="B7" s="20"/>
      <c r="D7" t="s">
        <v>1939</v>
      </c>
      <c r="E7" t="str">
        <f t="shared" si="1"/>
        <v xml:space="preserve">Tharun </v>
      </c>
      <c r="F7" t="str">
        <f t="shared" si="2"/>
        <v>Chandra</v>
      </c>
      <c r="H7">
        <f t="shared" si="3"/>
        <v>14</v>
      </c>
      <c r="I7">
        <f t="shared" si="0"/>
        <v>7</v>
      </c>
      <c r="J7">
        <f t="shared" si="4"/>
        <v>7</v>
      </c>
    </row>
    <row r="8" spans="1:12" x14ac:dyDescent="0.35">
      <c r="A8" s="10" t="s">
        <v>1957</v>
      </c>
      <c r="B8" s="20"/>
      <c r="D8" t="s">
        <v>1940</v>
      </c>
      <c r="E8" t="str">
        <f t="shared" si="1"/>
        <v xml:space="preserve">Hema </v>
      </c>
      <c r="F8" t="str">
        <f t="shared" si="2"/>
        <v>kumar</v>
      </c>
      <c r="H8">
        <f t="shared" si="3"/>
        <v>10</v>
      </c>
      <c r="I8">
        <f t="shared" si="0"/>
        <v>5</v>
      </c>
      <c r="J8">
        <f t="shared" si="4"/>
        <v>5</v>
      </c>
    </row>
    <row r="9" spans="1:12" x14ac:dyDescent="0.35">
      <c r="A9" s="10" t="s">
        <v>6</v>
      </c>
      <c r="D9" t="s">
        <v>1941</v>
      </c>
      <c r="E9" t="str">
        <f t="shared" si="1"/>
        <v xml:space="preserve">Naveen </v>
      </c>
      <c r="F9" t="str">
        <f t="shared" si="2"/>
        <v>Raj</v>
      </c>
      <c r="H9">
        <f t="shared" si="3"/>
        <v>10</v>
      </c>
      <c r="I9">
        <f t="shared" si="0"/>
        <v>7</v>
      </c>
      <c r="J9">
        <f t="shared" si="4"/>
        <v>3</v>
      </c>
    </row>
    <row r="10" spans="1:12" x14ac:dyDescent="0.35">
      <c r="A10" s="10" t="s">
        <v>1866</v>
      </c>
      <c r="D10" t="s">
        <v>1942</v>
      </c>
      <c r="E10" t="str">
        <f t="shared" si="1"/>
        <v xml:space="preserve">Sreenu </v>
      </c>
      <c r="F10" t="str">
        <f t="shared" si="2"/>
        <v>Peddinti</v>
      </c>
      <c r="H10">
        <f t="shared" si="3"/>
        <v>15</v>
      </c>
      <c r="I10">
        <f t="shared" si="0"/>
        <v>7</v>
      </c>
      <c r="J10">
        <f t="shared" si="4"/>
        <v>8</v>
      </c>
    </row>
    <row r="14" spans="1:12" x14ac:dyDescent="0.35">
      <c r="D14" t="s">
        <v>1944</v>
      </c>
      <c r="E14" t="s">
        <v>1945</v>
      </c>
      <c r="I14">
        <v>0</v>
      </c>
    </row>
    <row r="15" spans="1:12" x14ac:dyDescent="0.35">
      <c r="D15">
        <v>39475435</v>
      </c>
      <c r="E15">
        <f>IFERROR(FIND(5,D15),0)</f>
        <v>5</v>
      </c>
    </row>
    <row r="16" spans="1:12" x14ac:dyDescent="0.35">
      <c r="D16">
        <v>983475</v>
      </c>
      <c r="E16">
        <f t="shared" ref="E16:E50" si="5">IFERROR(FIND(5,D16),0)</f>
        <v>6</v>
      </c>
    </row>
    <row r="17" spans="4:41" x14ac:dyDescent="0.35">
      <c r="D17">
        <v>3758435</v>
      </c>
      <c r="E17">
        <f t="shared" si="5"/>
        <v>3</v>
      </c>
    </row>
    <row r="18" spans="4:41" x14ac:dyDescent="0.35">
      <c r="D18">
        <v>33636</v>
      </c>
      <c r="E18">
        <f t="shared" si="5"/>
        <v>0</v>
      </c>
    </row>
    <row r="19" spans="4:41" x14ac:dyDescent="0.35">
      <c r="D19">
        <v>3636556</v>
      </c>
      <c r="E19">
        <f t="shared" si="5"/>
        <v>5</v>
      </c>
    </row>
    <row r="20" spans="4:41" x14ac:dyDescent="0.35">
      <c r="D20">
        <v>7657657</v>
      </c>
      <c r="E20">
        <f t="shared" si="5"/>
        <v>3</v>
      </c>
    </row>
    <row r="21" spans="4:41" x14ac:dyDescent="0.35">
      <c r="D21">
        <v>324143</v>
      </c>
      <c r="E21">
        <f t="shared" si="5"/>
        <v>0</v>
      </c>
    </row>
    <row r="22" spans="4:41" x14ac:dyDescent="0.35">
      <c r="D22">
        <v>96879895</v>
      </c>
      <c r="E22">
        <f t="shared" si="5"/>
        <v>8</v>
      </c>
    </row>
    <row r="23" spans="4:41" x14ac:dyDescent="0.35">
      <c r="D23">
        <v>8954324344</v>
      </c>
      <c r="E23">
        <f t="shared" si="5"/>
        <v>3</v>
      </c>
    </row>
    <row r="24" spans="4:41" x14ac:dyDescent="0.35">
      <c r="D24">
        <v>39475435</v>
      </c>
      <c r="E24">
        <f t="shared" si="5"/>
        <v>5</v>
      </c>
    </row>
    <row r="25" spans="4:41" x14ac:dyDescent="0.35">
      <c r="D25">
        <v>983475</v>
      </c>
      <c r="E25">
        <f t="shared" si="5"/>
        <v>6</v>
      </c>
    </row>
    <row r="26" spans="4:41" x14ac:dyDescent="0.35">
      <c r="D26">
        <v>3758435</v>
      </c>
      <c r="E26">
        <f t="shared" si="5"/>
        <v>3</v>
      </c>
      <c r="J26" t="s">
        <v>63</v>
      </c>
      <c r="K26" t="s">
        <v>64</v>
      </c>
      <c r="L26" t="s">
        <v>65</v>
      </c>
      <c r="M26" t="s">
        <v>28</v>
      </c>
      <c r="N26" t="s">
        <v>29</v>
      </c>
      <c r="O26">
        <v>60</v>
      </c>
      <c r="P26">
        <v>9</v>
      </c>
      <c r="Q26">
        <v>4</v>
      </c>
      <c r="R26">
        <v>2023</v>
      </c>
      <c r="S26" t="str">
        <f>CONCATENATE(P26,"-",Q26,"-",R26)</f>
        <v>9-4-2023</v>
      </c>
      <c r="T26" t="s">
        <v>632</v>
      </c>
      <c r="U26" t="s">
        <v>128</v>
      </c>
      <c r="V26" t="s">
        <v>270</v>
      </c>
      <c r="W26" t="s">
        <v>130</v>
      </c>
      <c r="X26" t="s">
        <v>33</v>
      </c>
      <c r="Y26" t="s">
        <v>277</v>
      </c>
      <c r="Z26" t="s">
        <v>278</v>
      </c>
      <c r="AA26">
        <v>1</v>
      </c>
      <c r="AB26">
        <v>27995</v>
      </c>
      <c r="AC26">
        <v>8398</v>
      </c>
      <c r="AD26">
        <v>0</v>
      </c>
      <c r="AE26">
        <f>AB26-AC26</f>
        <v>19597</v>
      </c>
      <c r="AF26" t="s">
        <v>35</v>
      </c>
      <c r="AG26" t="s">
        <v>36</v>
      </c>
      <c r="AH26" t="s">
        <v>37</v>
      </c>
      <c r="AI26">
        <f>IF(AH26="Traditional",AE26-(AE26*31%)-(AE26*18/118),AE26-(AE26*22%)-(AE26*18/118))</f>
        <v>10532.557118644068</v>
      </c>
      <c r="AJ26" t="s">
        <v>567</v>
      </c>
      <c r="AK26" t="s">
        <v>48</v>
      </c>
      <c r="AL26">
        <v>0</v>
      </c>
      <c r="AM26">
        <v>19596.5</v>
      </c>
      <c r="AN26" t="s">
        <v>48</v>
      </c>
      <c r="AO26" t="str">
        <f>IF(AI26&gt;10000,"good","bad")</f>
        <v>good</v>
      </c>
    </row>
    <row r="27" spans="4:41" x14ac:dyDescent="0.35">
      <c r="D27">
        <v>33636</v>
      </c>
      <c r="E27">
        <f t="shared" si="5"/>
        <v>0</v>
      </c>
      <c r="Y27" t="s">
        <v>277</v>
      </c>
      <c r="Z27" t="s">
        <v>278</v>
      </c>
    </row>
    <row r="28" spans="4:41" x14ac:dyDescent="0.35">
      <c r="D28">
        <v>3636556</v>
      </c>
      <c r="E28">
        <f t="shared" si="5"/>
        <v>5</v>
      </c>
    </row>
    <row r="29" spans="4:41" x14ac:dyDescent="0.35">
      <c r="D29">
        <v>7657657</v>
      </c>
      <c r="E29">
        <f t="shared" si="5"/>
        <v>3</v>
      </c>
    </row>
    <row r="30" spans="4:41" x14ac:dyDescent="0.35">
      <c r="D30">
        <v>324143</v>
      </c>
      <c r="E30">
        <f t="shared" si="5"/>
        <v>0</v>
      </c>
    </row>
    <row r="31" spans="4:41" x14ac:dyDescent="0.35">
      <c r="D31">
        <v>96879895</v>
      </c>
      <c r="E31">
        <f t="shared" si="5"/>
        <v>8</v>
      </c>
    </row>
    <row r="32" spans="4:41" x14ac:dyDescent="0.35">
      <c r="D32">
        <v>8954324344</v>
      </c>
      <c r="E32">
        <f t="shared" si="5"/>
        <v>3</v>
      </c>
    </row>
    <row r="33" spans="4:5" x14ac:dyDescent="0.35">
      <c r="D33">
        <v>39475435</v>
      </c>
      <c r="E33">
        <f t="shared" si="5"/>
        <v>5</v>
      </c>
    </row>
    <row r="34" spans="4:5" x14ac:dyDescent="0.35">
      <c r="D34">
        <v>983475</v>
      </c>
      <c r="E34">
        <f t="shared" si="5"/>
        <v>6</v>
      </c>
    </row>
    <row r="35" spans="4:5" x14ac:dyDescent="0.35">
      <c r="D35">
        <v>3758435</v>
      </c>
      <c r="E35">
        <f t="shared" si="5"/>
        <v>3</v>
      </c>
    </row>
    <row r="36" spans="4:5" x14ac:dyDescent="0.35">
      <c r="D36">
        <v>33636</v>
      </c>
      <c r="E36">
        <f t="shared" si="5"/>
        <v>0</v>
      </c>
    </row>
    <row r="37" spans="4:5" x14ac:dyDescent="0.35">
      <c r="D37">
        <v>3636556</v>
      </c>
      <c r="E37">
        <f t="shared" si="5"/>
        <v>5</v>
      </c>
    </row>
    <row r="38" spans="4:5" x14ac:dyDescent="0.35">
      <c r="D38">
        <v>7657657</v>
      </c>
      <c r="E38">
        <f t="shared" si="5"/>
        <v>3</v>
      </c>
    </row>
    <row r="39" spans="4:5" x14ac:dyDescent="0.35">
      <c r="D39">
        <v>324143</v>
      </c>
      <c r="E39">
        <f t="shared" si="5"/>
        <v>0</v>
      </c>
    </row>
    <row r="40" spans="4:5" x14ac:dyDescent="0.35">
      <c r="D40">
        <v>96879895</v>
      </c>
      <c r="E40">
        <f t="shared" si="5"/>
        <v>8</v>
      </c>
    </row>
    <row r="41" spans="4:5" x14ac:dyDescent="0.35">
      <c r="D41">
        <v>8954324344</v>
      </c>
      <c r="E41">
        <f t="shared" si="5"/>
        <v>3</v>
      </c>
    </row>
    <row r="42" spans="4:5" x14ac:dyDescent="0.35">
      <c r="D42">
        <v>39475435</v>
      </c>
      <c r="E42">
        <f t="shared" si="5"/>
        <v>5</v>
      </c>
    </row>
    <row r="43" spans="4:5" x14ac:dyDescent="0.35">
      <c r="D43">
        <v>983475</v>
      </c>
      <c r="E43">
        <f t="shared" si="5"/>
        <v>6</v>
      </c>
    </row>
    <row r="44" spans="4:5" x14ac:dyDescent="0.35">
      <c r="D44">
        <v>3758435</v>
      </c>
      <c r="E44">
        <f t="shared" si="5"/>
        <v>3</v>
      </c>
    </row>
    <row r="45" spans="4:5" x14ac:dyDescent="0.35">
      <c r="D45">
        <v>33636</v>
      </c>
      <c r="E45">
        <f t="shared" si="5"/>
        <v>0</v>
      </c>
    </row>
    <row r="46" spans="4:5" x14ac:dyDescent="0.35">
      <c r="D46">
        <v>3636556</v>
      </c>
      <c r="E46">
        <f t="shared" si="5"/>
        <v>5</v>
      </c>
    </row>
    <row r="47" spans="4:5" x14ac:dyDescent="0.35">
      <c r="D47">
        <v>7657657</v>
      </c>
      <c r="E47">
        <f t="shared" si="5"/>
        <v>3</v>
      </c>
    </row>
    <row r="48" spans="4:5" x14ac:dyDescent="0.35">
      <c r="D48">
        <v>324143</v>
      </c>
      <c r="E48">
        <f t="shared" si="5"/>
        <v>0</v>
      </c>
    </row>
    <row r="49" spans="4:5" x14ac:dyDescent="0.35">
      <c r="D49">
        <v>96879895</v>
      </c>
      <c r="E49">
        <f t="shared" si="5"/>
        <v>8</v>
      </c>
    </row>
    <row r="50" spans="4:5" x14ac:dyDescent="0.35">
      <c r="D50">
        <v>8954324344</v>
      </c>
      <c r="E50">
        <f t="shared" si="5"/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0"/>
  <sheetViews>
    <sheetView zoomScale="80" zoomScaleNormal="80" workbookViewId="0">
      <selection activeCell="A10" sqref="A10"/>
    </sheetView>
  </sheetViews>
  <sheetFormatPr defaultRowHeight="14.5" x14ac:dyDescent="0.35"/>
  <cols>
    <col min="1" max="1" width="30.81640625" customWidth="1"/>
    <col min="2" max="2" width="16.453125" customWidth="1"/>
    <col min="3" max="3" width="6.26953125" customWidth="1"/>
    <col min="4" max="4" width="13.81640625" customWidth="1"/>
    <col min="5" max="5" width="7.1796875" customWidth="1"/>
    <col min="6" max="6" width="23.6328125" customWidth="1"/>
    <col min="7" max="7" width="16.453125" customWidth="1"/>
    <col min="8" max="9" width="7.1796875" customWidth="1"/>
    <col min="10" max="10" width="6.08984375" customWidth="1"/>
    <col min="11" max="11" width="11" customWidth="1"/>
    <col min="12" max="12" width="18.6328125" customWidth="1"/>
    <col min="13" max="13" width="21.54296875" customWidth="1"/>
    <col min="14" max="14" width="13.81640625" customWidth="1"/>
    <col min="15" max="15" width="22.81640625" customWidth="1"/>
    <col min="16" max="16" width="21.26953125" customWidth="1"/>
    <col min="17" max="17" width="15.08984375" customWidth="1"/>
    <col min="18" max="18" width="11" customWidth="1"/>
    <col min="19" max="19" width="7.1796875" customWidth="1"/>
    <col min="20" max="20" width="13.7265625" customWidth="1"/>
    <col min="21" max="21" width="30.54296875" bestFit="1" customWidth="1"/>
    <col min="22" max="22" width="7.1796875" customWidth="1"/>
    <col min="23" max="23" width="29" bestFit="1" customWidth="1"/>
    <col min="24" max="24" width="21.1796875" bestFit="1" customWidth="1"/>
    <col min="25" max="25" width="8.1796875" customWidth="1"/>
    <col min="26" max="26" width="26" bestFit="1" customWidth="1"/>
    <col min="27" max="27" width="7.1796875" customWidth="1"/>
    <col min="28" max="28" width="25.36328125" bestFit="1" customWidth="1"/>
    <col min="29" max="29" width="7.1796875" customWidth="1"/>
    <col min="30" max="30" width="20.54296875" bestFit="1" customWidth="1"/>
    <col min="31" max="31" width="7.1796875" customWidth="1"/>
    <col min="32" max="32" width="21.1796875" bestFit="1" customWidth="1"/>
    <col min="33" max="33" width="7.1796875" customWidth="1"/>
    <col min="34" max="34" width="21.1796875" bestFit="1" customWidth="1"/>
    <col min="35" max="35" width="8.1796875" customWidth="1"/>
    <col min="36" max="36" width="26.6328125" bestFit="1" customWidth="1"/>
    <col min="37" max="37" width="7.1796875" customWidth="1"/>
    <col min="38" max="38" width="11" bestFit="1" customWidth="1"/>
  </cols>
  <sheetData>
    <row r="3" spans="1:11" x14ac:dyDescent="0.35">
      <c r="A3" s="15" t="s">
        <v>1920</v>
      </c>
      <c r="B3" t="s">
        <v>1926</v>
      </c>
    </row>
    <row r="4" spans="1:11" x14ac:dyDescent="0.35">
      <c r="A4" s="16" t="s">
        <v>32</v>
      </c>
      <c r="B4" s="17">
        <v>815780.45898305101</v>
      </c>
    </row>
    <row r="5" spans="1:11" x14ac:dyDescent="0.35">
      <c r="A5" s="16" t="s">
        <v>130</v>
      </c>
      <c r="B5" s="17">
        <v>4611377.2855932396</v>
      </c>
    </row>
    <row r="6" spans="1:11" x14ac:dyDescent="0.35">
      <c r="A6" s="16" t="s">
        <v>1921</v>
      </c>
      <c r="B6" s="17">
        <v>5427157.7445762902</v>
      </c>
    </row>
    <row r="7" spans="1:11" x14ac:dyDescent="0.35">
      <c r="F7" s="15" t="s">
        <v>8</v>
      </c>
      <c r="G7" t="s">
        <v>32</v>
      </c>
    </row>
    <row r="9" spans="1:11" x14ac:dyDescent="0.35">
      <c r="A9" s="15" t="s">
        <v>1929</v>
      </c>
      <c r="B9" s="15" t="s">
        <v>1925</v>
      </c>
      <c r="F9" s="15" t="s">
        <v>1927</v>
      </c>
      <c r="G9" s="15" t="s">
        <v>1925</v>
      </c>
    </row>
    <row r="10" spans="1:11" x14ac:dyDescent="0.35">
      <c r="A10" s="15" t="s">
        <v>1920</v>
      </c>
      <c r="B10" t="s">
        <v>32</v>
      </c>
      <c r="C10" t="s">
        <v>130</v>
      </c>
      <c r="D10" t="s">
        <v>1921</v>
      </c>
      <c r="F10" s="15" t="s">
        <v>1920</v>
      </c>
      <c r="G10" t="s">
        <v>690</v>
      </c>
      <c r="H10" t="s">
        <v>35</v>
      </c>
      <c r="I10" t="s">
        <v>566</v>
      </c>
      <c r="J10" t="s">
        <v>1928</v>
      </c>
      <c r="K10" t="s">
        <v>1921</v>
      </c>
    </row>
    <row r="11" spans="1:11" x14ac:dyDescent="0.35">
      <c r="A11" s="16" t="s">
        <v>585</v>
      </c>
      <c r="B11" s="17">
        <v>16</v>
      </c>
      <c r="C11" s="17">
        <v>107</v>
      </c>
      <c r="D11" s="17">
        <v>123</v>
      </c>
      <c r="F11" s="16" t="s">
        <v>53</v>
      </c>
      <c r="G11" s="17">
        <v>8000</v>
      </c>
      <c r="H11" s="17">
        <v>148445</v>
      </c>
      <c r="I11" s="17">
        <v>187930</v>
      </c>
      <c r="J11" s="17"/>
      <c r="K11" s="17">
        <v>344375</v>
      </c>
    </row>
    <row r="12" spans="1:11" x14ac:dyDescent="0.35">
      <c r="A12" s="16" t="s">
        <v>63</v>
      </c>
      <c r="B12" s="17">
        <v>16</v>
      </c>
      <c r="C12" s="17">
        <v>86</v>
      </c>
      <c r="D12" s="17">
        <v>102</v>
      </c>
      <c r="F12" s="16" t="s">
        <v>36</v>
      </c>
      <c r="G12" s="17"/>
      <c r="H12" s="17">
        <v>144975</v>
      </c>
      <c r="I12" s="17">
        <v>48490</v>
      </c>
      <c r="J12" s="17"/>
      <c r="K12" s="17">
        <v>193465</v>
      </c>
    </row>
    <row r="13" spans="1:11" x14ac:dyDescent="0.35">
      <c r="A13" s="16" t="s">
        <v>575</v>
      </c>
      <c r="B13" s="17">
        <v>5</v>
      </c>
      <c r="C13" s="17">
        <v>91</v>
      </c>
      <c r="D13" s="17">
        <v>96</v>
      </c>
      <c r="F13" s="16" t="s">
        <v>104</v>
      </c>
      <c r="G13" s="17"/>
      <c r="H13" s="17">
        <v>11995</v>
      </c>
      <c r="I13" s="17">
        <v>31990</v>
      </c>
      <c r="J13" s="17">
        <v>77980</v>
      </c>
      <c r="K13" s="17">
        <v>121965</v>
      </c>
    </row>
    <row r="14" spans="1:11" x14ac:dyDescent="0.35">
      <c r="A14" s="16" t="s">
        <v>113</v>
      </c>
      <c r="B14" s="17">
        <v>8</v>
      </c>
      <c r="C14" s="17">
        <v>77</v>
      </c>
      <c r="D14" s="17">
        <v>85</v>
      </c>
      <c r="F14" s="16" t="s">
        <v>47</v>
      </c>
      <c r="G14" s="17">
        <v>11995</v>
      </c>
      <c r="H14" s="17">
        <v>86465</v>
      </c>
      <c r="I14" s="17">
        <v>42480</v>
      </c>
      <c r="J14" s="17"/>
      <c r="K14" s="17">
        <v>140940</v>
      </c>
    </row>
    <row r="15" spans="1:11" x14ac:dyDescent="0.35">
      <c r="A15" s="16" t="s">
        <v>25</v>
      </c>
      <c r="B15" s="17">
        <v>9</v>
      </c>
      <c r="C15" s="17">
        <v>65</v>
      </c>
      <c r="D15" s="17">
        <v>74</v>
      </c>
      <c r="F15" s="16" t="s">
        <v>139</v>
      </c>
      <c r="G15" s="17"/>
      <c r="H15" s="17"/>
      <c r="I15" s="17">
        <v>42490</v>
      </c>
      <c r="J15" s="17"/>
      <c r="K15" s="17">
        <v>42490</v>
      </c>
    </row>
    <row r="16" spans="1:11" x14ac:dyDescent="0.35">
      <c r="A16" s="16" t="s">
        <v>704</v>
      </c>
      <c r="B16" s="17">
        <v>5</v>
      </c>
      <c r="C16" s="17">
        <v>56</v>
      </c>
      <c r="D16" s="17">
        <v>61</v>
      </c>
      <c r="F16" s="16" t="s">
        <v>55</v>
      </c>
      <c r="G16" s="17">
        <v>36485</v>
      </c>
      <c r="H16" s="17">
        <v>119960</v>
      </c>
      <c r="I16" s="17">
        <v>345370</v>
      </c>
      <c r="J16" s="17">
        <v>13494.999999999998</v>
      </c>
      <c r="K16" s="17">
        <v>515310</v>
      </c>
    </row>
    <row r="17" spans="1:11" x14ac:dyDescent="0.35">
      <c r="A17" s="16" t="s">
        <v>568</v>
      </c>
      <c r="B17" s="17">
        <v>8</v>
      </c>
      <c r="C17" s="17">
        <v>49</v>
      </c>
      <c r="D17" s="17">
        <v>57</v>
      </c>
      <c r="F17" s="16" t="s">
        <v>618</v>
      </c>
      <c r="G17" s="17"/>
      <c r="H17" s="17"/>
      <c r="I17" s="17">
        <v>25995</v>
      </c>
      <c r="J17" s="17"/>
      <c r="K17" s="17">
        <v>25995</v>
      </c>
    </row>
    <row r="18" spans="1:11" x14ac:dyDescent="0.35">
      <c r="A18" s="16" t="s">
        <v>97</v>
      </c>
      <c r="B18" s="17">
        <v>7</v>
      </c>
      <c r="C18" s="17">
        <v>47</v>
      </c>
      <c r="D18" s="17">
        <v>54</v>
      </c>
      <c r="F18" s="16" t="s">
        <v>43</v>
      </c>
      <c r="G18" s="17"/>
      <c r="H18" s="17">
        <v>36990</v>
      </c>
      <c r="I18" s="17">
        <v>72480</v>
      </c>
      <c r="J18" s="17"/>
      <c r="K18" s="17">
        <v>109470</v>
      </c>
    </row>
    <row r="19" spans="1:11" x14ac:dyDescent="0.35">
      <c r="A19" s="16" t="s">
        <v>668</v>
      </c>
      <c r="B19" s="17">
        <v>3</v>
      </c>
      <c r="C19" s="17">
        <v>42</v>
      </c>
      <c r="D19" s="17">
        <v>45</v>
      </c>
      <c r="F19" s="16" t="s">
        <v>75</v>
      </c>
      <c r="G19" s="17"/>
      <c r="H19" s="17">
        <v>68470</v>
      </c>
      <c r="I19" s="17">
        <v>52475</v>
      </c>
      <c r="J19" s="17"/>
      <c r="K19" s="17">
        <v>120945</v>
      </c>
    </row>
    <row r="20" spans="1:11" x14ac:dyDescent="0.35">
      <c r="A20" s="16" t="s">
        <v>714</v>
      </c>
      <c r="B20" s="17">
        <v>7</v>
      </c>
      <c r="C20" s="17">
        <v>30</v>
      </c>
      <c r="D20" s="17">
        <v>37</v>
      </c>
      <c r="F20" s="16" t="s">
        <v>1921</v>
      </c>
      <c r="G20" s="17">
        <v>56480</v>
      </c>
      <c r="H20" s="17">
        <v>617300</v>
      </c>
      <c r="I20" s="17">
        <v>849700</v>
      </c>
      <c r="J20" s="17">
        <v>91475</v>
      </c>
      <c r="K20" s="17">
        <v>1614955</v>
      </c>
    </row>
    <row r="21" spans="1:11" x14ac:dyDescent="0.35">
      <c r="A21" s="16" t="s">
        <v>561</v>
      </c>
      <c r="B21" s="17">
        <v>5</v>
      </c>
      <c r="C21" s="17">
        <v>30</v>
      </c>
      <c r="D21" s="17">
        <v>35</v>
      </c>
    </row>
    <row r="22" spans="1:11" x14ac:dyDescent="0.35">
      <c r="A22" s="16" t="s">
        <v>143</v>
      </c>
      <c r="B22" s="17"/>
      <c r="C22" s="17">
        <v>28</v>
      </c>
      <c r="D22" s="17">
        <v>28</v>
      </c>
    </row>
    <row r="23" spans="1:11" x14ac:dyDescent="0.35">
      <c r="A23" s="16" t="s">
        <v>686</v>
      </c>
      <c r="B23" s="17">
        <v>8</v>
      </c>
      <c r="C23" s="17">
        <v>20</v>
      </c>
      <c r="D23" s="17">
        <v>28</v>
      </c>
    </row>
    <row r="24" spans="1:11" x14ac:dyDescent="0.35">
      <c r="A24" s="16" t="s">
        <v>825</v>
      </c>
      <c r="B24" s="17">
        <v>3</v>
      </c>
      <c r="C24" s="17">
        <v>22</v>
      </c>
      <c r="D24" s="17">
        <v>25</v>
      </c>
    </row>
    <row r="25" spans="1:11" x14ac:dyDescent="0.35">
      <c r="A25" s="16" t="s">
        <v>943</v>
      </c>
      <c r="B25" s="17">
        <v>4</v>
      </c>
      <c r="C25" s="17">
        <v>14</v>
      </c>
      <c r="D25" s="17">
        <v>18</v>
      </c>
    </row>
    <row r="26" spans="1:11" x14ac:dyDescent="0.35">
      <c r="A26" s="16" t="s">
        <v>678</v>
      </c>
      <c r="B26" s="17">
        <v>4</v>
      </c>
      <c r="C26" s="17">
        <v>11</v>
      </c>
      <c r="D26" s="17">
        <v>15</v>
      </c>
    </row>
    <row r="27" spans="1:11" x14ac:dyDescent="0.35">
      <c r="A27" s="16" t="s">
        <v>708</v>
      </c>
      <c r="B27" s="17">
        <v>2</v>
      </c>
      <c r="C27" s="17">
        <v>10</v>
      </c>
      <c r="D27" s="17">
        <v>12</v>
      </c>
    </row>
    <row r="28" spans="1:11" x14ac:dyDescent="0.35">
      <c r="A28" s="16" t="s">
        <v>1052</v>
      </c>
      <c r="B28" s="17">
        <v>2</v>
      </c>
      <c r="C28" s="17">
        <v>8</v>
      </c>
      <c r="D28" s="17">
        <v>10</v>
      </c>
    </row>
    <row r="29" spans="1:11" x14ac:dyDescent="0.35">
      <c r="A29" s="16" t="s">
        <v>857</v>
      </c>
      <c r="B29" s="17">
        <v>5</v>
      </c>
      <c r="C29" s="17"/>
      <c r="D29" s="17">
        <v>5</v>
      </c>
    </row>
    <row r="30" spans="1:11" x14ac:dyDescent="0.35">
      <c r="A30" s="16" t="s">
        <v>1921</v>
      </c>
      <c r="B30" s="17">
        <v>117</v>
      </c>
      <c r="C30" s="17">
        <v>793</v>
      </c>
      <c r="D30" s="17">
        <v>910</v>
      </c>
    </row>
  </sheetData>
  <autoFilter ref="A10:D3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1918</v>
      </c>
    </row>
    <row r="2" spans="1:1" x14ac:dyDescent="0.35">
      <c r="A2" t="s">
        <v>1922</v>
      </c>
    </row>
    <row r="3" spans="1:1" x14ac:dyDescent="0.35">
      <c r="A3" t="s">
        <v>1923</v>
      </c>
    </row>
    <row r="4" spans="1:1" x14ac:dyDescent="0.35">
      <c r="A4" t="s">
        <v>1924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1"/>
  <sheetViews>
    <sheetView tabSelected="1" workbookViewId="0">
      <selection activeCell="E14" sqref="E14"/>
    </sheetView>
  </sheetViews>
  <sheetFormatPr defaultRowHeight="14.5" x14ac:dyDescent="0.35"/>
  <cols>
    <col min="1" max="1" width="22" customWidth="1"/>
    <col min="2" max="2" width="9.90625" bestFit="1" customWidth="1"/>
    <col min="3" max="3" width="12.36328125" customWidth="1"/>
    <col min="5" max="5" width="16.6328125" bestFit="1" customWidth="1"/>
    <col min="7" max="10" width="10.08984375" style="12" customWidth="1"/>
    <col min="11" max="11" width="14.54296875" bestFit="1" customWidth="1"/>
    <col min="19" max="19" width="6.453125" bestFit="1" customWidth="1"/>
    <col min="22" max="22" width="10.90625" bestFit="1" customWidth="1"/>
    <col min="31" max="31" width="16.1796875" bestFit="1" customWidth="1"/>
    <col min="32" max="32" width="12.1796875" bestFit="1" customWidth="1"/>
  </cols>
  <sheetData>
    <row r="1" spans="1:32" x14ac:dyDescent="0.35">
      <c r="A1" t="s">
        <v>1919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2" t="s">
        <v>1867</v>
      </c>
      <c r="H1" s="12" t="s">
        <v>1865</v>
      </c>
      <c r="I1" s="12" t="s">
        <v>6</v>
      </c>
      <c r="J1" s="12" t="s">
        <v>1866</v>
      </c>
      <c r="K1" s="1" t="s">
        <v>559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560</v>
      </c>
      <c r="AB1" t="s">
        <v>21</v>
      </c>
      <c r="AC1">
        <v>234374343</v>
      </c>
      <c r="AD1" t="s">
        <v>24</v>
      </c>
    </row>
    <row r="2" spans="1:32" x14ac:dyDescent="0.35">
      <c r="A2" t="s">
        <v>561</v>
      </c>
      <c r="B2" t="s">
        <v>562</v>
      </c>
      <c r="C2" t="s">
        <v>563</v>
      </c>
      <c r="D2" t="s">
        <v>28</v>
      </c>
      <c r="E2" t="s">
        <v>29</v>
      </c>
      <c r="F2">
        <v>119</v>
      </c>
      <c r="G2" t="s">
        <v>1871</v>
      </c>
      <c r="H2" t="str">
        <f>TEXT(G2,"DD")</f>
        <v>17</v>
      </c>
      <c r="I2" t="str">
        <f>TEXT(G2,"MM")</f>
        <v>04</v>
      </c>
      <c r="J2" t="str">
        <f>TEXT(G2,"YYYY")</f>
        <v>2023</v>
      </c>
      <c r="K2" t="s">
        <v>564</v>
      </c>
      <c r="L2" t="s">
        <v>128</v>
      </c>
      <c r="M2" t="s">
        <v>408</v>
      </c>
      <c r="N2" t="s">
        <v>130</v>
      </c>
      <c r="O2" t="s">
        <v>33</v>
      </c>
      <c r="P2" t="s">
        <v>565</v>
      </c>
      <c r="Q2" t="s">
        <v>565</v>
      </c>
      <c r="R2">
        <v>1</v>
      </c>
      <c r="S2">
        <v>39995</v>
      </c>
      <c r="T2">
        <v>15998</v>
      </c>
      <c r="U2">
        <v>0</v>
      </c>
      <c r="V2">
        <f t="shared" ref="V2:V20" si="0">S2-T2</f>
        <v>23997</v>
      </c>
      <c r="W2" t="s">
        <v>566</v>
      </c>
      <c r="X2" t="s">
        <v>36</v>
      </c>
      <c r="Y2" t="s">
        <v>37</v>
      </c>
      <c r="Z2">
        <f t="shared" ref="Z2:Z20" si="1">IF(Y2="Traditional",V2-(V2*31%)-(V2*18/118),V2-(V2*22%)-(V2*18/118))</f>
        <v>12897.370677966102</v>
      </c>
      <c r="AA2" t="s">
        <v>567</v>
      </c>
      <c r="AB2" t="s">
        <v>48</v>
      </c>
      <c r="AC2" t="s">
        <v>48</v>
      </c>
      <c r="AD2" t="str">
        <f t="shared" ref="AD2:AD65" si="2">IF(Z2&gt;10000,"good","bad")</f>
        <v>good</v>
      </c>
      <c r="AE2" t="s">
        <v>1946</v>
      </c>
      <c r="AF2">
        <f>MAX(S:S)</f>
        <v>39995</v>
      </c>
    </row>
    <row r="3" spans="1:32" x14ac:dyDescent="0.35">
      <c r="A3" t="s">
        <v>568</v>
      </c>
      <c r="B3" t="s">
        <v>569</v>
      </c>
      <c r="C3" t="s">
        <v>570</v>
      </c>
      <c r="D3" t="s">
        <v>28</v>
      </c>
      <c r="E3" t="s">
        <v>29</v>
      </c>
      <c r="F3">
        <v>69</v>
      </c>
      <c r="G3" t="s">
        <v>1872</v>
      </c>
      <c r="H3" t="str">
        <f t="shared" ref="H3:H66" si="3">TEXT(G3,"DD")</f>
        <v>14</v>
      </c>
      <c r="I3" t="str">
        <f t="shared" ref="I3:I66" si="4">TEXT(G3,"MM")</f>
        <v>04</v>
      </c>
      <c r="J3" t="str">
        <f t="shared" ref="J3:J66" si="5">TEXT(G3,"YYYY")</f>
        <v>2023</v>
      </c>
      <c r="K3" t="s">
        <v>571</v>
      </c>
      <c r="L3" t="s">
        <v>128</v>
      </c>
      <c r="M3" t="s">
        <v>270</v>
      </c>
      <c r="N3" t="s">
        <v>130</v>
      </c>
      <c r="O3" t="s">
        <v>33</v>
      </c>
      <c r="P3" t="s">
        <v>572</v>
      </c>
      <c r="Q3" t="s">
        <v>573</v>
      </c>
      <c r="R3">
        <v>1</v>
      </c>
      <c r="S3">
        <v>37995</v>
      </c>
      <c r="T3">
        <v>0</v>
      </c>
      <c r="U3">
        <v>0</v>
      </c>
      <c r="V3">
        <f t="shared" si="0"/>
        <v>37995</v>
      </c>
      <c r="W3" t="s">
        <v>566</v>
      </c>
      <c r="X3" t="s">
        <v>36</v>
      </c>
      <c r="Y3" t="s">
        <v>37</v>
      </c>
      <c r="Z3">
        <f t="shared" si="1"/>
        <v>20420.702542372881</v>
      </c>
      <c r="AA3" t="s">
        <v>567</v>
      </c>
      <c r="AB3" t="s">
        <v>38</v>
      </c>
      <c r="AC3" t="s">
        <v>38</v>
      </c>
      <c r="AD3" t="str">
        <f t="shared" si="2"/>
        <v>good</v>
      </c>
      <c r="AE3" t="s">
        <v>1947</v>
      </c>
      <c r="AF3" s="8">
        <f>MIN(S:S)</f>
        <v>-33495</v>
      </c>
    </row>
    <row r="4" spans="1:32" x14ac:dyDescent="0.35">
      <c r="A4" t="s">
        <v>63</v>
      </c>
      <c r="B4" t="s">
        <v>64</v>
      </c>
      <c r="C4" t="s">
        <v>65</v>
      </c>
      <c r="D4" t="s">
        <v>28</v>
      </c>
      <c r="E4" t="s">
        <v>29</v>
      </c>
      <c r="F4">
        <v>127</v>
      </c>
      <c r="G4" t="s">
        <v>1873</v>
      </c>
      <c r="H4" t="str">
        <f t="shared" si="3"/>
        <v>18</v>
      </c>
      <c r="I4" t="str">
        <f t="shared" si="4"/>
        <v>04</v>
      </c>
      <c r="J4" t="str">
        <f t="shared" si="5"/>
        <v>2023</v>
      </c>
      <c r="K4" t="s">
        <v>574</v>
      </c>
      <c r="L4" t="s">
        <v>128</v>
      </c>
      <c r="M4" t="s">
        <v>408</v>
      </c>
      <c r="N4" t="s">
        <v>130</v>
      </c>
      <c r="O4" t="s">
        <v>33</v>
      </c>
      <c r="P4" t="s">
        <v>449</v>
      </c>
      <c r="Q4" t="s">
        <v>449</v>
      </c>
      <c r="R4">
        <v>1</v>
      </c>
      <c r="S4">
        <v>36995</v>
      </c>
      <c r="T4">
        <v>0</v>
      </c>
      <c r="U4">
        <v>0</v>
      </c>
      <c r="V4">
        <f t="shared" si="0"/>
        <v>36995</v>
      </c>
      <c r="W4" t="s">
        <v>35</v>
      </c>
      <c r="X4" t="s">
        <v>36</v>
      </c>
      <c r="Y4" t="s">
        <v>37</v>
      </c>
      <c r="Z4">
        <f t="shared" si="1"/>
        <v>19883.244915254236</v>
      </c>
      <c r="AA4" t="s">
        <v>567</v>
      </c>
      <c r="AB4" t="s">
        <v>38</v>
      </c>
      <c r="AC4" t="s">
        <v>38</v>
      </c>
      <c r="AD4" t="str">
        <f t="shared" si="2"/>
        <v>good</v>
      </c>
      <c r="AF4" s="9"/>
    </row>
    <row r="5" spans="1:32" x14ac:dyDescent="0.35">
      <c r="A5" t="s">
        <v>575</v>
      </c>
      <c r="B5" t="s">
        <v>576</v>
      </c>
      <c r="C5" t="s">
        <v>577</v>
      </c>
      <c r="D5" t="s">
        <v>28</v>
      </c>
      <c r="E5" t="s">
        <v>29</v>
      </c>
      <c r="F5">
        <v>370</v>
      </c>
      <c r="G5" t="s">
        <v>1873</v>
      </c>
      <c r="H5" t="str">
        <f t="shared" si="3"/>
        <v>18</v>
      </c>
      <c r="I5" t="str">
        <f t="shared" si="4"/>
        <v>04</v>
      </c>
      <c r="J5" t="str">
        <f t="shared" si="5"/>
        <v>2023</v>
      </c>
      <c r="K5" t="s">
        <v>578</v>
      </c>
      <c r="L5" t="s">
        <v>128</v>
      </c>
      <c r="M5" t="s">
        <v>408</v>
      </c>
      <c r="N5" t="s">
        <v>130</v>
      </c>
      <c r="O5" t="s">
        <v>33</v>
      </c>
      <c r="P5" t="s">
        <v>579</v>
      </c>
      <c r="Q5" t="s">
        <v>579</v>
      </c>
      <c r="R5">
        <v>1</v>
      </c>
      <c r="S5">
        <v>36995</v>
      </c>
      <c r="T5">
        <v>14798</v>
      </c>
      <c r="U5">
        <v>0</v>
      </c>
      <c r="V5">
        <f t="shared" si="0"/>
        <v>22197</v>
      </c>
      <c r="W5" t="s">
        <v>566</v>
      </c>
      <c r="X5" t="s">
        <v>36</v>
      </c>
      <c r="Y5" t="s">
        <v>37</v>
      </c>
      <c r="Z5">
        <f t="shared" si="1"/>
        <v>11929.946949152543</v>
      </c>
      <c r="AA5" t="s">
        <v>567</v>
      </c>
      <c r="AB5" t="s">
        <v>48</v>
      </c>
      <c r="AC5" t="s">
        <v>48</v>
      </c>
      <c r="AD5" t="str">
        <f t="shared" si="2"/>
        <v>good</v>
      </c>
      <c r="AF5" s="9"/>
    </row>
    <row r="6" spans="1:32" x14ac:dyDescent="0.35">
      <c r="A6" t="s">
        <v>568</v>
      </c>
      <c r="B6" t="s">
        <v>569</v>
      </c>
      <c r="C6" t="s">
        <v>570</v>
      </c>
      <c r="D6" t="s">
        <v>28</v>
      </c>
      <c r="E6" t="s">
        <v>29</v>
      </c>
      <c r="F6">
        <v>123</v>
      </c>
      <c r="G6" t="s">
        <v>1874</v>
      </c>
      <c r="H6" t="str">
        <f t="shared" si="3"/>
        <v>23</v>
      </c>
      <c r="I6" t="str">
        <f t="shared" si="4"/>
        <v>04</v>
      </c>
      <c r="J6" t="str">
        <f t="shared" si="5"/>
        <v>2023</v>
      </c>
      <c r="K6" t="s">
        <v>580</v>
      </c>
      <c r="L6" t="s">
        <v>128</v>
      </c>
      <c r="M6" t="s">
        <v>515</v>
      </c>
      <c r="N6" t="s">
        <v>130</v>
      </c>
      <c r="O6" t="s">
        <v>33</v>
      </c>
      <c r="P6" t="s">
        <v>581</v>
      </c>
      <c r="Q6" t="s">
        <v>581</v>
      </c>
      <c r="R6">
        <v>1</v>
      </c>
      <c r="S6">
        <v>36995</v>
      </c>
      <c r="T6">
        <v>14798</v>
      </c>
      <c r="U6">
        <v>0</v>
      </c>
      <c r="V6">
        <f t="shared" si="0"/>
        <v>22197</v>
      </c>
      <c r="W6" t="s">
        <v>566</v>
      </c>
      <c r="X6" t="s">
        <v>36</v>
      </c>
      <c r="Y6" t="s">
        <v>37</v>
      </c>
      <c r="Z6">
        <f t="shared" si="1"/>
        <v>11929.946949152543</v>
      </c>
      <c r="AA6" t="s">
        <v>567</v>
      </c>
      <c r="AB6" t="s">
        <v>48</v>
      </c>
      <c r="AC6" t="s">
        <v>48</v>
      </c>
      <c r="AD6" t="str">
        <f t="shared" si="2"/>
        <v>good</v>
      </c>
      <c r="AF6" s="8"/>
    </row>
    <row r="7" spans="1:32" x14ac:dyDescent="0.35">
      <c r="A7" t="s">
        <v>25</v>
      </c>
      <c r="B7" t="s">
        <v>26</v>
      </c>
      <c r="C7" t="s">
        <v>27</v>
      </c>
      <c r="D7" t="s">
        <v>28</v>
      </c>
      <c r="E7" t="s">
        <v>29</v>
      </c>
      <c r="F7">
        <v>8</v>
      </c>
      <c r="G7" t="s">
        <v>1948</v>
      </c>
      <c r="H7" t="str">
        <f t="shared" si="3"/>
        <v>01</v>
      </c>
      <c r="I7" t="str">
        <f t="shared" si="4"/>
        <v>04</v>
      </c>
      <c r="J7" t="str">
        <f t="shared" si="5"/>
        <v>2023</v>
      </c>
      <c r="K7" t="s">
        <v>582</v>
      </c>
      <c r="L7" t="s">
        <v>30</v>
      </c>
      <c r="M7" t="s">
        <v>31</v>
      </c>
      <c r="N7" t="s">
        <v>32</v>
      </c>
      <c r="O7" t="s">
        <v>33</v>
      </c>
      <c r="P7" t="s">
        <v>58</v>
      </c>
      <c r="Q7" t="s">
        <v>58</v>
      </c>
      <c r="R7">
        <v>1</v>
      </c>
      <c r="S7">
        <v>35995</v>
      </c>
      <c r="T7">
        <v>10798</v>
      </c>
      <c r="U7">
        <v>0</v>
      </c>
      <c r="V7">
        <f t="shared" si="0"/>
        <v>25197</v>
      </c>
      <c r="W7" t="s">
        <v>35</v>
      </c>
      <c r="X7" t="s">
        <v>36</v>
      </c>
      <c r="Y7" t="s">
        <v>37</v>
      </c>
      <c r="Z7">
        <f t="shared" si="1"/>
        <v>13542.319830508475</v>
      </c>
      <c r="AA7" t="s">
        <v>567</v>
      </c>
      <c r="AB7" t="s">
        <v>48</v>
      </c>
      <c r="AC7" t="s">
        <v>48</v>
      </c>
      <c r="AD7" t="str">
        <f t="shared" si="2"/>
        <v>good</v>
      </c>
    </row>
    <row r="8" spans="1:32" x14ac:dyDescent="0.35">
      <c r="A8" t="s">
        <v>575</v>
      </c>
      <c r="B8" t="s">
        <v>576</v>
      </c>
      <c r="C8" t="s">
        <v>577</v>
      </c>
      <c r="D8" t="s">
        <v>28</v>
      </c>
      <c r="E8" t="s">
        <v>29</v>
      </c>
      <c r="F8">
        <v>236</v>
      </c>
      <c r="G8" t="s">
        <v>1875</v>
      </c>
      <c r="H8" t="str">
        <f t="shared" si="3"/>
        <v>13</v>
      </c>
      <c r="I8" t="str">
        <f t="shared" si="4"/>
        <v>04</v>
      </c>
      <c r="J8" t="str">
        <f t="shared" si="5"/>
        <v>2023</v>
      </c>
      <c r="K8" t="s">
        <v>583</v>
      </c>
      <c r="L8" t="s">
        <v>128</v>
      </c>
      <c r="M8" t="s">
        <v>270</v>
      </c>
      <c r="N8" t="s">
        <v>130</v>
      </c>
      <c r="O8" t="s">
        <v>33</v>
      </c>
      <c r="P8" t="s">
        <v>584</v>
      </c>
      <c r="Q8" t="s">
        <v>584</v>
      </c>
      <c r="R8">
        <v>1</v>
      </c>
      <c r="S8">
        <v>35995</v>
      </c>
      <c r="T8">
        <v>10798</v>
      </c>
      <c r="U8">
        <v>0</v>
      </c>
      <c r="V8">
        <f t="shared" si="0"/>
        <v>25197</v>
      </c>
      <c r="W8" t="s">
        <v>566</v>
      </c>
      <c r="X8" t="s">
        <v>36</v>
      </c>
      <c r="Y8" t="s">
        <v>37</v>
      </c>
      <c r="Z8">
        <f t="shared" si="1"/>
        <v>13542.319830508475</v>
      </c>
      <c r="AA8" t="s">
        <v>567</v>
      </c>
      <c r="AB8" t="s">
        <v>48</v>
      </c>
      <c r="AC8" t="s">
        <v>48</v>
      </c>
      <c r="AD8" t="str">
        <f t="shared" si="2"/>
        <v>good</v>
      </c>
    </row>
    <row r="9" spans="1:32" x14ac:dyDescent="0.35">
      <c r="A9" t="s">
        <v>585</v>
      </c>
      <c r="B9" t="s">
        <v>586</v>
      </c>
      <c r="C9" t="s">
        <v>587</v>
      </c>
      <c r="D9" t="s">
        <v>102</v>
      </c>
      <c r="E9" t="s">
        <v>29</v>
      </c>
      <c r="F9">
        <v>119</v>
      </c>
      <c r="G9" t="s">
        <v>1876</v>
      </c>
      <c r="H9" t="str">
        <f t="shared" si="3"/>
        <v>16</v>
      </c>
      <c r="I9" t="str">
        <f t="shared" si="4"/>
        <v>04</v>
      </c>
      <c r="J9" t="str">
        <f t="shared" si="5"/>
        <v>2023</v>
      </c>
      <c r="K9" t="s">
        <v>588</v>
      </c>
      <c r="L9" t="s">
        <v>128</v>
      </c>
      <c r="M9" t="s">
        <v>408</v>
      </c>
      <c r="N9" t="s">
        <v>130</v>
      </c>
      <c r="O9" t="s">
        <v>33</v>
      </c>
      <c r="P9" t="s">
        <v>589</v>
      </c>
      <c r="Q9" t="s">
        <v>590</v>
      </c>
      <c r="R9">
        <v>1</v>
      </c>
      <c r="S9">
        <v>35995</v>
      </c>
      <c r="T9">
        <v>10798</v>
      </c>
      <c r="U9">
        <v>0</v>
      </c>
      <c r="V9">
        <f t="shared" si="0"/>
        <v>25197</v>
      </c>
      <c r="W9" t="s">
        <v>566</v>
      </c>
      <c r="X9" t="s">
        <v>104</v>
      </c>
      <c r="Y9" t="s">
        <v>37</v>
      </c>
      <c r="Z9">
        <f t="shared" si="1"/>
        <v>13542.319830508475</v>
      </c>
      <c r="AA9" t="s">
        <v>591</v>
      </c>
      <c r="AB9" t="s">
        <v>48</v>
      </c>
      <c r="AC9" t="s">
        <v>48</v>
      </c>
      <c r="AD9" t="str">
        <f t="shared" si="2"/>
        <v>good</v>
      </c>
    </row>
    <row r="10" spans="1:32" x14ac:dyDescent="0.35">
      <c r="A10" t="s">
        <v>575</v>
      </c>
      <c r="B10" t="s">
        <v>576</v>
      </c>
      <c r="C10" t="s">
        <v>577</v>
      </c>
      <c r="D10" t="s">
        <v>102</v>
      </c>
      <c r="E10" t="s">
        <v>29</v>
      </c>
      <c r="F10">
        <v>416</v>
      </c>
      <c r="G10" t="s">
        <v>1877</v>
      </c>
      <c r="H10" t="str">
        <f t="shared" si="3"/>
        <v>21</v>
      </c>
      <c r="I10" t="str">
        <f t="shared" si="4"/>
        <v>04</v>
      </c>
      <c r="J10" t="str">
        <f t="shared" si="5"/>
        <v>2023</v>
      </c>
      <c r="K10" t="s">
        <v>592</v>
      </c>
      <c r="L10" t="s">
        <v>128</v>
      </c>
      <c r="M10" t="s">
        <v>408</v>
      </c>
      <c r="N10" t="s">
        <v>130</v>
      </c>
      <c r="O10" t="s">
        <v>33</v>
      </c>
      <c r="P10" t="s">
        <v>593</v>
      </c>
      <c r="Q10" t="s">
        <v>593</v>
      </c>
      <c r="R10">
        <v>1</v>
      </c>
      <c r="S10">
        <v>35995</v>
      </c>
      <c r="T10">
        <v>10798</v>
      </c>
      <c r="U10">
        <v>0</v>
      </c>
      <c r="V10">
        <f t="shared" si="0"/>
        <v>25197</v>
      </c>
      <c r="W10" t="s">
        <v>566</v>
      </c>
      <c r="X10" t="s">
        <v>104</v>
      </c>
      <c r="Y10" t="s">
        <v>37</v>
      </c>
      <c r="Z10">
        <f t="shared" si="1"/>
        <v>13542.319830508475</v>
      </c>
      <c r="AA10" t="s">
        <v>591</v>
      </c>
      <c r="AB10" t="s">
        <v>48</v>
      </c>
      <c r="AC10" t="s">
        <v>48</v>
      </c>
      <c r="AD10" t="str">
        <f t="shared" si="2"/>
        <v>good</v>
      </c>
    </row>
    <row r="11" spans="1:32" x14ac:dyDescent="0.35">
      <c r="A11" t="s">
        <v>585</v>
      </c>
      <c r="B11" t="s">
        <v>586</v>
      </c>
      <c r="C11" t="s">
        <v>587</v>
      </c>
      <c r="D11" t="s">
        <v>102</v>
      </c>
      <c r="E11" t="s">
        <v>29</v>
      </c>
      <c r="F11">
        <v>59</v>
      </c>
      <c r="G11" t="s">
        <v>1878</v>
      </c>
      <c r="H11" t="str">
        <f t="shared" si="3"/>
        <v>09</v>
      </c>
      <c r="I11" t="str">
        <f t="shared" si="4"/>
        <v>04</v>
      </c>
      <c r="J11" t="str">
        <f t="shared" si="5"/>
        <v>2023</v>
      </c>
      <c r="K11" t="s">
        <v>594</v>
      </c>
      <c r="L11" t="s">
        <v>128</v>
      </c>
      <c r="M11" t="s">
        <v>270</v>
      </c>
      <c r="N11" t="s">
        <v>130</v>
      </c>
      <c r="O11" t="s">
        <v>33</v>
      </c>
      <c r="P11" t="s">
        <v>595</v>
      </c>
      <c r="Q11" t="s">
        <v>596</v>
      </c>
      <c r="R11">
        <v>1</v>
      </c>
      <c r="S11">
        <v>33995</v>
      </c>
      <c r="T11">
        <v>16998</v>
      </c>
      <c r="U11">
        <v>0</v>
      </c>
      <c r="V11">
        <f t="shared" si="0"/>
        <v>16997</v>
      </c>
      <c r="W11" t="s">
        <v>566</v>
      </c>
      <c r="X11" t="s">
        <v>104</v>
      </c>
      <c r="Y11" t="s">
        <v>37</v>
      </c>
      <c r="Z11">
        <f t="shared" si="1"/>
        <v>9135.1672881355935</v>
      </c>
      <c r="AA11" t="s">
        <v>591</v>
      </c>
      <c r="AB11" t="s">
        <v>48</v>
      </c>
      <c r="AC11" t="s">
        <v>48</v>
      </c>
      <c r="AD11" t="str">
        <f t="shared" si="2"/>
        <v>bad</v>
      </c>
    </row>
    <row r="12" spans="1:32" x14ac:dyDescent="0.35">
      <c r="G12"/>
      <c r="H12"/>
      <c r="I12"/>
      <c r="J12"/>
    </row>
    <row r="13" spans="1:32" x14ac:dyDescent="0.35">
      <c r="A13" t="s">
        <v>568</v>
      </c>
      <c r="B13" t="s">
        <v>569</v>
      </c>
      <c r="C13" t="s">
        <v>570</v>
      </c>
      <c r="D13" t="s">
        <v>28</v>
      </c>
      <c r="E13" t="s">
        <v>29</v>
      </c>
      <c r="F13">
        <v>36</v>
      </c>
      <c r="G13" t="s">
        <v>1880</v>
      </c>
      <c r="H13" t="str">
        <f t="shared" si="3"/>
        <v>08</v>
      </c>
      <c r="I13" t="str">
        <f t="shared" si="4"/>
        <v>04</v>
      </c>
      <c r="J13" t="str">
        <f t="shared" si="5"/>
        <v>2023</v>
      </c>
      <c r="K13" t="s">
        <v>599</v>
      </c>
      <c r="L13" t="s">
        <v>128</v>
      </c>
      <c r="M13" t="s">
        <v>129</v>
      </c>
      <c r="N13" t="s">
        <v>130</v>
      </c>
      <c r="O13" t="s">
        <v>33</v>
      </c>
      <c r="P13" t="s">
        <v>600</v>
      </c>
      <c r="Q13" t="s">
        <v>600</v>
      </c>
      <c r="R13">
        <v>1</v>
      </c>
      <c r="S13">
        <v>33495</v>
      </c>
      <c r="T13">
        <v>13398</v>
      </c>
      <c r="U13">
        <v>0</v>
      </c>
      <c r="V13">
        <f t="shared" si="0"/>
        <v>20097</v>
      </c>
      <c r="W13" t="s">
        <v>566</v>
      </c>
      <c r="X13" t="s">
        <v>36</v>
      </c>
      <c r="Y13" t="s">
        <v>37</v>
      </c>
      <c r="Z13">
        <f t="shared" si="1"/>
        <v>10801.285932203391</v>
      </c>
      <c r="AA13" t="s">
        <v>567</v>
      </c>
      <c r="AB13" t="s">
        <v>48</v>
      </c>
      <c r="AC13" t="s">
        <v>48</v>
      </c>
      <c r="AD13" t="str">
        <f t="shared" si="2"/>
        <v>good</v>
      </c>
    </row>
    <row r="14" spans="1:32" x14ac:dyDescent="0.35">
      <c r="A14" t="s">
        <v>575</v>
      </c>
      <c r="B14" t="s">
        <v>576</v>
      </c>
      <c r="C14" t="s">
        <v>577</v>
      </c>
      <c r="D14" t="s">
        <v>28</v>
      </c>
      <c r="E14" t="s">
        <v>29</v>
      </c>
      <c r="F14">
        <v>260</v>
      </c>
      <c r="G14" t="s">
        <v>1872</v>
      </c>
      <c r="H14" t="str">
        <f t="shared" si="3"/>
        <v>14</v>
      </c>
      <c r="I14" t="str">
        <f t="shared" si="4"/>
        <v>04</v>
      </c>
      <c r="J14" t="str">
        <f t="shared" si="5"/>
        <v>2023</v>
      </c>
      <c r="K14" t="s">
        <v>601</v>
      </c>
      <c r="L14" t="s">
        <v>128</v>
      </c>
      <c r="M14" t="s">
        <v>270</v>
      </c>
      <c r="N14" t="s">
        <v>130</v>
      </c>
      <c r="O14" t="s">
        <v>33</v>
      </c>
      <c r="P14" t="s">
        <v>600</v>
      </c>
      <c r="Q14" t="s">
        <v>600</v>
      </c>
      <c r="R14">
        <v>1</v>
      </c>
      <c r="S14">
        <v>33495</v>
      </c>
      <c r="T14">
        <v>13398</v>
      </c>
      <c r="U14">
        <v>0</v>
      </c>
      <c r="V14">
        <f t="shared" si="0"/>
        <v>20097</v>
      </c>
      <c r="W14" t="s">
        <v>566</v>
      </c>
      <c r="X14" t="s">
        <v>36</v>
      </c>
      <c r="Y14" t="s">
        <v>37</v>
      </c>
      <c r="Z14">
        <f t="shared" si="1"/>
        <v>10801.285932203391</v>
      </c>
      <c r="AA14" t="s">
        <v>567</v>
      </c>
      <c r="AB14" t="s">
        <v>48</v>
      </c>
      <c r="AC14" t="s">
        <v>48</v>
      </c>
      <c r="AD14" t="str">
        <f t="shared" si="2"/>
        <v>good</v>
      </c>
    </row>
    <row r="15" spans="1:32" x14ac:dyDescent="0.35">
      <c r="A15" t="s">
        <v>575</v>
      </c>
      <c r="B15" t="s">
        <v>576</v>
      </c>
      <c r="C15" t="s">
        <v>577</v>
      </c>
      <c r="D15" t="s">
        <v>28</v>
      </c>
      <c r="E15" t="s">
        <v>29</v>
      </c>
      <c r="F15">
        <v>263</v>
      </c>
      <c r="G15" t="s">
        <v>1872</v>
      </c>
      <c r="H15" t="str">
        <f t="shared" si="3"/>
        <v>14</v>
      </c>
      <c r="I15" t="str">
        <f t="shared" si="4"/>
        <v>04</v>
      </c>
      <c r="J15" t="str">
        <f t="shared" si="5"/>
        <v>2023</v>
      </c>
      <c r="K15" t="s">
        <v>602</v>
      </c>
      <c r="L15" t="s">
        <v>128</v>
      </c>
      <c r="M15" t="s">
        <v>270</v>
      </c>
      <c r="N15" t="s">
        <v>130</v>
      </c>
      <c r="O15" t="s">
        <v>33</v>
      </c>
      <c r="P15" t="s">
        <v>603</v>
      </c>
      <c r="Q15" t="s">
        <v>603</v>
      </c>
      <c r="R15">
        <v>1</v>
      </c>
      <c r="S15">
        <v>33495</v>
      </c>
      <c r="T15">
        <v>13398</v>
      </c>
      <c r="U15">
        <v>0</v>
      </c>
      <c r="V15">
        <f t="shared" si="0"/>
        <v>20097</v>
      </c>
      <c r="W15" t="s">
        <v>566</v>
      </c>
      <c r="X15" t="s">
        <v>36</v>
      </c>
      <c r="Y15" t="s">
        <v>37</v>
      </c>
      <c r="Z15">
        <f t="shared" si="1"/>
        <v>10801.285932203391</v>
      </c>
      <c r="AA15" t="s">
        <v>567</v>
      </c>
      <c r="AB15" t="s">
        <v>48</v>
      </c>
      <c r="AC15" t="s">
        <v>48</v>
      </c>
      <c r="AD15" t="str">
        <f t="shared" si="2"/>
        <v>good</v>
      </c>
    </row>
    <row r="16" spans="1:32" x14ac:dyDescent="0.35">
      <c r="A16" t="s">
        <v>575</v>
      </c>
      <c r="B16" t="s">
        <v>576</v>
      </c>
      <c r="C16" t="s">
        <v>577</v>
      </c>
      <c r="D16" t="s">
        <v>28</v>
      </c>
      <c r="E16" t="s">
        <v>29</v>
      </c>
      <c r="F16">
        <v>390</v>
      </c>
      <c r="G16" t="s">
        <v>1881</v>
      </c>
      <c r="H16" t="str">
        <f t="shared" si="3"/>
        <v>20</v>
      </c>
      <c r="I16" t="str">
        <f t="shared" si="4"/>
        <v>04</v>
      </c>
      <c r="J16" t="str">
        <f t="shared" si="5"/>
        <v>2023</v>
      </c>
      <c r="K16" t="s">
        <v>601</v>
      </c>
      <c r="L16" t="s">
        <v>128</v>
      </c>
      <c r="M16" t="s">
        <v>408</v>
      </c>
      <c r="N16" t="s">
        <v>130</v>
      </c>
      <c r="O16" t="s">
        <v>33</v>
      </c>
      <c r="P16" t="s">
        <v>600</v>
      </c>
      <c r="Q16" t="s">
        <v>600</v>
      </c>
      <c r="R16">
        <v>1</v>
      </c>
      <c r="S16">
        <v>33495</v>
      </c>
      <c r="T16">
        <v>13398</v>
      </c>
      <c r="U16">
        <v>0</v>
      </c>
      <c r="V16">
        <f t="shared" si="0"/>
        <v>20097</v>
      </c>
      <c r="W16" t="s">
        <v>566</v>
      </c>
      <c r="X16" t="s">
        <v>36</v>
      </c>
      <c r="Y16" t="s">
        <v>37</v>
      </c>
      <c r="Z16">
        <f t="shared" si="1"/>
        <v>10801.285932203391</v>
      </c>
      <c r="AA16" t="s">
        <v>567</v>
      </c>
      <c r="AB16" t="s">
        <v>48</v>
      </c>
      <c r="AC16" t="s">
        <v>48</v>
      </c>
      <c r="AD16" t="str">
        <f t="shared" si="2"/>
        <v>good</v>
      </c>
    </row>
    <row r="17" spans="1:30" x14ac:dyDescent="0.35">
      <c r="A17" t="s">
        <v>575</v>
      </c>
      <c r="B17" t="s">
        <v>576</v>
      </c>
      <c r="C17" t="s">
        <v>577</v>
      </c>
      <c r="D17" t="s">
        <v>28</v>
      </c>
      <c r="E17" t="s">
        <v>29</v>
      </c>
      <c r="F17">
        <v>473</v>
      </c>
      <c r="G17" t="s">
        <v>1874</v>
      </c>
      <c r="H17" t="str">
        <f t="shared" si="3"/>
        <v>23</v>
      </c>
      <c r="I17" t="str">
        <f t="shared" si="4"/>
        <v>04</v>
      </c>
      <c r="J17" t="str">
        <f t="shared" si="5"/>
        <v>2023</v>
      </c>
      <c r="K17" t="s">
        <v>604</v>
      </c>
      <c r="L17" t="s">
        <v>128</v>
      </c>
      <c r="M17" t="s">
        <v>515</v>
      </c>
      <c r="N17" t="s">
        <v>130</v>
      </c>
      <c r="O17" t="s">
        <v>33</v>
      </c>
      <c r="P17" t="s">
        <v>605</v>
      </c>
      <c r="Q17" t="s">
        <v>606</v>
      </c>
      <c r="R17">
        <v>1</v>
      </c>
      <c r="S17">
        <v>33495</v>
      </c>
      <c r="T17">
        <v>6699</v>
      </c>
      <c r="U17">
        <v>0</v>
      </c>
      <c r="V17">
        <f t="shared" si="0"/>
        <v>26796</v>
      </c>
      <c r="W17" t="s">
        <v>566</v>
      </c>
      <c r="X17" t="s">
        <v>36</v>
      </c>
      <c r="Y17" t="s">
        <v>37</v>
      </c>
      <c r="Z17">
        <f t="shared" si="1"/>
        <v>14401.714576271184</v>
      </c>
      <c r="AA17" t="s">
        <v>567</v>
      </c>
      <c r="AB17" t="s">
        <v>48</v>
      </c>
      <c r="AC17" t="s">
        <v>48</v>
      </c>
      <c r="AD17" t="str">
        <f t="shared" si="2"/>
        <v>good</v>
      </c>
    </row>
    <row r="18" spans="1:30" x14ac:dyDescent="0.35">
      <c r="A18" t="s">
        <v>568</v>
      </c>
      <c r="B18" t="s">
        <v>569</v>
      </c>
      <c r="C18" t="s">
        <v>570</v>
      </c>
      <c r="D18" t="s">
        <v>28</v>
      </c>
      <c r="E18" t="s">
        <v>29</v>
      </c>
      <c r="F18">
        <v>94</v>
      </c>
      <c r="G18" t="s">
        <v>1882</v>
      </c>
      <c r="H18" t="str">
        <f t="shared" si="3"/>
        <v>19</v>
      </c>
      <c r="I18" t="str">
        <f t="shared" si="4"/>
        <v>04</v>
      </c>
      <c r="J18" t="str">
        <f t="shared" si="5"/>
        <v>2023</v>
      </c>
      <c r="K18" t="s">
        <v>607</v>
      </c>
      <c r="L18" t="s">
        <v>128</v>
      </c>
      <c r="M18" t="s">
        <v>408</v>
      </c>
      <c r="N18" t="s">
        <v>130</v>
      </c>
      <c r="O18" t="s">
        <v>33</v>
      </c>
      <c r="P18" t="s">
        <v>608</v>
      </c>
      <c r="Q18" t="s">
        <v>609</v>
      </c>
      <c r="R18">
        <v>1</v>
      </c>
      <c r="S18">
        <v>31995</v>
      </c>
      <c r="T18">
        <v>6399</v>
      </c>
      <c r="U18">
        <v>0</v>
      </c>
      <c r="V18">
        <f t="shared" si="0"/>
        <v>25596</v>
      </c>
      <c r="W18" t="s">
        <v>566</v>
      </c>
      <c r="X18" t="s">
        <v>36</v>
      </c>
      <c r="Y18" t="s">
        <v>37</v>
      </c>
      <c r="Z18">
        <f t="shared" si="1"/>
        <v>13756.765423728812</v>
      </c>
      <c r="AA18" t="s">
        <v>567</v>
      </c>
      <c r="AB18" t="s">
        <v>48</v>
      </c>
      <c r="AC18" t="s">
        <v>48</v>
      </c>
      <c r="AD18" t="str">
        <f t="shared" si="2"/>
        <v>good</v>
      </c>
    </row>
    <row r="19" spans="1:30" x14ac:dyDescent="0.35">
      <c r="A19" t="s">
        <v>575</v>
      </c>
      <c r="B19" t="s">
        <v>576</v>
      </c>
      <c r="C19" t="s">
        <v>577</v>
      </c>
      <c r="D19" t="s">
        <v>28</v>
      </c>
      <c r="E19" t="s">
        <v>29</v>
      </c>
      <c r="F19">
        <v>316</v>
      </c>
      <c r="G19" t="s">
        <v>1876</v>
      </c>
      <c r="H19" t="str">
        <f t="shared" si="3"/>
        <v>16</v>
      </c>
      <c r="I19" t="str">
        <f t="shared" si="4"/>
        <v>04</v>
      </c>
      <c r="J19" t="str">
        <f t="shared" si="5"/>
        <v>2023</v>
      </c>
      <c r="K19" t="s">
        <v>610</v>
      </c>
      <c r="L19" t="s">
        <v>128</v>
      </c>
      <c r="M19" t="s">
        <v>408</v>
      </c>
      <c r="N19" t="s">
        <v>130</v>
      </c>
      <c r="O19" t="s">
        <v>33</v>
      </c>
      <c r="P19" t="s">
        <v>611</v>
      </c>
      <c r="Q19" t="s">
        <v>611</v>
      </c>
      <c r="R19">
        <v>1</v>
      </c>
      <c r="S19">
        <v>30995</v>
      </c>
      <c r="T19">
        <v>9298</v>
      </c>
      <c r="U19">
        <v>0</v>
      </c>
      <c r="V19">
        <f t="shared" si="0"/>
        <v>21697</v>
      </c>
      <c r="W19" t="s">
        <v>566</v>
      </c>
      <c r="X19" t="s">
        <v>36</v>
      </c>
      <c r="Y19" t="s">
        <v>37</v>
      </c>
      <c r="Z19">
        <f t="shared" si="1"/>
        <v>11661.218135593221</v>
      </c>
      <c r="AA19" t="s">
        <v>567</v>
      </c>
      <c r="AB19" t="s">
        <v>48</v>
      </c>
      <c r="AC19" t="s">
        <v>48</v>
      </c>
      <c r="AD19" t="str">
        <f t="shared" si="2"/>
        <v>good</v>
      </c>
    </row>
    <row r="20" spans="1:30" x14ac:dyDescent="0.35">
      <c r="A20" t="s">
        <v>575</v>
      </c>
      <c r="B20" t="s">
        <v>576</v>
      </c>
      <c r="C20" t="s">
        <v>577</v>
      </c>
      <c r="D20" t="s">
        <v>28</v>
      </c>
      <c r="E20" t="s">
        <v>29</v>
      </c>
      <c r="F20">
        <v>362</v>
      </c>
      <c r="G20" t="s">
        <v>1871</v>
      </c>
      <c r="H20" t="str">
        <f t="shared" si="3"/>
        <v>17</v>
      </c>
      <c r="I20" t="str">
        <f t="shared" si="4"/>
        <v>04</v>
      </c>
      <c r="J20" t="str">
        <f t="shared" si="5"/>
        <v>2023</v>
      </c>
      <c r="K20" t="s">
        <v>612</v>
      </c>
      <c r="L20" t="s">
        <v>128</v>
      </c>
      <c r="M20" t="s">
        <v>408</v>
      </c>
      <c r="N20" t="s">
        <v>130</v>
      </c>
      <c r="O20" t="s">
        <v>33</v>
      </c>
      <c r="P20" t="s">
        <v>613</v>
      </c>
      <c r="Q20" t="s">
        <v>613</v>
      </c>
      <c r="R20">
        <v>1</v>
      </c>
      <c r="S20">
        <v>30995</v>
      </c>
      <c r="T20">
        <v>12398</v>
      </c>
      <c r="U20">
        <v>0</v>
      </c>
      <c r="V20">
        <f t="shared" si="0"/>
        <v>18597</v>
      </c>
      <c r="W20" t="s">
        <v>566</v>
      </c>
      <c r="X20" t="s">
        <v>36</v>
      </c>
      <c r="Y20" t="s">
        <v>37</v>
      </c>
      <c r="Z20">
        <f t="shared" si="1"/>
        <v>9995.0994915254232</v>
      </c>
      <c r="AA20" t="s">
        <v>567</v>
      </c>
      <c r="AB20" t="s">
        <v>48</v>
      </c>
      <c r="AC20" t="s">
        <v>48</v>
      </c>
      <c r="AD20" t="str">
        <f t="shared" si="2"/>
        <v>bad</v>
      </c>
    </row>
    <row r="21" spans="1:30" x14ac:dyDescent="0.35">
      <c r="A21" t="s">
        <v>25</v>
      </c>
      <c r="B21" t="s">
        <v>26</v>
      </c>
      <c r="C21" t="s">
        <v>27</v>
      </c>
      <c r="D21" t="s">
        <v>28</v>
      </c>
      <c r="E21" t="s">
        <v>29</v>
      </c>
      <c r="F21">
        <v>5491</v>
      </c>
      <c r="G21" t="s">
        <v>1949</v>
      </c>
      <c r="H21" t="str">
        <f t="shared" si="3"/>
        <v>27</v>
      </c>
      <c r="I21" t="str">
        <f t="shared" si="4"/>
        <v>03</v>
      </c>
      <c r="J21" t="str">
        <f t="shared" si="5"/>
        <v>2023</v>
      </c>
      <c r="K21" t="s">
        <v>614</v>
      </c>
      <c r="L21" t="s">
        <v>30</v>
      </c>
      <c r="M21" t="s">
        <v>31</v>
      </c>
      <c r="N21" t="s">
        <v>32</v>
      </c>
      <c r="O21" t="s">
        <v>33</v>
      </c>
      <c r="P21" t="s">
        <v>34</v>
      </c>
      <c r="Q21" t="s">
        <v>34</v>
      </c>
      <c r="R21">
        <v>1</v>
      </c>
      <c r="S21">
        <v>29995</v>
      </c>
      <c r="T21">
        <v>0</v>
      </c>
      <c r="U21">
        <v>0</v>
      </c>
      <c r="V21">
        <v>29995</v>
      </c>
      <c r="W21" t="s">
        <v>35</v>
      </c>
      <c r="X21" t="s">
        <v>36</v>
      </c>
      <c r="Y21" t="s">
        <v>37</v>
      </c>
      <c r="Z21">
        <v>16121.041525423727</v>
      </c>
      <c r="AA21" t="s">
        <v>567</v>
      </c>
      <c r="AB21" t="s">
        <v>38</v>
      </c>
      <c r="AC21" t="s">
        <v>38</v>
      </c>
      <c r="AD21" t="str">
        <f t="shared" si="2"/>
        <v>good</v>
      </c>
    </row>
    <row r="22" spans="1:30" x14ac:dyDescent="0.35">
      <c r="A22" t="s">
        <v>575</v>
      </c>
      <c r="B22" t="s">
        <v>576</v>
      </c>
      <c r="C22" t="s">
        <v>577</v>
      </c>
      <c r="D22" t="s">
        <v>615</v>
      </c>
      <c r="E22" t="s">
        <v>29</v>
      </c>
      <c r="F22">
        <v>106</v>
      </c>
      <c r="G22" t="s">
        <v>1883</v>
      </c>
      <c r="H22" t="str">
        <f t="shared" si="3"/>
        <v>05</v>
      </c>
      <c r="I22" t="str">
        <f t="shared" si="4"/>
        <v>04</v>
      </c>
      <c r="J22" t="str">
        <f t="shared" si="5"/>
        <v>2023</v>
      </c>
      <c r="K22" t="s">
        <v>616</v>
      </c>
      <c r="L22" t="s">
        <v>128</v>
      </c>
      <c r="M22" t="s">
        <v>129</v>
      </c>
      <c r="N22" t="s">
        <v>130</v>
      </c>
      <c r="O22" t="s">
        <v>136</v>
      </c>
      <c r="P22" t="s">
        <v>617</v>
      </c>
      <c r="Q22" t="s">
        <v>617</v>
      </c>
      <c r="R22">
        <v>1</v>
      </c>
      <c r="S22">
        <v>29995</v>
      </c>
      <c r="T22">
        <v>0</v>
      </c>
      <c r="U22">
        <v>1500</v>
      </c>
      <c r="V22">
        <f t="shared" ref="V22:V35" si="6">S22-T22</f>
        <v>29995</v>
      </c>
      <c r="W22" t="s">
        <v>566</v>
      </c>
      <c r="X22" t="s">
        <v>618</v>
      </c>
      <c r="Y22" t="s">
        <v>140</v>
      </c>
      <c r="Z22">
        <f t="shared" ref="Z22:Z35" si="7">IF(Y22="Traditional",V22-(V22*31%)-(V22*18/118),V22-(V22*22%)-(V22*18/118))</f>
        <v>18820.591525423726</v>
      </c>
      <c r="AA22" t="s">
        <v>619</v>
      </c>
      <c r="AB22" t="s">
        <v>38</v>
      </c>
      <c r="AC22" t="s">
        <v>38</v>
      </c>
      <c r="AD22" t="str">
        <f t="shared" si="2"/>
        <v>good</v>
      </c>
    </row>
    <row r="23" spans="1:30" x14ac:dyDescent="0.35">
      <c r="A23" t="s">
        <v>25</v>
      </c>
      <c r="B23" t="s">
        <v>26</v>
      </c>
      <c r="C23" t="s">
        <v>27</v>
      </c>
      <c r="D23" t="s">
        <v>102</v>
      </c>
      <c r="E23" t="s">
        <v>29</v>
      </c>
      <c r="F23">
        <v>65</v>
      </c>
      <c r="G23" t="s">
        <v>1879</v>
      </c>
      <c r="H23" t="str">
        <f t="shared" si="3"/>
        <v>07</v>
      </c>
      <c r="I23" t="str">
        <f t="shared" si="4"/>
        <v>04</v>
      </c>
      <c r="J23" t="str">
        <f t="shared" si="5"/>
        <v>2023</v>
      </c>
      <c r="K23" t="s">
        <v>620</v>
      </c>
      <c r="L23" t="s">
        <v>128</v>
      </c>
      <c r="M23" t="s">
        <v>129</v>
      </c>
      <c r="N23" t="s">
        <v>130</v>
      </c>
      <c r="O23" t="s">
        <v>33</v>
      </c>
      <c r="P23" t="s">
        <v>206</v>
      </c>
      <c r="Q23" t="s">
        <v>206</v>
      </c>
      <c r="R23">
        <v>1</v>
      </c>
      <c r="S23">
        <v>29995</v>
      </c>
      <c r="T23">
        <v>14998</v>
      </c>
      <c r="U23">
        <v>0</v>
      </c>
      <c r="V23">
        <f t="shared" si="6"/>
        <v>14997</v>
      </c>
      <c r="W23" t="s">
        <v>35</v>
      </c>
      <c r="X23" t="s">
        <v>104</v>
      </c>
      <c r="Y23" t="s">
        <v>37</v>
      </c>
      <c r="Z23">
        <f t="shared" si="7"/>
        <v>8060.2520338983049</v>
      </c>
      <c r="AA23" t="s">
        <v>591</v>
      </c>
      <c r="AB23" t="s">
        <v>48</v>
      </c>
      <c r="AC23" t="s">
        <v>48</v>
      </c>
      <c r="AD23" t="str">
        <f t="shared" si="2"/>
        <v>bad</v>
      </c>
    </row>
    <row r="24" spans="1:30" x14ac:dyDescent="0.35">
      <c r="A24" t="s">
        <v>568</v>
      </c>
      <c r="B24" t="s">
        <v>569</v>
      </c>
      <c r="C24" t="s">
        <v>570</v>
      </c>
      <c r="D24" t="s">
        <v>28</v>
      </c>
      <c r="E24" t="s">
        <v>29</v>
      </c>
      <c r="F24">
        <v>63</v>
      </c>
      <c r="G24" t="s">
        <v>1884</v>
      </c>
      <c r="H24" t="str">
        <f t="shared" si="3"/>
        <v>12</v>
      </c>
      <c r="I24" t="str">
        <f t="shared" si="4"/>
        <v>04</v>
      </c>
      <c r="J24" t="str">
        <f t="shared" si="5"/>
        <v>2023</v>
      </c>
      <c r="K24" t="s">
        <v>621</v>
      </c>
      <c r="L24" t="s">
        <v>128</v>
      </c>
      <c r="M24" t="s">
        <v>270</v>
      </c>
      <c r="N24" t="s">
        <v>130</v>
      </c>
      <c r="O24" t="s">
        <v>33</v>
      </c>
      <c r="P24" t="s">
        <v>622</v>
      </c>
      <c r="Q24" t="s">
        <v>622</v>
      </c>
      <c r="R24">
        <v>1</v>
      </c>
      <c r="S24">
        <v>29995</v>
      </c>
      <c r="T24">
        <v>11998</v>
      </c>
      <c r="U24">
        <v>0</v>
      </c>
      <c r="V24">
        <f t="shared" si="6"/>
        <v>17997</v>
      </c>
      <c r="W24" t="s">
        <v>566</v>
      </c>
      <c r="X24" t="s">
        <v>36</v>
      </c>
      <c r="Y24" t="s">
        <v>37</v>
      </c>
      <c r="Z24">
        <f t="shared" si="7"/>
        <v>9672.6249152542368</v>
      </c>
      <c r="AA24" t="s">
        <v>567</v>
      </c>
      <c r="AB24" t="s">
        <v>48</v>
      </c>
      <c r="AC24" t="s">
        <v>48</v>
      </c>
      <c r="AD24" t="str">
        <f t="shared" si="2"/>
        <v>bad</v>
      </c>
    </row>
    <row r="25" spans="1:30" x14ac:dyDescent="0.35">
      <c r="A25" t="s">
        <v>585</v>
      </c>
      <c r="B25" t="s">
        <v>586</v>
      </c>
      <c r="C25" t="s">
        <v>587</v>
      </c>
      <c r="D25" t="s">
        <v>615</v>
      </c>
      <c r="E25" t="s">
        <v>29</v>
      </c>
      <c r="F25">
        <v>117</v>
      </c>
      <c r="G25" t="s">
        <v>1876</v>
      </c>
      <c r="H25" t="str">
        <f t="shared" si="3"/>
        <v>16</v>
      </c>
      <c r="I25" t="str">
        <f t="shared" si="4"/>
        <v>04</v>
      </c>
      <c r="J25" t="str">
        <f t="shared" si="5"/>
        <v>2023</v>
      </c>
      <c r="K25" t="s">
        <v>623</v>
      </c>
      <c r="L25" t="s">
        <v>128</v>
      </c>
      <c r="M25" t="s">
        <v>408</v>
      </c>
      <c r="N25" t="s">
        <v>130</v>
      </c>
      <c r="O25" t="s">
        <v>136</v>
      </c>
      <c r="P25" t="s">
        <v>617</v>
      </c>
      <c r="Q25" t="s">
        <v>617</v>
      </c>
      <c r="R25">
        <v>1</v>
      </c>
      <c r="S25">
        <v>29995</v>
      </c>
      <c r="T25">
        <v>0</v>
      </c>
      <c r="U25">
        <v>1500</v>
      </c>
      <c r="V25">
        <f t="shared" si="6"/>
        <v>29995</v>
      </c>
      <c r="W25" t="s">
        <v>566</v>
      </c>
      <c r="X25" t="s">
        <v>618</v>
      </c>
      <c r="Y25" t="s">
        <v>140</v>
      </c>
      <c r="Z25">
        <f t="shared" si="7"/>
        <v>18820.591525423726</v>
      </c>
      <c r="AA25" t="s">
        <v>619</v>
      </c>
      <c r="AB25" t="s">
        <v>38</v>
      </c>
      <c r="AC25" t="s">
        <v>38</v>
      </c>
      <c r="AD25" t="str">
        <f t="shared" si="2"/>
        <v>good</v>
      </c>
    </row>
    <row r="26" spans="1:30" x14ac:dyDescent="0.35">
      <c r="A26" t="s">
        <v>575</v>
      </c>
      <c r="B26" t="s">
        <v>576</v>
      </c>
      <c r="C26" t="s">
        <v>577</v>
      </c>
      <c r="D26" t="s">
        <v>28</v>
      </c>
      <c r="E26" t="s">
        <v>29</v>
      </c>
      <c r="F26">
        <v>382</v>
      </c>
      <c r="G26" t="s">
        <v>1882</v>
      </c>
      <c r="H26" t="str">
        <f t="shared" si="3"/>
        <v>19</v>
      </c>
      <c r="I26" t="str">
        <f t="shared" si="4"/>
        <v>04</v>
      </c>
      <c r="J26" t="str">
        <f t="shared" si="5"/>
        <v>2023</v>
      </c>
      <c r="K26" t="s">
        <v>624</v>
      </c>
      <c r="L26" t="s">
        <v>128</v>
      </c>
      <c r="M26" t="s">
        <v>408</v>
      </c>
      <c r="N26" t="s">
        <v>130</v>
      </c>
      <c r="O26" t="s">
        <v>33</v>
      </c>
      <c r="P26" t="s">
        <v>625</v>
      </c>
      <c r="Q26" t="s">
        <v>34</v>
      </c>
      <c r="R26">
        <v>1</v>
      </c>
      <c r="S26">
        <v>29995</v>
      </c>
      <c r="T26">
        <v>0</v>
      </c>
      <c r="U26">
        <v>3000</v>
      </c>
      <c r="V26">
        <f t="shared" si="6"/>
        <v>29995</v>
      </c>
      <c r="W26" t="s">
        <v>566</v>
      </c>
      <c r="X26" t="s">
        <v>36</v>
      </c>
      <c r="Y26" t="s">
        <v>37</v>
      </c>
      <c r="Z26">
        <f t="shared" si="7"/>
        <v>16121.041525423727</v>
      </c>
      <c r="AA26" t="s">
        <v>567</v>
      </c>
      <c r="AB26" t="s">
        <v>38</v>
      </c>
      <c r="AC26" t="s">
        <v>38</v>
      </c>
      <c r="AD26" t="str">
        <f t="shared" si="2"/>
        <v>good</v>
      </c>
    </row>
    <row r="27" spans="1:30" x14ac:dyDescent="0.35">
      <c r="A27" t="s">
        <v>575</v>
      </c>
      <c r="B27" t="s">
        <v>576</v>
      </c>
      <c r="C27" t="s">
        <v>577</v>
      </c>
      <c r="D27" t="s">
        <v>28</v>
      </c>
      <c r="E27" t="s">
        <v>29</v>
      </c>
      <c r="F27">
        <v>481</v>
      </c>
      <c r="G27" t="s">
        <v>1874</v>
      </c>
      <c r="H27" t="str">
        <f t="shared" si="3"/>
        <v>23</v>
      </c>
      <c r="I27" t="str">
        <f t="shared" si="4"/>
        <v>04</v>
      </c>
      <c r="J27" t="str">
        <f t="shared" si="5"/>
        <v>2023</v>
      </c>
      <c r="K27" t="s">
        <v>626</v>
      </c>
      <c r="L27" t="s">
        <v>128</v>
      </c>
      <c r="M27" t="s">
        <v>515</v>
      </c>
      <c r="N27" t="s">
        <v>130</v>
      </c>
      <c r="O27" t="s">
        <v>33</v>
      </c>
      <c r="P27" t="s">
        <v>627</v>
      </c>
      <c r="Q27" t="s">
        <v>628</v>
      </c>
      <c r="R27">
        <v>1</v>
      </c>
      <c r="S27">
        <v>29995</v>
      </c>
      <c r="T27">
        <v>5999</v>
      </c>
      <c r="U27">
        <v>0</v>
      </c>
      <c r="V27">
        <f t="shared" si="6"/>
        <v>23996</v>
      </c>
      <c r="W27" t="s">
        <v>566</v>
      </c>
      <c r="X27" t="s">
        <v>36</v>
      </c>
      <c r="Y27" t="s">
        <v>37</v>
      </c>
      <c r="Z27">
        <f t="shared" si="7"/>
        <v>12896.83322033898</v>
      </c>
      <c r="AA27" t="s">
        <v>567</v>
      </c>
      <c r="AB27" t="s">
        <v>48</v>
      </c>
      <c r="AC27" t="s">
        <v>48</v>
      </c>
      <c r="AD27" t="str">
        <f t="shared" si="2"/>
        <v>good</v>
      </c>
    </row>
    <row r="28" spans="1:30" x14ac:dyDescent="0.35">
      <c r="A28" t="s">
        <v>25</v>
      </c>
      <c r="B28" t="s">
        <v>26</v>
      </c>
      <c r="C28" t="s">
        <v>27</v>
      </c>
      <c r="D28" t="s">
        <v>40</v>
      </c>
      <c r="E28" t="s">
        <v>29</v>
      </c>
      <c r="F28">
        <v>44</v>
      </c>
      <c r="G28" t="s">
        <v>1885</v>
      </c>
      <c r="H28" t="str">
        <f t="shared" si="3"/>
        <v>03</v>
      </c>
      <c r="I28" t="str">
        <f t="shared" si="4"/>
        <v>04</v>
      </c>
      <c r="J28" t="str">
        <f t="shared" si="5"/>
        <v>2023</v>
      </c>
      <c r="K28" t="s">
        <v>629</v>
      </c>
      <c r="L28" t="s">
        <v>128</v>
      </c>
      <c r="M28" t="s">
        <v>129</v>
      </c>
      <c r="N28" t="s">
        <v>130</v>
      </c>
      <c r="O28" t="s">
        <v>33</v>
      </c>
      <c r="P28" t="s">
        <v>150</v>
      </c>
      <c r="Q28" t="s">
        <v>151</v>
      </c>
      <c r="R28">
        <v>1</v>
      </c>
      <c r="S28">
        <v>27995</v>
      </c>
      <c r="T28">
        <v>0</v>
      </c>
      <c r="U28">
        <v>2800</v>
      </c>
      <c r="V28">
        <f t="shared" si="6"/>
        <v>27995</v>
      </c>
      <c r="W28" t="s">
        <v>35</v>
      </c>
      <c r="X28" t="s">
        <v>43</v>
      </c>
      <c r="Y28" t="s">
        <v>37</v>
      </c>
      <c r="Z28">
        <f t="shared" si="7"/>
        <v>15046.12627118644</v>
      </c>
      <c r="AA28" t="s">
        <v>630</v>
      </c>
      <c r="AB28" t="s">
        <v>38</v>
      </c>
      <c r="AC28" t="s">
        <v>38</v>
      </c>
      <c r="AD28" t="str">
        <f t="shared" si="2"/>
        <v>good</v>
      </c>
    </row>
    <row r="29" spans="1:30" x14ac:dyDescent="0.35">
      <c r="A29" t="s">
        <v>568</v>
      </c>
      <c r="B29" t="s">
        <v>569</v>
      </c>
      <c r="C29" t="s">
        <v>570</v>
      </c>
      <c r="D29" t="s">
        <v>28</v>
      </c>
      <c r="E29" t="s">
        <v>29</v>
      </c>
      <c r="F29">
        <v>15</v>
      </c>
      <c r="G29" t="s">
        <v>1885</v>
      </c>
      <c r="H29" t="str">
        <f t="shared" si="3"/>
        <v>03</v>
      </c>
      <c r="I29" t="str">
        <f t="shared" si="4"/>
        <v>04</v>
      </c>
      <c r="J29" t="str">
        <f t="shared" si="5"/>
        <v>2023</v>
      </c>
      <c r="K29" t="s">
        <v>631</v>
      </c>
      <c r="L29" t="s">
        <v>128</v>
      </c>
      <c r="M29" t="s">
        <v>129</v>
      </c>
      <c r="N29" t="s">
        <v>130</v>
      </c>
      <c r="O29" t="s">
        <v>33</v>
      </c>
      <c r="P29" t="s">
        <v>321</v>
      </c>
      <c r="Q29" t="s">
        <v>321</v>
      </c>
      <c r="R29">
        <v>1</v>
      </c>
      <c r="S29">
        <v>27995</v>
      </c>
      <c r="T29">
        <v>0</v>
      </c>
      <c r="U29">
        <v>0</v>
      </c>
      <c r="V29">
        <f t="shared" si="6"/>
        <v>27995</v>
      </c>
      <c r="W29" t="s">
        <v>566</v>
      </c>
      <c r="X29" t="s">
        <v>36</v>
      </c>
      <c r="Y29" t="s">
        <v>37</v>
      </c>
      <c r="Z29">
        <f t="shared" si="7"/>
        <v>15046.12627118644</v>
      </c>
      <c r="AA29" t="s">
        <v>567</v>
      </c>
      <c r="AB29" t="s">
        <v>38</v>
      </c>
      <c r="AC29" t="s">
        <v>38</v>
      </c>
      <c r="AD29" t="str">
        <f t="shared" si="2"/>
        <v>good</v>
      </c>
    </row>
    <row r="30" spans="1:30" x14ac:dyDescent="0.35">
      <c r="A30" t="s">
        <v>63</v>
      </c>
      <c r="B30" t="s">
        <v>64</v>
      </c>
      <c r="C30" t="s">
        <v>65</v>
      </c>
      <c r="D30" t="s">
        <v>28</v>
      </c>
      <c r="E30" t="s">
        <v>29</v>
      </c>
      <c r="F30">
        <v>60</v>
      </c>
      <c r="G30" t="s">
        <v>1878</v>
      </c>
      <c r="H30" t="str">
        <f t="shared" si="3"/>
        <v>09</v>
      </c>
      <c r="I30" t="str">
        <f t="shared" si="4"/>
        <v>04</v>
      </c>
      <c r="J30" t="str">
        <f t="shared" si="5"/>
        <v>2023</v>
      </c>
      <c r="K30" t="s">
        <v>632</v>
      </c>
      <c r="L30" t="s">
        <v>128</v>
      </c>
      <c r="M30" t="s">
        <v>270</v>
      </c>
      <c r="N30" t="s">
        <v>130</v>
      </c>
      <c r="O30" t="s">
        <v>33</v>
      </c>
      <c r="P30" t="s">
        <v>277</v>
      </c>
      <c r="Q30" t="s">
        <v>278</v>
      </c>
      <c r="R30">
        <v>1</v>
      </c>
      <c r="S30">
        <v>27995</v>
      </c>
      <c r="T30">
        <v>8398</v>
      </c>
      <c r="U30">
        <v>0</v>
      </c>
      <c r="V30">
        <f t="shared" si="6"/>
        <v>19597</v>
      </c>
      <c r="W30" t="s">
        <v>35</v>
      </c>
      <c r="X30" t="s">
        <v>36</v>
      </c>
      <c r="Y30" t="s">
        <v>37</v>
      </c>
      <c r="Z30">
        <f t="shared" si="7"/>
        <v>10532.557118644068</v>
      </c>
      <c r="AA30" t="s">
        <v>567</v>
      </c>
      <c r="AB30" t="s">
        <v>48</v>
      </c>
      <c r="AC30" t="s">
        <v>48</v>
      </c>
      <c r="AD30" t="str">
        <f t="shared" si="2"/>
        <v>good</v>
      </c>
    </row>
    <row r="31" spans="1:30" x14ac:dyDescent="0.35">
      <c r="A31" t="s">
        <v>25</v>
      </c>
      <c r="B31" t="s">
        <v>26</v>
      </c>
      <c r="C31" t="s">
        <v>27</v>
      </c>
      <c r="D31" t="s">
        <v>28</v>
      </c>
      <c r="E31" t="s">
        <v>29</v>
      </c>
      <c r="F31">
        <v>137</v>
      </c>
      <c r="G31" t="s">
        <v>1886</v>
      </c>
      <c r="H31" t="str">
        <f t="shared" si="3"/>
        <v>10</v>
      </c>
      <c r="I31" t="str">
        <f t="shared" si="4"/>
        <v>04</v>
      </c>
      <c r="J31" t="str">
        <f t="shared" si="5"/>
        <v>2023</v>
      </c>
      <c r="K31" t="s">
        <v>633</v>
      </c>
      <c r="L31" t="s">
        <v>128</v>
      </c>
      <c r="M31" t="s">
        <v>270</v>
      </c>
      <c r="N31" t="s">
        <v>130</v>
      </c>
      <c r="O31" t="s">
        <v>33</v>
      </c>
      <c r="P31" t="s">
        <v>320</v>
      </c>
      <c r="Q31" t="s">
        <v>321</v>
      </c>
      <c r="R31">
        <v>1</v>
      </c>
      <c r="S31">
        <v>27995</v>
      </c>
      <c r="T31">
        <v>2800</v>
      </c>
      <c r="U31">
        <v>1260</v>
      </c>
      <c r="V31">
        <f t="shared" si="6"/>
        <v>25195</v>
      </c>
      <c r="W31" t="s">
        <v>35</v>
      </c>
      <c r="X31" t="s">
        <v>36</v>
      </c>
      <c r="Y31" t="s">
        <v>37</v>
      </c>
      <c r="Z31">
        <f t="shared" si="7"/>
        <v>13541.244915254236</v>
      </c>
      <c r="AA31" t="s">
        <v>567</v>
      </c>
      <c r="AB31" t="s">
        <v>48</v>
      </c>
      <c r="AC31" t="s">
        <v>48</v>
      </c>
      <c r="AD31" t="str">
        <f t="shared" si="2"/>
        <v>good</v>
      </c>
    </row>
    <row r="32" spans="1:30" x14ac:dyDescent="0.35">
      <c r="A32" t="s">
        <v>63</v>
      </c>
      <c r="B32" t="s">
        <v>64</v>
      </c>
      <c r="C32" t="s">
        <v>65</v>
      </c>
      <c r="D32" t="s">
        <v>40</v>
      </c>
      <c r="E32" t="s">
        <v>29</v>
      </c>
      <c r="F32">
        <v>142</v>
      </c>
      <c r="G32" t="s">
        <v>1877</v>
      </c>
      <c r="H32" t="str">
        <f t="shared" si="3"/>
        <v>21</v>
      </c>
      <c r="I32" t="str">
        <f t="shared" si="4"/>
        <v>04</v>
      </c>
      <c r="J32" t="str">
        <f t="shared" si="5"/>
        <v>2023</v>
      </c>
      <c r="K32" t="s">
        <v>634</v>
      </c>
      <c r="L32" t="s">
        <v>128</v>
      </c>
      <c r="M32" t="s">
        <v>408</v>
      </c>
      <c r="N32" t="s">
        <v>130</v>
      </c>
      <c r="O32" t="s">
        <v>33</v>
      </c>
      <c r="P32" t="s">
        <v>486</v>
      </c>
      <c r="Q32" t="s">
        <v>486</v>
      </c>
      <c r="R32">
        <v>1</v>
      </c>
      <c r="S32">
        <v>27995</v>
      </c>
      <c r="T32">
        <v>11198</v>
      </c>
      <c r="U32">
        <v>0</v>
      </c>
      <c r="V32">
        <f t="shared" si="6"/>
        <v>16797</v>
      </c>
      <c r="W32" t="s">
        <v>35</v>
      </c>
      <c r="X32" t="s">
        <v>43</v>
      </c>
      <c r="Y32" t="s">
        <v>37</v>
      </c>
      <c r="Z32">
        <f t="shared" si="7"/>
        <v>9027.6757627118641</v>
      </c>
      <c r="AA32" t="s">
        <v>630</v>
      </c>
      <c r="AB32" t="s">
        <v>48</v>
      </c>
      <c r="AC32" t="s">
        <v>48</v>
      </c>
      <c r="AD32" t="str">
        <f t="shared" si="2"/>
        <v>bad</v>
      </c>
    </row>
    <row r="33" spans="1:30" x14ac:dyDescent="0.35">
      <c r="A33" t="s">
        <v>63</v>
      </c>
      <c r="B33" t="s">
        <v>64</v>
      </c>
      <c r="C33" t="s">
        <v>65</v>
      </c>
      <c r="D33" t="s">
        <v>40</v>
      </c>
      <c r="E33" t="s">
        <v>29</v>
      </c>
      <c r="F33">
        <v>148</v>
      </c>
      <c r="G33" t="s">
        <v>1887</v>
      </c>
      <c r="H33" t="str">
        <f t="shared" si="3"/>
        <v>22</v>
      </c>
      <c r="I33" t="str">
        <f t="shared" si="4"/>
        <v>04</v>
      </c>
      <c r="J33" t="str">
        <f t="shared" si="5"/>
        <v>2023</v>
      </c>
      <c r="K33" t="s">
        <v>635</v>
      </c>
      <c r="L33" t="s">
        <v>128</v>
      </c>
      <c r="M33" t="s">
        <v>408</v>
      </c>
      <c r="N33" t="s">
        <v>130</v>
      </c>
      <c r="O33" t="s">
        <v>33</v>
      </c>
      <c r="P33" t="s">
        <v>150</v>
      </c>
      <c r="Q33" t="s">
        <v>151</v>
      </c>
      <c r="R33">
        <v>1</v>
      </c>
      <c r="S33">
        <v>27995</v>
      </c>
      <c r="T33">
        <v>0</v>
      </c>
      <c r="U33">
        <v>0</v>
      </c>
      <c r="V33">
        <f t="shared" si="6"/>
        <v>27995</v>
      </c>
      <c r="W33" t="s">
        <v>35</v>
      </c>
      <c r="X33" t="s">
        <v>43</v>
      </c>
      <c r="Y33" t="s">
        <v>37</v>
      </c>
      <c r="Z33">
        <f t="shared" si="7"/>
        <v>15046.12627118644</v>
      </c>
      <c r="AA33" t="s">
        <v>630</v>
      </c>
      <c r="AB33" t="s">
        <v>38</v>
      </c>
      <c r="AC33" t="s">
        <v>38</v>
      </c>
      <c r="AD33" t="str">
        <f t="shared" si="2"/>
        <v>good</v>
      </c>
    </row>
    <row r="34" spans="1:30" x14ac:dyDescent="0.35">
      <c r="A34" t="s">
        <v>575</v>
      </c>
      <c r="B34" t="s">
        <v>576</v>
      </c>
      <c r="C34" t="s">
        <v>577</v>
      </c>
      <c r="D34" t="s">
        <v>28</v>
      </c>
      <c r="E34" t="s">
        <v>29</v>
      </c>
      <c r="F34">
        <v>433</v>
      </c>
      <c r="G34" t="s">
        <v>1887</v>
      </c>
      <c r="H34" t="str">
        <f t="shared" si="3"/>
        <v>22</v>
      </c>
      <c r="I34" t="str">
        <f t="shared" si="4"/>
        <v>04</v>
      </c>
      <c r="J34" t="str">
        <f t="shared" si="5"/>
        <v>2023</v>
      </c>
      <c r="K34" t="s">
        <v>636</v>
      </c>
      <c r="L34" t="s">
        <v>128</v>
      </c>
      <c r="M34" t="s">
        <v>408</v>
      </c>
      <c r="N34" t="s">
        <v>130</v>
      </c>
      <c r="O34" t="s">
        <v>33</v>
      </c>
      <c r="P34" t="s">
        <v>277</v>
      </c>
      <c r="Q34" t="s">
        <v>278</v>
      </c>
      <c r="R34">
        <v>1</v>
      </c>
      <c r="S34">
        <v>27995</v>
      </c>
      <c r="T34">
        <v>8398</v>
      </c>
      <c r="U34">
        <v>0</v>
      </c>
      <c r="V34">
        <f t="shared" si="6"/>
        <v>19597</v>
      </c>
      <c r="W34" t="s">
        <v>566</v>
      </c>
      <c r="X34" t="s">
        <v>36</v>
      </c>
      <c r="Y34" t="s">
        <v>37</v>
      </c>
      <c r="Z34">
        <f t="shared" si="7"/>
        <v>10532.557118644068</v>
      </c>
      <c r="AA34" t="s">
        <v>567</v>
      </c>
      <c r="AB34" t="s">
        <v>48</v>
      </c>
      <c r="AC34" t="s">
        <v>48</v>
      </c>
      <c r="AD34" t="str">
        <f t="shared" si="2"/>
        <v>good</v>
      </c>
    </row>
    <row r="35" spans="1:30" x14ac:dyDescent="0.35">
      <c r="A35" t="s">
        <v>568</v>
      </c>
      <c r="B35" t="s">
        <v>569</v>
      </c>
      <c r="C35" t="s">
        <v>570</v>
      </c>
      <c r="D35" t="s">
        <v>28</v>
      </c>
      <c r="E35" t="s">
        <v>29</v>
      </c>
      <c r="F35">
        <v>122</v>
      </c>
      <c r="G35" t="s">
        <v>1874</v>
      </c>
      <c r="H35" t="str">
        <f t="shared" si="3"/>
        <v>23</v>
      </c>
      <c r="I35" t="str">
        <f t="shared" si="4"/>
        <v>04</v>
      </c>
      <c r="J35" t="str">
        <f t="shared" si="5"/>
        <v>2023</v>
      </c>
      <c r="K35" t="s">
        <v>637</v>
      </c>
      <c r="L35" t="s">
        <v>128</v>
      </c>
      <c r="M35" t="s">
        <v>515</v>
      </c>
      <c r="N35" t="s">
        <v>130</v>
      </c>
      <c r="O35" t="s">
        <v>33</v>
      </c>
      <c r="P35" t="s">
        <v>277</v>
      </c>
      <c r="Q35" t="s">
        <v>278</v>
      </c>
      <c r="R35">
        <v>1</v>
      </c>
      <c r="S35">
        <v>27995</v>
      </c>
      <c r="T35">
        <v>8398</v>
      </c>
      <c r="U35">
        <v>0</v>
      </c>
      <c r="V35">
        <f t="shared" si="6"/>
        <v>19597</v>
      </c>
      <c r="W35" t="s">
        <v>566</v>
      </c>
      <c r="X35" t="s">
        <v>36</v>
      </c>
      <c r="Y35" t="s">
        <v>37</v>
      </c>
      <c r="Z35">
        <f t="shared" si="7"/>
        <v>10532.557118644068</v>
      </c>
      <c r="AA35" t="s">
        <v>567</v>
      </c>
      <c r="AB35" t="s">
        <v>48</v>
      </c>
      <c r="AC35" t="s">
        <v>48</v>
      </c>
      <c r="AD35" t="str">
        <f t="shared" si="2"/>
        <v>good</v>
      </c>
    </row>
    <row r="36" spans="1:30" x14ac:dyDescent="0.35">
      <c r="A36" t="s">
        <v>63</v>
      </c>
      <c r="B36" t="s">
        <v>64</v>
      </c>
      <c r="C36" t="s">
        <v>65</v>
      </c>
      <c r="D36" t="s">
        <v>28</v>
      </c>
      <c r="E36" t="s">
        <v>29</v>
      </c>
      <c r="F36">
        <v>2662</v>
      </c>
      <c r="G36" t="s">
        <v>1950</v>
      </c>
      <c r="H36" t="str">
        <f t="shared" si="3"/>
        <v>28</v>
      </c>
      <c r="I36" t="str">
        <f t="shared" si="4"/>
        <v>03</v>
      </c>
      <c r="J36" t="str">
        <f t="shared" si="5"/>
        <v>2023</v>
      </c>
      <c r="K36" t="s">
        <v>638</v>
      </c>
      <c r="L36" t="s">
        <v>30</v>
      </c>
      <c r="M36" t="s">
        <v>31</v>
      </c>
      <c r="N36" t="s">
        <v>32</v>
      </c>
      <c r="O36" t="s">
        <v>33</v>
      </c>
      <c r="P36" t="s">
        <v>69</v>
      </c>
      <c r="Q36" t="s">
        <v>69</v>
      </c>
      <c r="R36">
        <v>1</v>
      </c>
      <c r="S36">
        <v>27994.999999999996</v>
      </c>
      <c r="T36">
        <v>5599</v>
      </c>
      <c r="U36">
        <v>0</v>
      </c>
      <c r="V36">
        <v>22395.999999999996</v>
      </c>
      <c r="W36" t="s">
        <v>35</v>
      </c>
      <c r="X36" t="s">
        <v>36</v>
      </c>
      <c r="Y36" t="s">
        <v>37</v>
      </c>
      <c r="Z36">
        <v>12036.901016949152</v>
      </c>
      <c r="AA36" t="s">
        <v>567</v>
      </c>
      <c r="AB36" t="s">
        <v>48</v>
      </c>
      <c r="AC36" t="s">
        <v>48</v>
      </c>
      <c r="AD36" t="str">
        <f t="shared" si="2"/>
        <v>good</v>
      </c>
    </row>
    <row r="37" spans="1:30" x14ac:dyDescent="0.35">
      <c r="A37" t="s">
        <v>63</v>
      </c>
      <c r="B37" t="s">
        <v>64</v>
      </c>
      <c r="C37" t="s">
        <v>65</v>
      </c>
      <c r="D37" t="s">
        <v>28</v>
      </c>
      <c r="E37" t="s">
        <v>29</v>
      </c>
      <c r="F37">
        <v>2682</v>
      </c>
      <c r="G37" t="s">
        <v>1951</v>
      </c>
      <c r="H37" t="str">
        <f t="shared" si="3"/>
        <v>31</v>
      </c>
      <c r="I37" t="str">
        <f t="shared" si="4"/>
        <v>03</v>
      </c>
      <c r="J37" t="str">
        <f t="shared" si="5"/>
        <v>2023</v>
      </c>
      <c r="K37" t="s">
        <v>639</v>
      </c>
      <c r="L37" t="s">
        <v>30</v>
      </c>
      <c r="M37" t="s">
        <v>31</v>
      </c>
      <c r="N37" t="s">
        <v>32</v>
      </c>
      <c r="O37" t="s">
        <v>33</v>
      </c>
      <c r="P37" t="s">
        <v>80</v>
      </c>
      <c r="Q37" t="s">
        <v>81</v>
      </c>
      <c r="R37">
        <v>1</v>
      </c>
      <c r="S37">
        <v>26995.000000000004</v>
      </c>
      <c r="T37">
        <v>0</v>
      </c>
      <c r="U37">
        <v>0</v>
      </c>
      <c r="V37">
        <v>26995.000000000004</v>
      </c>
      <c r="W37" t="s">
        <v>35</v>
      </c>
      <c r="X37" t="s">
        <v>36</v>
      </c>
      <c r="Y37" t="s">
        <v>37</v>
      </c>
      <c r="Z37">
        <v>14508.668644067799</v>
      </c>
      <c r="AA37" t="s">
        <v>567</v>
      </c>
      <c r="AB37" t="s">
        <v>38</v>
      </c>
      <c r="AC37" t="s">
        <v>38</v>
      </c>
      <c r="AD37" t="str">
        <f t="shared" si="2"/>
        <v>good</v>
      </c>
    </row>
    <row r="38" spans="1:30" x14ac:dyDescent="0.35">
      <c r="A38" t="s">
        <v>585</v>
      </c>
      <c r="B38" t="s">
        <v>586</v>
      </c>
      <c r="C38" t="s">
        <v>587</v>
      </c>
      <c r="D38" t="s">
        <v>28</v>
      </c>
      <c r="E38" t="s">
        <v>29</v>
      </c>
      <c r="F38">
        <v>2504</v>
      </c>
      <c r="G38" t="s">
        <v>1950</v>
      </c>
      <c r="H38" t="str">
        <f t="shared" si="3"/>
        <v>28</v>
      </c>
      <c r="I38" t="str">
        <f t="shared" si="4"/>
        <v>03</v>
      </c>
      <c r="J38" t="str">
        <f t="shared" si="5"/>
        <v>2023</v>
      </c>
      <c r="K38" t="s">
        <v>640</v>
      </c>
      <c r="L38" t="s">
        <v>30</v>
      </c>
      <c r="M38" t="s">
        <v>31</v>
      </c>
      <c r="N38" t="s">
        <v>32</v>
      </c>
      <c r="O38" t="s">
        <v>33</v>
      </c>
      <c r="P38" t="s">
        <v>641</v>
      </c>
      <c r="Q38" t="s">
        <v>641</v>
      </c>
      <c r="R38">
        <v>1</v>
      </c>
      <c r="S38">
        <v>26995.000000000004</v>
      </c>
      <c r="T38">
        <v>0</v>
      </c>
      <c r="U38">
        <v>1890</v>
      </c>
      <c r="V38">
        <v>26995.000000000004</v>
      </c>
      <c r="W38" t="s">
        <v>566</v>
      </c>
      <c r="X38" t="s">
        <v>36</v>
      </c>
      <c r="Y38" t="s">
        <v>37</v>
      </c>
      <c r="Z38">
        <v>14508.668644067799</v>
      </c>
      <c r="AA38" t="s">
        <v>567</v>
      </c>
      <c r="AB38" t="s">
        <v>38</v>
      </c>
      <c r="AC38" t="s">
        <v>38</v>
      </c>
      <c r="AD38" t="str">
        <f t="shared" si="2"/>
        <v>good</v>
      </c>
    </row>
    <row r="39" spans="1:30" x14ac:dyDescent="0.35">
      <c r="A39" t="s">
        <v>585</v>
      </c>
      <c r="B39" t="s">
        <v>586</v>
      </c>
      <c r="C39" t="s">
        <v>587</v>
      </c>
      <c r="D39" t="s">
        <v>28</v>
      </c>
      <c r="E39" t="s">
        <v>29</v>
      </c>
      <c r="F39">
        <v>12</v>
      </c>
      <c r="G39" t="s">
        <v>1888</v>
      </c>
      <c r="H39" t="str">
        <f t="shared" si="3"/>
        <v>02</v>
      </c>
      <c r="I39" t="str">
        <f t="shared" si="4"/>
        <v>04</v>
      </c>
      <c r="J39" t="str">
        <f t="shared" si="5"/>
        <v>2023</v>
      </c>
      <c r="K39" t="s">
        <v>642</v>
      </c>
      <c r="L39" t="s">
        <v>128</v>
      </c>
      <c r="M39" t="s">
        <v>129</v>
      </c>
      <c r="N39" t="s">
        <v>130</v>
      </c>
      <c r="O39" t="s">
        <v>33</v>
      </c>
      <c r="P39" t="s">
        <v>643</v>
      </c>
      <c r="Q39" t="s">
        <v>643</v>
      </c>
      <c r="R39">
        <v>1</v>
      </c>
      <c r="S39">
        <v>26995</v>
      </c>
      <c r="T39">
        <v>0</v>
      </c>
      <c r="U39">
        <v>1350</v>
      </c>
      <c r="V39">
        <f t="shared" ref="V39:V57" si="8">S39-T39</f>
        <v>26995</v>
      </c>
      <c r="W39" t="s">
        <v>566</v>
      </c>
      <c r="X39" t="s">
        <v>36</v>
      </c>
      <c r="Y39" t="s">
        <v>37</v>
      </c>
      <c r="Z39">
        <f t="shared" ref="Z39:Z57" si="9">IF(Y39="Traditional",V39-(V39*31%)-(V39*18/118),V39-(V39*22%)-(V39*18/118))</f>
        <v>14508.668644067795</v>
      </c>
      <c r="AA39" t="s">
        <v>567</v>
      </c>
      <c r="AB39" t="s">
        <v>38</v>
      </c>
      <c r="AC39" t="s">
        <v>38</v>
      </c>
      <c r="AD39" t="str">
        <f t="shared" si="2"/>
        <v>good</v>
      </c>
    </row>
    <row r="40" spans="1:30" x14ac:dyDescent="0.35">
      <c r="A40" t="s">
        <v>568</v>
      </c>
      <c r="B40" t="s">
        <v>569</v>
      </c>
      <c r="C40" t="s">
        <v>570</v>
      </c>
      <c r="D40" t="s">
        <v>28</v>
      </c>
      <c r="E40" t="s">
        <v>29</v>
      </c>
      <c r="F40">
        <v>21</v>
      </c>
      <c r="G40" t="s">
        <v>1889</v>
      </c>
      <c r="H40" t="str">
        <f t="shared" si="3"/>
        <v>04</v>
      </c>
      <c r="I40" t="str">
        <f t="shared" si="4"/>
        <v>04</v>
      </c>
      <c r="J40" t="str">
        <f t="shared" si="5"/>
        <v>2023</v>
      </c>
      <c r="K40" t="s">
        <v>644</v>
      </c>
      <c r="L40" t="s">
        <v>128</v>
      </c>
      <c r="M40" t="s">
        <v>129</v>
      </c>
      <c r="N40" t="s">
        <v>130</v>
      </c>
      <c r="O40" t="s">
        <v>33</v>
      </c>
      <c r="P40" t="s">
        <v>645</v>
      </c>
      <c r="Q40" t="s">
        <v>643</v>
      </c>
      <c r="R40">
        <v>1</v>
      </c>
      <c r="S40">
        <v>26995</v>
      </c>
      <c r="T40">
        <v>0</v>
      </c>
      <c r="U40">
        <v>0</v>
      </c>
      <c r="V40">
        <f t="shared" si="8"/>
        <v>26995</v>
      </c>
      <c r="W40" t="s">
        <v>566</v>
      </c>
      <c r="X40" t="s">
        <v>36</v>
      </c>
      <c r="Y40" t="s">
        <v>37</v>
      </c>
      <c r="Z40">
        <f t="shared" si="9"/>
        <v>14508.668644067795</v>
      </c>
      <c r="AA40" t="s">
        <v>567</v>
      </c>
      <c r="AB40" t="s">
        <v>38</v>
      </c>
      <c r="AC40" t="s">
        <v>38</v>
      </c>
      <c r="AD40" t="str">
        <f t="shared" si="2"/>
        <v>good</v>
      </c>
    </row>
    <row r="41" spans="1:30" x14ac:dyDescent="0.35">
      <c r="A41" t="s">
        <v>585</v>
      </c>
      <c r="B41" t="s">
        <v>586</v>
      </c>
      <c r="C41" t="s">
        <v>587</v>
      </c>
      <c r="D41" t="s">
        <v>28</v>
      </c>
      <c r="E41" t="s">
        <v>29</v>
      </c>
      <c r="F41">
        <v>20</v>
      </c>
      <c r="G41" t="s">
        <v>1889</v>
      </c>
      <c r="H41" t="str">
        <f t="shared" si="3"/>
        <v>04</v>
      </c>
      <c r="I41" t="str">
        <f t="shared" si="4"/>
        <v>04</v>
      </c>
      <c r="J41" t="str">
        <f t="shared" si="5"/>
        <v>2023</v>
      </c>
      <c r="K41" t="s">
        <v>646</v>
      </c>
      <c r="L41" t="s">
        <v>128</v>
      </c>
      <c r="M41" t="s">
        <v>129</v>
      </c>
      <c r="N41" t="s">
        <v>130</v>
      </c>
      <c r="O41" t="s">
        <v>33</v>
      </c>
      <c r="P41" t="s">
        <v>80</v>
      </c>
      <c r="Q41" t="s">
        <v>81</v>
      </c>
      <c r="R41">
        <v>1</v>
      </c>
      <c r="S41">
        <v>26995</v>
      </c>
      <c r="T41">
        <v>0</v>
      </c>
      <c r="U41">
        <v>2700</v>
      </c>
      <c r="V41">
        <f t="shared" si="8"/>
        <v>26995</v>
      </c>
      <c r="W41" t="s">
        <v>566</v>
      </c>
      <c r="X41" t="s">
        <v>36</v>
      </c>
      <c r="Y41" t="s">
        <v>37</v>
      </c>
      <c r="Z41">
        <f t="shared" si="9"/>
        <v>14508.668644067795</v>
      </c>
      <c r="AA41" t="s">
        <v>567</v>
      </c>
      <c r="AB41" t="s">
        <v>38</v>
      </c>
      <c r="AC41" t="s">
        <v>38</v>
      </c>
      <c r="AD41" t="str">
        <f t="shared" si="2"/>
        <v>good</v>
      </c>
    </row>
    <row r="42" spans="1:30" x14ac:dyDescent="0.35">
      <c r="A42" t="s">
        <v>575</v>
      </c>
      <c r="B42" t="s">
        <v>576</v>
      </c>
      <c r="C42" t="s">
        <v>577</v>
      </c>
      <c r="D42" t="s">
        <v>28</v>
      </c>
      <c r="E42" t="s">
        <v>29</v>
      </c>
      <c r="F42">
        <v>200</v>
      </c>
      <c r="G42" t="s">
        <v>1878</v>
      </c>
      <c r="H42" t="str">
        <f t="shared" si="3"/>
        <v>09</v>
      </c>
      <c r="I42" t="str">
        <f t="shared" si="4"/>
        <v>04</v>
      </c>
      <c r="J42" t="str">
        <f t="shared" si="5"/>
        <v>2023</v>
      </c>
      <c r="K42" t="s">
        <v>647</v>
      </c>
      <c r="L42" t="s">
        <v>128</v>
      </c>
      <c r="M42" t="s">
        <v>270</v>
      </c>
      <c r="N42" t="s">
        <v>130</v>
      </c>
      <c r="O42" t="s">
        <v>33</v>
      </c>
      <c r="P42" t="s">
        <v>80</v>
      </c>
      <c r="Q42" t="s">
        <v>81</v>
      </c>
      <c r="R42">
        <v>1</v>
      </c>
      <c r="S42">
        <v>26995</v>
      </c>
      <c r="T42">
        <v>0</v>
      </c>
      <c r="U42">
        <v>1350</v>
      </c>
      <c r="V42">
        <f t="shared" si="8"/>
        <v>26995</v>
      </c>
      <c r="W42" t="s">
        <v>566</v>
      </c>
      <c r="X42" t="s">
        <v>36</v>
      </c>
      <c r="Y42" t="s">
        <v>37</v>
      </c>
      <c r="Z42">
        <f t="shared" si="9"/>
        <v>14508.668644067795</v>
      </c>
      <c r="AA42" t="s">
        <v>567</v>
      </c>
      <c r="AB42" t="s">
        <v>38</v>
      </c>
      <c r="AC42" t="s">
        <v>38</v>
      </c>
      <c r="AD42" t="str">
        <f t="shared" si="2"/>
        <v>good</v>
      </c>
    </row>
    <row r="43" spans="1:30" x14ac:dyDescent="0.35">
      <c r="A43" t="s">
        <v>575</v>
      </c>
      <c r="B43" t="s">
        <v>576</v>
      </c>
      <c r="C43" t="s">
        <v>577</v>
      </c>
      <c r="D43" t="s">
        <v>28</v>
      </c>
      <c r="E43" t="s">
        <v>29</v>
      </c>
      <c r="F43">
        <v>373</v>
      </c>
      <c r="G43" t="s">
        <v>1873</v>
      </c>
      <c r="H43" t="str">
        <f t="shared" si="3"/>
        <v>18</v>
      </c>
      <c r="I43" t="str">
        <f t="shared" si="4"/>
        <v>04</v>
      </c>
      <c r="J43" t="str">
        <f t="shared" si="5"/>
        <v>2023</v>
      </c>
      <c r="K43" t="s">
        <v>648</v>
      </c>
      <c r="L43" t="s">
        <v>128</v>
      </c>
      <c r="M43" t="s">
        <v>408</v>
      </c>
      <c r="N43" t="s">
        <v>130</v>
      </c>
      <c r="O43" t="s">
        <v>33</v>
      </c>
      <c r="P43" t="s">
        <v>649</v>
      </c>
      <c r="Q43" t="s">
        <v>650</v>
      </c>
      <c r="R43">
        <v>1</v>
      </c>
      <c r="S43">
        <v>26995</v>
      </c>
      <c r="T43">
        <v>0</v>
      </c>
      <c r="U43">
        <v>0</v>
      </c>
      <c r="V43">
        <f t="shared" si="8"/>
        <v>26995</v>
      </c>
      <c r="W43" t="s">
        <v>566</v>
      </c>
      <c r="X43" t="s">
        <v>36</v>
      </c>
      <c r="Y43" t="s">
        <v>37</v>
      </c>
      <c r="Z43">
        <f t="shared" si="9"/>
        <v>14508.668644067795</v>
      </c>
      <c r="AA43" t="s">
        <v>567</v>
      </c>
      <c r="AB43" t="s">
        <v>38</v>
      </c>
      <c r="AC43" t="s">
        <v>38</v>
      </c>
      <c r="AD43" t="str">
        <f t="shared" si="2"/>
        <v>good</v>
      </c>
    </row>
    <row r="44" spans="1:30" x14ac:dyDescent="0.35">
      <c r="A44" t="s">
        <v>575</v>
      </c>
      <c r="B44" t="s">
        <v>576</v>
      </c>
      <c r="C44" t="s">
        <v>577</v>
      </c>
      <c r="D44" t="s">
        <v>40</v>
      </c>
      <c r="E44" t="s">
        <v>29</v>
      </c>
      <c r="F44">
        <v>369</v>
      </c>
      <c r="G44" t="s">
        <v>1873</v>
      </c>
      <c r="H44" t="str">
        <f t="shared" si="3"/>
        <v>18</v>
      </c>
      <c r="I44" t="str">
        <f t="shared" si="4"/>
        <v>04</v>
      </c>
      <c r="J44" t="str">
        <f t="shared" si="5"/>
        <v>2023</v>
      </c>
      <c r="K44" t="s">
        <v>651</v>
      </c>
      <c r="L44" t="s">
        <v>128</v>
      </c>
      <c r="M44" t="s">
        <v>408</v>
      </c>
      <c r="N44" t="s">
        <v>130</v>
      </c>
      <c r="O44" t="s">
        <v>33</v>
      </c>
      <c r="P44" t="s">
        <v>652</v>
      </c>
      <c r="Q44" t="s">
        <v>653</v>
      </c>
      <c r="R44">
        <v>1</v>
      </c>
      <c r="S44">
        <v>26995</v>
      </c>
      <c r="T44">
        <v>0</v>
      </c>
      <c r="U44">
        <v>0</v>
      </c>
      <c r="V44">
        <f t="shared" si="8"/>
        <v>26995</v>
      </c>
      <c r="W44" t="s">
        <v>566</v>
      </c>
      <c r="X44" t="s">
        <v>43</v>
      </c>
      <c r="Y44" t="s">
        <v>37</v>
      </c>
      <c r="Z44">
        <f t="shared" si="9"/>
        <v>14508.668644067795</v>
      </c>
      <c r="AA44" t="s">
        <v>630</v>
      </c>
      <c r="AB44" t="s">
        <v>38</v>
      </c>
      <c r="AC44" t="s">
        <v>38</v>
      </c>
      <c r="AD44" t="str">
        <f t="shared" si="2"/>
        <v>good</v>
      </c>
    </row>
    <row r="45" spans="1:30" x14ac:dyDescent="0.35">
      <c r="A45" t="s">
        <v>575</v>
      </c>
      <c r="B45" t="s">
        <v>576</v>
      </c>
      <c r="C45" t="s">
        <v>577</v>
      </c>
      <c r="D45" t="s">
        <v>28</v>
      </c>
      <c r="E45" t="s">
        <v>29</v>
      </c>
      <c r="F45">
        <v>432</v>
      </c>
      <c r="G45" t="s">
        <v>1887</v>
      </c>
      <c r="H45" t="str">
        <f t="shared" si="3"/>
        <v>22</v>
      </c>
      <c r="I45" t="str">
        <f t="shared" si="4"/>
        <v>04</v>
      </c>
      <c r="J45" t="str">
        <f t="shared" si="5"/>
        <v>2023</v>
      </c>
      <c r="K45" t="s">
        <v>654</v>
      </c>
      <c r="L45" t="s">
        <v>128</v>
      </c>
      <c r="M45" t="s">
        <v>408</v>
      </c>
      <c r="N45" t="s">
        <v>130</v>
      </c>
      <c r="O45" t="s">
        <v>33</v>
      </c>
      <c r="P45" t="s">
        <v>655</v>
      </c>
      <c r="Q45" t="s">
        <v>655</v>
      </c>
      <c r="R45">
        <v>1</v>
      </c>
      <c r="S45">
        <v>26995</v>
      </c>
      <c r="T45">
        <v>2700</v>
      </c>
      <c r="U45">
        <v>0</v>
      </c>
      <c r="V45">
        <f t="shared" si="8"/>
        <v>24295</v>
      </c>
      <c r="W45" t="s">
        <v>566</v>
      </c>
      <c r="X45" t="s">
        <v>36</v>
      </c>
      <c r="Y45" t="s">
        <v>37</v>
      </c>
      <c r="Z45">
        <f t="shared" si="9"/>
        <v>13057.533050847456</v>
      </c>
      <c r="AA45" t="s">
        <v>567</v>
      </c>
      <c r="AB45" t="s">
        <v>48</v>
      </c>
      <c r="AC45" t="s">
        <v>48</v>
      </c>
      <c r="AD45" t="str">
        <f t="shared" si="2"/>
        <v>good</v>
      </c>
    </row>
    <row r="46" spans="1:30" x14ac:dyDescent="0.35">
      <c r="A46" t="s">
        <v>568</v>
      </c>
      <c r="B46" t="s">
        <v>569</v>
      </c>
      <c r="C46" t="s">
        <v>570</v>
      </c>
      <c r="D46" t="s">
        <v>615</v>
      </c>
      <c r="E46" t="s">
        <v>29</v>
      </c>
      <c r="F46">
        <v>2</v>
      </c>
      <c r="G46" t="s">
        <v>1948</v>
      </c>
      <c r="H46" t="str">
        <f t="shared" si="3"/>
        <v>01</v>
      </c>
      <c r="I46" t="str">
        <f t="shared" si="4"/>
        <v>04</v>
      </c>
      <c r="J46" t="str">
        <f t="shared" si="5"/>
        <v>2023</v>
      </c>
      <c r="K46" t="s">
        <v>656</v>
      </c>
      <c r="L46" t="s">
        <v>30</v>
      </c>
      <c r="M46" t="s">
        <v>31</v>
      </c>
      <c r="N46" t="s">
        <v>32</v>
      </c>
      <c r="O46" t="s">
        <v>136</v>
      </c>
      <c r="P46" t="s">
        <v>657</v>
      </c>
      <c r="Q46" t="s">
        <v>657</v>
      </c>
      <c r="R46">
        <v>1</v>
      </c>
      <c r="S46">
        <v>25995</v>
      </c>
      <c r="T46">
        <v>0</v>
      </c>
      <c r="U46">
        <v>0</v>
      </c>
      <c r="V46">
        <f t="shared" si="8"/>
        <v>25995</v>
      </c>
      <c r="W46" t="s">
        <v>566</v>
      </c>
      <c r="X46" t="s">
        <v>618</v>
      </c>
      <c r="Y46" t="s">
        <v>140</v>
      </c>
      <c r="Z46">
        <f t="shared" si="9"/>
        <v>16310.761016949151</v>
      </c>
      <c r="AA46" t="s">
        <v>619</v>
      </c>
      <c r="AB46" t="s">
        <v>38</v>
      </c>
      <c r="AC46" t="s">
        <v>38</v>
      </c>
      <c r="AD46" t="str">
        <f t="shared" si="2"/>
        <v>good</v>
      </c>
    </row>
    <row r="47" spans="1:30" x14ac:dyDescent="0.35">
      <c r="A47" t="s">
        <v>575</v>
      </c>
      <c r="B47" t="s">
        <v>576</v>
      </c>
      <c r="C47" t="s">
        <v>577</v>
      </c>
      <c r="D47" t="s">
        <v>658</v>
      </c>
      <c r="E47" t="s">
        <v>29</v>
      </c>
      <c r="F47">
        <v>113</v>
      </c>
      <c r="G47" t="s">
        <v>1890</v>
      </c>
      <c r="H47" t="str">
        <f t="shared" si="3"/>
        <v>06</v>
      </c>
      <c r="I47" t="str">
        <f t="shared" si="4"/>
        <v>04</v>
      </c>
      <c r="J47" t="str">
        <f t="shared" si="5"/>
        <v>2023</v>
      </c>
      <c r="K47" t="s">
        <v>659</v>
      </c>
      <c r="L47" t="s">
        <v>128</v>
      </c>
      <c r="M47" t="s">
        <v>129</v>
      </c>
      <c r="N47" t="s">
        <v>130</v>
      </c>
      <c r="O47" t="s">
        <v>136</v>
      </c>
      <c r="P47" t="s">
        <v>660</v>
      </c>
      <c r="Q47" t="s">
        <v>660</v>
      </c>
      <c r="R47">
        <v>1</v>
      </c>
      <c r="S47">
        <v>25995</v>
      </c>
      <c r="T47">
        <v>0</v>
      </c>
      <c r="U47">
        <v>1500</v>
      </c>
      <c r="V47">
        <f t="shared" si="8"/>
        <v>25995</v>
      </c>
      <c r="W47" t="s">
        <v>566</v>
      </c>
      <c r="X47" t="s">
        <v>661</v>
      </c>
      <c r="Y47" t="s">
        <v>140</v>
      </c>
      <c r="Z47">
        <f t="shared" si="9"/>
        <v>16310.761016949151</v>
      </c>
      <c r="AA47" t="s">
        <v>662</v>
      </c>
      <c r="AB47" t="s">
        <v>38</v>
      </c>
      <c r="AC47" t="s">
        <v>38</v>
      </c>
      <c r="AD47" t="str">
        <f t="shared" si="2"/>
        <v>good</v>
      </c>
    </row>
    <row r="48" spans="1:30" x14ac:dyDescent="0.35">
      <c r="A48" t="s">
        <v>575</v>
      </c>
      <c r="B48" t="s">
        <v>576</v>
      </c>
      <c r="C48" t="s">
        <v>577</v>
      </c>
      <c r="D48" t="s">
        <v>28</v>
      </c>
      <c r="E48" t="s">
        <v>29</v>
      </c>
      <c r="F48">
        <v>339</v>
      </c>
      <c r="G48" t="s">
        <v>1876</v>
      </c>
      <c r="H48" t="str">
        <f t="shared" si="3"/>
        <v>16</v>
      </c>
      <c r="I48" t="str">
        <f t="shared" si="4"/>
        <v>04</v>
      </c>
      <c r="J48" t="str">
        <f t="shared" si="5"/>
        <v>2023</v>
      </c>
      <c r="K48" t="s">
        <v>663</v>
      </c>
      <c r="L48" t="s">
        <v>128</v>
      </c>
      <c r="M48" t="s">
        <v>408</v>
      </c>
      <c r="N48" t="s">
        <v>130</v>
      </c>
      <c r="O48" t="s">
        <v>33</v>
      </c>
      <c r="P48" t="s">
        <v>664</v>
      </c>
      <c r="Q48" t="s">
        <v>664</v>
      </c>
      <c r="R48">
        <v>1</v>
      </c>
      <c r="S48">
        <v>25995</v>
      </c>
      <c r="T48">
        <v>10398</v>
      </c>
      <c r="U48">
        <v>0</v>
      </c>
      <c r="V48">
        <f t="shared" si="8"/>
        <v>15597</v>
      </c>
      <c r="W48" t="s">
        <v>566</v>
      </c>
      <c r="X48" t="s">
        <v>36</v>
      </c>
      <c r="Y48" t="s">
        <v>37</v>
      </c>
      <c r="Z48">
        <f t="shared" si="9"/>
        <v>8382.7266101694913</v>
      </c>
      <c r="AA48" t="s">
        <v>567</v>
      </c>
      <c r="AB48" t="s">
        <v>48</v>
      </c>
      <c r="AC48" t="s">
        <v>48</v>
      </c>
      <c r="AD48" t="str">
        <f t="shared" si="2"/>
        <v>bad</v>
      </c>
    </row>
    <row r="49" spans="1:30" x14ac:dyDescent="0.35">
      <c r="A49" t="s">
        <v>561</v>
      </c>
      <c r="B49" t="s">
        <v>562</v>
      </c>
      <c r="C49" t="s">
        <v>563</v>
      </c>
      <c r="D49" t="s">
        <v>615</v>
      </c>
      <c r="E49" t="s">
        <v>29</v>
      </c>
      <c r="F49">
        <v>125</v>
      </c>
      <c r="G49" t="s">
        <v>1873</v>
      </c>
      <c r="H49" t="str">
        <f t="shared" si="3"/>
        <v>18</v>
      </c>
      <c r="I49" t="str">
        <f t="shared" si="4"/>
        <v>04</v>
      </c>
      <c r="J49" t="str">
        <f t="shared" si="5"/>
        <v>2023</v>
      </c>
      <c r="K49" t="s">
        <v>665</v>
      </c>
      <c r="L49" t="s">
        <v>128</v>
      </c>
      <c r="M49" t="s">
        <v>408</v>
      </c>
      <c r="N49" t="s">
        <v>130</v>
      </c>
      <c r="O49" t="s">
        <v>136</v>
      </c>
      <c r="P49" t="s">
        <v>657</v>
      </c>
      <c r="Q49" t="s">
        <v>657</v>
      </c>
      <c r="R49">
        <v>1</v>
      </c>
      <c r="S49">
        <v>25995</v>
      </c>
      <c r="T49">
        <v>0</v>
      </c>
      <c r="U49">
        <v>0</v>
      </c>
      <c r="V49">
        <f t="shared" si="8"/>
        <v>25995</v>
      </c>
      <c r="W49" t="s">
        <v>566</v>
      </c>
      <c r="X49" t="s">
        <v>618</v>
      </c>
      <c r="Y49" t="s">
        <v>140</v>
      </c>
      <c r="Z49">
        <f t="shared" si="9"/>
        <v>16310.761016949151</v>
      </c>
      <c r="AA49" t="s">
        <v>619</v>
      </c>
      <c r="AB49" t="s">
        <v>38</v>
      </c>
      <c r="AC49" t="s">
        <v>38</v>
      </c>
      <c r="AD49" t="str">
        <f t="shared" si="2"/>
        <v>good</v>
      </c>
    </row>
    <row r="50" spans="1:30" x14ac:dyDescent="0.35">
      <c r="A50" t="s">
        <v>561</v>
      </c>
      <c r="B50" t="s">
        <v>562</v>
      </c>
      <c r="C50" t="s">
        <v>563</v>
      </c>
      <c r="D50" t="s">
        <v>615</v>
      </c>
      <c r="E50" t="s">
        <v>29</v>
      </c>
      <c r="F50">
        <v>126</v>
      </c>
      <c r="G50" t="s">
        <v>1873</v>
      </c>
      <c r="H50" t="str">
        <f t="shared" si="3"/>
        <v>18</v>
      </c>
      <c r="I50" t="str">
        <f t="shared" si="4"/>
        <v>04</v>
      </c>
      <c r="J50" t="str">
        <f t="shared" si="5"/>
        <v>2023</v>
      </c>
      <c r="K50" t="s">
        <v>665</v>
      </c>
      <c r="L50" t="s">
        <v>128</v>
      </c>
      <c r="M50" t="s">
        <v>408</v>
      </c>
      <c r="N50" t="s">
        <v>130</v>
      </c>
      <c r="O50" t="s">
        <v>136</v>
      </c>
      <c r="P50" t="s">
        <v>657</v>
      </c>
      <c r="Q50" t="s">
        <v>657</v>
      </c>
      <c r="R50">
        <v>1</v>
      </c>
      <c r="S50">
        <v>25995</v>
      </c>
      <c r="T50">
        <v>0</v>
      </c>
      <c r="U50">
        <v>0</v>
      </c>
      <c r="V50">
        <f t="shared" si="8"/>
        <v>25995</v>
      </c>
      <c r="W50" t="s">
        <v>566</v>
      </c>
      <c r="X50" t="s">
        <v>618</v>
      </c>
      <c r="Y50" t="s">
        <v>140</v>
      </c>
      <c r="Z50">
        <f t="shared" si="9"/>
        <v>16310.761016949151</v>
      </c>
      <c r="AA50" t="s">
        <v>619</v>
      </c>
      <c r="AB50" t="s">
        <v>38</v>
      </c>
      <c r="AC50" t="s">
        <v>38</v>
      </c>
      <c r="AD50" t="str">
        <f t="shared" si="2"/>
        <v>good</v>
      </c>
    </row>
    <row r="51" spans="1:30" x14ac:dyDescent="0.35">
      <c r="A51" t="s">
        <v>97</v>
      </c>
      <c r="B51" t="s">
        <v>98</v>
      </c>
      <c r="C51" t="s">
        <v>99</v>
      </c>
      <c r="D51" t="s">
        <v>135</v>
      </c>
      <c r="E51" t="s">
        <v>29</v>
      </c>
      <c r="F51">
        <v>9</v>
      </c>
      <c r="G51" t="s">
        <v>1888</v>
      </c>
      <c r="H51" t="str">
        <f t="shared" si="3"/>
        <v>02</v>
      </c>
      <c r="I51" t="str">
        <f t="shared" si="4"/>
        <v>04</v>
      </c>
      <c r="J51" t="str">
        <f t="shared" si="5"/>
        <v>2023</v>
      </c>
      <c r="K51" t="s">
        <v>666</v>
      </c>
      <c r="L51" t="s">
        <v>128</v>
      </c>
      <c r="M51" t="s">
        <v>129</v>
      </c>
      <c r="N51" t="s">
        <v>130</v>
      </c>
      <c r="O51" t="s">
        <v>136</v>
      </c>
      <c r="P51" t="s">
        <v>137</v>
      </c>
      <c r="Q51" t="s">
        <v>138</v>
      </c>
      <c r="R51">
        <v>1</v>
      </c>
      <c r="S51">
        <v>24995</v>
      </c>
      <c r="T51">
        <v>0</v>
      </c>
      <c r="U51">
        <v>0</v>
      </c>
      <c r="V51">
        <f t="shared" si="8"/>
        <v>24995</v>
      </c>
      <c r="W51" t="s">
        <v>35</v>
      </c>
      <c r="X51" t="s">
        <v>139</v>
      </c>
      <c r="Y51" t="s">
        <v>140</v>
      </c>
      <c r="Z51">
        <f t="shared" si="9"/>
        <v>15683.303389830508</v>
      </c>
      <c r="AA51" t="s">
        <v>667</v>
      </c>
      <c r="AB51" t="s">
        <v>38</v>
      </c>
      <c r="AC51" t="s">
        <v>38</v>
      </c>
      <c r="AD51" t="str">
        <f t="shared" si="2"/>
        <v>good</v>
      </c>
    </row>
    <row r="52" spans="1:30" x14ac:dyDescent="0.35">
      <c r="A52" t="s">
        <v>668</v>
      </c>
      <c r="B52" t="s">
        <v>669</v>
      </c>
      <c r="C52" t="s">
        <v>670</v>
      </c>
      <c r="D52" t="s">
        <v>135</v>
      </c>
      <c r="E52" t="s">
        <v>29</v>
      </c>
      <c r="F52">
        <v>27</v>
      </c>
      <c r="G52" t="s">
        <v>1883</v>
      </c>
      <c r="H52" t="str">
        <f t="shared" si="3"/>
        <v>05</v>
      </c>
      <c r="I52" t="str">
        <f t="shared" si="4"/>
        <v>04</v>
      </c>
      <c r="J52" t="str">
        <f t="shared" si="5"/>
        <v>2023</v>
      </c>
      <c r="K52" t="s">
        <v>671</v>
      </c>
      <c r="L52" t="s">
        <v>128</v>
      </c>
      <c r="M52" t="s">
        <v>129</v>
      </c>
      <c r="N52" t="s">
        <v>130</v>
      </c>
      <c r="O52" t="s">
        <v>136</v>
      </c>
      <c r="P52" t="s">
        <v>137</v>
      </c>
      <c r="Q52" t="s">
        <v>138</v>
      </c>
      <c r="R52">
        <v>1</v>
      </c>
      <c r="S52">
        <v>24995</v>
      </c>
      <c r="T52">
        <v>0</v>
      </c>
      <c r="U52">
        <v>0</v>
      </c>
      <c r="V52">
        <f t="shared" si="8"/>
        <v>24995</v>
      </c>
      <c r="W52" t="s">
        <v>566</v>
      </c>
      <c r="X52" t="s">
        <v>139</v>
      </c>
      <c r="Y52" t="s">
        <v>140</v>
      </c>
      <c r="Z52">
        <f t="shared" si="9"/>
        <v>15683.303389830508</v>
      </c>
      <c r="AA52" t="s">
        <v>667</v>
      </c>
      <c r="AB52" t="s">
        <v>38</v>
      </c>
      <c r="AC52" t="s">
        <v>38</v>
      </c>
      <c r="AD52" t="str">
        <f t="shared" si="2"/>
        <v>good</v>
      </c>
    </row>
    <row r="53" spans="1:30" x14ac:dyDescent="0.35">
      <c r="A53" t="s">
        <v>668</v>
      </c>
      <c r="B53" t="s">
        <v>669</v>
      </c>
      <c r="C53" t="s">
        <v>670</v>
      </c>
      <c r="D53" t="s">
        <v>135</v>
      </c>
      <c r="E53" t="s">
        <v>29</v>
      </c>
      <c r="F53">
        <v>37</v>
      </c>
      <c r="G53" t="s">
        <v>1879</v>
      </c>
      <c r="H53" t="str">
        <f t="shared" si="3"/>
        <v>07</v>
      </c>
      <c r="I53" t="str">
        <f t="shared" si="4"/>
        <v>04</v>
      </c>
      <c r="J53" t="str">
        <f t="shared" si="5"/>
        <v>2023</v>
      </c>
      <c r="K53" t="s">
        <v>671</v>
      </c>
      <c r="L53" t="s">
        <v>128</v>
      </c>
      <c r="M53" t="s">
        <v>129</v>
      </c>
      <c r="N53" t="s">
        <v>130</v>
      </c>
      <c r="O53" t="s">
        <v>136</v>
      </c>
      <c r="P53" t="s">
        <v>137</v>
      </c>
      <c r="Q53" t="s">
        <v>138</v>
      </c>
      <c r="R53">
        <v>1</v>
      </c>
      <c r="S53">
        <v>24995</v>
      </c>
      <c r="T53">
        <v>0</v>
      </c>
      <c r="U53">
        <v>0</v>
      </c>
      <c r="V53">
        <f t="shared" si="8"/>
        <v>24995</v>
      </c>
      <c r="W53" t="s">
        <v>566</v>
      </c>
      <c r="X53" t="s">
        <v>139</v>
      </c>
      <c r="Y53" t="s">
        <v>140</v>
      </c>
      <c r="Z53">
        <f t="shared" si="9"/>
        <v>15683.303389830508</v>
      </c>
      <c r="AA53" t="s">
        <v>667</v>
      </c>
      <c r="AB53" t="s">
        <v>38</v>
      </c>
      <c r="AC53" t="s">
        <v>38</v>
      </c>
      <c r="AD53" t="str">
        <f t="shared" si="2"/>
        <v>good</v>
      </c>
    </row>
    <row r="54" spans="1:30" x14ac:dyDescent="0.35">
      <c r="A54" t="s">
        <v>25</v>
      </c>
      <c r="B54" t="s">
        <v>26</v>
      </c>
      <c r="C54" t="s">
        <v>27</v>
      </c>
      <c r="D54" t="s">
        <v>135</v>
      </c>
      <c r="E54" t="s">
        <v>29</v>
      </c>
      <c r="F54">
        <v>142</v>
      </c>
      <c r="G54" t="s">
        <v>1891</v>
      </c>
      <c r="H54" t="str">
        <f t="shared" si="3"/>
        <v>11</v>
      </c>
      <c r="I54" t="str">
        <f t="shared" si="4"/>
        <v>04</v>
      </c>
      <c r="J54" t="str">
        <f t="shared" si="5"/>
        <v>2023</v>
      </c>
      <c r="K54" t="s">
        <v>672</v>
      </c>
      <c r="L54" t="s">
        <v>128</v>
      </c>
      <c r="M54" t="s">
        <v>270</v>
      </c>
      <c r="N54" t="s">
        <v>130</v>
      </c>
      <c r="O54" t="s">
        <v>136</v>
      </c>
      <c r="P54" t="s">
        <v>137</v>
      </c>
      <c r="Q54" t="s">
        <v>138</v>
      </c>
      <c r="R54">
        <v>1</v>
      </c>
      <c r="S54">
        <v>24995</v>
      </c>
      <c r="T54">
        <v>0</v>
      </c>
      <c r="U54">
        <v>0</v>
      </c>
      <c r="V54">
        <f t="shared" si="8"/>
        <v>24995</v>
      </c>
      <c r="W54" t="s">
        <v>35</v>
      </c>
      <c r="X54" t="s">
        <v>139</v>
      </c>
      <c r="Y54" t="s">
        <v>140</v>
      </c>
      <c r="Z54">
        <f t="shared" si="9"/>
        <v>15683.303389830508</v>
      </c>
      <c r="AA54" t="s">
        <v>667</v>
      </c>
      <c r="AB54" t="s">
        <v>38</v>
      </c>
      <c r="AC54" t="s">
        <v>38</v>
      </c>
      <c r="AD54" t="str">
        <f t="shared" si="2"/>
        <v>good</v>
      </c>
    </row>
    <row r="55" spans="1:30" x14ac:dyDescent="0.35">
      <c r="A55" t="s">
        <v>575</v>
      </c>
      <c r="B55" t="s">
        <v>576</v>
      </c>
      <c r="C55" t="s">
        <v>577</v>
      </c>
      <c r="D55" t="s">
        <v>135</v>
      </c>
      <c r="E55" t="s">
        <v>29</v>
      </c>
      <c r="F55">
        <v>400</v>
      </c>
      <c r="G55" t="s">
        <v>1881</v>
      </c>
      <c r="H55" t="str">
        <f t="shared" si="3"/>
        <v>20</v>
      </c>
      <c r="I55" t="str">
        <f t="shared" si="4"/>
        <v>04</v>
      </c>
      <c r="J55" t="str">
        <f t="shared" si="5"/>
        <v>2023</v>
      </c>
      <c r="K55" t="s">
        <v>673</v>
      </c>
      <c r="L55" t="s">
        <v>128</v>
      </c>
      <c r="M55" t="s">
        <v>408</v>
      </c>
      <c r="N55" t="s">
        <v>130</v>
      </c>
      <c r="O55" t="s">
        <v>136</v>
      </c>
      <c r="P55" t="s">
        <v>137</v>
      </c>
      <c r="Q55" t="s">
        <v>138</v>
      </c>
      <c r="R55">
        <v>1</v>
      </c>
      <c r="S55">
        <v>24995</v>
      </c>
      <c r="T55">
        <v>0</v>
      </c>
      <c r="U55">
        <v>0</v>
      </c>
      <c r="V55">
        <f t="shared" si="8"/>
        <v>24995</v>
      </c>
      <c r="W55" t="s">
        <v>566</v>
      </c>
      <c r="X55" t="s">
        <v>139</v>
      </c>
      <c r="Y55" t="s">
        <v>140</v>
      </c>
      <c r="Z55">
        <f t="shared" si="9"/>
        <v>15683.303389830508</v>
      </c>
      <c r="AA55" t="s">
        <v>667</v>
      </c>
      <c r="AB55" t="s">
        <v>38</v>
      </c>
      <c r="AC55" t="s">
        <v>38</v>
      </c>
      <c r="AD55" t="str">
        <f t="shared" si="2"/>
        <v>good</v>
      </c>
    </row>
    <row r="56" spans="1:30" x14ac:dyDescent="0.35">
      <c r="A56" t="s">
        <v>568</v>
      </c>
      <c r="B56" t="s">
        <v>569</v>
      </c>
      <c r="C56" t="s">
        <v>570</v>
      </c>
      <c r="D56" t="s">
        <v>40</v>
      </c>
      <c r="E56" t="s">
        <v>29</v>
      </c>
      <c r="F56">
        <v>121</v>
      </c>
      <c r="G56" t="s">
        <v>1874</v>
      </c>
      <c r="H56" t="str">
        <f t="shared" si="3"/>
        <v>23</v>
      </c>
      <c r="I56" t="str">
        <f t="shared" si="4"/>
        <v>04</v>
      </c>
      <c r="J56" t="str">
        <f t="shared" si="5"/>
        <v>2023</v>
      </c>
      <c r="K56" t="s">
        <v>674</v>
      </c>
      <c r="L56" t="s">
        <v>128</v>
      </c>
      <c r="M56" t="s">
        <v>515</v>
      </c>
      <c r="N56" t="s">
        <v>130</v>
      </c>
      <c r="O56" t="s">
        <v>33</v>
      </c>
      <c r="P56" t="s">
        <v>675</v>
      </c>
      <c r="Q56" t="s">
        <v>675</v>
      </c>
      <c r="R56">
        <v>1</v>
      </c>
      <c r="S56">
        <v>24495</v>
      </c>
      <c r="T56">
        <v>9798</v>
      </c>
      <c r="U56">
        <v>0</v>
      </c>
      <c r="V56">
        <f t="shared" si="8"/>
        <v>14697</v>
      </c>
      <c r="W56" t="s">
        <v>566</v>
      </c>
      <c r="X56" t="s">
        <v>43</v>
      </c>
      <c r="Y56" t="s">
        <v>37</v>
      </c>
      <c r="Z56">
        <f t="shared" si="9"/>
        <v>7899.0147457627118</v>
      </c>
      <c r="AA56" t="s">
        <v>630</v>
      </c>
      <c r="AB56" t="s">
        <v>48</v>
      </c>
      <c r="AC56" t="s">
        <v>48</v>
      </c>
      <c r="AD56" t="str">
        <f t="shared" si="2"/>
        <v>bad</v>
      </c>
    </row>
    <row r="57" spans="1:30" x14ac:dyDescent="0.35">
      <c r="A57" t="s">
        <v>25</v>
      </c>
      <c r="B57" t="s">
        <v>26</v>
      </c>
      <c r="C57" t="s">
        <v>27</v>
      </c>
      <c r="D57" t="s">
        <v>28</v>
      </c>
      <c r="E57" t="s">
        <v>29</v>
      </c>
      <c r="F57">
        <v>265</v>
      </c>
      <c r="G57" t="s">
        <v>1874</v>
      </c>
      <c r="H57" t="str">
        <f t="shared" si="3"/>
        <v>23</v>
      </c>
      <c r="I57" t="str">
        <f t="shared" si="4"/>
        <v>04</v>
      </c>
      <c r="J57" t="str">
        <f t="shared" si="5"/>
        <v>2023</v>
      </c>
      <c r="K57" t="s">
        <v>676</v>
      </c>
      <c r="L57" t="s">
        <v>128</v>
      </c>
      <c r="M57" t="s">
        <v>515</v>
      </c>
      <c r="N57" t="s">
        <v>130</v>
      </c>
      <c r="O57" t="s">
        <v>33</v>
      </c>
      <c r="P57" t="s">
        <v>522</v>
      </c>
      <c r="Q57" t="s">
        <v>523</v>
      </c>
      <c r="R57">
        <v>1</v>
      </c>
      <c r="S57">
        <v>24495</v>
      </c>
      <c r="T57">
        <v>0</v>
      </c>
      <c r="U57">
        <v>1715</v>
      </c>
      <c r="V57">
        <f t="shared" si="8"/>
        <v>24495</v>
      </c>
      <c r="W57" t="s">
        <v>35</v>
      </c>
      <c r="X57" t="s">
        <v>36</v>
      </c>
      <c r="Y57" t="s">
        <v>37</v>
      </c>
      <c r="Z57">
        <f t="shared" si="9"/>
        <v>13165.024576271186</v>
      </c>
      <c r="AA57" t="s">
        <v>567</v>
      </c>
      <c r="AB57" t="s">
        <v>38</v>
      </c>
      <c r="AC57" t="s">
        <v>38</v>
      </c>
      <c r="AD57" t="str">
        <f t="shared" si="2"/>
        <v>good</v>
      </c>
    </row>
    <row r="58" spans="1:30" x14ac:dyDescent="0.35">
      <c r="A58" t="s">
        <v>63</v>
      </c>
      <c r="B58" t="s">
        <v>64</v>
      </c>
      <c r="C58" t="s">
        <v>65</v>
      </c>
      <c r="D58" t="s">
        <v>28</v>
      </c>
      <c r="E58" t="s">
        <v>29</v>
      </c>
      <c r="F58">
        <v>2688</v>
      </c>
      <c r="G58" t="s">
        <v>1951</v>
      </c>
      <c r="H58" t="str">
        <f t="shared" si="3"/>
        <v>31</v>
      </c>
      <c r="I58" t="str">
        <f t="shared" si="4"/>
        <v>03</v>
      </c>
      <c r="J58" t="str">
        <f t="shared" si="5"/>
        <v>2023</v>
      </c>
      <c r="K58" t="s">
        <v>677</v>
      </c>
      <c r="L58" t="s">
        <v>30</v>
      </c>
      <c r="M58" t="s">
        <v>31</v>
      </c>
      <c r="N58" t="s">
        <v>32</v>
      </c>
      <c r="O58" t="s">
        <v>33</v>
      </c>
      <c r="P58" t="s">
        <v>82</v>
      </c>
      <c r="Q58" t="s">
        <v>83</v>
      </c>
      <c r="R58">
        <v>1</v>
      </c>
      <c r="S58">
        <v>23995</v>
      </c>
      <c r="T58">
        <v>0</v>
      </c>
      <c r="U58">
        <v>0</v>
      </c>
      <c r="V58">
        <v>23995</v>
      </c>
      <c r="W58" t="s">
        <v>35</v>
      </c>
      <c r="X58" t="s">
        <v>36</v>
      </c>
      <c r="Y58" t="s">
        <v>37</v>
      </c>
      <c r="Z58">
        <v>12896.295762711863</v>
      </c>
      <c r="AA58" t="s">
        <v>567</v>
      </c>
      <c r="AB58" t="s">
        <v>38</v>
      </c>
      <c r="AC58" t="s">
        <v>38</v>
      </c>
      <c r="AD58" t="str">
        <f t="shared" si="2"/>
        <v>good</v>
      </c>
    </row>
    <row r="59" spans="1:30" x14ac:dyDescent="0.35">
      <c r="A59" t="s">
        <v>678</v>
      </c>
      <c r="B59" t="s">
        <v>679</v>
      </c>
      <c r="C59" t="s">
        <v>680</v>
      </c>
      <c r="D59" t="s">
        <v>135</v>
      </c>
      <c r="E59" t="s">
        <v>29</v>
      </c>
      <c r="F59">
        <v>4</v>
      </c>
      <c r="G59" t="s">
        <v>1948</v>
      </c>
      <c r="H59" t="str">
        <f t="shared" si="3"/>
        <v>01</v>
      </c>
      <c r="I59" t="str">
        <f t="shared" si="4"/>
        <v>04</v>
      </c>
      <c r="J59" t="str">
        <f t="shared" si="5"/>
        <v>2023</v>
      </c>
      <c r="K59" t="s">
        <v>681</v>
      </c>
      <c r="L59" t="s">
        <v>30</v>
      </c>
      <c r="M59" t="s">
        <v>31</v>
      </c>
      <c r="N59" t="s">
        <v>32</v>
      </c>
      <c r="O59" t="s">
        <v>136</v>
      </c>
      <c r="P59" t="s">
        <v>238</v>
      </c>
      <c r="Q59" t="s">
        <v>239</v>
      </c>
      <c r="R59">
        <v>1</v>
      </c>
      <c r="S59">
        <v>23995</v>
      </c>
      <c r="T59">
        <v>0</v>
      </c>
      <c r="U59">
        <v>0</v>
      </c>
      <c r="V59">
        <f t="shared" ref="V59:V81" si="10">S59-T59</f>
        <v>23995</v>
      </c>
      <c r="W59" t="s">
        <v>566</v>
      </c>
      <c r="X59" t="s">
        <v>139</v>
      </c>
      <c r="Y59" t="s">
        <v>140</v>
      </c>
      <c r="Z59">
        <f t="shared" ref="Z59:Z81" si="11">IF(Y59="Traditional",V59-(V59*31%)-(V59*18/118),V59-(V59*22%)-(V59*18/118))</f>
        <v>15055.845762711862</v>
      </c>
      <c r="AA59" t="s">
        <v>667</v>
      </c>
      <c r="AB59" t="s">
        <v>38</v>
      </c>
      <c r="AC59" t="s">
        <v>38</v>
      </c>
      <c r="AD59" t="str">
        <f t="shared" si="2"/>
        <v>good</v>
      </c>
    </row>
    <row r="60" spans="1:30" x14ac:dyDescent="0.35">
      <c r="A60" t="s">
        <v>575</v>
      </c>
      <c r="B60" t="s">
        <v>576</v>
      </c>
      <c r="C60" t="s">
        <v>577</v>
      </c>
      <c r="D60" t="s">
        <v>40</v>
      </c>
      <c r="E60" t="s">
        <v>29</v>
      </c>
      <c r="F60">
        <v>131</v>
      </c>
      <c r="G60" t="s">
        <v>1879</v>
      </c>
      <c r="H60" t="str">
        <f t="shared" si="3"/>
        <v>07</v>
      </c>
      <c r="I60" t="str">
        <f t="shared" si="4"/>
        <v>04</v>
      </c>
      <c r="J60" t="str">
        <f t="shared" si="5"/>
        <v>2023</v>
      </c>
      <c r="K60" t="s">
        <v>682</v>
      </c>
      <c r="L60" t="s">
        <v>128</v>
      </c>
      <c r="M60" t="s">
        <v>129</v>
      </c>
      <c r="N60" t="s">
        <v>130</v>
      </c>
      <c r="O60" t="s">
        <v>33</v>
      </c>
      <c r="P60" t="s">
        <v>268</v>
      </c>
      <c r="Q60" t="s">
        <v>269</v>
      </c>
      <c r="R60">
        <v>1</v>
      </c>
      <c r="S60">
        <v>23995</v>
      </c>
      <c r="T60">
        <v>2400</v>
      </c>
      <c r="U60">
        <v>0</v>
      </c>
      <c r="V60">
        <f t="shared" si="10"/>
        <v>21595</v>
      </c>
      <c r="W60" t="s">
        <v>566</v>
      </c>
      <c r="X60" t="s">
        <v>43</v>
      </c>
      <c r="Y60" t="s">
        <v>37</v>
      </c>
      <c r="Z60">
        <f t="shared" si="11"/>
        <v>11606.397457627118</v>
      </c>
      <c r="AA60" t="s">
        <v>630</v>
      </c>
      <c r="AB60" t="s">
        <v>48</v>
      </c>
      <c r="AC60" t="s">
        <v>48</v>
      </c>
      <c r="AD60" t="str">
        <f t="shared" si="2"/>
        <v>good</v>
      </c>
    </row>
    <row r="61" spans="1:30" x14ac:dyDescent="0.35">
      <c r="A61" t="s">
        <v>97</v>
      </c>
      <c r="B61" t="s">
        <v>98</v>
      </c>
      <c r="C61" t="s">
        <v>99</v>
      </c>
      <c r="D61" t="s">
        <v>135</v>
      </c>
      <c r="E61" t="s">
        <v>29</v>
      </c>
      <c r="F61">
        <v>35</v>
      </c>
      <c r="G61" t="s">
        <v>1880</v>
      </c>
      <c r="H61" t="str">
        <f t="shared" si="3"/>
        <v>08</v>
      </c>
      <c r="I61" t="str">
        <f t="shared" si="4"/>
        <v>04</v>
      </c>
      <c r="J61" t="str">
        <f t="shared" si="5"/>
        <v>2023</v>
      </c>
      <c r="K61" t="s">
        <v>683</v>
      </c>
      <c r="L61" t="s">
        <v>128</v>
      </c>
      <c r="M61" t="s">
        <v>129</v>
      </c>
      <c r="N61" t="s">
        <v>130</v>
      </c>
      <c r="O61" t="s">
        <v>136</v>
      </c>
      <c r="P61" t="s">
        <v>238</v>
      </c>
      <c r="Q61" t="s">
        <v>239</v>
      </c>
      <c r="R61">
        <v>1</v>
      </c>
      <c r="S61">
        <v>23995</v>
      </c>
      <c r="T61">
        <v>0</v>
      </c>
      <c r="U61">
        <v>0</v>
      </c>
      <c r="V61">
        <f t="shared" si="10"/>
        <v>23995</v>
      </c>
      <c r="W61" t="s">
        <v>35</v>
      </c>
      <c r="X61" t="s">
        <v>139</v>
      </c>
      <c r="Y61" t="s">
        <v>140</v>
      </c>
      <c r="Z61">
        <f t="shared" si="11"/>
        <v>15055.845762711862</v>
      </c>
      <c r="AA61" t="s">
        <v>667</v>
      </c>
      <c r="AB61" t="s">
        <v>38</v>
      </c>
      <c r="AC61" t="s">
        <v>38</v>
      </c>
      <c r="AD61" t="str">
        <f t="shared" si="2"/>
        <v>good</v>
      </c>
    </row>
    <row r="62" spans="1:30" x14ac:dyDescent="0.35">
      <c r="A62" t="s">
        <v>25</v>
      </c>
      <c r="B62" t="s">
        <v>26</v>
      </c>
      <c r="C62" t="s">
        <v>27</v>
      </c>
      <c r="D62" t="s">
        <v>40</v>
      </c>
      <c r="E62" t="s">
        <v>29</v>
      </c>
      <c r="F62">
        <v>98</v>
      </c>
      <c r="G62" t="s">
        <v>1880</v>
      </c>
      <c r="H62" t="str">
        <f t="shared" si="3"/>
        <v>08</v>
      </c>
      <c r="I62" t="str">
        <f t="shared" si="4"/>
        <v>04</v>
      </c>
      <c r="J62" t="str">
        <f t="shared" si="5"/>
        <v>2023</v>
      </c>
      <c r="K62" t="s">
        <v>684</v>
      </c>
      <c r="L62" t="s">
        <v>128</v>
      </c>
      <c r="M62" t="s">
        <v>129</v>
      </c>
      <c r="N62" t="s">
        <v>130</v>
      </c>
      <c r="O62" t="s">
        <v>33</v>
      </c>
      <c r="P62" t="s">
        <v>268</v>
      </c>
      <c r="Q62" t="s">
        <v>269</v>
      </c>
      <c r="R62">
        <v>1</v>
      </c>
      <c r="S62">
        <v>23995</v>
      </c>
      <c r="T62">
        <v>0</v>
      </c>
      <c r="U62">
        <v>0</v>
      </c>
      <c r="V62">
        <f t="shared" si="10"/>
        <v>23995</v>
      </c>
      <c r="W62" t="s">
        <v>35</v>
      </c>
      <c r="X62" t="s">
        <v>43</v>
      </c>
      <c r="Y62" t="s">
        <v>37</v>
      </c>
      <c r="Z62">
        <f t="shared" si="11"/>
        <v>12896.295762711863</v>
      </c>
      <c r="AA62" t="s">
        <v>630</v>
      </c>
      <c r="AB62" t="s">
        <v>38</v>
      </c>
      <c r="AC62" t="s">
        <v>38</v>
      </c>
      <c r="AD62" t="str">
        <f t="shared" si="2"/>
        <v>good</v>
      </c>
    </row>
    <row r="63" spans="1:30" x14ac:dyDescent="0.35">
      <c r="A63" t="s">
        <v>585</v>
      </c>
      <c r="B63" t="s">
        <v>586</v>
      </c>
      <c r="C63" t="s">
        <v>587</v>
      </c>
      <c r="D63" t="s">
        <v>40</v>
      </c>
      <c r="E63" t="s">
        <v>29</v>
      </c>
      <c r="F63">
        <v>54</v>
      </c>
      <c r="G63" t="s">
        <v>1880</v>
      </c>
      <c r="H63" t="str">
        <f t="shared" si="3"/>
        <v>08</v>
      </c>
      <c r="I63" t="str">
        <f t="shared" si="4"/>
        <v>04</v>
      </c>
      <c r="J63" t="str">
        <f t="shared" si="5"/>
        <v>2023</v>
      </c>
      <c r="K63" t="s">
        <v>685</v>
      </c>
      <c r="L63" t="s">
        <v>128</v>
      </c>
      <c r="M63" t="s">
        <v>129</v>
      </c>
      <c r="N63" t="s">
        <v>130</v>
      </c>
      <c r="O63" t="s">
        <v>33</v>
      </c>
      <c r="P63" t="s">
        <v>318</v>
      </c>
      <c r="Q63" t="s">
        <v>319</v>
      </c>
      <c r="R63">
        <v>1</v>
      </c>
      <c r="S63">
        <v>23995</v>
      </c>
      <c r="T63">
        <v>2400</v>
      </c>
      <c r="U63">
        <v>600</v>
      </c>
      <c r="V63">
        <f t="shared" si="10"/>
        <v>21595</v>
      </c>
      <c r="W63" t="s">
        <v>566</v>
      </c>
      <c r="X63" t="s">
        <v>43</v>
      </c>
      <c r="Y63" t="s">
        <v>37</v>
      </c>
      <c r="Z63">
        <f t="shared" si="11"/>
        <v>11606.397457627118</v>
      </c>
      <c r="AA63" t="s">
        <v>630</v>
      </c>
      <c r="AB63" t="s">
        <v>48</v>
      </c>
      <c r="AC63" t="s">
        <v>48</v>
      </c>
      <c r="AD63" t="str">
        <f t="shared" si="2"/>
        <v>good</v>
      </c>
    </row>
    <row r="64" spans="1:30" x14ac:dyDescent="0.35">
      <c r="A64" t="s">
        <v>686</v>
      </c>
      <c r="B64" t="s">
        <v>687</v>
      </c>
      <c r="C64" t="s">
        <v>688</v>
      </c>
      <c r="D64" t="s">
        <v>135</v>
      </c>
      <c r="E64" t="s">
        <v>29</v>
      </c>
      <c r="F64">
        <v>20</v>
      </c>
      <c r="G64" t="s">
        <v>1878</v>
      </c>
      <c r="H64" t="str">
        <f t="shared" si="3"/>
        <v>09</v>
      </c>
      <c r="I64" t="str">
        <f t="shared" si="4"/>
        <v>04</v>
      </c>
      <c r="J64" t="str">
        <f t="shared" si="5"/>
        <v>2023</v>
      </c>
      <c r="K64" t="s">
        <v>689</v>
      </c>
      <c r="L64" t="s">
        <v>128</v>
      </c>
      <c r="M64" t="s">
        <v>270</v>
      </c>
      <c r="N64" t="s">
        <v>130</v>
      </c>
      <c r="O64" t="s">
        <v>136</v>
      </c>
      <c r="P64" t="s">
        <v>350</v>
      </c>
      <c r="Q64" t="s">
        <v>350</v>
      </c>
      <c r="R64">
        <v>1</v>
      </c>
      <c r="S64">
        <v>23995</v>
      </c>
      <c r="T64">
        <v>0</v>
      </c>
      <c r="U64">
        <v>1200</v>
      </c>
      <c r="V64">
        <f t="shared" si="10"/>
        <v>23995</v>
      </c>
      <c r="W64" t="s">
        <v>690</v>
      </c>
      <c r="X64" t="s">
        <v>139</v>
      </c>
      <c r="Y64" t="s">
        <v>140</v>
      </c>
      <c r="Z64">
        <f t="shared" si="11"/>
        <v>15055.845762711862</v>
      </c>
      <c r="AA64" t="s">
        <v>667</v>
      </c>
      <c r="AB64" t="s">
        <v>38</v>
      </c>
      <c r="AC64" t="s">
        <v>38</v>
      </c>
      <c r="AD64" t="str">
        <f t="shared" si="2"/>
        <v>good</v>
      </c>
    </row>
    <row r="65" spans="1:30" x14ac:dyDescent="0.35">
      <c r="A65" t="s">
        <v>63</v>
      </c>
      <c r="B65" t="s">
        <v>64</v>
      </c>
      <c r="C65" t="s">
        <v>65</v>
      </c>
      <c r="D65" t="s">
        <v>40</v>
      </c>
      <c r="E65" t="s">
        <v>29</v>
      </c>
      <c r="F65">
        <v>81</v>
      </c>
      <c r="G65" t="s">
        <v>1886</v>
      </c>
      <c r="H65" t="str">
        <f t="shared" si="3"/>
        <v>10</v>
      </c>
      <c r="I65" t="str">
        <f t="shared" si="4"/>
        <v>04</v>
      </c>
      <c r="J65" t="str">
        <f t="shared" si="5"/>
        <v>2023</v>
      </c>
      <c r="K65" t="s">
        <v>691</v>
      </c>
      <c r="L65" t="s">
        <v>128</v>
      </c>
      <c r="M65" t="s">
        <v>270</v>
      </c>
      <c r="N65" t="s">
        <v>130</v>
      </c>
      <c r="O65" t="s">
        <v>33</v>
      </c>
      <c r="P65" t="s">
        <v>318</v>
      </c>
      <c r="Q65" t="s">
        <v>319</v>
      </c>
      <c r="R65">
        <v>1</v>
      </c>
      <c r="S65">
        <v>23995</v>
      </c>
      <c r="T65">
        <v>2400</v>
      </c>
      <c r="U65">
        <v>0</v>
      </c>
      <c r="V65">
        <f t="shared" si="10"/>
        <v>21595</v>
      </c>
      <c r="W65" t="s">
        <v>35</v>
      </c>
      <c r="X65" t="s">
        <v>43</v>
      </c>
      <c r="Y65" t="s">
        <v>37</v>
      </c>
      <c r="Z65">
        <f t="shared" si="11"/>
        <v>11606.397457627118</v>
      </c>
      <c r="AA65" t="s">
        <v>630</v>
      </c>
      <c r="AB65" t="s">
        <v>48</v>
      </c>
      <c r="AC65" t="s">
        <v>48</v>
      </c>
      <c r="AD65" t="str">
        <f t="shared" si="2"/>
        <v>good</v>
      </c>
    </row>
    <row r="66" spans="1:30" x14ac:dyDescent="0.35">
      <c r="A66" t="s">
        <v>97</v>
      </c>
      <c r="B66" t="s">
        <v>98</v>
      </c>
      <c r="C66" t="s">
        <v>99</v>
      </c>
      <c r="D66" t="s">
        <v>135</v>
      </c>
      <c r="E66" t="s">
        <v>29</v>
      </c>
      <c r="F66">
        <v>54</v>
      </c>
      <c r="G66" t="s">
        <v>1884</v>
      </c>
      <c r="H66" t="str">
        <f t="shared" si="3"/>
        <v>12</v>
      </c>
      <c r="I66" t="str">
        <f t="shared" si="4"/>
        <v>04</v>
      </c>
      <c r="J66" t="str">
        <f t="shared" si="5"/>
        <v>2023</v>
      </c>
      <c r="K66" t="s">
        <v>692</v>
      </c>
      <c r="L66" t="s">
        <v>128</v>
      </c>
      <c r="M66" t="s">
        <v>270</v>
      </c>
      <c r="N66" t="s">
        <v>130</v>
      </c>
      <c r="O66" t="s">
        <v>136</v>
      </c>
      <c r="P66" t="s">
        <v>341</v>
      </c>
      <c r="Q66" t="s">
        <v>341</v>
      </c>
      <c r="R66">
        <v>1</v>
      </c>
      <c r="S66">
        <v>23995</v>
      </c>
      <c r="T66">
        <v>9598</v>
      </c>
      <c r="U66">
        <v>0</v>
      </c>
      <c r="V66">
        <f t="shared" si="10"/>
        <v>14397</v>
      </c>
      <c r="W66" t="s">
        <v>35</v>
      </c>
      <c r="X66" t="s">
        <v>139</v>
      </c>
      <c r="Y66" t="s">
        <v>140</v>
      </c>
      <c r="Z66">
        <f t="shared" si="11"/>
        <v>9033.5074576271181</v>
      </c>
      <c r="AA66" t="s">
        <v>667</v>
      </c>
      <c r="AB66" t="s">
        <v>48</v>
      </c>
      <c r="AC66" t="s">
        <v>48</v>
      </c>
      <c r="AD66" t="str">
        <f t="shared" ref="AD66:AD129" si="12">IF(Z66&gt;10000,"good","bad")</f>
        <v>bad</v>
      </c>
    </row>
    <row r="67" spans="1:30" x14ac:dyDescent="0.35">
      <c r="A67" t="s">
        <v>63</v>
      </c>
      <c r="B67" t="s">
        <v>64</v>
      </c>
      <c r="C67" t="s">
        <v>65</v>
      </c>
      <c r="D67" t="s">
        <v>135</v>
      </c>
      <c r="E67" t="s">
        <v>29</v>
      </c>
      <c r="F67">
        <v>94</v>
      </c>
      <c r="G67" t="s">
        <v>1875</v>
      </c>
      <c r="H67" t="str">
        <f t="shared" ref="H67:H130" si="13">TEXT(G67,"DD")</f>
        <v>13</v>
      </c>
      <c r="I67" t="str">
        <f t="shared" ref="I67:I130" si="14">TEXT(G67,"MM")</f>
        <v>04</v>
      </c>
      <c r="J67" t="str">
        <f t="shared" ref="J67:J130" si="15">TEXT(G67,"YYYY")</f>
        <v>2023</v>
      </c>
      <c r="K67" t="s">
        <v>693</v>
      </c>
      <c r="L67" t="s">
        <v>128</v>
      </c>
      <c r="M67" t="s">
        <v>270</v>
      </c>
      <c r="N67" t="s">
        <v>130</v>
      </c>
      <c r="O67" t="s">
        <v>136</v>
      </c>
      <c r="P67" t="s">
        <v>350</v>
      </c>
      <c r="Q67" t="s">
        <v>350</v>
      </c>
      <c r="R67">
        <v>1</v>
      </c>
      <c r="S67">
        <v>23995</v>
      </c>
      <c r="T67">
        <v>0</v>
      </c>
      <c r="U67">
        <v>0</v>
      </c>
      <c r="V67">
        <f t="shared" si="10"/>
        <v>23995</v>
      </c>
      <c r="W67" t="s">
        <v>35</v>
      </c>
      <c r="X67" t="s">
        <v>139</v>
      </c>
      <c r="Y67" t="s">
        <v>140</v>
      </c>
      <c r="Z67">
        <f t="shared" si="11"/>
        <v>15055.845762711862</v>
      </c>
      <c r="AA67" t="s">
        <v>667</v>
      </c>
      <c r="AB67" t="s">
        <v>38</v>
      </c>
      <c r="AC67" t="s">
        <v>38</v>
      </c>
      <c r="AD67" t="str">
        <f t="shared" si="12"/>
        <v>good</v>
      </c>
    </row>
    <row r="68" spans="1:30" x14ac:dyDescent="0.35">
      <c r="A68" t="s">
        <v>63</v>
      </c>
      <c r="B68" t="s">
        <v>64</v>
      </c>
      <c r="C68" t="s">
        <v>65</v>
      </c>
      <c r="D68" t="s">
        <v>135</v>
      </c>
      <c r="E68" t="s">
        <v>29</v>
      </c>
      <c r="F68">
        <v>96</v>
      </c>
      <c r="G68" t="s">
        <v>1875</v>
      </c>
      <c r="H68" t="str">
        <f t="shared" si="13"/>
        <v>13</v>
      </c>
      <c r="I68" t="str">
        <f t="shared" si="14"/>
        <v>04</v>
      </c>
      <c r="J68" t="str">
        <f t="shared" si="15"/>
        <v>2023</v>
      </c>
      <c r="K68" t="s">
        <v>694</v>
      </c>
      <c r="L68" t="s">
        <v>128</v>
      </c>
      <c r="M68" t="s">
        <v>270</v>
      </c>
      <c r="N68" t="s">
        <v>130</v>
      </c>
      <c r="O68" t="s">
        <v>136</v>
      </c>
      <c r="P68" t="s">
        <v>341</v>
      </c>
      <c r="Q68" t="s">
        <v>341</v>
      </c>
      <c r="R68">
        <v>1</v>
      </c>
      <c r="S68">
        <v>23995</v>
      </c>
      <c r="T68">
        <v>0</v>
      </c>
      <c r="U68">
        <v>0</v>
      </c>
      <c r="V68">
        <f t="shared" si="10"/>
        <v>23995</v>
      </c>
      <c r="W68" t="s">
        <v>35</v>
      </c>
      <c r="X68" t="s">
        <v>139</v>
      </c>
      <c r="Y68" t="s">
        <v>140</v>
      </c>
      <c r="Z68">
        <f t="shared" si="11"/>
        <v>15055.845762711862</v>
      </c>
      <c r="AA68" t="s">
        <v>667</v>
      </c>
      <c r="AB68" t="s">
        <v>38</v>
      </c>
      <c r="AC68" t="s">
        <v>38</v>
      </c>
      <c r="AD68" t="str">
        <f t="shared" si="12"/>
        <v>good</v>
      </c>
    </row>
    <row r="69" spans="1:30" x14ac:dyDescent="0.35">
      <c r="A69" t="s">
        <v>25</v>
      </c>
      <c r="B69" t="s">
        <v>26</v>
      </c>
      <c r="C69" t="s">
        <v>27</v>
      </c>
      <c r="D69" t="s">
        <v>40</v>
      </c>
      <c r="E69" t="s">
        <v>29</v>
      </c>
      <c r="F69">
        <v>180</v>
      </c>
      <c r="G69" t="s">
        <v>1892</v>
      </c>
      <c r="H69" t="str">
        <f t="shared" si="13"/>
        <v>15</v>
      </c>
      <c r="I69" t="str">
        <f t="shared" si="14"/>
        <v>04</v>
      </c>
      <c r="J69" t="str">
        <f t="shared" si="15"/>
        <v>2023</v>
      </c>
      <c r="K69" t="s">
        <v>695</v>
      </c>
      <c r="L69" t="s">
        <v>128</v>
      </c>
      <c r="M69" t="s">
        <v>270</v>
      </c>
      <c r="N69" t="s">
        <v>130</v>
      </c>
      <c r="O69" t="s">
        <v>33</v>
      </c>
      <c r="P69" t="s">
        <v>318</v>
      </c>
      <c r="Q69" t="s">
        <v>319</v>
      </c>
      <c r="R69">
        <v>1</v>
      </c>
      <c r="S69">
        <v>23995</v>
      </c>
      <c r="T69">
        <v>0</v>
      </c>
      <c r="U69">
        <v>0</v>
      </c>
      <c r="V69">
        <f t="shared" si="10"/>
        <v>23995</v>
      </c>
      <c r="W69" t="s">
        <v>35</v>
      </c>
      <c r="X69" t="s">
        <v>43</v>
      </c>
      <c r="Y69" t="s">
        <v>37</v>
      </c>
      <c r="Z69">
        <f t="shared" si="11"/>
        <v>12896.295762711863</v>
      </c>
      <c r="AA69" t="s">
        <v>630</v>
      </c>
      <c r="AB69" t="s">
        <v>38</v>
      </c>
      <c r="AC69" t="s">
        <v>38</v>
      </c>
      <c r="AD69" t="str">
        <f t="shared" si="12"/>
        <v>good</v>
      </c>
    </row>
    <row r="70" spans="1:30" x14ac:dyDescent="0.35">
      <c r="A70" t="s">
        <v>585</v>
      </c>
      <c r="B70" t="s">
        <v>586</v>
      </c>
      <c r="C70" t="s">
        <v>587</v>
      </c>
      <c r="D70" t="s">
        <v>40</v>
      </c>
      <c r="E70" t="s">
        <v>29</v>
      </c>
      <c r="F70">
        <v>105</v>
      </c>
      <c r="G70" t="s">
        <v>1892</v>
      </c>
      <c r="H70" t="str">
        <f t="shared" si="13"/>
        <v>15</v>
      </c>
      <c r="I70" t="str">
        <f t="shared" si="14"/>
        <v>04</v>
      </c>
      <c r="J70" t="str">
        <f t="shared" si="15"/>
        <v>2023</v>
      </c>
      <c r="K70" t="s">
        <v>696</v>
      </c>
      <c r="L70" t="s">
        <v>128</v>
      </c>
      <c r="M70" t="s">
        <v>270</v>
      </c>
      <c r="N70" t="s">
        <v>130</v>
      </c>
      <c r="O70" t="s">
        <v>33</v>
      </c>
      <c r="P70" t="s">
        <v>268</v>
      </c>
      <c r="Q70" t="s">
        <v>269</v>
      </c>
      <c r="R70">
        <v>1</v>
      </c>
      <c r="S70">
        <v>23995</v>
      </c>
      <c r="T70">
        <v>2400</v>
      </c>
      <c r="U70">
        <v>0</v>
      </c>
      <c r="V70">
        <f t="shared" si="10"/>
        <v>21595</v>
      </c>
      <c r="W70" t="s">
        <v>566</v>
      </c>
      <c r="X70" t="s">
        <v>43</v>
      </c>
      <c r="Y70" t="s">
        <v>37</v>
      </c>
      <c r="Z70">
        <f t="shared" si="11"/>
        <v>11606.397457627118</v>
      </c>
      <c r="AA70" t="s">
        <v>630</v>
      </c>
      <c r="AB70" t="s">
        <v>48</v>
      </c>
      <c r="AC70" t="s">
        <v>48</v>
      </c>
      <c r="AD70" t="str">
        <f t="shared" si="12"/>
        <v>good</v>
      </c>
    </row>
    <row r="71" spans="1:30" x14ac:dyDescent="0.35">
      <c r="A71" t="s">
        <v>585</v>
      </c>
      <c r="B71" t="s">
        <v>586</v>
      </c>
      <c r="C71" t="s">
        <v>587</v>
      </c>
      <c r="D71" t="s">
        <v>135</v>
      </c>
      <c r="E71" t="s">
        <v>29</v>
      </c>
      <c r="F71">
        <v>116</v>
      </c>
      <c r="G71" t="s">
        <v>1876</v>
      </c>
      <c r="H71" t="str">
        <f t="shared" si="13"/>
        <v>16</v>
      </c>
      <c r="I71" t="str">
        <f t="shared" si="14"/>
        <v>04</v>
      </c>
      <c r="J71" t="str">
        <f t="shared" si="15"/>
        <v>2023</v>
      </c>
      <c r="K71" t="s">
        <v>697</v>
      </c>
      <c r="L71" t="s">
        <v>128</v>
      </c>
      <c r="M71" t="s">
        <v>408</v>
      </c>
      <c r="N71" t="s">
        <v>130</v>
      </c>
      <c r="O71" t="s">
        <v>136</v>
      </c>
      <c r="P71" t="s">
        <v>698</v>
      </c>
      <c r="Q71" t="s">
        <v>698</v>
      </c>
      <c r="R71">
        <v>1</v>
      </c>
      <c r="S71">
        <v>23995</v>
      </c>
      <c r="T71">
        <v>0</v>
      </c>
      <c r="U71">
        <v>0</v>
      </c>
      <c r="V71">
        <f t="shared" si="10"/>
        <v>23995</v>
      </c>
      <c r="W71" t="s">
        <v>566</v>
      </c>
      <c r="X71" t="s">
        <v>139</v>
      </c>
      <c r="Y71" t="s">
        <v>140</v>
      </c>
      <c r="Z71">
        <f t="shared" si="11"/>
        <v>15055.845762711862</v>
      </c>
      <c r="AA71" t="s">
        <v>667</v>
      </c>
      <c r="AB71" t="s">
        <v>38</v>
      </c>
      <c r="AC71" t="s">
        <v>38</v>
      </c>
      <c r="AD71" t="str">
        <f t="shared" si="12"/>
        <v>good</v>
      </c>
    </row>
    <row r="72" spans="1:30" x14ac:dyDescent="0.35">
      <c r="A72" t="s">
        <v>568</v>
      </c>
      <c r="B72" t="s">
        <v>569</v>
      </c>
      <c r="C72" t="s">
        <v>570</v>
      </c>
      <c r="D72" t="s">
        <v>40</v>
      </c>
      <c r="E72" t="s">
        <v>29</v>
      </c>
      <c r="F72">
        <v>77</v>
      </c>
      <c r="G72" t="s">
        <v>1876</v>
      </c>
      <c r="H72" t="str">
        <f t="shared" si="13"/>
        <v>16</v>
      </c>
      <c r="I72" t="str">
        <f t="shared" si="14"/>
        <v>04</v>
      </c>
      <c r="J72" t="str">
        <f t="shared" si="15"/>
        <v>2023</v>
      </c>
      <c r="K72" t="s">
        <v>699</v>
      </c>
      <c r="L72" t="s">
        <v>128</v>
      </c>
      <c r="M72" t="s">
        <v>408</v>
      </c>
      <c r="N72" t="s">
        <v>130</v>
      </c>
      <c r="O72" t="s">
        <v>33</v>
      </c>
      <c r="P72" t="s">
        <v>268</v>
      </c>
      <c r="Q72" t="s">
        <v>269</v>
      </c>
      <c r="R72">
        <v>1</v>
      </c>
      <c r="S72">
        <v>23995</v>
      </c>
      <c r="T72">
        <v>2400</v>
      </c>
      <c r="U72">
        <v>0</v>
      </c>
      <c r="V72">
        <f t="shared" si="10"/>
        <v>21595</v>
      </c>
      <c r="W72" t="s">
        <v>566</v>
      </c>
      <c r="X72" t="s">
        <v>43</v>
      </c>
      <c r="Y72" t="s">
        <v>37</v>
      </c>
      <c r="Z72">
        <f t="shared" si="11"/>
        <v>11606.397457627118</v>
      </c>
      <c r="AA72" t="s">
        <v>630</v>
      </c>
      <c r="AB72" t="s">
        <v>48</v>
      </c>
      <c r="AC72" t="s">
        <v>48</v>
      </c>
      <c r="AD72" t="str">
        <f t="shared" si="12"/>
        <v>good</v>
      </c>
    </row>
    <row r="73" spans="1:30" x14ac:dyDescent="0.35">
      <c r="A73" t="s">
        <v>143</v>
      </c>
      <c r="B73" t="s">
        <v>144</v>
      </c>
      <c r="C73" t="s">
        <v>145</v>
      </c>
      <c r="D73" t="s">
        <v>135</v>
      </c>
      <c r="E73" t="s">
        <v>29</v>
      </c>
      <c r="F73">
        <v>58</v>
      </c>
      <c r="G73" t="s">
        <v>1882</v>
      </c>
      <c r="H73" t="str">
        <f t="shared" si="13"/>
        <v>19</v>
      </c>
      <c r="I73" t="str">
        <f t="shared" si="14"/>
        <v>04</v>
      </c>
      <c r="J73" t="str">
        <f t="shared" si="15"/>
        <v>2023</v>
      </c>
      <c r="K73" t="s">
        <v>700</v>
      </c>
      <c r="L73" t="s">
        <v>128</v>
      </c>
      <c r="M73" t="s">
        <v>408</v>
      </c>
      <c r="N73" t="s">
        <v>130</v>
      </c>
      <c r="O73" t="s">
        <v>136</v>
      </c>
      <c r="P73" t="s">
        <v>465</v>
      </c>
      <c r="Q73" t="s">
        <v>465</v>
      </c>
      <c r="R73">
        <v>1</v>
      </c>
      <c r="S73">
        <v>23995</v>
      </c>
      <c r="T73">
        <v>0</v>
      </c>
      <c r="U73">
        <v>0</v>
      </c>
      <c r="V73">
        <f t="shared" si="10"/>
        <v>23995</v>
      </c>
      <c r="W73" t="s">
        <v>35</v>
      </c>
      <c r="X73" t="s">
        <v>139</v>
      </c>
      <c r="Y73" t="s">
        <v>140</v>
      </c>
      <c r="Z73">
        <f t="shared" si="11"/>
        <v>15055.845762711862</v>
      </c>
      <c r="AA73" t="s">
        <v>667</v>
      </c>
      <c r="AB73" t="s">
        <v>38</v>
      </c>
      <c r="AC73" t="s">
        <v>38</v>
      </c>
      <c r="AD73" t="str">
        <f t="shared" si="12"/>
        <v>good</v>
      </c>
    </row>
    <row r="74" spans="1:30" x14ac:dyDescent="0.35">
      <c r="A74" t="s">
        <v>575</v>
      </c>
      <c r="B74" t="s">
        <v>576</v>
      </c>
      <c r="C74" t="s">
        <v>577</v>
      </c>
      <c r="D74" t="s">
        <v>28</v>
      </c>
      <c r="E74" t="s">
        <v>29</v>
      </c>
      <c r="F74">
        <v>381</v>
      </c>
      <c r="G74" t="s">
        <v>1882</v>
      </c>
      <c r="H74" t="str">
        <f t="shared" si="13"/>
        <v>19</v>
      </c>
      <c r="I74" t="str">
        <f t="shared" si="14"/>
        <v>04</v>
      </c>
      <c r="J74" t="str">
        <f t="shared" si="15"/>
        <v>2023</v>
      </c>
      <c r="K74" t="s">
        <v>701</v>
      </c>
      <c r="L74" t="s">
        <v>128</v>
      </c>
      <c r="M74" t="s">
        <v>408</v>
      </c>
      <c r="N74" t="s">
        <v>130</v>
      </c>
      <c r="O74" t="s">
        <v>33</v>
      </c>
      <c r="P74" t="s">
        <v>702</v>
      </c>
      <c r="Q74" t="s">
        <v>703</v>
      </c>
      <c r="R74">
        <v>1</v>
      </c>
      <c r="S74">
        <v>23995</v>
      </c>
      <c r="T74">
        <v>0</v>
      </c>
      <c r="U74">
        <v>2400</v>
      </c>
      <c r="V74">
        <f t="shared" si="10"/>
        <v>23995</v>
      </c>
      <c r="W74" t="s">
        <v>566</v>
      </c>
      <c r="X74" t="s">
        <v>36</v>
      </c>
      <c r="Y74" t="s">
        <v>37</v>
      </c>
      <c r="Z74">
        <f t="shared" si="11"/>
        <v>12896.295762711863</v>
      </c>
      <c r="AA74" t="s">
        <v>567</v>
      </c>
      <c r="AB74" t="s">
        <v>38</v>
      </c>
      <c r="AC74" t="s">
        <v>38</v>
      </c>
      <c r="AD74" t="str">
        <f t="shared" si="12"/>
        <v>good</v>
      </c>
    </row>
    <row r="75" spans="1:30" x14ac:dyDescent="0.35">
      <c r="A75" t="s">
        <v>704</v>
      </c>
      <c r="B75" t="s">
        <v>705</v>
      </c>
      <c r="C75" t="s">
        <v>706</v>
      </c>
      <c r="D75" t="s">
        <v>135</v>
      </c>
      <c r="E75" t="s">
        <v>29</v>
      </c>
      <c r="F75">
        <v>102</v>
      </c>
      <c r="G75" t="s">
        <v>1881</v>
      </c>
      <c r="H75" t="str">
        <f t="shared" si="13"/>
        <v>20</v>
      </c>
      <c r="I75" t="str">
        <f t="shared" si="14"/>
        <v>04</v>
      </c>
      <c r="J75" t="str">
        <f t="shared" si="15"/>
        <v>2023</v>
      </c>
      <c r="K75" t="s">
        <v>707</v>
      </c>
      <c r="L75" t="s">
        <v>128</v>
      </c>
      <c r="M75" t="s">
        <v>408</v>
      </c>
      <c r="N75" t="s">
        <v>130</v>
      </c>
      <c r="O75" t="s">
        <v>136</v>
      </c>
      <c r="P75" t="s">
        <v>341</v>
      </c>
      <c r="Q75" t="s">
        <v>341</v>
      </c>
      <c r="R75">
        <v>1</v>
      </c>
      <c r="S75">
        <v>23995</v>
      </c>
      <c r="T75">
        <v>9598</v>
      </c>
      <c r="U75">
        <v>0</v>
      </c>
      <c r="V75">
        <f t="shared" si="10"/>
        <v>14397</v>
      </c>
      <c r="W75" t="s">
        <v>566</v>
      </c>
      <c r="X75" t="s">
        <v>139</v>
      </c>
      <c r="Y75" t="s">
        <v>140</v>
      </c>
      <c r="Z75">
        <f t="shared" si="11"/>
        <v>9033.5074576271181</v>
      </c>
      <c r="AA75" t="s">
        <v>667</v>
      </c>
      <c r="AB75" t="s">
        <v>48</v>
      </c>
      <c r="AC75" t="s">
        <v>48</v>
      </c>
      <c r="AD75" t="str">
        <f t="shared" si="12"/>
        <v>bad</v>
      </c>
    </row>
    <row r="76" spans="1:30" x14ac:dyDescent="0.35">
      <c r="A76" t="s">
        <v>704</v>
      </c>
      <c r="B76" t="s">
        <v>705</v>
      </c>
      <c r="C76" t="s">
        <v>706</v>
      </c>
      <c r="D76" t="s">
        <v>135</v>
      </c>
      <c r="E76" t="s">
        <v>29</v>
      </c>
      <c r="F76">
        <v>103</v>
      </c>
      <c r="G76" t="s">
        <v>1881</v>
      </c>
      <c r="H76" t="str">
        <f t="shared" si="13"/>
        <v>20</v>
      </c>
      <c r="I76" t="str">
        <f t="shared" si="14"/>
        <v>04</v>
      </c>
      <c r="J76" t="str">
        <f t="shared" si="15"/>
        <v>2023</v>
      </c>
      <c r="K76" t="s">
        <v>707</v>
      </c>
      <c r="L76" t="s">
        <v>128</v>
      </c>
      <c r="M76" t="s">
        <v>408</v>
      </c>
      <c r="N76" t="s">
        <v>130</v>
      </c>
      <c r="O76" t="s">
        <v>136</v>
      </c>
      <c r="P76" t="s">
        <v>341</v>
      </c>
      <c r="Q76" t="s">
        <v>341</v>
      </c>
      <c r="R76">
        <v>1</v>
      </c>
      <c r="S76">
        <v>23995</v>
      </c>
      <c r="T76">
        <v>9598</v>
      </c>
      <c r="U76">
        <v>0</v>
      </c>
      <c r="V76">
        <f t="shared" si="10"/>
        <v>14397</v>
      </c>
      <c r="W76" t="s">
        <v>566</v>
      </c>
      <c r="X76" t="s">
        <v>139</v>
      </c>
      <c r="Y76" t="s">
        <v>140</v>
      </c>
      <c r="Z76">
        <f t="shared" si="11"/>
        <v>9033.5074576271181</v>
      </c>
      <c r="AA76" t="s">
        <v>667</v>
      </c>
      <c r="AB76" t="s">
        <v>48</v>
      </c>
      <c r="AC76" t="s">
        <v>48</v>
      </c>
      <c r="AD76" t="str">
        <f t="shared" si="12"/>
        <v>bad</v>
      </c>
    </row>
    <row r="77" spans="1:30" x14ac:dyDescent="0.35">
      <c r="A77" t="s">
        <v>708</v>
      </c>
      <c r="B77" t="s">
        <v>709</v>
      </c>
      <c r="C77" t="s">
        <v>710</v>
      </c>
      <c r="D77" t="s">
        <v>135</v>
      </c>
      <c r="E77" t="s">
        <v>29</v>
      </c>
      <c r="F77">
        <v>49</v>
      </c>
      <c r="G77" t="s">
        <v>1877</v>
      </c>
      <c r="H77" t="str">
        <f t="shared" si="13"/>
        <v>21</v>
      </c>
      <c r="I77" t="str">
        <f t="shared" si="14"/>
        <v>04</v>
      </c>
      <c r="J77" t="str">
        <f t="shared" si="15"/>
        <v>2023</v>
      </c>
      <c r="K77" t="s">
        <v>711</v>
      </c>
      <c r="L77" t="s">
        <v>128</v>
      </c>
      <c r="M77" t="s">
        <v>408</v>
      </c>
      <c r="N77" t="s">
        <v>130</v>
      </c>
      <c r="O77" t="s">
        <v>136</v>
      </c>
      <c r="P77" t="s">
        <v>712</v>
      </c>
      <c r="Q77" t="s">
        <v>465</v>
      </c>
      <c r="R77">
        <v>1</v>
      </c>
      <c r="S77">
        <v>23995</v>
      </c>
      <c r="T77">
        <v>0</v>
      </c>
      <c r="U77">
        <v>720</v>
      </c>
      <c r="V77">
        <f t="shared" si="10"/>
        <v>23995</v>
      </c>
      <c r="W77" t="s">
        <v>566</v>
      </c>
      <c r="X77" t="s">
        <v>139</v>
      </c>
      <c r="Y77" t="s">
        <v>140</v>
      </c>
      <c r="Z77">
        <f t="shared" si="11"/>
        <v>15055.845762711862</v>
      </c>
      <c r="AA77" t="s">
        <v>667</v>
      </c>
      <c r="AB77" t="s">
        <v>38</v>
      </c>
      <c r="AC77" t="s">
        <v>38</v>
      </c>
      <c r="AD77" t="str">
        <f t="shared" si="12"/>
        <v>good</v>
      </c>
    </row>
    <row r="78" spans="1:30" x14ac:dyDescent="0.35">
      <c r="A78" t="s">
        <v>568</v>
      </c>
      <c r="B78" t="s">
        <v>569</v>
      </c>
      <c r="C78" t="s">
        <v>570</v>
      </c>
      <c r="D78" t="s">
        <v>135</v>
      </c>
      <c r="E78" t="s">
        <v>29</v>
      </c>
      <c r="F78">
        <v>111</v>
      </c>
      <c r="G78" t="s">
        <v>1887</v>
      </c>
      <c r="H78" t="str">
        <f t="shared" si="13"/>
        <v>22</v>
      </c>
      <c r="I78" t="str">
        <f t="shared" si="14"/>
        <v>04</v>
      </c>
      <c r="J78" t="str">
        <f t="shared" si="15"/>
        <v>2023</v>
      </c>
      <c r="K78" t="s">
        <v>713</v>
      </c>
      <c r="L78" t="s">
        <v>128</v>
      </c>
      <c r="M78" t="s">
        <v>408</v>
      </c>
      <c r="N78" t="s">
        <v>130</v>
      </c>
      <c r="O78" t="s">
        <v>136</v>
      </c>
      <c r="P78" t="s">
        <v>238</v>
      </c>
      <c r="Q78" t="s">
        <v>239</v>
      </c>
      <c r="R78">
        <v>1</v>
      </c>
      <c r="S78">
        <v>23995</v>
      </c>
      <c r="T78">
        <v>0</v>
      </c>
      <c r="U78">
        <v>0</v>
      </c>
      <c r="V78">
        <f t="shared" si="10"/>
        <v>23995</v>
      </c>
      <c r="W78" t="s">
        <v>566</v>
      </c>
      <c r="X78" t="s">
        <v>139</v>
      </c>
      <c r="Y78" t="s">
        <v>140</v>
      </c>
      <c r="Z78">
        <f t="shared" si="11"/>
        <v>15055.845762711862</v>
      </c>
      <c r="AA78" t="s">
        <v>667</v>
      </c>
      <c r="AB78" t="s">
        <v>38</v>
      </c>
      <c r="AC78" t="s">
        <v>38</v>
      </c>
      <c r="AD78" t="str">
        <f t="shared" si="12"/>
        <v>good</v>
      </c>
    </row>
    <row r="79" spans="1:30" x14ac:dyDescent="0.35">
      <c r="A79" t="s">
        <v>714</v>
      </c>
      <c r="B79" t="s">
        <v>715</v>
      </c>
      <c r="C79" t="s">
        <v>716</v>
      </c>
      <c r="D79" t="s">
        <v>135</v>
      </c>
      <c r="E79" t="s">
        <v>29</v>
      </c>
      <c r="F79">
        <v>129</v>
      </c>
      <c r="G79" t="s">
        <v>1887</v>
      </c>
      <c r="H79" t="str">
        <f t="shared" si="13"/>
        <v>22</v>
      </c>
      <c r="I79" t="str">
        <f t="shared" si="14"/>
        <v>04</v>
      </c>
      <c r="J79" t="str">
        <f t="shared" si="15"/>
        <v>2023</v>
      </c>
      <c r="K79" t="s">
        <v>717</v>
      </c>
      <c r="L79" t="s">
        <v>128</v>
      </c>
      <c r="M79" t="s">
        <v>408</v>
      </c>
      <c r="N79" t="s">
        <v>130</v>
      </c>
      <c r="O79" t="s">
        <v>136</v>
      </c>
      <c r="P79" t="s">
        <v>698</v>
      </c>
      <c r="Q79" t="s">
        <v>698</v>
      </c>
      <c r="R79">
        <v>1</v>
      </c>
      <c r="S79">
        <v>23995</v>
      </c>
      <c r="T79">
        <v>0</v>
      </c>
      <c r="U79">
        <v>0</v>
      </c>
      <c r="V79">
        <f t="shared" si="10"/>
        <v>23995</v>
      </c>
      <c r="W79" t="s">
        <v>566</v>
      </c>
      <c r="X79" t="s">
        <v>139</v>
      </c>
      <c r="Y79" t="s">
        <v>140</v>
      </c>
      <c r="Z79">
        <f t="shared" si="11"/>
        <v>15055.845762711862</v>
      </c>
      <c r="AA79" t="s">
        <v>667</v>
      </c>
      <c r="AB79" t="s">
        <v>38</v>
      </c>
      <c r="AC79" t="s">
        <v>38</v>
      </c>
      <c r="AD79" t="str">
        <f t="shared" si="12"/>
        <v>good</v>
      </c>
    </row>
    <row r="80" spans="1:30" x14ac:dyDescent="0.35">
      <c r="A80" t="s">
        <v>575</v>
      </c>
      <c r="B80" t="s">
        <v>576</v>
      </c>
      <c r="C80" t="s">
        <v>577</v>
      </c>
      <c r="D80" t="s">
        <v>135</v>
      </c>
      <c r="E80" t="s">
        <v>29</v>
      </c>
      <c r="F80">
        <v>426</v>
      </c>
      <c r="G80" t="s">
        <v>1887</v>
      </c>
      <c r="H80" t="str">
        <f t="shared" si="13"/>
        <v>22</v>
      </c>
      <c r="I80" t="str">
        <f t="shared" si="14"/>
        <v>04</v>
      </c>
      <c r="J80" t="str">
        <f t="shared" si="15"/>
        <v>2023</v>
      </c>
      <c r="K80" t="s">
        <v>718</v>
      </c>
      <c r="L80" t="s">
        <v>128</v>
      </c>
      <c r="M80" t="s">
        <v>408</v>
      </c>
      <c r="N80" t="s">
        <v>130</v>
      </c>
      <c r="O80" t="s">
        <v>136</v>
      </c>
      <c r="P80" t="s">
        <v>719</v>
      </c>
      <c r="Q80" t="s">
        <v>720</v>
      </c>
      <c r="R80">
        <v>1</v>
      </c>
      <c r="S80">
        <v>23995</v>
      </c>
      <c r="T80">
        <v>7198</v>
      </c>
      <c r="U80">
        <v>0</v>
      </c>
      <c r="V80">
        <f t="shared" si="10"/>
        <v>16797</v>
      </c>
      <c r="W80" t="s">
        <v>566</v>
      </c>
      <c r="X80" t="s">
        <v>139</v>
      </c>
      <c r="Y80" t="s">
        <v>140</v>
      </c>
      <c r="Z80">
        <f t="shared" si="11"/>
        <v>10539.405762711864</v>
      </c>
      <c r="AA80" t="s">
        <v>667</v>
      </c>
      <c r="AB80" t="s">
        <v>48</v>
      </c>
      <c r="AC80" t="s">
        <v>48</v>
      </c>
      <c r="AD80" t="str">
        <f t="shared" si="12"/>
        <v>good</v>
      </c>
    </row>
    <row r="81" spans="1:30" x14ac:dyDescent="0.35">
      <c r="A81" t="s">
        <v>568</v>
      </c>
      <c r="B81" t="s">
        <v>569</v>
      </c>
      <c r="C81" t="s">
        <v>570</v>
      </c>
      <c r="D81" t="s">
        <v>40</v>
      </c>
      <c r="E81" t="s">
        <v>29</v>
      </c>
      <c r="F81">
        <v>114</v>
      </c>
      <c r="G81" t="s">
        <v>1887</v>
      </c>
      <c r="H81" t="str">
        <f t="shared" si="13"/>
        <v>22</v>
      </c>
      <c r="I81" t="str">
        <f t="shared" si="14"/>
        <v>04</v>
      </c>
      <c r="J81" t="str">
        <f t="shared" si="15"/>
        <v>2023</v>
      </c>
      <c r="K81" t="s">
        <v>699</v>
      </c>
      <c r="L81" t="s">
        <v>128</v>
      </c>
      <c r="M81" t="s">
        <v>408</v>
      </c>
      <c r="N81" t="s">
        <v>130</v>
      </c>
      <c r="O81" t="s">
        <v>33</v>
      </c>
      <c r="P81" t="s">
        <v>268</v>
      </c>
      <c r="Q81" t="s">
        <v>269</v>
      </c>
      <c r="R81">
        <v>1</v>
      </c>
      <c r="S81">
        <v>23995</v>
      </c>
      <c r="T81">
        <v>2400</v>
      </c>
      <c r="U81">
        <v>0</v>
      </c>
      <c r="V81">
        <f t="shared" si="10"/>
        <v>21595</v>
      </c>
      <c r="W81" t="s">
        <v>566</v>
      </c>
      <c r="X81" t="s">
        <v>43</v>
      </c>
      <c r="Y81" t="s">
        <v>37</v>
      </c>
      <c r="Z81">
        <f t="shared" si="11"/>
        <v>11606.397457627118</v>
      </c>
      <c r="AA81" t="s">
        <v>630</v>
      </c>
      <c r="AB81" t="s">
        <v>48</v>
      </c>
      <c r="AC81" t="s">
        <v>48</v>
      </c>
      <c r="AD81" t="str">
        <f t="shared" si="12"/>
        <v>good</v>
      </c>
    </row>
    <row r="82" spans="1:30" x14ac:dyDescent="0.35">
      <c r="A82" t="s">
        <v>714</v>
      </c>
      <c r="B82" t="s">
        <v>715</v>
      </c>
      <c r="C82" t="s">
        <v>716</v>
      </c>
      <c r="D82" t="s">
        <v>50</v>
      </c>
      <c r="E82" t="s">
        <v>29</v>
      </c>
      <c r="F82">
        <v>2155</v>
      </c>
      <c r="G82" t="s">
        <v>1952</v>
      </c>
      <c r="H82" t="str">
        <f t="shared" si="13"/>
        <v>30</v>
      </c>
      <c r="I82" t="str">
        <f t="shared" si="14"/>
        <v>03</v>
      </c>
      <c r="J82" t="str">
        <f t="shared" si="15"/>
        <v>2023</v>
      </c>
      <c r="K82" t="s">
        <v>721</v>
      </c>
      <c r="L82" t="s">
        <v>30</v>
      </c>
      <c r="M82" t="s">
        <v>31</v>
      </c>
      <c r="N82" t="s">
        <v>32</v>
      </c>
      <c r="O82" t="s">
        <v>33</v>
      </c>
      <c r="P82" t="s">
        <v>299</v>
      </c>
      <c r="Q82" t="s">
        <v>299</v>
      </c>
      <c r="R82">
        <v>1</v>
      </c>
      <c r="S82">
        <v>22995</v>
      </c>
      <c r="T82">
        <v>0</v>
      </c>
      <c r="U82">
        <v>0</v>
      </c>
      <c r="V82">
        <v>22995</v>
      </c>
      <c r="W82" t="s">
        <v>566</v>
      </c>
      <c r="X82" t="s">
        <v>53</v>
      </c>
      <c r="Y82" t="s">
        <v>37</v>
      </c>
      <c r="Z82">
        <v>12358.83813559322</v>
      </c>
      <c r="AA82" t="s">
        <v>722</v>
      </c>
      <c r="AB82" t="s">
        <v>38</v>
      </c>
      <c r="AC82" t="s">
        <v>38</v>
      </c>
      <c r="AD82" t="str">
        <f t="shared" si="12"/>
        <v>good</v>
      </c>
    </row>
    <row r="83" spans="1:30" x14ac:dyDescent="0.35">
      <c r="A83" t="s">
        <v>704</v>
      </c>
      <c r="B83" t="s">
        <v>705</v>
      </c>
      <c r="C83" t="s">
        <v>706</v>
      </c>
      <c r="D83" t="s">
        <v>44</v>
      </c>
      <c r="E83" t="s">
        <v>29</v>
      </c>
      <c r="F83">
        <v>34</v>
      </c>
      <c r="G83" t="s">
        <v>1880</v>
      </c>
      <c r="H83" t="str">
        <f t="shared" si="13"/>
        <v>08</v>
      </c>
      <c r="I83" t="str">
        <f t="shared" si="14"/>
        <v>04</v>
      </c>
      <c r="J83" t="str">
        <f t="shared" si="15"/>
        <v>2023</v>
      </c>
      <c r="K83" t="s">
        <v>723</v>
      </c>
      <c r="L83" t="s">
        <v>128</v>
      </c>
      <c r="M83" t="s">
        <v>129</v>
      </c>
      <c r="N83" t="s">
        <v>130</v>
      </c>
      <c r="O83" t="s">
        <v>33</v>
      </c>
      <c r="P83" t="s">
        <v>354</v>
      </c>
      <c r="Q83" t="s">
        <v>354</v>
      </c>
      <c r="R83">
        <v>1</v>
      </c>
      <c r="S83">
        <v>22995</v>
      </c>
      <c r="T83">
        <v>11498</v>
      </c>
      <c r="U83">
        <v>448</v>
      </c>
      <c r="V83">
        <f t="shared" ref="V83:V102" si="16">S83-T83</f>
        <v>11497</v>
      </c>
      <c r="W83" t="s">
        <v>566</v>
      </c>
      <c r="X83" t="s">
        <v>55</v>
      </c>
      <c r="Y83" t="s">
        <v>37</v>
      </c>
      <c r="Z83">
        <f t="shared" ref="Z83:Z102" si="17">IF(Y83="Traditional",V83-(V83*31%)-(V83*18/118),V83-(V83*22%)-(V83*18/118))</f>
        <v>6179.1503389830514</v>
      </c>
      <c r="AA83" t="s">
        <v>724</v>
      </c>
      <c r="AB83" t="s">
        <v>48</v>
      </c>
      <c r="AC83" t="s">
        <v>48</v>
      </c>
      <c r="AD83" t="str">
        <f t="shared" si="12"/>
        <v>bad</v>
      </c>
    </row>
    <row r="84" spans="1:30" x14ac:dyDescent="0.35">
      <c r="A84" t="s">
        <v>704</v>
      </c>
      <c r="B84" t="s">
        <v>705</v>
      </c>
      <c r="C84" t="s">
        <v>706</v>
      </c>
      <c r="D84" t="s">
        <v>44</v>
      </c>
      <c r="E84" t="s">
        <v>29</v>
      </c>
      <c r="F84">
        <v>42</v>
      </c>
      <c r="G84" t="s">
        <v>1878</v>
      </c>
      <c r="H84" t="str">
        <f t="shared" si="13"/>
        <v>09</v>
      </c>
      <c r="I84" t="str">
        <f t="shared" si="14"/>
        <v>04</v>
      </c>
      <c r="J84" t="str">
        <f t="shared" si="15"/>
        <v>2023</v>
      </c>
      <c r="K84" t="s">
        <v>723</v>
      </c>
      <c r="L84" t="s">
        <v>128</v>
      </c>
      <c r="M84" t="s">
        <v>270</v>
      </c>
      <c r="N84" t="s">
        <v>130</v>
      </c>
      <c r="O84" t="s">
        <v>33</v>
      </c>
      <c r="P84" t="s">
        <v>354</v>
      </c>
      <c r="Q84" t="s">
        <v>354</v>
      </c>
      <c r="R84">
        <v>1</v>
      </c>
      <c r="S84">
        <v>22995</v>
      </c>
      <c r="T84">
        <v>11498</v>
      </c>
      <c r="U84">
        <v>448</v>
      </c>
      <c r="V84">
        <f t="shared" si="16"/>
        <v>11497</v>
      </c>
      <c r="W84" t="s">
        <v>566</v>
      </c>
      <c r="X84" t="s">
        <v>55</v>
      </c>
      <c r="Y84" t="s">
        <v>37</v>
      </c>
      <c r="Z84">
        <f t="shared" si="17"/>
        <v>6179.1503389830514</v>
      </c>
      <c r="AA84" t="s">
        <v>724</v>
      </c>
      <c r="AB84" t="s">
        <v>48</v>
      </c>
      <c r="AC84" t="s">
        <v>48</v>
      </c>
      <c r="AD84" t="str">
        <f t="shared" si="12"/>
        <v>bad</v>
      </c>
    </row>
    <row r="85" spans="1:30" x14ac:dyDescent="0.35">
      <c r="A85" t="s">
        <v>575</v>
      </c>
      <c r="B85" t="s">
        <v>576</v>
      </c>
      <c r="C85" t="s">
        <v>577</v>
      </c>
      <c r="D85" t="s">
        <v>50</v>
      </c>
      <c r="E85" t="s">
        <v>29</v>
      </c>
      <c r="F85">
        <v>197</v>
      </c>
      <c r="G85" t="s">
        <v>1878</v>
      </c>
      <c r="H85" t="str">
        <f t="shared" si="13"/>
        <v>09</v>
      </c>
      <c r="I85" t="str">
        <f t="shared" si="14"/>
        <v>04</v>
      </c>
      <c r="J85" t="str">
        <f t="shared" si="15"/>
        <v>2023</v>
      </c>
      <c r="K85" t="s">
        <v>725</v>
      </c>
      <c r="L85" t="s">
        <v>128</v>
      </c>
      <c r="M85" t="s">
        <v>270</v>
      </c>
      <c r="N85" t="s">
        <v>130</v>
      </c>
      <c r="O85" t="s">
        <v>33</v>
      </c>
      <c r="P85" t="s">
        <v>298</v>
      </c>
      <c r="Q85" t="s">
        <v>299</v>
      </c>
      <c r="R85">
        <v>1</v>
      </c>
      <c r="S85">
        <v>22995</v>
      </c>
      <c r="T85">
        <v>9198</v>
      </c>
      <c r="U85">
        <v>0</v>
      </c>
      <c r="V85">
        <f t="shared" si="16"/>
        <v>13797</v>
      </c>
      <c r="W85" t="s">
        <v>566</v>
      </c>
      <c r="X85" t="s">
        <v>53</v>
      </c>
      <c r="Y85" t="s">
        <v>37</v>
      </c>
      <c r="Z85">
        <f t="shared" si="17"/>
        <v>7415.3028813559322</v>
      </c>
      <c r="AA85" t="s">
        <v>722</v>
      </c>
      <c r="AB85" t="s">
        <v>48</v>
      </c>
      <c r="AC85" t="s">
        <v>48</v>
      </c>
      <c r="AD85" t="str">
        <f t="shared" si="12"/>
        <v>bad</v>
      </c>
    </row>
    <row r="86" spans="1:30" x14ac:dyDescent="0.35">
      <c r="A86" t="s">
        <v>63</v>
      </c>
      <c r="B86" t="s">
        <v>64</v>
      </c>
      <c r="C86" t="s">
        <v>65</v>
      </c>
      <c r="D86" t="s">
        <v>50</v>
      </c>
      <c r="E86" t="s">
        <v>29</v>
      </c>
      <c r="F86">
        <v>76</v>
      </c>
      <c r="G86" t="s">
        <v>1886</v>
      </c>
      <c r="H86" t="str">
        <f t="shared" si="13"/>
        <v>10</v>
      </c>
      <c r="I86" t="str">
        <f t="shared" si="14"/>
        <v>04</v>
      </c>
      <c r="J86" t="str">
        <f t="shared" si="15"/>
        <v>2023</v>
      </c>
      <c r="K86" t="s">
        <v>726</v>
      </c>
      <c r="L86" t="s">
        <v>128</v>
      </c>
      <c r="M86" t="s">
        <v>270</v>
      </c>
      <c r="N86" t="s">
        <v>130</v>
      </c>
      <c r="O86" t="s">
        <v>33</v>
      </c>
      <c r="P86" t="s">
        <v>298</v>
      </c>
      <c r="Q86" t="s">
        <v>299</v>
      </c>
      <c r="R86">
        <v>1</v>
      </c>
      <c r="S86">
        <v>22995</v>
      </c>
      <c r="T86">
        <v>9198</v>
      </c>
      <c r="U86">
        <v>0</v>
      </c>
      <c r="V86">
        <f t="shared" si="16"/>
        <v>13797</v>
      </c>
      <c r="W86" t="s">
        <v>35</v>
      </c>
      <c r="X86" t="s">
        <v>53</v>
      </c>
      <c r="Y86" t="s">
        <v>37</v>
      </c>
      <c r="Z86">
        <f t="shared" si="17"/>
        <v>7415.3028813559322</v>
      </c>
      <c r="AA86" t="s">
        <v>722</v>
      </c>
      <c r="AB86" t="s">
        <v>48</v>
      </c>
      <c r="AC86" t="s">
        <v>48</v>
      </c>
      <c r="AD86" t="str">
        <f t="shared" si="12"/>
        <v>bad</v>
      </c>
    </row>
    <row r="87" spans="1:30" x14ac:dyDescent="0.35">
      <c r="A87" t="s">
        <v>704</v>
      </c>
      <c r="B87" t="s">
        <v>705</v>
      </c>
      <c r="C87" t="s">
        <v>706</v>
      </c>
      <c r="D87" t="s">
        <v>44</v>
      </c>
      <c r="E87" t="s">
        <v>29</v>
      </c>
      <c r="F87">
        <v>62</v>
      </c>
      <c r="G87" t="s">
        <v>1884</v>
      </c>
      <c r="H87" t="str">
        <f t="shared" si="13"/>
        <v>12</v>
      </c>
      <c r="I87" t="str">
        <f t="shared" si="14"/>
        <v>04</v>
      </c>
      <c r="J87" t="str">
        <f t="shared" si="15"/>
        <v>2023</v>
      </c>
      <c r="K87" t="s">
        <v>727</v>
      </c>
      <c r="L87" t="s">
        <v>128</v>
      </c>
      <c r="M87" t="s">
        <v>270</v>
      </c>
      <c r="N87" t="s">
        <v>130</v>
      </c>
      <c r="O87" t="s">
        <v>33</v>
      </c>
      <c r="P87" t="s">
        <v>353</v>
      </c>
      <c r="Q87" t="s">
        <v>354</v>
      </c>
      <c r="R87">
        <v>1</v>
      </c>
      <c r="S87">
        <v>22995</v>
      </c>
      <c r="T87">
        <v>11498</v>
      </c>
      <c r="U87">
        <v>0</v>
      </c>
      <c r="V87">
        <f t="shared" si="16"/>
        <v>11497</v>
      </c>
      <c r="W87" t="s">
        <v>566</v>
      </c>
      <c r="X87" t="s">
        <v>55</v>
      </c>
      <c r="Y87" t="s">
        <v>37</v>
      </c>
      <c r="Z87">
        <f t="shared" si="17"/>
        <v>6179.1503389830514</v>
      </c>
      <c r="AA87" t="s">
        <v>724</v>
      </c>
      <c r="AB87" t="s">
        <v>48</v>
      </c>
      <c r="AC87" t="s">
        <v>48</v>
      </c>
      <c r="AD87" t="str">
        <f t="shared" si="12"/>
        <v>bad</v>
      </c>
    </row>
    <row r="88" spans="1:30" x14ac:dyDescent="0.35">
      <c r="A88" t="s">
        <v>63</v>
      </c>
      <c r="B88" t="s">
        <v>64</v>
      </c>
      <c r="C88" t="s">
        <v>65</v>
      </c>
      <c r="D88" t="s">
        <v>50</v>
      </c>
      <c r="E88" t="s">
        <v>29</v>
      </c>
      <c r="F88">
        <v>95</v>
      </c>
      <c r="G88" t="s">
        <v>1875</v>
      </c>
      <c r="H88" t="str">
        <f t="shared" si="13"/>
        <v>13</v>
      </c>
      <c r="I88" t="str">
        <f t="shared" si="14"/>
        <v>04</v>
      </c>
      <c r="J88" t="str">
        <f t="shared" si="15"/>
        <v>2023</v>
      </c>
      <c r="K88" t="s">
        <v>728</v>
      </c>
      <c r="L88" t="s">
        <v>128</v>
      </c>
      <c r="M88" t="s">
        <v>270</v>
      </c>
      <c r="N88" t="s">
        <v>130</v>
      </c>
      <c r="O88" t="s">
        <v>33</v>
      </c>
      <c r="P88" t="s">
        <v>299</v>
      </c>
      <c r="Q88" t="s">
        <v>299</v>
      </c>
      <c r="R88">
        <v>1</v>
      </c>
      <c r="S88">
        <v>22995</v>
      </c>
      <c r="T88">
        <v>9198</v>
      </c>
      <c r="U88">
        <v>0</v>
      </c>
      <c r="V88">
        <f t="shared" si="16"/>
        <v>13797</v>
      </c>
      <c r="W88" t="s">
        <v>35</v>
      </c>
      <c r="X88" t="s">
        <v>53</v>
      </c>
      <c r="Y88" t="s">
        <v>37</v>
      </c>
      <c r="Z88">
        <f t="shared" si="17"/>
        <v>7415.3028813559322</v>
      </c>
      <c r="AA88" t="s">
        <v>722</v>
      </c>
      <c r="AB88" t="s">
        <v>48</v>
      </c>
      <c r="AC88" t="s">
        <v>48</v>
      </c>
      <c r="AD88" t="str">
        <f t="shared" si="12"/>
        <v>bad</v>
      </c>
    </row>
    <row r="89" spans="1:30" x14ac:dyDescent="0.35">
      <c r="A89" t="s">
        <v>63</v>
      </c>
      <c r="B89" t="s">
        <v>64</v>
      </c>
      <c r="C89" t="s">
        <v>65</v>
      </c>
      <c r="D89" t="s">
        <v>44</v>
      </c>
      <c r="E89" t="s">
        <v>29</v>
      </c>
      <c r="F89">
        <v>98</v>
      </c>
      <c r="G89" t="s">
        <v>1875</v>
      </c>
      <c r="H89" t="str">
        <f t="shared" si="13"/>
        <v>13</v>
      </c>
      <c r="I89" t="str">
        <f t="shared" si="14"/>
        <v>04</v>
      </c>
      <c r="J89" t="str">
        <f t="shared" si="15"/>
        <v>2023</v>
      </c>
      <c r="K89" t="s">
        <v>729</v>
      </c>
      <c r="L89" t="s">
        <v>128</v>
      </c>
      <c r="M89" t="s">
        <v>270</v>
      </c>
      <c r="N89" t="s">
        <v>130</v>
      </c>
      <c r="O89" t="s">
        <v>33</v>
      </c>
      <c r="P89" t="s">
        <v>353</v>
      </c>
      <c r="Q89" t="s">
        <v>354</v>
      </c>
      <c r="R89">
        <v>1</v>
      </c>
      <c r="S89">
        <v>22995</v>
      </c>
      <c r="T89">
        <v>11498</v>
      </c>
      <c r="U89">
        <v>0</v>
      </c>
      <c r="V89">
        <f t="shared" si="16"/>
        <v>11497</v>
      </c>
      <c r="W89" t="s">
        <v>35</v>
      </c>
      <c r="X89" t="s">
        <v>55</v>
      </c>
      <c r="Y89" t="s">
        <v>37</v>
      </c>
      <c r="Z89">
        <f t="shared" si="17"/>
        <v>6179.1503389830514</v>
      </c>
      <c r="AA89" t="s">
        <v>724</v>
      </c>
      <c r="AB89" t="s">
        <v>48</v>
      </c>
      <c r="AC89" t="s">
        <v>48</v>
      </c>
      <c r="AD89" t="str">
        <f t="shared" si="12"/>
        <v>bad</v>
      </c>
    </row>
    <row r="90" spans="1:30" x14ac:dyDescent="0.35">
      <c r="A90" t="s">
        <v>714</v>
      </c>
      <c r="B90" t="s">
        <v>715</v>
      </c>
      <c r="C90" t="s">
        <v>716</v>
      </c>
      <c r="D90" t="s">
        <v>50</v>
      </c>
      <c r="E90" t="s">
        <v>29</v>
      </c>
      <c r="F90">
        <v>84</v>
      </c>
      <c r="G90" t="s">
        <v>1872</v>
      </c>
      <c r="H90" t="str">
        <f t="shared" si="13"/>
        <v>14</v>
      </c>
      <c r="I90" t="str">
        <f t="shared" si="14"/>
        <v>04</v>
      </c>
      <c r="J90" t="str">
        <f t="shared" si="15"/>
        <v>2023</v>
      </c>
      <c r="K90" t="s">
        <v>730</v>
      </c>
      <c r="L90" t="s">
        <v>128</v>
      </c>
      <c r="M90" t="s">
        <v>270</v>
      </c>
      <c r="N90" t="s">
        <v>130</v>
      </c>
      <c r="O90" t="s">
        <v>33</v>
      </c>
      <c r="P90" t="s">
        <v>298</v>
      </c>
      <c r="Q90" t="s">
        <v>299</v>
      </c>
      <c r="R90">
        <v>1</v>
      </c>
      <c r="S90">
        <v>22995</v>
      </c>
      <c r="T90">
        <v>9198</v>
      </c>
      <c r="U90">
        <v>0</v>
      </c>
      <c r="V90">
        <f t="shared" si="16"/>
        <v>13797</v>
      </c>
      <c r="W90" t="s">
        <v>566</v>
      </c>
      <c r="X90" t="s">
        <v>53</v>
      </c>
      <c r="Y90" t="s">
        <v>37</v>
      </c>
      <c r="Z90">
        <f t="shared" si="17"/>
        <v>7415.3028813559322</v>
      </c>
      <c r="AA90" t="s">
        <v>722</v>
      </c>
      <c r="AB90" t="s">
        <v>48</v>
      </c>
      <c r="AC90" t="s">
        <v>48</v>
      </c>
      <c r="AD90" t="str">
        <f t="shared" si="12"/>
        <v>bad</v>
      </c>
    </row>
    <row r="91" spans="1:30" x14ac:dyDescent="0.35">
      <c r="A91" t="s">
        <v>708</v>
      </c>
      <c r="B91" t="s">
        <v>709</v>
      </c>
      <c r="C91" t="s">
        <v>710</v>
      </c>
      <c r="D91" t="s">
        <v>44</v>
      </c>
      <c r="E91" t="s">
        <v>29</v>
      </c>
      <c r="F91">
        <v>34</v>
      </c>
      <c r="G91" t="s">
        <v>1872</v>
      </c>
      <c r="H91" t="str">
        <f t="shared" si="13"/>
        <v>14</v>
      </c>
      <c r="I91" t="str">
        <f t="shared" si="14"/>
        <v>04</v>
      </c>
      <c r="J91" t="str">
        <f t="shared" si="15"/>
        <v>2023</v>
      </c>
      <c r="K91" t="s">
        <v>731</v>
      </c>
      <c r="L91" t="s">
        <v>128</v>
      </c>
      <c r="M91" t="s">
        <v>270</v>
      </c>
      <c r="N91" t="s">
        <v>130</v>
      </c>
      <c r="O91" t="s">
        <v>33</v>
      </c>
      <c r="P91" t="s">
        <v>354</v>
      </c>
      <c r="Q91" t="s">
        <v>354</v>
      </c>
      <c r="R91">
        <v>1</v>
      </c>
      <c r="S91">
        <v>22995</v>
      </c>
      <c r="T91">
        <v>11498</v>
      </c>
      <c r="U91">
        <v>0</v>
      </c>
      <c r="V91">
        <f t="shared" si="16"/>
        <v>11497</v>
      </c>
      <c r="W91" t="s">
        <v>566</v>
      </c>
      <c r="X91" t="s">
        <v>55</v>
      </c>
      <c r="Y91" t="s">
        <v>37</v>
      </c>
      <c r="Z91">
        <f t="shared" si="17"/>
        <v>6179.1503389830514</v>
      </c>
      <c r="AA91" t="s">
        <v>724</v>
      </c>
      <c r="AB91" t="s">
        <v>48</v>
      </c>
      <c r="AC91" t="s">
        <v>48</v>
      </c>
      <c r="AD91" t="str">
        <f t="shared" si="12"/>
        <v>bad</v>
      </c>
    </row>
    <row r="92" spans="1:30" x14ac:dyDescent="0.35">
      <c r="A92" t="s">
        <v>575</v>
      </c>
      <c r="B92" t="s">
        <v>576</v>
      </c>
      <c r="C92" t="s">
        <v>577</v>
      </c>
      <c r="D92" t="s">
        <v>50</v>
      </c>
      <c r="E92" t="s">
        <v>29</v>
      </c>
      <c r="F92">
        <v>253</v>
      </c>
      <c r="G92" t="s">
        <v>1872</v>
      </c>
      <c r="H92" t="str">
        <f t="shared" si="13"/>
        <v>14</v>
      </c>
      <c r="I92" t="str">
        <f t="shared" si="14"/>
        <v>04</v>
      </c>
      <c r="J92" t="str">
        <f t="shared" si="15"/>
        <v>2023</v>
      </c>
      <c r="K92" t="s">
        <v>732</v>
      </c>
      <c r="L92" t="s">
        <v>128</v>
      </c>
      <c r="M92" t="s">
        <v>270</v>
      </c>
      <c r="N92" t="s">
        <v>130</v>
      </c>
      <c r="O92" t="s">
        <v>33</v>
      </c>
      <c r="P92" t="s">
        <v>733</v>
      </c>
      <c r="Q92" t="s">
        <v>734</v>
      </c>
      <c r="R92">
        <v>1</v>
      </c>
      <c r="S92">
        <v>22995</v>
      </c>
      <c r="T92">
        <v>9198</v>
      </c>
      <c r="U92">
        <v>0</v>
      </c>
      <c r="V92">
        <f t="shared" si="16"/>
        <v>13797</v>
      </c>
      <c r="W92" t="s">
        <v>566</v>
      </c>
      <c r="X92" t="s">
        <v>53</v>
      </c>
      <c r="Y92" t="s">
        <v>37</v>
      </c>
      <c r="Z92">
        <f t="shared" si="17"/>
        <v>7415.3028813559322</v>
      </c>
      <c r="AA92" t="s">
        <v>722</v>
      </c>
      <c r="AB92" t="s">
        <v>48</v>
      </c>
      <c r="AC92" t="s">
        <v>48</v>
      </c>
      <c r="AD92" t="str">
        <f t="shared" si="12"/>
        <v>bad</v>
      </c>
    </row>
    <row r="93" spans="1:30" x14ac:dyDescent="0.35">
      <c r="A93" t="s">
        <v>575</v>
      </c>
      <c r="B93" t="s">
        <v>576</v>
      </c>
      <c r="C93" t="s">
        <v>577</v>
      </c>
      <c r="D93" t="s">
        <v>44</v>
      </c>
      <c r="E93" t="s">
        <v>29</v>
      </c>
      <c r="F93">
        <v>276</v>
      </c>
      <c r="G93" t="s">
        <v>1892</v>
      </c>
      <c r="H93" t="str">
        <f t="shared" si="13"/>
        <v>15</v>
      </c>
      <c r="I93" t="str">
        <f t="shared" si="14"/>
        <v>04</v>
      </c>
      <c r="J93" t="str">
        <f t="shared" si="15"/>
        <v>2023</v>
      </c>
      <c r="K93" t="s">
        <v>735</v>
      </c>
      <c r="L93" t="s">
        <v>128</v>
      </c>
      <c r="M93" t="s">
        <v>270</v>
      </c>
      <c r="N93" t="s">
        <v>130</v>
      </c>
      <c r="O93" t="s">
        <v>33</v>
      </c>
      <c r="P93" t="s">
        <v>736</v>
      </c>
      <c r="Q93" t="s">
        <v>736</v>
      </c>
      <c r="R93">
        <v>1</v>
      </c>
      <c r="S93">
        <v>22995</v>
      </c>
      <c r="T93">
        <v>11498</v>
      </c>
      <c r="U93">
        <v>0</v>
      </c>
      <c r="V93">
        <f t="shared" si="16"/>
        <v>11497</v>
      </c>
      <c r="W93" t="s">
        <v>566</v>
      </c>
      <c r="X93" t="s">
        <v>55</v>
      </c>
      <c r="Y93" t="s">
        <v>37</v>
      </c>
      <c r="Z93">
        <f t="shared" si="17"/>
        <v>6179.1503389830514</v>
      </c>
      <c r="AA93" t="s">
        <v>724</v>
      </c>
      <c r="AB93" t="s">
        <v>48</v>
      </c>
      <c r="AC93" t="s">
        <v>48</v>
      </c>
      <c r="AD93" t="str">
        <f t="shared" si="12"/>
        <v>bad</v>
      </c>
    </row>
    <row r="94" spans="1:30" x14ac:dyDescent="0.35">
      <c r="A94" t="s">
        <v>561</v>
      </c>
      <c r="B94" t="s">
        <v>562</v>
      </c>
      <c r="C94" t="s">
        <v>563</v>
      </c>
      <c r="D94" t="s">
        <v>50</v>
      </c>
      <c r="E94" t="s">
        <v>29</v>
      </c>
      <c r="F94">
        <v>114</v>
      </c>
      <c r="G94" t="s">
        <v>1876</v>
      </c>
      <c r="H94" t="str">
        <f t="shared" si="13"/>
        <v>16</v>
      </c>
      <c r="I94" t="str">
        <f t="shared" si="14"/>
        <v>04</v>
      </c>
      <c r="J94" t="str">
        <f t="shared" si="15"/>
        <v>2023</v>
      </c>
      <c r="K94" t="s">
        <v>737</v>
      </c>
      <c r="L94" t="s">
        <v>128</v>
      </c>
      <c r="M94" t="s">
        <v>408</v>
      </c>
      <c r="N94" t="s">
        <v>130</v>
      </c>
      <c r="O94" t="s">
        <v>33</v>
      </c>
      <c r="P94" t="s">
        <v>299</v>
      </c>
      <c r="Q94" t="s">
        <v>299</v>
      </c>
      <c r="R94">
        <v>1</v>
      </c>
      <c r="S94">
        <v>22995</v>
      </c>
      <c r="T94">
        <v>9198</v>
      </c>
      <c r="U94">
        <v>0</v>
      </c>
      <c r="V94">
        <f t="shared" si="16"/>
        <v>13797</v>
      </c>
      <c r="W94" t="s">
        <v>566</v>
      </c>
      <c r="X94" t="s">
        <v>53</v>
      </c>
      <c r="Y94" t="s">
        <v>37</v>
      </c>
      <c r="Z94">
        <f t="shared" si="17"/>
        <v>7415.3028813559322</v>
      </c>
      <c r="AA94" t="s">
        <v>722</v>
      </c>
      <c r="AB94" t="s">
        <v>48</v>
      </c>
      <c r="AC94" t="s">
        <v>48</v>
      </c>
      <c r="AD94" t="str">
        <f t="shared" si="12"/>
        <v>bad</v>
      </c>
    </row>
    <row r="95" spans="1:30" x14ac:dyDescent="0.35">
      <c r="A95" t="s">
        <v>575</v>
      </c>
      <c r="B95" t="s">
        <v>576</v>
      </c>
      <c r="C95" t="s">
        <v>577</v>
      </c>
      <c r="D95" t="s">
        <v>44</v>
      </c>
      <c r="E95" t="s">
        <v>29</v>
      </c>
      <c r="F95">
        <v>302</v>
      </c>
      <c r="G95" t="s">
        <v>1876</v>
      </c>
      <c r="H95" t="str">
        <f t="shared" si="13"/>
        <v>16</v>
      </c>
      <c r="I95" t="str">
        <f t="shared" si="14"/>
        <v>04</v>
      </c>
      <c r="J95" t="str">
        <f t="shared" si="15"/>
        <v>2023</v>
      </c>
      <c r="K95" t="s">
        <v>738</v>
      </c>
      <c r="L95" t="s">
        <v>128</v>
      </c>
      <c r="M95" t="s">
        <v>408</v>
      </c>
      <c r="N95" t="s">
        <v>130</v>
      </c>
      <c r="O95" t="s">
        <v>33</v>
      </c>
      <c r="P95" t="s">
        <v>739</v>
      </c>
      <c r="Q95" t="s">
        <v>736</v>
      </c>
      <c r="R95">
        <v>1</v>
      </c>
      <c r="S95">
        <v>22995</v>
      </c>
      <c r="T95">
        <v>11498</v>
      </c>
      <c r="U95">
        <v>0</v>
      </c>
      <c r="V95">
        <f t="shared" si="16"/>
        <v>11497</v>
      </c>
      <c r="W95" t="s">
        <v>566</v>
      </c>
      <c r="X95" t="s">
        <v>55</v>
      </c>
      <c r="Y95" t="s">
        <v>37</v>
      </c>
      <c r="Z95">
        <f t="shared" si="17"/>
        <v>6179.1503389830514</v>
      </c>
      <c r="AA95" t="s">
        <v>724</v>
      </c>
      <c r="AB95" t="s">
        <v>48</v>
      </c>
      <c r="AC95" t="s">
        <v>48</v>
      </c>
      <c r="AD95" t="str">
        <f t="shared" si="12"/>
        <v>bad</v>
      </c>
    </row>
    <row r="96" spans="1:30" x14ac:dyDescent="0.35">
      <c r="A96" t="s">
        <v>575</v>
      </c>
      <c r="B96" t="s">
        <v>576</v>
      </c>
      <c r="C96" t="s">
        <v>577</v>
      </c>
      <c r="D96" t="s">
        <v>44</v>
      </c>
      <c r="E96" t="s">
        <v>29</v>
      </c>
      <c r="F96">
        <v>305</v>
      </c>
      <c r="G96" t="s">
        <v>1876</v>
      </c>
      <c r="H96" t="str">
        <f t="shared" si="13"/>
        <v>16</v>
      </c>
      <c r="I96" t="str">
        <f t="shared" si="14"/>
        <v>04</v>
      </c>
      <c r="J96" t="str">
        <f t="shared" si="15"/>
        <v>2023</v>
      </c>
      <c r="K96" t="s">
        <v>740</v>
      </c>
      <c r="L96" t="s">
        <v>128</v>
      </c>
      <c r="M96" t="s">
        <v>408</v>
      </c>
      <c r="N96" t="s">
        <v>130</v>
      </c>
      <c r="O96" t="s">
        <v>33</v>
      </c>
      <c r="P96" t="s">
        <v>504</v>
      </c>
      <c r="Q96" t="s">
        <v>504</v>
      </c>
      <c r="R96">
        <v>1</v>
      </c>
      <c r="S96">
        <v>22995</v>
      </c>
      <c r="T96">
        <v>0</v>
      </c>
      <c r="U96">
        <v>2300</v>
      </c>
      <c r="V96">
        <f t="shared" si="16"/>
        <v>22995</v>
      </c>
      <c r="W96" t="s">
        <v>566</v>
      </c>
      <c r="X96" t="s">
        <v>55</v>
      </c>
      <c r="Y96" t="s">
        <v>37</v>
      </c>
      <c r="Z96">
        <f t="shared" si="17"/>
        <v>12358.83813559322</v>
      </c>
      <c r="AA96" t="s">
        <v>724</v>
      </c>
      <c r="AB96" t="s">
        <v>38</v>
      </c>
      <c r="AC96" t="s">
        <v>38</v>
      </c>
      <c r="AD96" t="str">
        <f t="shared" si="12"/>
        <v>good</v>
      </c>
    </row>
    <row r="97" spans="1:30" x14ac:dyDescent="0.35">
      <c r="A97" t="s">
        <v>113</v>
      </c>
      <c r="B97" t="s">
        <v>114</v>
      </c>
      <c r="C97" t="s">
        <v>115</v>
      </c>
      <c r="D97" t="s">
        <v>50</v>
      </c>
      <c r="E97" t="s">
        <v>29</v>
      </c>
      <c r="F97">
        <v>98</v>
      </c>
      <c r="G97" t="s">
        <v>1876</v>
      </c>
      <c r="H97" t="str">
        <f t="shared" si="13"/>
        <v>16</v>
      </c>
      <c r="I97" t="str">
        <f t="shared" si="14"/>
        <v>04</v>
      </c>
      <c r="J97" t="str">
        <f t="shared" si="15"/>
        <v>2023</v>
      </c>
      <c r="K97" t="s">
        <v>741</v>
      </c>
      <c r="L97" t="s">
        <v>128</v>
      </c>
      <c r="M97" t="s">
        <v>408</v>
      </c>
      <c r="N97" t="s">
        <v>130</v>
      </c>
      <c r="O97" t="s">
        <v>33</v>
      </c>
      <c r="P97" t="s">
        <v>299</v>
      </c>
      <c r="Q97" t="s">
        <v>299</v>
      </c>
      <c r="R97">
        <v>1</v>
      </c>
      <c r="S97">
        <v>22995</v>
      </c>
      <c r="T97">
        <v>9198</v>
      </c>
      <c r="U97">
        <v>0</v>
      </c>
      <c r="V97">
        <f t="shared" si="16"/>
        <v>13797</v>
      </c>
      <c r="W97" t="s">
        <v>35</v>
      </c>
      <c r="X97" t="s">
        <v>53</v>
      </c>
      <c r="Y97" t="s">
        <v>37</v>
      </c>
      <c r="Z97">
        <f t="shared" si="17"/>
        <v>7415.3028813559322</v>
      </c>
      <c r="AA97" t="s">
        <v>722</v>
      </c>
      <c r="AB97" t="s">
        <v>48</v>
      </c>
      <c r="AC97" t="s">
        <v>48</v>
      </c>
      <c r="AD97" t="str">
        <f t="shared" si="12"/>
        <v>bad</v>
      </c>
    </row>
    <row r="98" spans="1:30" x14ac:dyDescent="0.35">
      <c r="A98" t="s">
        <v>575</v>
      </c>
      <c r="B98" t="s">
        <v>576</v>
      </c>
      <c r="C98" t="s">
        <v>577</v>
      </c>
      <c r="D98" t="s">
        <v>50</v>
      </c>
      <c r="E98" t="s">
        <v>29</v>
      </c>
      <c r="F98">
        <v>349</v>
      </c>
      <c r="G98" t="s">
        <v>1871</v>
      </c>
      <c r="H98" t="str">
        <f t="shared" si="13"/>
        <v>17</v>
      </c>
      <c r="I98" t="str">
        <f t="shared" si="14"/>
        <v>04</v>
      </c>
      <c r="J98" t="str">
        <f t="shared" si="15"/>
        <v>2023</v>
      </c>
      <c r="K98" t="s">
        <v>725</v>
      </c>
      <c r="L98" t="s">
        <v>128</v>
      </c>
      <c r="M98" t="s">
        <v>408</v>
      </c>
      <c r="N98" t="s">
        <v>130</v>
      </c>
      <c r="O98" t="s">
        <v>33</v>
      </c>
      <c r="P98" t="s">
        <v>298</v>
      </c>
      <c r="Q98" t="s">
        <v>299</v>
      </c>
      <c r="R98">
        <v>1</v>
      </c>
      <c r="S98">
        <v>22995</v>
      </c>
      <c r="T98">
        <v>9198</v>
      </c>
      <c r="U98">
        <v>0</v>
      </c>
      <c r="V98">
        <f t="shared" si="16"/>
        <v>13797</v>
      </c>
      <c r="W98" t="s">
        <v>566</v>
      </c>
      <c r="X98" t="s">
        <v>53</v>
      </c>
      <c r="Y98" t="s">
        <v>37</v>
      </c>
      <c r="Z98">
        <f t="shared" si="17"/>
        <v>7415.3028813559322</v>
      </c>
      <c r="AA98" t="s">
        <v>722</v>
      </c>
      <c r="AB98" t="s">
        <v>48</v>
      </c>
      <c r="AC98" t="s">
        <v>48</v>
      </c>
      <c r="AD98" t="str">
        <f t="shared" si="12"/>
        <v>bad</v>
      </c>
    </row>
    <row r="99" spans="1:30" x14ac:dyDescent="0.35">
      <c r="A99" t="s">
        <v>585</v>
      </c>
      <c r="B99" t="s">
        <v>586</v>
      </c>
      <c r="C99" t="s">
        <v>587</v>
      </c>
      <c r="D99" t="s">
        <v>44</v>
      </c>
      <c r="E99" t="s">
        <v>29</v>
      </c>
      <c r="F99">
        <v>128</v>
      </c>
      <c r="G99" t="s">
        <v>1873</v>
      </c>
      <c r="H99" t="str">
        <f t="shared" si="13"/>
        <v>18</v>
      </c>
      <c r="I99" t="str">
        <f t="shared" si="14"/>
        <v>04</v>
      </c>
      <c r="J99" t="str">
        <f t="shared" si="15"/>
        <v>2023</v>
      </c>
      <c r="K99" t="s">
        <v>742</v>
      </c>
      <c r="L99" t="s">
        <v>128</v>
      </c>
      <c r="M99" t="s">
        <v>408</v>
      </c>
      <c r="N99" t="s">
        <v>130</v>
      </c>
      <c r="O99" t="s">
        <v>33</v>
      </c>
      <c r="P99" t="s">
        <v>739</v>
      </c>
      <c r="Q99" t="s">
        <v>736</v>
      </c>
      <c r="R99">
        <v>1</v>
      </c>
      <c r="S99">
        <v>22995</v>
      </c>
      <c r="T99">
        <v>11498</v>
      </c>
      <c r="U99">
        <v>0</v>
      </c>
      <c r="V99">
        <f t="shared" si="16"/>
        <v>11497</v>
      </c>
      <c r="W99" t="s">
        <v>566</v>
      </c>
      <c r="X99" t="s">
        <v>55</v>
      </c>
      <c r="Y99" t="s">
        <v>37</v>
      </c>
      <c r="Z99">
        <f t="shared" si="17"/>
        <v>6179.1503389830514</v>
      </c>
      <c r="AA99" t="s">
        <v>724</v>
      </c>
      <c r="AB99" t="s">
        <v>48</v>
      </c>
      <c r="AC99" t="s">
        <v>48</v>
      </c>
      <c r="AD99" t="str">
        <f t="shared" si="12"/>
        <v>bad</v>
      </c>
    </row>
    <row r="100" spans="1:30" x14ac:dyDescent="0.35">
      <c r="A100" t="s">
        <v>575</v>
      </c>
      <c r="B100" t="s">
        <v>576</v>
      </c>
      <c r="C100" t="s">
        <v>577</v>
      </c>
      <c r="D100" t="s">
        <v>44</v>
      </c>
      <c r="E100" t="s">
        <v>29</v>
      </c>
      <c r="F100">
        <v>372</v>
      </c>
      <c r="G100" t="s">
        <v>1873</v>
      </c>
      <c r="H100" t="str">
        <f t="shared" si="13"/>
        <v>18</v>
      </c>
      <c r="I100" t="str">
        <f t="shared" si="14"/>
        <v>04</v>
      </c>
      <c r="J100" t="str">
        <f t="shared" si="15"/>
        <v>2023</v>
      </c>
      <c r="K100" t="s">
        <v>740</v>
      </c>
      <c r="L100" t="s">
        <v>128</v>
      </c>
      <c r="M100" t="s">
        <v>408</v>
      </c>
      <c r="N100" t="s">
        <v>130</v>
      </c>
      <c r="O100" t="s">
        <v>33</v>
      </c>
      <c r="P100" t="s">
        <v>504</v>
      </c>
      <c r="Q100" t="s">
        <v>504</v>
      </c>
      <c r="R100">
        <v>1</v>
      </c>
      <c r="S100">
        <v>22995</v>
      </c>
      <c r="T100">
        <v>0</v>
      </c>
      <c r="U100">
        <v>2300</v>
      </c>
      <c r="V100">
        <f t="shared" si="16"/>
        <v>22995</v>
      </c>
      <c r="W100" t="s">
        <v>566</v>
      </c>
      <c r="X100" t="s">
        <v>55</v>
      </c>
      <c r="Y100" t="s">
        <v>37</v>
      </c>
      <c r="Z100">
        <f t="shared" si="17"/>
        <v>12358.83813559322</v>
      </c>
      <c r="AA100" t="s">
        <v>724</v>
      </c>
      <c r="AB100" t="s">
        <v>38</v>
      </c>
      <c r="AC100" t="s">
        <v>38</v>
      </c>
      <c r="AD100" t="str">
        <f t="shared" si="12"/>
        <v>good</v>
      </c>
    </row>
    <row r="101" spans="1:30" x14ac:dyDescent="0.35">
      <c r="A101" t="s">
        <v>704</v>
      </c>
      <c r="B101" t="s">
        <v>705</v>
      </c>
      <c r="C101" t="s">
        <v>706</v>
      </c>
      <c r="D101" t="s">
        <v>44</v>
      </c>
      <c r="E101" t="s">
        <v>29</v>
      </c>
      <c r="F101">
        <v>97</v>
      </c>
      <c r="G101" t="s">
        <v>1882</v>
      </c>
      <c r="H101" t="str">
        <f t="shared" si="13"/>
        <v>19</v>
      </c>
      <c r="I101" t="str">
        <f t="shared" si="14"/>
        <v>04</v>
      </c>
      <c r="J101" t="str">
        <f t="shared" si="15"/>
        <v>2023</v>
      </c>
      <c r="K101" t="s">
        <v>743</v>
      </c>
      <c r="L101" t="s">
        <v>128</v>
      </c>
      <c r="M101" t="s">
        <v>408</v>
      </c>
      <c r="N101" t="s">
        <v>130</v>
      </c>
      <c r="O101" t="s">
        <v>33</v>
      </c>
      <c r="P101" t="s">
        <v>736</v>
      </c>
      <c r="Q101" t="s">
        <v>736</v>
      </c>
      <c r="R101">
        <v>1</v>
      </c>
      <c r="S101">
        <v>22995</v>
      </c>
      <c r="T101">
        <v>11498</v>
      </c>
      <c r="U101">
        <v>0</v>
      </c>
      <c r="V101">
        <f t="shared" si="16"/>
        <v>11497</v>
      </c>
      <c r="W101" t="s">
        <v>566</v>
      </c>
      <c r="X101" t="s">
        <v>55</v>
      </c>
      <c r="Y101" t="s">
        <v>37</v>
      </c>
      <c r="Z101">
        <f t="shared" si="17"/>
        <v>6179.1503389830514</v>
      </c>
      <c r="AA101" t="s">
        <v>724</v>
      </c>
      <c r="AB101" t="s">
        <v>48</v>
      </c>
      <c r="AC101" t="s">
        <v>48</v>
      </c>
      <c r="AD101" t="str">
        <f t="shared" si="12"/>
        <v>bad</v>
      </c>
    </row>
    <row r="102" spans="1:30" x14ac:dyDescent="0.35">
      <c r="A102" t="s">
        <v>25</v>
      </c>
      <c r="B102" t="s">
        <v>26</v>
      </c>
      <c r="C102" t="s">
        <v>27</v>
      </c>
      <c r="D102" t="s">
        <v>44</v>
      </c>
      <c r="E102" t="s">
        <v>29</v>
      </c>
      <c r="F102">
        <v>250</v>
      </c>
      <c r="G102" t="s">
        <v>1887</v>
      </c>
      <c r="H102" t="str">
        <f t="shared" si="13"/>
        <v>22</v>
      </c>
      <c r="I102" t="str">
        <f t="shared" si="14"/>
        <v>04</v>
      </c>
      <c r="J102" t="str">
        <f t="shared" si="15"/>
        <v>2023</v>
      </c>
      <c r="K102" t="s">
        <v>744</v>
      </c>
      <c r="L102" t="s">
        <v>128</v>
      </c>
      <c r="M102" t="s">
        <v>408</v>
      </c>
      <c r="N102" t="s">
        <v>130</v>
      </c>
      <c r="O102" t="s">
        <v>33</v>
      </c>
      <c r="P102" t="s">
        <v>504</v>
      </c>
      <c r="Q102" t="s">
        <v>504</v>
      </c>
      <c r="R102">
        <v>1</v>
      </c>
      <c r="S102">
        <v>22995</v>
      </c>
      <c r="T102">
        <v>0</v>
      </c>
      <c r="U102">
        <v>2300</v>
      </c>
      <c r="V102">
        <f t="shared" si="16"/>
        <v>22995</v>
      </c>
      <c r="W102" t="s">
        <v>35</v>
      </c>
      <c r="X102" t="s">
        <v>55</v>
      </c>
      <c r="Y102" t="s">
        <v>37</v>
      </c>
      <c r="Z102">
        <f t="shared" si="17"/>
        <v>12358.83813559322</v>
      </c>
      <c r="AA102" t="s">
        <v>724</v>
      </c>
      <c r="AB102" t="s">
        <v>38</v>
      </c>
      <c r="AC102" t="s">
        <v>38</v>
      </c>
      <c r="AD102" t="str">
        <f t="shared" si="12"/>
        <v>good</v>
      </c>
    </row>
    <row r="103" spans="1:30" x14ac:dyDescent="0.35">
      <c r="A103" t="s">
        <v>25</v>
      </c>
      <c r="B103" t="s">
        <v>26</v>
      </c>
      <c r="C103" t="s">
        <v>27</v>
      </c>
      <c r="D103" t="s">
        <v>40</v>
      </c>
      <c r="E103" t="s">
        <v>29</v>
      </c>
      <c r="F103">
        <v>5488</v>
      </c>
      <c r="G103" t="s">
        <v>1949</v>
      </c>
      <c r="H103" t="str">
        <f t="shared" si="13"/>
        <v>27</v>
      </c>
      <c r="I103" t="str">
        <f t="shared" si="14"/>
        <v>03</v>
      </c>
      <c r="J103" t="str">
        <f t="shared" si="15"/>
        <v>2023</v>
      </c>
      <c r="K103" t="s">
        <v>745</v>
      </c>
      <c r="L103" t="s">
        <v>30</v>
      </c>
      <c r="M103" t="s">
        <v>31</v>
      </c>
      <c r="N103" t="s">
        <v>32</v>
      </c>
      <c r="O103" t="s">
        <v>33</v>
      </c>
      <c r="P103" t="s">
        <v>41</v>
      </c>
      <c r="Q103" t="s">
        <v>42</v>
      </c>
      <c r="R103">
        <v>1</v>
      </c>
      <c r="S103">
        <v>21995</v>
      </c>
      <c r="T103">
        <v>0</v>
      </c>
      <c r="U103">
        <v>2200</v>
      </c>
      <c r="V103">
        <v>21995</v>
      </c>
      <c r="W103" t="s">
        <v>35</v>
      </c>
      <c r="X103" t="s">
        <v>43</v>
      </c>
      <c r="Y103" t="s">
        <v>37</v>
      </c>
      <c r="Z103">
        <v>11821.380508474576</v>
      </c>
      <c r="AA103" t="s">
        <v>630</v>
      </c>
      <c r="AB103" t="s">
        <v>38</v>
      </c>
      <c r="AC103" t="s">
        <v>38</v>
      </c>
      <c r="AD103" t="str">
        <f t="shared" si="12"/>
        <v>good</v>
      </c>
    </row>
    <row r="104" spans="1:30" x14ac:dyDescent="0.35">
      <c r="A104" t="s">
        <v>585</v>
      </c>
      <c r="B104" t="s">
        <v>586</v>
      </c>
      <c r="C104" t="s">
        <v>587</v>
      </c>
      <c r="D104" t="s">
        <v>40</v>
      </c>
      <c r="E104" t="s">
        <v>29</v>
      </c>
      <c r="F104">
        <v>2512</v>
      </c>
      <c r="G104" t="s">
        <v>1953</v>
      </c>
      <c r="H104" t="str">
        <f t="shared" si="13"/>
        <v>29</v>
      </c>
      <c r="I104" t="str">
        <f t="shared" si="14"/>
        <v>03</v>
      </c>
      <c r="J104" t="str">
        <f t="shared" si="15"/>
        <v>2023</v>
      </c>
      <c r="K104" t="s">
        <v>746</v>
      </c>
      <c r="L104" t="s">
        <v>30</v>
      </c>
      <c r="M104" t="s">
        <v>31</v>
      </c>
      <c r="N104" t="s">
        <v>32</v>
      </c>
      <c r="O104" t="s">
        <v>33</v>
      </c>
      <c r="P104" t="s">
        <v>747</v>
      </c>
      <c r="Q104" t="s">
        <v>748</v>
      </c>
      <c r="R104">
        <v>1</v>
      </c>
      <c r="S104">
        <v>21995</v>
      </c>
      <c r="T104">
        <v>0</v>
      </c>
      <c r="U104">
        <v>0</v>
      </c>
      <c r="V104">
        <v>21995</v>
      </c>
      <c r="W104" t="s">
        <v>566</v>
      </c>
      <c r="X104" t="s">
        <v>43</v>
      </c>
      <c r="Y104" t="s">
        <v>37</v>
      </c>
      <c r="Z104">
        <v>11821.380508474576</v>
      </c>
      <c r="AA104" t="s">
        <v>630</v>
      </c>
      <c r="AB104" t="s">
        <v>38</v>
      </c>
      <c r="AC104" t="s">
        <v>38</v>
      </c>
      <c r="AD104" t="str">
        <f t="shared" si="12"/>
        <v>good</v>
      </c>
    </row>
    <row r="105" spans="1:30" x14ac:dyDescent="0.35">
      <c r="A105" t="s">
        <v>63</v>
      </c>
      <c r="B105" t="s">
        <v>64</v>
      </c>
      <c r="C105" t="s">
        <v>65</v>
      </c>
      <c r="D105" t="s">
        <v>28</v>
      </c>
      <c r="E105" t="s">
        <v>29</v>
      </c>
      <c r="F105">
        <v>21</v>
      </c>
      <c r="G105" t="s">
        <v>1889</v>
      </c>
      <c r="H105" t="str">
        <f t="shared" si="13"/>
        <v>04</v>
      </c>
      <c r="I105" t="str">
        <f t="shared" si="14"/>
        <v>04</v>
      </c>
      <c r="J105" t="str">
        <f t="shared" si="15"/>
        <v>2023</v>
      </c>
      <c r="K105" t="s">
        <v>749</v>
      </c>
      <c r="L105" t="s">
        <v>128</v>
      </c>
      <c r="M105" t="s">
        <v>129</v>
      </c>
      <c r="N105" t="s">
        <v>130</v>
      </c>
      <c r="O105" t="s">
        <v>33</v>
      </c>
      <c r="P105" t="s">
        <v>165</v>
      </c>
      <c r="Q105" t="s">
        <v>166</v>
      </c>
      <c r="R105">
        <v>1</v>
      </c>
      <c r="S105">
        <v>21995</v>
      </c>
      <c r="T105">
        <v>0</v>
      </c>
      <c r="U105">
        <v>2200</v>
      </c>
      <c r="V105">
        <f t="shared" ref="V105:V127" si="18">S105-T105</f>
        <v>21995</v>
      </c>
      <c r="W105" t="s">
        <v>35</v>
      </c>
      <c r="X105" t="s">
        <v>36</v>
      </c>
      <c r="Y105" t="s">
        <v>37</v>
      </c>
      <c r="Z105">
        <f t="shared" ref="Z105:Z127" si="19">IF(Y105="Traditional",V105-(V105*31%)-(V105*18/118),V105-(V105*22%)-(V105*18/118))</f>
        <v>11821.380508474576</v>
      </c>
      <c r="AA105" t="s">
        <v>567</v>
      </c>
      <c r="AB105" t="s">
        <v>38</v>
      </c>
      <c r="AC105" t="s">
        <v>38</v>
      </c>
      <c r="AD105" t="str">
        <f t="shared" si="12"/>
        <v>good</v>
      </c>
    </row>
    <row r="106" spans="1:30" x14ac:dyDescent="0.35">
      <c r="A106" t="s">
        <v>63</v>
      </c>
      <c r="B106" t="s">
        <v>64</v>
      </c>
      <c r="C106" t="s">
        <v>65</v>
      </c>
      <c r="D106" t="s">
        <v>40</v>
      </c>
      <c r="E106" t="s">
        <v>29</v>
      </c>
      <c r="F106">
        <v>27</v>
      </c>
      <c r="G106" t="s">
        <v>1889</v>
      </c>
      <c r="H106" t="str">
        <f t="shared" si="13"/>
        <v>04</v>
      </c>
      <c r="I106" t="str">
        <f t="shared" si="14"/>
        <v>04</v>
      </c>
      <c r="J106" t="str">
        <f t="shared" si="15"/>
        <v>2023</v>
      </c>
      <c r="K106" t="s">
        <v>750</v>
      </c>
      <c r="L106" t="s">
        <v>128</v>
      </c>
      <c r="M106" t="s">
        <v>129</v>
      </c>
      <c r="N106" t="s">
        <v>130</v>
      </c>
      <c r="O106" t="s">
        <v>33</v>
      </c>
      <c r="P106" t="s">
        <v>169</v>
      </c>
      <c r="Q106" t="s">
        <v>170</v>
      </c>
      <c r="R106">
        <v>1</v>
      </c>
      <c r="S106">
        <v>21995</v>
      </c>
      <c r="T106">
        <v>0</v>
      </c>
      <c r="U106">
        <v>2200</v>
      </c>
      <c r="V106">
        <f t="shared" si="18"/>
        <v>21995</v>
      </c>
      <c r="W106" t="s">
        <v>35</v>
      </c>
      <c r="X106" t="s">
        <v>43</v>
      </c>
      <c r="Y106" t="s">
        <v>37</v>
      </c>
      <c r="Z106">
        <f t="shared" si="19"/>
        <v>11821.380508474576</v>
      </c>
      <c r="AA106" t="s">
        <v>630</v>
      </c>
      <c r="AB106" t="s">
        <v>38</v>
      </c>
      <c r="AC106" t="s">
        <v>38</v>
      </c>
      <c r="AD106" t="str">
        <f t="shared" si="12"/>
        <v>good</v>
      </c>
    </row>
    <row r="107" spans="1:30" x14ac:dyDescent="0.35">
      <c r="A107" t="s">
        <v>63</v>
      </c>
      <c r="B107" t="s">
        <v>64</v>
      </c>
      <c r="C107" t="s">
        <v>65</v>
      </c>
      <c r="D107" t="s">
        <v>40</v>
      </c>
      <c r="E107" t="s">
        <v>29</v>
      </c>
      <c r="F107">
        <v>27</v>
      </c>
      <c r="G107" t="s">
        <v>1889</v>
      </c>
      <c r="H107" t="str">
        <f t="shared" si="13"/>
        <v>04</v>
      </c>
      <c r="I107" t="str">
        <f t="shared" si="14"/>
        <v>04</v>
      </c>
      <c r="J107" t="str">
        <f t="shared" si="15"/>
        <v>2023</v>
      </c>
      <c r="K107" t="s">
        <v>751</v>
      </c>
      <c r="L107" t="s">
        <v>128</v>
      </c>
      <c r="M107" t="s">
        <v>129</v>
      </c>
      <c r="N107" t="s">
        <v>130</v>
      </c>
      <c r="O107" t="s">
        <v>33</v>
      </c>
      <c r="P107" t="s">
        <v>41</v>
      </c>
      <c r="Q107" t="s">
        <v>42</v>
      </c>
      <c r="R107">
        <v>1</v>
      </c>
      <c r="S107">
        <v>21995</v>
      </c>
      <c r="T107">
        <v>0</v>
      </c>
      <c r="U107">
        <v>2200</v>
      </c>
      <c r="V107">
        <f t="shared" si="18"/>
        <v>21995</v>
      </c>
      <c r="W107" t="s">
        <v>35</v>
      </c>
      <c r="X107" t="s">
        <v>43</v>
      </c>
      <c r="Y107" t="s">
        <v>37</v>
      </c>
      <c r="Z107">
        <f t="shared" si="19"/>
        <v>11821.380508474576</v>
      </c>
      <c r="AA107" t="s">
        <v>630</v>
      </c>
      <c r="AB107" t="s">
        <v>38</v>
      </c>
      <c r="AC107" t="s">
        <v>38</v>
      </c>
      <c r="AD107" t="str">
        <f t="shared" si="12"/>
        <v>good</v>
      </c>
    </row>
    <row r="108" spans="1:30" x14ac:dyDescent="0.35">
      <c r="A108" t="s">
        <v>585</v>
      </c>
      <c r="B108" t="s">
        <v>586</v>
      </c>
      <c r="C108" t="s">
        <v>587</v>
      </c>
      <c r="D108" t="s">
        <v>40</v>
      </c>
      <c r="E108" t="s">
        <v>29</v>
      </c>
      <c r="F108">
        <v>23</v>
      </c>
      <c r="G108" t="s">
        <v>1889</v>
      </c>
      <c r="H108" t="str">
        <f t="shared" si="13"/>
        <v>04</v>
      </c>
      <c r="I108" t="str">
        <f t="shared" si="14"/>
        <v>04</v>
      </c>
      <c r="J108" t="str">
        <f t="shared" si="15"/>
        <v>2023</v>
      </c>
      <c r="K108" t="s">
        <v>752</v>
      </c>
      <c r="L108" t="s">
        <v>128</v>
      </c>
      <c r="M108" t="s">
        <v>129</v>
      </c>
      <c r="N108" t="s">
        <v>130</v>
      </c>
      <c r="O108" t="s">
        <v>33</v>
      </c>
      <c r="P108" t="s">
        <v>753</v>
      </c>
      <c r="Q108" t="s">
        <v>754</v>
      </c>
      <c r="R108">
        <v>1</v>
      </c>
      <c r="S108">
        <v>21995</v>
      </c>
      <c r="T108">
        <v>4399</v>
      </c>
      <c r="U108">
        <v>0</v>
      </c>
      <c r="V108">
        <f t="shared" si="18"/>
        <v>17596</v>
      </c>
      <c r="W108" t="s">
        <v>566</v>
      </c>
      <c r="X108" t="s">
        <v>43</v>
      </c>
      <c r="Y108" t="s">
        <v>37</v>
      </c>
      <c r="Z108">
        <f t="shared" si="19"/>
        <v>9457.1044067796611</v>
      </c>
      <c r="AA108" t="s">
        <v>630</v>
      </c>
      <c r="AB108" t="s">
        <v>48</v>
      </c>
      <c r="AC108" t="s">
        <v>48</v>
      </c>
      <c r="AD108" t="str">
        <f t="shared" si="12"/>
        <v>bad</v>
      </c>
    </row>
    <row r="109" spans="1:30" x14ac:dyDescent="0.35">
      <c r="A109" t="s">
        <v>575</v>
      </c>
      <c r="B109" t="s">
        <v>576</v>
      </c>
      <c r="C109" t="s">
        <v>577</v>
      </c>
      <c r="D109" t="s">
        <v>40</v>
      </c>
      <c r="E109" t="s">
        <v>29</v>
      </c>
      <c r="F109">
        <v>87</v>
      </c>
      <c r="G109" t="s">
        <v>1889</v>
      </c>
      <c r="H109" t="str">
        <f t="shared" si="13"/>
        <v>04</v>
      </c>
      <c r="I109" t="str">
        <f t="shared" si="14"/>
        <v>04</v>
      </c>
      <c r="J109" t="str">
        <f t="shared" si="15"/>
        <v>2023</v>
      </c>
      <c r="K109" t="s">
        <v>755</v>
      </c>
      <c r="L109" t="s">
        <v>128</v>
      </c>
      <c r="M109" t="s">
        <v>129</v>
      </c>
      <c r="N109" t="s">
        <v>130</v>
      </c>
      <c r="O109" t="s">
        <v>33</v>
      </c>
      <c r="P109" t="s">
        <v>756</v>
      </c>
      <c r="Q109" t="s">
        <v>757</v>
      </c>
      <c r="R109">
        <v>1</v>
      </c>
      <c r="S109">
        <v>21995</v>
      </c>
      <c r="T109">
        <v>0</v>
      </c>
      <c r="U109">
        <v>2200</v>
      </c>
      <c r="V109">
        <f t="shared" si="18"/>
        <v>21995</v>
      </c>
      <c r="W109" t="s">
        <v>566</v>
      </c>
      <c r="X109" t="s">
        <v>43</v>
      </c>
      <c r="Y109" t="s">
        <v>37</v>
      </c>
      <c r="Z109">
        <f t="shared" si="19"/>
        <v>11821.380508474576</v>
      </c>
      <c r="AA109" t="s">
        <v>630</v>
      </c>
      <c r="AB109" t="s">
        <v>38</v>
      </c>
      <c r="AC109" t="s">
        <v>38</v>
      </c>
      <c r="AD109" t="str">
        <f t="shared" si="12"/>
        <v>good</v>
      </c>
    </row>
    <row r="110" spans="1:30" x14ac:dyDescent="0.35">
      <c r="A110" t="s">
        <v>585</v>
      </c>
      <c r="B110" t="s">
        <v>586</v>
      </c>
      <c r="C110" t="s">
        <v>587</v>
      </c>
      <c r="D110" t="s">
        <v>28</v>
      </c>
      <c r="E110" t="s">
        <v>29</v>
      </c>
      <c r="F110">
        <v>39</v>
      </c>
      <c r="G110" t="s">
        <v>1879</v>
      </c>
      <c r="H110" t="str">
        <f t="shared" si="13"/>
        <v>07</v>
      </c>
      <c r="I110" t="str">
        <f t="shared" si="14"/>
        <v>04</v>
      </c>
      <c r="J110" t="str">
        <f t="shared" si="15"/>
        <v>2023</v>
      </c>
      <c r="K110" t="s">
        <v>758</v>
      </c>
      <c r="L110" t="s">
        <v>128</v>
      </c>
      <c r="M110" t="s">
        <v>129</v>
      </c>
      <c r="N110" t="s">
        <v>130</v>
      </c>
      <c r="O110" t="s">
        <v>33</v>
      </c>
      <c r="P110" t="s">
        <v>759</v>
      </c>
      <c r="Q110" t="s">
        <v>760</v>
      </c>
      <c r="R110">
        <v>1</v>
      </c>
      <c r="S110">
        <v>21995</v>
      </c>
      <c r="T110">
        <v>8798</v>
      </c>
      <c r="U110">
        <v>0</v>
      </c>
      <c r="V110">
        <f t="shared" si="18"/>
        <v>13197</v>
      </c>
      <c r="W110" t="s">
        <v>566</v>
      </c>
      <c r="X110" t="s">
        <v>36</v>
      </c>
      <c r="Y110" t="s">
        <v>37</v>
      </c>
      <c r="Z110">
        <f t="shared" si="19"/>
        <v>7092.8283050847458</v>
      </c>
      <c r="AA110" t="s">
        <v>567</v>
      </c>
      <c r="AB110" t="s">
        <v>48</v>
      </c>
      <c r="AC110" t="s">
        <v>48</v>
      </c>
      <c r="AD110" t="str">
        <f t="shared" si="12"/>
        <v>bad</v>
      </c>
    </row>
    <row r="111" spans="1:30" x14ac:dyDescent="0.35">
      <c r="A111" t="s">
        <v>575</v>
      </c>
      <c r="B111" t="s">
        <v>576</v>
      </c>
      <c r="C111" t="s">
        <v>577</v>
      </c>
      <c r="D111" t="s">
        <v>28</v>
      </c>
      <c r="E111" t="s">
        <v>29</v>
      </c>
      <c r="F111">
        <v>160</v>
      </c>
      <c r="G111" t="s">
        <v>1880</v>
      </c>
      <c r="H111" t="str">
        <f t="shared" si="13"/>
        <v>08</v>
      </c>
      <c r="I111" t="str">
        <f t="shared" si="14"/>
        <v>04</v>
      </c>
      <c r="J111" t="str">
        <f t="shared" si="15"/>
        <v>2023</v>
      </c>
      <c r="K111" t="s">
        <v>761</v>
      </c>
      <c r="L111" t="s">
        <v>128</v>
      </c>
      <c r="M111" t="s">
        <v>129</v>
      </c>
      <c r="N111" t="s">
        <v>130</v>
      </c>
      <c r="O111" t="s">
        <v>33</v>
      </c>
      <c r="P111" t="s">
        <v>762</v>
      </c>
      <c r="Q111" t="s">
        <v>762</v>
      </c>
      <c r="R111">
        <v>1</v>
      </c>
      <c r="S111">
        <v>21995</v>
      </c>
      <c r="T111">
        <v>8798</v>
      </c>
      <c r="U111">
        <v>0</v>
      </c>
      <c r="V111">
        <f t="shared" si="18"/>
        <v>13197</v>
      </c>
      <c r="W111" t="s">
        <v>566</v>
      </c>
      <c r="X111" t="s">
        <v>36</v>
      </c>
      <c r="Y111" t="s">
        <v>37</v>
      </c>
      <c r="Z111">
        <f t="shared" si="19"/>
        <v>7092.8283050847458</v>
      </c>
      <c r="AA111" t="s">
        <v>567</v>
      </c>
      <c r="AB111" t="s">
        <v>48</v>
      </c>
      <c r="AC111" t="s">
        <v>48</v>
      </c>
      <c r="AD111" t="str">
        <f t="shared" si="12"/>
        <v>bad</v>
      </c>
    </row>
    <row r="112" spans="1:30" x14ac:dyDescent="0.35">
      <c r="A112" t="s">
        <v>585</v>
      </c>
      <c r="B112" t="s">
        <v>586</v>
      </c>
      <c r="C112" t="s">
        <v>587</v>
      </c>
      <c r="D112" t="s">
        <v>40</v>
      </c>
      <c r="E112" t="s">
        <v>29</v>
      </c>
      <c r="F112">
        <v>51</v>
      </c>
      <c r="G112" t="s">
        <v>1880</v>
      </c>
      <c r="H112" t="str">
        <f t="shared" si="13"/>
        <v>08</v>
      </c>
      <c r="I112" t="str">
        <f t="shared" si="14"/>
        <v>04</v>
      </c>
      <c r="J112" t="str">
        <f t="shared" si="15"/>
        <v>2023</v>
      </c>
      <c r="K112" t="s">
        <v>763</v>
      </c>
      <c r="L112" t="s">
        <v>128</v>
      </c>
      <c r="M112" t="s">
        <v>129</v>
      </c>
      <c r="N112" t="s">
        <v>130</v>
      </c>
      <c r="O112" t="s">
        <v>33</v>
      </c>
      <c r="P112" t="s">
        <v>764</v>
      </c>
      <c r="Q112" t="s">
        <v>765</v>
      </c>
      <c r="R112">
        <v>1</v>
      </c>
      <c r="S112">
        <v>21995</v>
      </c>
      <c r="T112">
        <v>2200</v>
      </c>
      <c r="U112">
        <v>500</v>
      </c>
      <c r="V112">
        <f t="shared" si="18"/>
        <v>19795</v>
      </c>
      <c r="W112" t="s">
        <v>566</v>
      </c>
      <c r="X112" t="s">
        <v>43</v>
      </c>
      <c r="Y112" t="s">
        <v>37</v>
      </c>
      <c r="Z112">
        <f t="shared" si="19"/>
        <v>10638.973728813558</v>
      </c>
      <c r="AA112" t="s">
        <v>630</v>
      </c>
      <c r="AB112" t="s">
        <v>48</v>
      </c>
      <c r="AC112" t="s">
        <v>48</v>
      </c>
      <c r="AD112" t="str">
        <f t="shared" si="12"/>
        <v>good</v>
      </c>
    </row>
    <row r="113" spans="1:30" x14ac:dyDescent="0.35">
      <c r="A113" t="s">
        <v>568</v>
      </c>
      <c r="B113" t="s">
        <v>569</v>
      </c>
      <c r="C113" t="s">
        <v>570</v>
      </c>
      <c r="D113" t="s">
        <v>28</v>
      </c>
      <c r="E113" t="s">
        <v>29</v>
      </c>
      <c r="F113">
        <v>48</v>
      </c>
      <c r="G113" t="s">
        <v>1878</v>
      </c>
      <c r="H113" t="str">
        <f t="shared" si="13"/>
        <v>09</v>
      </c>
      <c r="I113" t="str">
        <f t="shared" si="14"/>
        <v>04</v>
      </c>
      <c r="J113" t="str">
        <f t="shared" si="15"/>
        <v>2023</v>
      </c>
      <c r="K113" t="s">
        <v>766</v>
      </c>
      <c r="L113" t="s">
        <v>128</v>
      </c>
      <c r="M113" t="s">
        <v>270</v>
      </c>
      <c r="N113" t="s">
        <v>130</v>
      </c>
      <c r="O113" t="s">
        <v>33</v>
      </c>
      <c r="P113" t="s">
        <v>279</v>
      </c>
      <c r="Q113" t="s">
        <v>280</v>
      </c>
      <c r="R113">
        <v>1</v>
      </c>
      <c r="S113">
        <v>21995</v>
      </c>
      <c r="T113">
        <v>6598</v>
      </c>
      <c r="U113">
        <v>0</v>
      </c>
      <c r="V113">
        <f t="shared" si="18"/>
        <v>15397</v>
      </c>
      <c r="W113" t="s">
        <v>566</v>
      </c>
      <c r="X113" t="s">
        <v>36</v>
      </c>
      <c r="Y113" t="s">
        <v>37</v>
      </c>
      <c r="Z113">
        <f t="shared" si="19"/>
        <v>8275.2350847457637</v>
      </c>
      <c r="AA113" t="s">
        <v>567</v>
      </c>
      <c r="AB113" t="s">
        <v>48</v>
      </c>
      <c r="AC113" t="s">
        <v>48</v>
      </c>
      <c r="AD113" t="str">
        <f t="shared" si="12"/>
        <v>bad</v>
      </c>
    </row>
    <row r="114" spans="1:30" x14ac:dyDescent="0.35">
      <c r="A114" t="s">
        <v>63</v>
      </c>
      <c r="B114" t="s">
        <v>64</v>
      </c>
      <c r="C114" t="s">
        <v>65</v>
      </c>
      <c r="D114" t="s">
        <v>28</v>
      </c>
      <c r="E114" t="s">
        <v>29</v>
      </c>
      <c r="F114">
        <v>64</v>
      </c>
      <c r="G114" t="s">
        <v>1878</v>
      </c>
      <c r="H114" t="str">
        <f t="shared" si="13"/>
        <v>09</v>
      </c>
      <c r="I114" t="str">
        <f t="shared" si="14"/>
        <v>04</v>
      </c>
      <c r="J114" t="str">
        <f t="shared" si="15"/>
        <v>2023</v>
      </c>
      <c r="K114" t="s">
        <v>767</v>
      </c>
      <c r="L114" t="s">
        <v>128</v>
      </c>
      <c r="M114" t="s">
        <v>270</v>
      </c>
      <c r="N114" t="s">
        <v>130</v>
      </c>
      <c r="O114" t="s">
        <v>33</v>
      </c>
      <c r="P114" t="s">
        <v>279</v>
      </c>
      <c r="Q114" t="s">
        <v>280</v>
      </c>
      <c r="R114">
        <v>1</v>
      </c>
      <c r="S114">
        <v>21995</v>
      </c>
      <c r="T114">
        <v>6598</v>
      </c>
      <c r="U114">
        <v>0</v>
      </c>
      <c r="V114">
        <f t="shared" si="18"/>
        <v>15397</v>
      </c>
      <c r="W114" t="s">
        <v>35</v>
      </c>
      <c r="X114" t="s">
        <v>36</v>
      </c>
      <c r="Y114" t="s">
        <v>37</v>
      </c>
      <c r="Z114">
        <f t="shared" si="19"/>
        <v>8275.2350847457637</v>
      </c>
      <c r="AA114" t="s">
        <v>567</v>
      </c>
      <c r="AB114" t="s">
        <v>48</v>
      </c>
      <c r="AC114" t="s">
        <v>48</v>
      </c>
      <c r="AD114" t="str">
        <f t="shared" si="12"/>
        <v>bad</v>
      </c>
    </row>
    <row r="115" spans="1:30" x14ac:dyDescent="0.35">
      <c r="A115" t="s">
        <v>568</v>
      </c>
      <c r="B115" t="s">
        <v>569</v>
      </c>
      <c r="C115" t="s">
        <v>570</v>
      </c>
      <c r="D115" t="s">
        <v>40</v>
      </c>
      <c r="E115" t="s">
        <v>29</v>
      </c>
      <c r="F115">
        <v>49</v>
      </c>
      <c r="G115" t="s">
        <v>1878</v>
      </c>
      <c r="H115" t="str">
        <f t="shared" si="13"/>
        <v>09</v>
      </c>
      <c r="I115" t="str">
        <f t="shared" si="14"/>
        <v>04</v>
      </c>
      <c r="J115" t="str">
        <f t="shared" si="15"/>
        <v>2023</v>
      </c>
      <c r="K115" t="s">
        <v>768</v>
      </c>
      <c r="L115" t="s">
        <v>128</v>
      </c>
      <c r="M115" t="s">
        <v>270</v>
      </c>
      <c r="N115" t="s">
        <v>130</v>
      </c>
      <c r="O115" t="s">
        <v>33</v>
      </c>
      <c r="P115" t="s">
        <v>764</v>
      </c>
      <c r="Q115" t="s">
        <v>765</v>
      </c>
      <c r="R115">
        <v>1</v>
      </c>
      <c r="S115">
        <v>21995</v>
      </c>
      <c r="T115">
        <v>2200</v>
      </c>
      <c r="U115">
        <v>0</v>
      </c>
      <c r="V115">
        <f t="shared" si="18"/>
        <v>19795</v>
      </c>
      <c r="W115" t="s">
        <v>566</v>
      </c>
      <c r="X115" t="s">
        <v>43</v>
      </c>
      <c r="Y115" t="s">
        <v>37</v>
      </c>
      <c r="Z115">
        <f t="shared" si="19"/>
        <v>10638.973728813558</v>
      </c>
      <c r="AA115" t="s">
        <v>630</v>
      </c>
      <c r="AB115" t="s">
        <v>48</v>
      </c>
      <c r="AC115" t="s">
        <v>48</v>
      </c>
      <c r="AD115" t="str">
        <f t="shared" si="12"/>
        <v>good</v>
      </c>
    </row>
    <row r="116" spans="1:30" x14ac:dyDescent="0.35">
      <c r="A116" t="s">
        <v>575</v>
      </c>
      <c r="B116" t="s">
        <v>576</v>
      </c>
      <c r="C116" t="s">
        <v>577</v>
      </c>
      <c r="D116" t="s">
        <v>102</v>
      </c>
      <c r="E116" t="s">
        <v>29</v>
      </c>
      <c r="F116">
        <v>213</v>
      </c>
      <c r="G116" t="s">
        <v>1886</v>
      </c>
      <c r="H116" t="str">
        <f t="shared" si="13"/>
        <v>10</v>
      </c>
      <c r="I116" t="str">
        <f t="shared" si="14"/>
        <v>04</v>
      </c>
      <c r="J116" t="str">
        <f t="shared" si="15"/>
        <v>2023</v>
      </c>
      <c r="K116" t="s">
        <v>769</v>
      </c>
      <c r="L116" t="s">
        <v>128</v>
      </c>
      <c r="M116" t="s">
        <v>270</v>
      </c>
      <c r="N116" t="s">
        <v>130</v>
      </c>
      <c r="O116" t="s">
        <v>33</v>
      </c>
      <c r="P116" t="s">
        <v>770</v>
      </c>
      <c r="Q116" t="s">
        <v>770</v>
      </c>
      <c r="R116">
        <v>1</v>
      </c>
      <c r="S116">
        <v>21995</v>
      </c>
      <c r="T116">
        <v>10998</v>
      </c>
      <c r="U116">
        <v>0</v>
      </c>
      <c r="V116">
        <f t="shared" si="18"/>
        <v>10997</v>
      </c>
      <c r="W116" t="s">
        <v>566</v>
      </c>
      <c r="X116" t="s">
        <v>104</v>
      </c>
      <c r="Y116" t="s">
        <v>37</v>
      </c>
      <c r="Z116">
        <f t="shared" si="19"/>
        <v>5910.4215254237288</v>
      </c>
      <c r="AA116" t="s">
        <v>591</v>
      </c>
      <c r="AB116" t="s">
        <v>48</v>
      </c>
      <c r="AC116" t="s">
        <v>48</v>
      </c>
      <c r="AD116" t="str">
        <f t="shared" si="12"/>
        <v>bad</v>
      </c>
    </row>
    <row r="117" spans="1:30" x14ac:dyDescent="0.35">
      <c r="A117" t="s">
        <v>25</v>
      </c>
      <c r="B117" t="s">
        <v>26</v>
      </c>
      <c r="C117" t="s">
        <v>27</v>
      </c>
      <c r="D117" t="s">
        <v>40</v>
      </c>
      <c r="E117" t="s">
        <v>29</v>
      </c>
      <c r="F117">
        <v>144</v>
      </c>
      <c r="G117" t="s">
        <v>1891</v>
      </c>
      <c r="H117" t="str">
        <f t="shared" si="13"/>
        <v>11</v>
      </c>
      <c r="I117" t="str">
        <f t="shared" si="14"/>
        <v>04</v>
      </c>
      <c r="J117" t="str">
        <f t="shared" si="15"/>
        <v>2023</v>
      </c>
      <c r="K117" t="s">
        <v>771</v>
      </c>
      <c r="L117" t="s">
        <v>128</v>
      </c>
      <c r="M117" t="s">
        <v>270</v>
      </c>
      <c r="N117" t="s">
        <v>130</v>
      </c>
      <c r="O117" t="s">
        <v>33</v>
      </c>
      <c r="P117" t="s">
        <v>326</v>
      </c>
      <c r="Q117" t="s">
        <v>326</v>
      </c>
      <c r="R117">
        <v>1</v>
      </c>
      <c r="S117">
        <v>21995</v>
      </c>
      <c r="T117">
        <v>10998</v>
      </c>
      <c r="U117">
        <v>0</v>
      </c>
      <c r="V117">
        <f t="shared" si="18"/>
        <v>10997</v>
      </c>
      <c r="W117" t="s">
        <v>35</v>
      </c>
      <c r="X117" t="s">
        <v>43</v>
      </c>
      <c r="Y117" t="s">
        <v>37</v>
      </c>
      <c r="Z117">
        <f t="shared" si="19"/>
        <v>5910.4215254237288</v>
      </c>
      <c r="AA117" t="s">
        <v>630</v>
      </c>
      <c r="AB117" t="s">
        <v>48</v>
      </c>
      <c r="AC117" t="s">
        <v>48</v>
      </c>
      <c r="AD117" t="str">
        <f t="shared" si="12"/>
        <v>bad</v>
      </c>
    </row>
    <row r="118" spans="1:30" x14ac:dyDescent="0.35">
      <c r="A118" t="s">
        <v>585</v>
      </c>
      <c r="B118" t="s">
        <v>586</v>
      </c>
      <c r="C118" t="s">
        <v>587</v>
      </c>
      <c r="D118" t="s">
        <v>40</v>
      </c>
      <c r="E118" t="s">
        <v>29</v>
      </c>
      <c r="F118">
        <v>75</v>
      </c>
      <c r="G118" t="s">
        <v>1884</v>
      </c>
      <c r="H118" t="str">
        <f t="shared" si="13"/>
        <v>12</v>
      </c>
      <c r="I118" t="str">
        <f t="shared" si="14"/>
        <v>04</v>
      </c>
      <c r="J118" t="str">
        <f t="shared" si="15"/>
        <v>2023</v>
      </c>
      <c r="K118" t="s">
        <v>763</v>
      </c>
      <c r="L118" t="s">
        <v>128</v>
      </c>
      <c r="M118" t="s">
        <v>270</v>
      </c>
      <c r="N118" t="s">
        <v>130</v>
      </c>
      <c r="O118" t="s">
        <v>33</v>
      </c>
      <c r="P118" t="s">
        <v>764</v>
      </c>
      <c r="Q118" t="s">
        <v>765</v>
      </c>
      <c r="R118">
        <v>1</v>
      </c>
      <c r="S118">
        <v>21995</v>
      </c>
      <c r="T118">
        <v>2200</v>
      </c>
      <c r="U118">
        <v>0</v>
      </c>
      <c r="V118">
        <f t="shared" si="18"/>
        <v>19795</v>
      </c>
      <c r="W118" t="s">
        <v>566</v>
      </c>
      <c r="X118" t="s">
        <v>43</v>
      </c>
      <c r="Y118" t="s">
        <v>37</v>
      </c>
      <c r="Z118">
        <f t="shared" si="19"/>
        <v>10638.973728813558</v>
      </c>
      <c r="AA118" t="s">
        <v>630</v>
      </c>
      <c r="AB118" t="s">
        <v>48</v>
      </c>
      <c r="AC118" t="s">
        <v>48</v>
      </c>
      <c r="AD118" t="str">
        <f t="shared" si="12"/>
        <v>good</v>
      </c>
    </row>
    <row r="119" spans="1:30" x14ac:dyDescent="0.35">
      <c r="A119" t="s">
        <v>575</v>
      </c>
      <c r="B119" t="s">
        <v>576</v>
      </c>
      <c r="C119" t="s">
        <v>577</v>
      </c>
      <c r="D119" t="s">
        <v>102</v>
      </c>
      <c r="E119" t="s">
        <v>29</v>
      </c>
      <c r="F119">
        <v>268</v>
      </c>
      <c r="G119" t="s">
        <v>1892</v>
      </c>
      <c r="H119" t="str">
        <f t="shared" si="13"/>
        <v>15</v>
      </c>
      <c r="I119" t="str">
        <f t="shared" si="14"/>
        <v>04</v>
      </c>
      <c r="J119" t="str">
        <f t="shared" si="15"/>
        <v>2023</v>
      </c>
      <c r="K119" t="s">
        <v>772</v>
      </c>
      <c r="L119" t="s">
        <v>128</v>
      </c>
      <c r="M119" t="s">
        <v>270</v>
      </c>
      <c r="N119" t="s">
        <v>130</v>
      </c>
      <c r="O119" t="s">
        <v>33</v>
      </c>
      <c r="P119" t="s">
        <v>773</v>
      </c>
      <c r="Q119" t="s">
        <v>774</v>
      </c>
      <c r="R119">
        <v>1</v>
      </c>
      <c r="S119">
        <v>21995</v>
      </c>
      <c r="T119">
        <v>6598</v>
      </c>
      <c r="U119">
        <v>0</v>
      </c>
      <c r="V119">
        <f t="shared" si="18"/>
        <v>15397</v>
      </c>
      <c r="W119" t="s">
        <v>566</v>
      </c>
      <c r="X119" t="s">
        <v>104</v>
      </c>
      <c r="Y119" t="s">
        <v>37</v>
      </c>
      <c r="Z119">
        <f t="shared" si="19"/>
        <v>8275.2350847457637</v>
      </c>
      <c r="AA119" t="s">
        <v>591</v>
      </c>
      <c r="AB119" t="s">
        <v>48</v>
      </c>
      <c r="AC119" t="s">
        <v>48</v>
      </c>
      <c r="AD119" t="str">
        <f t="shared" si="12"/>
        <v>bad</v>
      </c>
    </row>
    <row r="120" spans="1:30" x14ac:dyDescent="0.35">
      <c r="A120" t="s">
        <v>63</v>
      </c>
      <c r="B120" t="s">
        <v>64</v>
      </c>
      <c r="C120" t="s">
        <v>65</v>
      </c>
      <c r="D120" t="s">
        <v>40</v>
      </c>
      <c r="E120" t="s">
        <v>29</v>
      </c>
      <c r="F120">
        <v>115</v>
      </c>
      <c r="G120" t="s">
        <v>1876</v>
      </c>
      <c r="H120" t="str">
        <f t="shared" si="13"/>
        <v>16</v>
      </c>
      <c r="I120" t="str">
        <f t="shared" si="14"/>
        <v>04</v>
      </c>
      <c r="J120" t="str">
        <f t="shared" si="15"/>
        <v>2023</v>
      </c>
      <c r="K120" t="s">
        <v>775</v>
      </c>
      <c r="L120" t="s">
        <v>128</v>
      </c>
      <c r="M120" t="s">
        <v>408</v>
      </c>
      <c r="N120" t="s">
        <v>130</v>
      </c>
      <c r="O120" t="s">
        <v>33</v>
      </c>
      <c r="P120" t="s">
        <v>433</v>
      </c>
      <c r="Q120" t="s">
        <v>434</v>
      </c>
      <c r="R120">
        <v>1</v>
      </c>
      <c r="S120">
        <v>21995</v>
      </c>
      <c r="T120">
        <v>2200</v>
      </c>
      <c r="U120">
        <v>0</v>
      </c>
      <c r="V120">
        <f t="shared" si="18"/>
        <v>19795</v>
      </c>
      <c r="W120" t="s">
        <v>35</v>
      </c>
      <c r="X120" t="s">
        <v>43</v>
      </c>
      <c r="Y120" t="s">
        <v>37</v>
      </c>
      <c r="Z120">
        <f t="shared" si="19"/>
        <v>10638.973728813558</v>
      </c>
      <c r="AA120" t="s">
        <v>630</v>
      </c>
      <c r="AB120" t="s">
        <v>48</v>
      </c>
      <c r="AC120" t="s">
        <v>48</v>
      </c>
      <c r="AD120" t="str">
        <f t="shared" si="12"/>
        <v>good</v>
      </c>
    </row>
    <row r="121" spans="1:30" x14ac:dyDescent="0.35">
      <c r="A121" t="s">
        <v>585</v>
      </c>
      <c r="B121" t="s">
        <v>586</v>
      </c>
      <c r="C121" t="s">
        <v>587</v>
      </c>
      <c r="D121" t="s">
        <v>28</v>
      </c>
      <c r="E121" t="s">
        <v>29</v>
      </c>
      <c r="F121">
        <v>124</v>
      </c>
      <c r="G121" t="s">
        <v>1871</v>
      </c>
      <c r="H121" t="str">
        <f t="shared" si="13"/>
        <v>17</v>
      </c>
      <c r="I121" t="str">
        <f t="shared" si="14"/>
        <v>04</v>
      </c>
      <c r="J121" t="str">
        <f t="shared" si="15"/>
        <v>2023</v>
      </c>
      <c r="K121" t="s">
        <v>776</v>
      </c>
      <c r="L121" t="s">
        <v>128</v>
      </c>
      <c r="M121" t="s">
        <v>408</v>
      </c>
      <c r="N121" t="s">
        <v>130</v>
      </c>
      <c r="O121" t="s">
        <v>33</v>
      </c>
      <c r="P121" t="s">
        <v>279</v>
      </c>
      <c r="Q121" t="s">
        <v>280</v>
      </c>
      <c r="R121">
        <v>1</v>
      </c>
      <c r="S121">
        <v>21995</v>
      </c>
      <c r="T121">
        <v>6598</v>
      </c>
      <c r="U121">
        <v>0</v>
      </c>
      <c r="V121">
        <f t="shared" si="18"/>
        <v>15397</v>
      </c>
      <c r="W121" t="s">
        <v>566</v>
      </c>
      <c r="X121" t="s">
        <v>36</v>
      </c>
      <c r="Y121" t="s">
        <v>37</v>
      </c>
      <c r="Z121">
        <f t="shared" si="19"/>
        <v>8275.2350847457637</v>
      </c>
      <c r="AA121" t="s">
        <v>567</v>
      </c>
      <c r="AB121" t="s">
        <v>48</v>
      </c>
      <c r="AC121" t="s">
        <v>48</v>
      </c>
      <c r="AD121" t="str">
        <f t="shared" si="12"/>
        <v>bad</v>
      </c>
    </row>
    <row r="122" spans="1:30" x14ac:dyDescent="0.35">
      <c r="A122" t="s">
        <v>585</v>
      </c>
      <c r="B122" t="s">
        <v>586</v>
      </c>
      <c r="C122" t="s">
        <v>587</v>
      </c>
      <c r="D122" t="s">
        <v>40</v>
      </c>
      <c r="E122" t="s">
        <v>29</v>
      </c>
      <c r="F122">
        <v>143</v>
      </c>
      <c r="G122" t="s">
        <v>1877</v>
      </c>
      <c r="H122" t="str">
        <f t="shared" si="13"/>
        <v>21</v>
      </c>
      <c r="I122" t="str">
        <f t="shared" si="14"/>
        <v>04</v>
      </c>
      <c r="J122" t="str">
        <f t="shared" si="15"/>
        <v>2023</v>
      </c>
      <c r="K122" t="s">
        <v>777</v>
      </c>
      <c r="L122" t="s">
        <v>128</v>
      </c>
      <c r="M122" t="s">
        <v>408</v>
      </c>
      <c r="N122" t="s">
        <v>130</v>
      </c>
      <c r="O122" t="s">
        <v>33</v>
      </c>
      <c r="P122" t="s">
        <v>778</v>
      </c>
      <c r="Q122" t="s">
        <v>326</v>
      </c>
      <c r="R122">
        <v>1</v>
      </c>
      <c r="S122">
        <v>21995</v>
      </c>
      <c r="T122">
        <v>10998</v>
      </c>
      <c r="U122">
        <v>0</v>
      </c>
      <c r="V122">
        <f t="shared" si="18"/>
        <v>10997</v>
      </c>
      <c r="W122" t="s">
        <v>566</v>
      </c>
      <c r="X122" t="s">
        <v>43</v>
      </c>
      <c r="Y122" t="s">
        <v>37</v>
      </c>
      <c r="Z122">
        <f t="shared" si="19"/>
        <v>5910.4215254237288</v>
      </c>
      <c r="AA122" t="s">
        <v>630</v>
      </c>
      <c r="AB122" t="s">
        <v>48</v>
      </c>
      <c r="AC122" t="s">
        <v>48</v>
      </c>
      <c r="AD122" t="str">
        <f t="shared" si="12"/>
        <v>bad</v>
      </c>
    </row>
    <row r="123" spans="1:30" x14ac:dyDescent="0.35">
      <c r="A123" t="s">
        <v>575</v>
      </c>
      <c r="B123" t="s">
        <v>576</v>
      </c>
      <c r="C123" t="s">
        <v>577</v>
      </c>
      <c r="D123" t="s">
        <v>28</v>
      </c>
      <c r="E123" t="s">
        <v>29</v>
      </c>
      <c r="F123">
        <v>435</v>
      </c>
      <c r="G123" t="s">
        <v>1887</v>
      </c>
      <c r="H123" t="str">
        <f t="shared" si="13"/>
        <v>22</v>
      </c>
      <c r="I123" t="str">
        <f t="shared" si="14"/>
        <v>04</v>
      </c>
      <c r="J123" t="str">
        <f t="shared" si="15"/>
        <v>2023</v>
      </c>
      <c r="K123" t="s">
        <v>779</v>
      </c>
      <c r="L123" t="s">
        <v>128</v>
      </c>
      <c r="M123" t="s">
        <v>408</v>
      </c>
      <c r="N123" t="s">
        <v>130</v>
      </c>
      <c r="O123" t="s">
        <v>33</v>
      </c>
      <c r="P123" t="s">
        <v>780</v>
      </c>
      <c r="Q123" t="s">
        <v>280</v>
      </c>
      <c r="R123">
        <v>1</v>
      </c>
      <c r="S123">
        <v>21995</v>
      </c>
      <c r="T123">
        <v>6598</v>
      </c>
      <c r="U123">
        <v>0</v>
      </c>
      <c r="V123">
        <f t="shared" si="18"/>
        <v>15397</v>
      </c>
      <c r="W123" t="s">
        <v>566</v>
      </c>
      <c r="X123" t="s">
        <v>36</v>
      </c>
      <c r="Y123" t="s">
        <v>37</v>
      </c>
      <c r="Z123">
        <f t="shared" si="19"/>
        <v>8275.2350847457637</v>
      </c>
      <c r="AA123" t="s">
        <v>567</v>
      </c>
      <c r="AB123" t="s">
        <v>48</v>
      </c>
      <c r="AC123" t="s">
        <v>48</v>
      </c>
      <c r="AD123" t="str">
        <f t="shared" si="12"/>
        <v>bad</v>
      </c>
    </row>
    <row r="124" spans="1:30" x14ac:dyDescent="0.35">
      <c r="A124" t="s">
        <v>568</v>
      </c>
      <c r="B124" t="s">
        <v>569</v>
      </c>
      <c r="C124" t="s">
        <v>570</v>
      </c>
      <c r="D124" t="s">
        <v>40</v>
      </c>
      <c r="E124" t="s">
        <v>29</v>
      </c>
      <c r="F124">
        <v>115</v>
      </c>
      <c r="G124" t="s">
        <v>1887</v>
      </c>
      <c r="H124" t="str">
        <f t="shared" si="13"/>
        <v>22</v>
      </c>
      <c r="I124" t="str">
        <f t="shared" si="14"/>
        <v>04</v>
      </c>
      <c r="J124" t="str">
        <f t="shared" si="15"/>
        <v>2023</v>
      </c>
      <c r="K124" t="s">
        <v>781</v>
      </c>
      <c r="L124" t="s">
        <v>128</v>
      </c>
      <c r="M124" t="s">
        <v>408</v>
      </c>
      <c r="N124" t="s">
        <v>130</v>
      </c>
      <c r="O124" t="s">
        <v>33</v>
      </c>
      <c r="P124" t="s">
        <v>747</v>
      </c>
      <c r="Q124" t="s">
        <v>748</v>
      </c>
      <c r="R124">
        <v>1</v>
      </c>
      <c r="S124">
        <v>21995</v>
      </c>
      <c r="T124">
        <v>2200</v>
      </c>
      <c r="U124">
        <v>0</v>
      </c>
      <c r="V124">
        <f t="shared" si="18"/>
        <v>19795</v>
      </c>
      <c r="W124" t="s">
        <v>566</v>
      </c>
      <c r="X124" t="s">
        <v>43</v>
      </c>
      <c r="Y124" t="s">
        <v>37</v>
      </c>
      <c r="Z124">
        <f t="shared" si="19"/>
        <v>10638.973728813558</v>
      </c>
      <c r="AA124" t="s">
        <v>630</v>
      </c>
      <c r="AB124" t="s">
        <v>48</v>
      </c>
      <c r="AC124" t="s">
        <v>48</v>
      </c>
      <c r="AD124" t="str">
        <f t="shared" si="12"/>
        <v>good</v>
      </c>
    </row>
    <row r="125" spans="1:30" x14ac:dyDescent="0.35">
      <c r="A125" t="s">
        <v>575</v>
      </c>
      <c r="B125" t="s">
        <v>576</v>
      </c>
      <c r="C125" t="s">
        <v>577</v>
      </c>
      <c r="D125" t="s">
        <v>40</v>
      </c>
      <c r="E125" t="s">
        <v>29</v>
      </c>
      <c r="F125">
        <v>421</v>
      </c>
      <c r="G125" t="s">
        <v>1887</v>
      </c>
      <c r="H125" t="str">
        <f t="shared" si="13"/>
        <v>22</v>
      </c>
      <c r="I125" t="str">
        <f t="shared" si="14"/>
        <v>04</v>
      </c>
      <c r="J125" t="str">
        <f t="shared" si="15"/>
        <v>2023</v>
      </c>
      <c r="K125" t="s">
        <v>782</v>
      </c>
      <c r="L125" t="s">
        <v>128</v>
      </c>
      <c r="M125" t="s">
        <v>408</v>
      </c>
      <c r="N125" t="s">
        <v>130</v>
      </c>
      <c r="O125" t="s">
        <v>33</v>
      </c>
      <c r="P125" t="s">
        <v>764</v>
      </c>
      <c r="Q125" t="s">
        <v>765</v>
      </c>
      <c r="R125">
        <v>1</v>
      </c>
      <c r="S125">
        <v>21995</v>
      </c>
      <c r="T125">
        <v>2200</v>
      </c>
      <c r="U125">
        <v>0</v>
      </c>
      <c r="V125">
        <f t="shared" si="18"/>
        <v>19795</v>
      </c>
      <c r="W125" t="s">
        <v>566</v>
      </c>
      <c r="X125" t="s">
        <v>43</v>
      </c>
      <c r="Y125" t="s">
        <v>37</v>
      </c>
      <c r="Z125">
        <f t="shared" si="19"/>
        <v>10638.973728813558</v>
      </c>
      <c r="AA125" t="s">
        <v>630</v>
      </c>
      <c r="AB125" t="s">
        <v>48</v>
      </c>
      <c r="AC125" t="s">
        <v>48</v>
      </c>
      <c r="AD125" t="str">
        <f t="shared" si="12"/>
        <v>good</v>
      </c>
    </row>
    <row r="126" spans="1:30" x14ac:dyDescent="0.35">
      <c r="A126" t="s">
        <v>568</v>
      </c>
      <c r="B126" t="s">
        <v>569</v>
      </c>
      <c r="C126" t="s">
        <v>570</v>
      </c>
      <c r="D126" t="s">
        <v>40</v>
      </c>
      <c r="E126" t="s">
        <v>29</v>
      </c>
      <c r="F126">
        <v>120</v>
      </c>
      <c r="G126" t="s">
        <v>1874</v>
      </c>
      <c r="H126" t="str">
        <f t="shared" si="13"/>
        <v>23</v>
      </c>
      <c r="I126" t="str">
        <f t="shared" si="14"/>
        <v>04</v>
      </c>
      <c r="J126" t="str">
        <f t="shared" si="15"/>
        <v>2023</v>
      </c>
      <c r="K126" t="s">
        <v>783</v>
      </c>
      <c r="L126" t="s">
        <v>128</v>
      </c>
      <c r="M126" t="s">
        <v>515</v>
      </c>
      <c r="N126" t="s">
        <v>130</v>
      </c>
      <c r="O126" t="s">
        <v>33</v>
      </c>
      <c r="P126" t="s">
        <v>784</v>
      </c>
      <c r="Q126" t="s">
        <v>785</v>
      </c>
      <c r="R126">
        <v>1</v>
      </c>
      <c r="S126">
        <v>21995</v>
      </c>
      <c r="T126">
        <v>4399</v>
      </c>
      <c r="U126">
        <v>0</v>
      </c>
      <c r="V126">
        <f t="shared" si="18"/>
        <v>17596</v>
      </c>
      <c r="W126" t="s">
        <v>566</v>
      </c>
      <c r="X126" t="s">
        <v>43</v>
      </c>
      <c r="Y126" t="s">
        <v>37</v>
      </c>
      <c r="Z126">
        <f t="shared" si="19"/>
        <v>9457.1044067796611</v>
      </c>
      <c r="AA126" t="s">
        <v>630</v>
      </c>
      <c r="AB126" t="s">
        <v>48</v>
      </c>
      <c r="AC126" t="s">
        <v>48</v>
      </c>
      <c r="AD126" t="str">
        <f t="shared" si="12"/>
        <v>bad</v>
      </c>
    </row>
    <row r="127" spans="1:30" x14ac:dyDescent="0.35">
      <c r="A127" t="s">
        <v>97</v>
      </c>
      <c r="B127" t="s">
        <v>98</v>
      </c>
      <c r="C127" t="s">
        <v>99</v>
      </c>
      <c r="D127" t="s">
        <v>44</v>
      </c>
      <c r="E127" t="s">
        <v>29</v>
      </c>
      <c r="F127">
        <v>93</v>
      </c>
      <c r="G127" t="s">
        <v>1874</v>
      </c>
      <c r="H127" t="str">
        <f t="shared" si="13"/>
        <v>23</v>
      </c>
      <c r="I127" t="str">
        <f t="shared" si="14"/>
        <v>04</v>
      </c>
      <c r="J127" t="str">
        <f t="shared" si="15"/>
        <v>2023</v>
      </c>
      <c r="K127" t="s">
        <v>786</v>
      </c>
      <c r="L127" t="s">
        <v>128</v>
      </c>
      <c r="M127" t="s">
        <v>515</v>
      </c>
      <c r="N127" t="s">
        <v>130</v>
      </c>
      <c r="O127" t="s">
        <v>33</v>
      </c>
      <c r="P127" t="s">
        <v>531</v>
      </c>
      <c r="Q127" t="s">
        <v>531</v>
      </c>
      <c r="R127">
        <v>1</v>
      </c>
      <c r="S127">
        <v>21995</v>
      </c>
      <c r="T127">
        <v>0</v>
      </c>
      <c r="U127">
        <v>0</v>
      </c>
      <c r="V127">
        <f t="shared" si="18"/>
        <v>21995</v>
      </c>
      <c r="W127" t="s">
        <v>35</v>
      </c>
      <c r="X127" t="s">
        <v>55</v>
      </c>
      <c r="Y127" t="s">
        <v>37</v>
      </c>
      <c r="Z127">
        <f t="shared" si="19"/>
        <v>11821.380508474576</v>
      </c>
      <c r="AA127" t="s">
        <v>724</v>
      </c>
      <c r="AB127" t="s">
        <v>38</v>
      </c>
      <c r="AC127" t="s">
        <v>38</v>
      </c>
      <c r="AD127" t="str">
        <f t="shared" si="12"/>
        <v>good</v>
      </c>
    </row>
    <row r="128" spans="1:30" x14ac:dyDescent="0.35">
      <c r="A128" t="s">
        <v>585</v>
      </c>
      <c r="B128" t="s">
        <v>586</v>
      </c>
      <c r="C128" t="s">
        <v>587</v>
      </c>
      <c r="D128" t="s">
        <v>28</v>
      </c>
      <c r="E128" t="s">
        <v>29</v>
      </c>
      <c r="F128">
        <v>2500</v>
      </c>
      <c r="G128" t="s">
        <v>1949</v>
      </c>
      <c r="H128" t="str">
        <f t="shared" si="13"/>
        <v>27</v>
      </c>
      <c r="I128" t="str">
        <f t="shared" si="14"/>
        <v>03</v>
      </c>
      <c r="J128" t="str">
        <f t="shared" si="15"/>
        <v>2023</v>
      </c>
      <c r="K128" t="s">
        <v>787</v>
      </c>
      <c r="L128" t="s">
        <v>30</v>
      </c>
      <c r="M128" t="s">
        <v>31</v>
      </c>
      <c r="N128" t="s">
        <v>32</v>
      </c>
      <c r="O128" t="s">
        <v>33</v>
      </c>
      <c r="P128" t="s">
        <v>480</v>
      </c>
      <c r="Q128" t="s">
        <v>481</v>
      </c>
      <c r="R128">
        <v>1</v>
      </c>
      <c r="S128">
        <v>21495</v>
      </c>
      <c r="T128">
        <v>0</v>
      </c>
      <c r="U128">
        <v>1075</v>
      </c>
      <c r="V128">
        <v>21495</v>
      </c>
      <c r="W128" t="s">
        <v>566</v>
      </c>
      <c r="X128" t="s">
        <v>36</v>
      </c>
      <c r="Y128" t="s">
        <v>37</v>
      </c>
      <c r="Z128">
        <v>11552.651694915254</v>
      </c>
      <c r="AA128" t="s">
        <v>567</v>
      </c>
      <c r="AB128" t="s">
        <v>38</v>
      </c>
      <c r="AC128" t="s">
        <v>38</v>
      </c>
      <c r="AD128" t="str">
        <f t="shared" si="12"/>
        <v>good</v>
      </c>
    </row>
    <row r="129" spans="1:30" x14ac:dyDescent="0.35">
      <c r="A129" t="s">
        <v>113</v>
      </c>
      <c r="B129" t="s">
        <v>114</v>
      </c>
      <c r="C129" t="s">
        <v>115</v>
      </c>
      <c r="D129" t="s">
        <v>44</v>
      </c>
      <c r="E129" t="s">
        <v>29</v>
      </c>
      <c r="F129">
        <v>1444</v>
      </c>
      <c r="G129" t="s">
        <v>1953</v>
      </c>
      <c r="H129" t="str">
        <f t="shared" si="13"/>
        <v>29</v>
      </c>
      <c r="I129" t="str">
        <f t="shared" si="14"/>
        <v>03</v>
      </c>
      <c r="J129" t="str">
        <f t="shared" si="15"/>
        <v>2023</v>
      </c>
      <c r="K129" t="s">
        <v>788</v>
      </c>
      <c r="L129" t="s">
        <v>30</v>
      </c>
      <c r="M129" t="s">
        <v>31</v>
      </c>
      <c r="N129" t="s">
        <v>32</v>
      </c>
      <c r="O129" t="s">
        <v>33</v>
      </c>
      <c r="P129" t="s">
        <v>118</v>
      </c>
      <c r="Q129" t="s">
        <v>118</v>
      </c>
      <c r="R129">
        <v>1</v>
      </c>
      <c r="S129">
        <v>21495</v>
      </c>
      <c r="T129">
        <v>0</v>
      </c>
      <c r="U129">
        <v>0</v>
      </c>
      <c r="V129">
        <v>21495</v>
      </c>
      <c r="W129" t="s">
        <v>35</v>
      </c>
      <c r="X129" t="s">
        <v>55</v>
      </c>
      <c r="Y129" t="s">
        <v>37</v>
      </c>
      <c r="Z129">
        <v>11552.651694915254</v>
      </c>
      <c r="AA129" t="s">
        <v>724</v>
      </c>
      <c r="AB129" t="s">
        <v>38</v>
      </c>
      <c r="AC129" t="s">
        <v>38</v>
      </c>
      <c r="AD129" t="str">
        <f t="shared" si="12"/>
        <v>good</v>
      </c>
    </row>
    <row r="130" spans="1:30" x14ac:dyDescent="0.35">
      <c r="A130" t="s">
        <v>585</v>
      </c>
      <c r="B130" t="s">
        <v>586</v>
      </c>
      <c r="C130" t="s">
        <v>587</v>
      </c>
      <c r="D130" t="s">
        <v>28</v>
      </c>
      <c r="E130" t="s">
        <v>29</v>
      </c>
      <c r="F130">
        <v>13</v>
      </c>
      <c r="G130" t="s">
        <v>1888</v>
      </c>
      <c r="H130" t="str">
        <f t="shared" si="13"/>
        <v>02</v>
      </c>
      <c r="I130" t="str">
        <f t="shared" si="14"/>
        <v>04</v>
      </c>
      <c r="J130" t="str">
        <f t="shared" si="15"/>
        <v>2023</v>
      </c>
      <c r="K130" t="s">
        <v>787</v>
      </c>
      <c r="L130" t="s">
        <v>128</v>
      </c>
      <c r="M130" t="s">
        <v>129</v>
      </c>
      <c r="N130" t="s">
        <v>130</v>
      </c>
      <c r="O130" t="s">
        <v>33</v>
      </c>
      <c r="P130" t="s">
        <v>480</v>
      </c>
      <c r="Q130" t="s">
        <v>481</v>
      </c>
      <c r="R130">
        <v>1</v>
      </c>
      <c r="S130">
        <v>21495</v>
      </c>
      <c r="T130">
        <v>0</v>
      </c>
      <c r="U130">
        <v>1505</v>
      </c>
      <c r="V130">
        <f t="shared" ref="V130:V139" si="20">S130-T130</f>
        <v>21495</v>
      </c>
      <c r="W130" t="s">
        <v>566</v>
      </c>
      <c r="X130" t="s">
        <v>36</v>
      </c>
      <c r="Y130" t="s">
        <v>37</v>
      </c>
      <c r="Z130">
        <f t="shared" ref="Z130:Z139" si="21">IF(Y130="Traditional",V130-(V130*31%)-(V130*18/118),V130-(V130*22%)-(V130*18/118))</f>
        <v>11552.651694915254</v>
      </c>
      <c r="AA130" t="s">
        <v>567</v>
      </c>
      <c r="AB130" t="s">
        <v>38</v>
      </c>
      <c r="AC130" t="s">
        <v>38</v>
      </c>
      <c r="AD130" t="str">
        <f t="shared" ref="AD130:AD193" si="22">IF(Z130&gt;10000,"good","bad")</f>
        <v>good</v>
      </c>
    </row>
    <row r="131" spans="1:30" x14ac:dyDescent="0.35">
      <c r="A131" t="s">
        <v>63</v>
      </c>
      <c r="B131" t="s">
        <v>64</v>
      </c>
      <c r="C131" t="s">
        <v>65</v>
      </c>
      <c r="D131" t="s">
        <v>50</v>
      </c>
      <c r="E131" t="s">
        <v>29</v>
      </c>
      <c r="F131">
        <v>17</v>
      </c>
      <c r="G131" t="s">
        <v>1885</v>
      </c>
      <c r="H131" t="str">
        <f t="shared" ref="H131:H194" si="23">TEXT(G131,"DD")</f>
        <v>03</v>
      </c>
      <c r="I131" t="str">
        <f t="shared" ref="I131:I194" si="24">TEXT(G131,"MM")</f>
        <v>04</v>
      </c>
      <c r="J131" t="str">
        <f t="shared" ref="J131:J194" si="25">TEXT(G131,"YYYY")</f>
        <v>2023</v>
      </c>
      <c r="K131" t="s">
        <v>789</v>
      </c>
      <c r="L131" t="s">
        <v>128</v>
      </c>
      <c r="M131" t="s">
        <v>129</v>
      </c>
      <c r="N131" t="s">
        <v>130</v>
      </c>
      <c r="O131" t="s">
        <v>33</v>
      </c>
      <c r="P131" t="s">
        <v>152</v>
      </c>
      <c r="Q131" t="s">
        <v>152</v>
      </c>
      <c r="R131">
        <v>1</v>
      </c>
      <c r="S131">
        <v>21495</v>
      </c>
      <c r="T131">
        <v>6448</v>
      </c>
      <c r="U131">
        <v>0</v>
      </c>
      <c r="V131">
        <f t="shared" si="20"/>
        <v>15047</v>
      </c>
      <c r="W131" t="s">
        <v>35</v>
      </c>
      <c r="X131" t="s">
        <v>53</v>
      </c>
      <c r="Y131" t="s">
        <v>37</v>
      </c>
      <c r="Z131">
        <f t="shared" si="21"/>
        <v>8087.1249152542377</v>
      </c>
      <c r="AA131" t="s">
        <v>722</v>
      </c>
      <c r="AB131" t="s">
        <v>48</v>
      </c>
      <c r="AC131" t="s">
        <v>48</v>
      </c>
      <c r="AD131" t="str">
        <f t="shared" si="22"/>
        <v>bad</v>
      </c>
    </row>
    <row r="132" spans="1:30" x14ac:dyDescent="0.35">
      <c r="A132" t="s">
        <v>63</v>
      </c>
      <c r="B132" t="s">
        <v>64</v>
      </c>
      <c r="C132" t="s">
        <v>65</v>
      </c>
      <c r="D132" t="s">
        <v>50</v>
      </c>
      <c r="E132" t="s">
        <v>29</v>
      </c>
      <c r="F132">
        <v>22</v>
      </c>
      <c r="G132" t="s">
        <v>1889</v>
      </c>
      <c r="H132" t="str">
        <f t="shared" si="23"/>
        <v>04</v>
      </c>
      <c r="I132" t="str">
        <f t="shared" si="24"/>
        <v>04</v>
      </c>
      <c r="J132" t="str">
        <f t="shared" si="25"/>
        <v>2023</v>
      </c>
      <c r="K132" t="s">
        <v>790</v>
      </c>
      <c r="L132" t="s">
        <v>128</v>
      </c>
      <c r="M132" t="s">
        <v>129</v>
      </c>
      <c r="N132" t="s">
        <v>130</v>
      </c>
      <c r="O132" t="s">
        <v>33</v>
      </c>
      <c r="P132" t="s">
        <v>179</v>
      </c>
      <c r="Q132" t="s">
        <v>180</v>
      </c>
      <c r="R132">
        <v>1</v>
      </c>
      <c r="S132">
        <v>21495</v>
      </c>
      <c r="T132">
        <v>0</v>
      </c>
      <c r="U132">
        <v>0</v>
      </c>
      <c r="V132">
        <f t="shared" si="20"/>
        <v>21495</v>
      </c>
      <c r="W132" t="s">
        <v>35</v>
      </c>
      <c r="X132" t="s">
        <v>53</v>
      </c>
      <c r="Y132" t="s">
        <v>37</v>
      </c>
      <c r="Z132">
        <f t="shared" si="21"/>
        <v>11552.651694915254</v>
      </c>
      <c r="AA132" t="s">
        <v>722</v>
      </c>
      <c r="AB132" t="s">
        <v>38</v>
      </c>
      <c r="AC132" t="s">
        <v>38</v>
      </c>
      <c r="AD132" t="str">
        <f t="shared" si="22"/>
        <v>good</v>
      </c>
    </row>
    <row r="133" spans="1:30" x14ac:dyDescent="0.35">
      <c r="A133" t="s">
        <v>561</v>
      </c>
      <c r="B133" t="s">
        <v>562</v>
      </c>
      <c r="C133" t="s">
        <v>563</v>
      </c>
      <c r="D133" t="s">
        <v>102</v>
      </c>
      <c r="E133" t="s">
        <v>29</v>
      </c>
      <c r="F133">
        <v>38</v>
      </c>
      <c r="G133" t="s">
        <v>1890</v>
      </c>
      <c r="H133" t="str">
        <f t="shared" si="23"/>
        <v>06</v>
      </c>
      <c r="I133" t="str">
        <f t="shared" si="24"/>
        <v>04</v>
      </c>
      <c r="J133" t="str">
        <f t="shared" si="25"/>
        <v>2023</v>
      </c>
      <c r="K133" t="s">
        <v>791</v>
      </c>
      <c r="L133" t="s">
        <v>128</v>
      </c>
      <c r="M133" t="s">
        <v>129</v>
      </c>
      <c r="N133" t="s">
        <v>130</v>
      </c>
      <c r="O133" t="s">
        <v>33</v>
      </c>
      <c r="P133" t="s">
        <v>792</v>
      </c>
      <c r="Q133" t="s">
        <v>793</v>
      </c>
      <c r="R133">
        <v>1</v>
      </c>
      <c r="S133">
        <v>21495</v>
      </c>
      <c r="T133">
        <v>0</v>
      </c>
      <c r="U133">
        <v>1505</v>
      </c>
      <c r="V133">
        <f t="shared" si="20"/>
        <v>21495</v>
      </c>
      <c r="W133" t="s">
        <v>566</v>
      </c>
      <c r="X133" t="s">
        <v>104</v>
      </c>
      <c r="Y133" t="s">
        <v>37</v>
      </c>
      <c r="Z133">
        <f t="shared" si="21"/>
        <v>11552.651694915254</v>
      </c>
      <c r="AA133" t="s">
        <v>591</v>
      </c>
      <c r="AB133" t="s">
        <v>38</v>
      </c>
      <c r="AC133" t="s">
        <v>38</v>
      </c>
      <c r="AD133" t="str">
        <f t="shared" si="22"/>
        <v>good</v>
      </c>
    </row>
    <row r="134" spans="1:30" x14ac:dyDescent="0.35">
      <c r="A134" t="s">
        <v>561</v>
      </c>
      <c r="B134" t="s">
        <v>562</v>
      </c>
      <c r="C134" t="s">
        <v>563</v>
      </c>
      <c r="D134" t="s">
        <v>102</v>
      </c>
      <c r="E134" t="s">
        <v>29</v>
      </c>
      <c r="F134">
        <v>49</v>
      </c>
      <c r="G134" t="s">
        <v>1880</v>
      </c>
      <c r="H134" t="str">
        <f t="shared" si="23"/>
        <v>08</v>
      </c>
      <c r="I134" t="str">
        <f t="shared" si="24"/>
        <v>04</v>
      </c>
      <c r="J134" t="str">
        <f t="shared" si="25"/>
        <v>2023</v>
      </c>
      <c r="K134" t="s">
        <v>794</v>
      </c>
      <c r="L134" t="s">
        <v>128</v>
      </c>
      <c r="M134" t="s">
        <v>129</v>
      </c>
      <c r="N134" t="s">
        <v>130</v>
      </c>
      <c r="O134" t="s">
        <v>33</v>
      </c>
      <c r="P134" t="s">
        <v>795</v>
      </c>
      <c r="Q134" t="s">
        <v>795</v>
      </c>
      <c r="R134">
        <v>1</v>
      </c>
      <c r="S134">
        <v>21495</v>
      </c>
      <c r="T134">
        <v>0</v>
      </c>
      <c r="U134">
        <v>1505</v>
      </c>
      <c r="V134">
        <f t="shared" si="20"/>
        <v>21495</v>
      </c>
      <c r="W134" t="s">
        <v>566</v>
      </c>
      <c r="X134" t="s">
        <v>104</v>
      </c>
      <c r="Y134" t="s">
        <v>37</v>
      </c>
      <c r="Z134">
        <f t="shared" si="21"/>
        <v>11552.651694915254</v>
      </c>
      <c r="AA134" t="s">
        <v>591</v>
      </c>
      <c r="AB134" t="s">
        <v>38</v>
      </c>
      <c r="AC134" t="s">
        <v>38</v>
      </c>
      <c r="AD134" t="str">
        <f t="shared" si="22"/>
        <v>good</v>
      </c>
    </row>
    <row r="135" spans="1:30" x14ac:dyDescent="0.35">
      <c r="A135" t="s">
        <v>25</v>
      </c>
      <c r="B135" t="s">
        <v>26</v>
      </c>
      <c r="C135" t="s">
        <v>27</v>
      </c>
      <c r="D135" t="s">
        <v>102</v>
      </c>
      <c r="E135" t="s">
        <v>29</v>
      </c>
      <c r="F135">
        <v>145</v>
      </c>
      <c r="G135" t="s">
        <v>1891</v>
      </c>
      <c r="H135" t="str">
        <f t="shared" si="23"/>
        <v>11</v>
      </c>
      <c r="I135" t="str">
        <f t="shared" si="24"/>
        <v>04</v>
      </c>
      <c r="J135" t="str">
        <f t="shared" si="25"/>
        <v>2023</v>
      </c>
      <c r="K135" t="s">
        <v>796</v>
      </c>
      <c r="L135" t="s">
        <v>128</v>
      </c>
      <c r="M135" t="s">
        <v>270</v>
      </c>
      <c r="N135" t="s">
        <v>130</v>
      </c>
      <c r="O135" t="s">
        <v>33</v>
      </c>
      <c r="P135" t="s">
        <v>324</v>
      </c>
      <c r="Q135" t="s">
        <v>325</v>
      </c>
      <c r="R135">
        <v>1</v>
      </c>
      <c r="S135">
        <v>21495</v>
      </c>
      <c r="T135">
        <v>10748</v>
      </c>
      <c r="U135">
        <v>0</v>
      </c>
      <c r="V135">
        <f t="shared" si="20"/>
        <v>10747</v>
      </c>
      <c r="W135" t="s">
        <v>35</v>
      </c>
      <c r="X135" t="s">
        <v>104</v>
      </c>
      <c r="Y135" t="s">
        <v>37</v>
      </c>
      <c r="Z135">
        <f t="shared" si="21"/>
        <v>5776.0571186440684</v>
      </c>
      <c r="AA135" t="s">
        <v>591</v>
      </c>
      <c r="AB135" t="s">
        <v>48</v>
      </c>
      <c r="AC135" t="s">
        <v>48</v>
      </c>
      <c r="AD135" t="str">
        <f t="shared" si="22"/>
        <v>bad</v>
      </c>
    </row>
    <row r="136" spans="1:30" x14ac:dyDescent="0.35">
      <c r="A136" t="s">
        <v>585</v>
      </c>
      <c r="B136" t="s">
        <v>586</v>
      </c>
      <c r="C136" t="s">
        <v>587</v>
      </c>
      <c r="D136" t="s">
        <v>102</v>
      </c>
      <c r="E136" t="s">
        <v>29</v>
      </c>
      <c r="F136">
        <v>88</v>
      </c>
      <c r="G136" t="s">
        <v>1875</v>
      </c>
      <c r="H136" t="str">
        <f t="shared" si="23"/>
        <v>13</v>
      </c>
      <c r="I136" t="str">
        <f t="shared" si="24"/>
        <v>04</v>
      </c>
      <c r="J136" t="str">
        <f t="shared" si="25"/>
        <v>2023</v>
      </c>
      <c r="K136" t="s">
        <v>797</v>
      </c>
      <c r="L136" t="s">
        <v>128</v>
      </c>
      <c r="M136" t="s">
        <v>270</v>
      </c>
      <c r="N136" t="s">
        <v>130</v>
      </c>
      <c r="O136" t="s">
        <v>33</v>
      </c>
      <c r="P136" t="s">
        <v>798</v>
      </c>
      <c r="Q136" t="s">
        <v>799</v>
      </c>
      <c r="R136">
        <v>1</v>
      </c>
      <c r="S136">
        <v>21495</v>
      </c>
      <c r="T136">
        <v>0</v>
      </c>
      <c r="U136">
        <v>1075</v>
      </c>
      <c r="V136">
        <f t="shared" si="20"/>
        <v>21495</v>
      </c>
      <c r="W136" t="s">
        <v>566</v>
      </c>
      <c r="X136" t="s">
        <v>104</v>
      </c>
      <c r="Y136" t="s">
        <v>37</v>
      </c>
      <c r="Z136">
        <f t="shared" si="21"/>
        <v>11552.651694915254</v>
      </c>
      <c r="AA136" t="s">
        <v>591</v>
      </c>
      <c r="AB136" t="s">
        <v>38</v>
      </c>
      <c r="AC136" t="s">
        <v>38</v>
      </c>
      <c r="AD136" t="str">
        <f t="shared" si="22"/>
        <v>good</v>
      </c>
    </row>
    <row r="137" spans="1:30" x14ac:dyDescent="0.35">
      <c r="A137" t="s">
        <v>25</v>
      </c>
      <c r="B137" t="s">
        <v>26</v>
      </c>
      <c r="C137" t="s">
        <v>27</v>
      </c>
      <c r="D137" t="s">
        <v>44</v>
      </c>
      <c r="E137" t="s">
        <v>29</v>
      </c>
      <c r="F137">
        <v>163</v>
      </c>
      <c r="G137" t="s">
        <v>1892</v>
      </c>
      <c r="H137" t="str">
        <f t="shared" si="23"/>
        <v>15</v>
      </c>
      <c r="I137" t="str">
        <f t="shared" si="24"/>
        <v>04</v>
      </c>
      <c r="J137" t="str">
        <f t="shared" si="25"/>
        <v>2023</v>
      </c>
      <c r="K137" t="s">
        <v>800</v>
      </c>
      <c r="L137" t="s">
        <v>128</v>
      </c>
      <c r="M137" t="s">
        <v>270</v>
      </c>
      <c r="N137" t="s">
        <v>130</v>
      </c>
      <c r="O137" t="s">
        <v>33</v>
      </c>
      <c r="P137" t="s">
        <v>406</v>
      </c>
      <c r="Q137" t="s">
        <v>407</v>
      </c>
      <c r="R137">
        <v>1</v>
      </c>
      <c r="S137">
        <v>21495</v>
      </c>
      <c r="T137">
        <v>4299</v>
      </c>
      <c r="U137">
        <v>0</v>
      </c>
      <c r="V137">
        <f t="shared" si="20"/>
        <v>17196</v>
      </c>
      <c r="W137" t="s">
        <v>35</v>
      </c>
      <c r="X137" t="s">
        <v>55</v>
      </c>
      <c r="Y137" t="s">
        <v>37</v>
      </c>
      <c r="Z137">
        <f t="shared" si="21"/>
        <v>9242.1213559322023</v>
      </c>
      <c r="AA137" t="s">
        <v>724</v>
      </c>
      <c r="AB137" t="s">
        <v>48</v>
      </c>
      <c r="AC137" t="s">
        <v>48</v>
      </c>
      <c r="AD137" t="str">
        <f t="shared" si="22"/>
        <v>bad</v>
      </c>
    </row>
    <row r="138" spans="1:30" x14ac:dyDescent="0.35">
      <c r="A138" t="s">
        <v>63</v>
      </c>
      <c r="B138" t="s">
        <v>64</v>
      </c>
      <c r="C138" t="s">
        <v>65</v>
      </c>
      <c r="D138" t="s">
        <v>28</v>
      </c>
      <c r="E138" t="s">
        <v>29</v>
      </c>
      <c r="F138">
        <v>137</v>
      </c>
      <c r="G138" t="s">
        <v>1881</v>
      </c>
      <c r="H138" t="str">
        <f t="shared" si="23"/>
        <v>20</v>
      </c>
      <c r="I138" t="str">
        <f t="shared" si="24"/>
        <v>04</v>
      </c>
      <c r="J138" t="str">
        <f t="shared" si="25"/>
        <v>2023</v>
      </c>
      <c r="K138" t="s">
        <v>801</v>
      </c>
      <c r="L138" t="s">
        <v>128</v>
      </c>
      <c r="M138" t="s">
        <v>408</v>
      </c>
      <c r="N138" t="s">
        <v>130</v>
      </c>
      <c r="O138" t="s">
        <v>33</v>
      </c>
      <c r="P138" t="s">
        <v>480</v>
      </c>
      <c r="Q138" t="s">
        <v>481</v>
      </c>
      <c r="R138">
        <v>1</v>
      </c>
      <c r="S138">
        <v>21495</v>
      </c>
      <c r="T138">
        <v>0</v>
      </c>
      <c r="U138">
        <v>0</v>
      </c>
      <c r="V138">
        <f t="shared" si="20"/>
        <v>21495</v>
      </c>
      <c r="W138" t="s">
        <v>35</v>
      </c>
      <c r="X138" t="s">
        <v>36</v>
      </c>
      <c r="Y138" t="s">
        <v>37</v>
      </c>
      <c r="Z138">
        <f t="shared" si="21"/>
        <v>11552.651694915254</v>
      </c>
      <c r="AA138" t="s">
        <v>567</v>
      </c>
      <c r="AB138" t="s">
        <v>38</v>
      </c>
      <c r="AC138" t="s">
        <v>38</v>
      </c>
      <c r="AD138" t="str">
        <f t="shared" si="22"/>
        <v>good</v>
      </c>
    </row>
    <row r="139" spans="1:30" x14ac:dyDescent="0.35">
      <c r="A139" t="s">
        <v>63</v>
      </c>
      <c r="B139" t="s">
        <v>64</v>
      </c>
      <c r="C139" t="s">
        <v>65</v>
      </c>
      <c r="D139" t="s">
        <v>28</v>
      </c>
      <c r="E139" t="s">
        <v>29</v>
      </c>
      <c r="F139">
        <v>145</v>
      </c>
      <c r="G139" t="s">
        <v>1877</v>
      </c>
      <c r="H139" t="str">
        <f t="shared" si="23"/>
        <v>21</v>
      </c>
      <c r="I139" t="str">
        <f t="shared" si="24"/>
        <v>04</v>
      </c>
      <c r="J139" t="str">
        <f t="shared" si="25"/>
        <v>2023</v>
      </c>
      <c r="K139" t="s">
        <v>801</v>
      </c>
      <c r="L139" t="s">
        <v>128</v>
      </c>
      <c r="M139" t="s">
        <v>408</v>
      </c>
      <c r="N139" t="s">
        <v>130</v>
      </c>
      <c r="O139" t="s">
        <v>33</v>
      </c>
      <c r="P139" t="s">
        <v>480</v>
      </c>
      <c r="Q139" t="s">
        <v>481</v>
      </c>
      <c r="R139">
        <v>1</v>
      </c>
      <c r="S139">
        <v>21495</v>
      </c>
      <c r="T139">
        <v>0</v>
      </c>
      <c r="U139">
        <v>2150</v>
      </c>
      <c r="V139">
        <f t="shared" si="20"/>
        <v>21495</v>
      </c>
      <c r="W139" t="s">
        <v>35</v>
      </c>
      <c r="X139" t="s">
        <v>36</v>
      </c>
      <c r="Y139" t="s">
        <v>37</v>
      </c>
      <c r="Z139">
        <f t="shared" si="21"/>
        <v>11552.651694915254</v>
      </c>
      <c r="AA139" t="s">
        <v>567</v>
      </c>
      <c r="AB139" t="s">
        <v>38</v>
      </c>
      <c r="AC139" t="s">
        <v>38</v>
      </c>
      <c r="AD139" t="str">
        <f t="shared" si="22"/>
        <v>good</v>
      </c>
    </row>
    <row r="140" spans="1:30" x14ac:dyDescent="0.35">
      <c r="A140" t="s">
        <v>568</v>
      </c>
      <c r="B140" t="s">
        <v>569</v>
      </c>
      <c r="C140" t="s">
        <v>570</v>
      </c>
      <c r="D140" t="s">
        <v>40</v>
      </c>
      <c r="E140" t="s">
        <v>29</v>
      </c>
      <c r="F140">
        <v>2053</v>
      </c>
      <c r="G140" t="s">
        <v>1953</v>
      </c>
      <c r="H140" t="str">
        <f t="shared" si="23"/>
        <v>29</v>
      </c>
      <c r="I140" t="str">
        <f t="shared" si="24"/>
        <v>03</v>
      </c>
      <c r="J140" t="str">
        <f t="shared" si="25"/>
        <v>2023</v>
      </c>
      <c r="K140" t="s">
        <v>802</v>
      </c>
      <c r="L140" t="s">
        <v>30</v>
      </c>
      <c r="M140" t="s">
        <v>31</v>
      </c>
      <c r="N140" t="s">
        <v>32</v>
      </c>
      <c r="O140" t="s">
        <v>33</v>
      </c>
      <c r="P140" t="s">
        <v>803</v>
      </c>
      <c r="Q140" t="s">
        <v>804</v>
      </c>
      <c r="R140">
        <v>1</v>
      </c>
      <c r="S140">
        <v>19995</v>
      </c>
      <c r="T140">
        <v>0</v>
      </c>
      <c r="U140">
        <v>0</v>
      </c>
      <c r="V140">
        <v>19995</v>
      </c>
      <c r="W140" t="s">
        <v>566</v>
      </c>
      <c r="X140" t="s">
        <v>43</v>
      </c>
      <c r="Y140" t="s">
        <v>37</v>
      </c>
      <c r="Z140">
        <v>10746.465254237288</v>
      </c>
      <c r="AA140" t="s">
        <v>630</v>
      </c>
      <c r="AB140" t="s">
        <v>38</v>
      </c>
      <c r="AC140" t="s">
        <v>38</v>
      </c>
      <c r="AD140" t="str">
        <f t="shared" si="22"/>
        <v>good</v>
      </c>
    </row>
    <row r="141" spans="1:30" x14ac:dyDescent="0.35">
      <c r="A141" t="s">
        <v>714</v>
      </c>
      <c r="B141" t="s">
        <v>715</v>
      </c>
      <c r="C141" t="s">
        <v>716</v>
      </c>
      <c r="D141" t="s">
        <v>44</v>
      </c>
      <c r="E141" t="s">
        <v>29</v>
      </c>
      <c r="F141">
        <v>2154</v>
      </c>
      <c r="G141" t="s">
        <v>1952</v>
      </c>
      <c r="H141" t="str">
        <f t="shared" si="23"/>
        <v>30</v>
      </c>
      <c r="I141" t="str">
        <f t="shared" si="24"/>
        <v>03</v>
      </c>
      <c r="J141" t="str">
        <f t="shared" si="25"/>
        <v>2023</v>
      </c>
      <c r="K141" t="s">
        <v>805</v>
      </c>
      <c r="L141" t="s">
        <v>30</v>
      </c>
      <c r="M141" t="s">
        <v>31</v>
      </c>
      <c r="N141" t="s">
        <v>32</v>
      </c>
      <c r="O141" t="s">
        <v>33</v>
      </c>
      <c r="P141" t="s">
        <v>267</v>
      </c>
      <c r="Q141" t="s">
        <v>267</v>
      </c>
      <c r="R141">
        <v>1</v>
      </c>
      <c r="S141">
        <v>19995</v>
      </c>
      <c r="T141">
        <v>0</v>
      </c>
      <c r="U141">
        <v>0</v>
      </c>
      <c r="V141">
        <v>19995</v>
      </c>
      <c r="W141" t="s">
        <v>566</v>
      </c>
      <c r="X141" t="s">
        <v>55</v>
      </c>
      <c r="Y141" t="s">
        <v>37</v>
      </c>
      <c r="Z141">
        <v>10746.465254237288</v>
      </c>
      <c r="AA141" t="s">
        <v>724</v>
      </c>
      <c r="AB141" t="s">
        <v>38</v>
      </c>
      <c r="AC141" t="s">
        <v>38</v>
      </c>
      <c r="AD141" t="str">
        <f t="shared" si="22"/>
        <v>good</v>
      </c>
    </row>
    <row r="142" spans="1:30" x14ac:dyDescent="0.35">
      <c r="A142" t="s">
        <v>708</v>
      </c>
      <c r="B142" t="s">
        <v>709</v>
      </c>
      <c r="C142" t="s">
        <v>710</v>
      </c>
      <c r="D142" t="s">
        <v>44</v>
      </c>
      <c r="E142" t="s">
        <v>29</v>
      </c>
      <c r="F142">
        <v>4</v>
      </c>
      <c r="G142" t="s">
        <v>1888</v>
      </c>
      <c r="H142" t="str">
        <f t="shared" si="23"/>
        <v>02</v>
      </c>
      <c r="I142" t="str">
        <f t="shared" si="24"/>
        <v>04</v>
      </c>
      <c r="J142" t="str">
        <f t="shared" si="25"/>
        <v>2023</v>
      </c>
      <c r="K142" t="s">
        <v>806</v>
      </c>
      <c r="L142" t="s">
        <v>128</v>
      </c>
      <c r="M142" t="s">
        <v>129</v>
      </c>
      <c r="N142" t="s">
        <v>130</v>
      </c>
      <c r="O142" t="s">
        <v>33</v>
      </c>
      <c r="P142" t="s">
        <v>489</v>
      </c>
      <c r="Q142" t="s">
        <v>450</v>
      </c>
      <c r="R142">
        <v>1</v>
      </c>
      <c r="S142">
        <v>19995</v>
      </c>
      <c r="T142">
        <v>0</v>
      </c>
      <c r="U142">
        <v>4999</v>
      </c>
      <c r="V142">
        <f t="shared" ref="V142:V178" si="26">S142-T142</f>
        <v>19995</v>
      </c>
      <c r="W142" t="s">
        <v>566</v>
      </c>
      <c r="X142" t="s">
        <v>55</v>
      </c>
      <c r="Y142" t="s">
        <v>37</v>
      </c>
      <c r="Z142">
        <f t="shared" ref="Z142:Z178" si="27">IF(Y142="Traditional",V142-(V142*31%)-(V142*18/118),V142-(V142*22%)-(V142*18/118))</f>
        <v>10746.465254237288</v>
      </c>
      <c r="AA142" t="s">
        <v>724</v>
      </c>
      <c r="AB142" t="s">
        <v>38</v>
      </c>
      <c r="AC142" t="s">
        <v>38</v>
      </c>
      <c r="AD142" t="str">
        <f t="shared" si="22"/>
        <v>good</v>
      </c>
    </row>
    <row r="143" spans="1:30" x14ac:dyDescent="0.35">
      <c r="A143" t="s">
        <v>575</v>
      </c>
      <c r="B143" t="s">
        <v>576</v>
      </c>
      <c r="C143" t="s">
        <v>577</v>
      </c>
      <c r="D143" t="s">
        <v>40</v>
      </c>
      <c r="E143" t="s">
        <v>29</v>
      </c>
      <c r="F143">
        <v>33</v>
      </c>
      <c r="G143" t="s">
        <v>1888</v>
      </c>
      <c r="H143" t="str">
        <f t="shared" si="23"/>
        <v>02</v>
      </c>
      <c r="I143" t="str">
        <f t="shared" si="24"/>
        <v>04</v>
      </c>
      <c r="J143" t="str">
        <f t="shared" si="25"/>
        <v>2023</v>
      </c>
      <c r="K143" t="s">
        <v>807</v>
      </c>
      <c r="L143" t="s">
        <v>128</v>
      </c>
      <c r="M143" t="s">
        <v>129</v>
      </c>
      <c r="N143" t="s">
        <v>130</v>
      </c>
      <c r="O143" t="s">
        <v>33</v>
      </c>
      <c r="P143" t="s">
        <v>808</v>
      </c>
      <c r="Q143" t="s">
        <v>808</v>
      </c>
      <c r="R143">
        <v>1</v>
      </c>
      <c r="S143">
        <v>19995</v>
      </c>
      <c r="T143">
        <v>0</v>
      </c>
      <c r="U143">
        <v>1400</v>
      </c>
      <c r="V143">
        <f t="shared" si="26"/>
        <v>19995</v>
      </c>
      <c r="W143" t="s">
        <v>566</v>
      </c>
      <c r="X143" t="s">
        <v>43</v>
      </c>
      <c r="Y143" t="s">
        <v>37</v>
      </c>
      <c r="Z143">
        <f t="shared" si="27"/>
        <v>10746.465254237288</v>
      </c>
      <c r="AA143" t="s">
        <v>630</v>
      </c>
      <c r="AB143" t="s">
        <v>38</v>
      </c>
      <c r="AC143" t="s">
        <v>38</v>
      </c>
      <c r="AD143" t="str">
        <f t="shared" si="22"/>
        <v>good</v>
      </c>
    </row>
    <row r="144" spans="1:30" x14ac:dyDescent="0.35">
      <c r="A144" t="s">
        <v>714</v>
      </c>
      <c r="B144" t="s">
        <v>715</v>
      </c>
      <c r="C144" t="s">
        <v>716</v>
      </c>
      <c r="D144" t="s">
        <v>44</v>
      </c>
      <c r="E144" t="s">
        <v>29</v>
      </c>
      <c r="F144">
        <v>7</v>
      </c>
      <c r="G144" t="s">
        <v>1888</v>
      </c>
      <c r="H144" t="str">
        <f t="shared" si="23"/>
        <v>02</v>
      </c>
      <c r="I144" t="str">
        <f t="shared" si="24"/>
        <v>04</v>
      </c>
      <c r="J144" t="str">
        <f t="shared" si="25"/>
        <v>2023</v>
      </c>
      <c r="K144" t="s">
        <v>809</v>
      </c>
      <c r="L144" t="s">
        <v>128</v>
      </c>
      <c r="M144" t="s">
        <v>129</v>
      </c>
      <c r="N144" t="s">
        <v>130</v>
      </c>
      <c r="O144" t="s">
        <v>33</v>
      </c>
      <c r="P144" t="s">
        <v>509</v>
      </c>
      <c r="Q144" t="s">
        <v>510</v>
      </c>
      <c r="R144">
        <v>1</v>
      </c>
      <c r="S144">
        <v>19995</v>
      </c>
      <c r="T144">
        <v>0</v>
      </c>
      <c r="U144">
        <v>0</v>
      </c>
      <c r="V144">
        <f t="shared" si="26"/>
        <v>19995</v>
      </c>
      <c r="W144" t="s">
        <v>566</v>
      </c>
      <c r="X144" t="s">
        <v>55</v>
      </c>
      <c r="Y144" t="s">
        <v>37</v>
      </c>
      <c r="Z144">
        <f t="shared" si="27"/>
        <v>10746.465254237288</v>
      </c>
      <c r="AA144" t="s">
        <v>724</v>
      </c>
      <c r="AB144" t="s">
        <v>38</v>
      </c>
      <c r="AC144" t="s">
        <v>38</v>
      </c>
      <c r="AD144" t="str">
        <f t="shared" si="22"/>
        <v>good</v>
      </c>
    </row>
    <row r="145" spans="1:30" x14ac:dyDescent="0.35">
      <c r="A145" t="s">
        <v>575</v>
      </c>
      <c r="B145" t="s">
        <v>576</v>
      </c>
      <c r="C145" t="s">
        <v>577</v>
      </c>
      <c r="D145" t="s">
        <v>28</v>
      </c>
      <c r="E145" t="s">
        <v>29</v>
      </c>
      <c r="F145">
        <v>43</v>
      </c>
      <c r="G145" t="s">
        <v>1888</v>
      </c>
      <c r="H145" t="str">
        <f t="shared" si="23"/>
        <v>02</v>
      </c>
      <c r="I145" t="str">
        <f t="shared" si="24"/>
        <v>04</v>
      </c>
      <c r="J145" t="str">
        <f t="shared" si="25"/>
        <v>2023</v>
      </c>
      <c r="K145" t="s">
        <v>810</v>
      </c>
      <c r="L145" t="s">
        <v>128</v>
      </c>
      <c r="M145" t="s">
        <v>129</v>
      </c>
      <c r="N145" t="s">
        <v>130</v>
      </c>
      <c r="O145" t="s">
        <v>33</v>
      </c>
      <c r="P145" t="s">
        <v>811</v>
      </c>
      <c r="Q145" t="s">
        <v>812</v>
      </c>
      <c r="R145">
        <v>1</v>
      </c>
      <c r="S145">
        <v>19995</v>
      </c>
      <c r="T145">
        <v>0</v>
      </c>
      <c r="U145">
        <v>0</v>
      </c>
      <c r="V145">
        <f t="shared" si="26"/>
        <v>19995</v>
      </c>
      <c r="W145" t="s">
        <v>566</v>
      </c>
      <c r="X145" t="s">
        <v>36</v>
      </c>
      <c r="Y145" t="s">
        <v>37</v>
      </c>
      <c r="Z145">
        <f t="shared" si="27"/>
        <v>10746.465254237288</v>
      </c>
      <c r="AA145" t="s">
        <v>567</v>
      </c>
      <c r="AB145" t="s">
        <v>38</v>
      </c>
      <c r="AC145" t="s">
        <v>38</v>
      </c>
      <c r="AD145" t="str">
        <f t="shared" si="22"/>
        <v>good</v>
      </c>
    </row>
    <row r="146" spans="1:30" x14ac:dyDescent="0.35">
      <c r="A146" t="s">
        <v>568</v>
      </c>
      <c r="B146" t="s">
        <v>569</v>
      </c>
      <c r="C146" t="s">
        <v>570</v>
      </c>
      <c r="D146" t="s">
        <v>40</v>
      </c>
      <c r="E146" t="s">
        <v>29</v>
      </c>
      <c r="F146">
        <v>18</v>
      </c>
      <c r="G146" t="s">
        <v>1889</v>
      </c>
      <c r="H146" t="str">
        <f t="shared" si="23"/>
        <v>04</v>
      </c>
      <c r="I146" t="str">
        <f t="shared" si="24"/>
        <v>04</v>
      </c>
      <c r="J146" t="str">
        <f t="shared" si="25"/>
        <v>2023</v>
      </c>
      <c r="K146" t="s">
        <v>813</v>
      </c>
      <c r="L146" t="s">
        <v>128</v>
      </c>
      <c r="M146" t="s">
        <v>129</v>
      </c>
      <c r="N146" t="s">
        <v>130</v>
      </c>
      <c r="O146" t="s">
        <v>33</v>
      </c>
      <c r="P146" t="s">
        <v>814</v>
      </c>
      <c r="Q146" t="s">
        <v>808</v>
      </c>
      <c r="R146">
        <v>1</v>
      </c>
      <c r="S146">
        <v>19995</v>
      </c>
      <c r="T146">
        <v>0</v>
      </c>
      <c r="U146">
        <v>0</v>
      </c>
      <c r="V146">
        <f t="shared" si="26"/>
        <v>19995</v>
      </c>
      <c r="W146" t="s">
        <v>566</v>
      </c>
      <c r="X146" t="s">
        <v>43</v>
      </c>
      <c r="Y146" t="s">
        <v>37</v>
      </c>
      <c r="Z146">
        <f t="shared" si="27"/>
        <v>10746.465254237288</v>
      </c>
      <c r="AA146" t="s">
        <v>630</v>
      </c>
      <c r="AB146" t="s">
        <v>38</v>
      </c>
      <c r="AC146" t="s">
        <v>38</v>
      </c>
      <c r="AD146" t="str">
        <f t="shared" si="22"/>
        <v>good</v>
      </c>
    </row>
    <row r="147" spans="1:30" x14ac:dyDescent="0.35">
      <c r="A147" t="s">
        <v>575</v>
      </c>
      <c r="B147" t="s">
        <v>576</v>
      </c>
      <c r="C147" t="s">
        <v>577</v>
      </c>
      <c r="D147" t="s">
        <v>44</v>
      </c>
      <c r="E147" t="s">
        <v>29</v>
      </c>
      <c r="F147">
        <v>88</v>
      </c>
      <c r="G147" t="s">
        <v>1889</v>
      </c>
      <c r="H147" t="str">
        <f t="shared" si="23"/>
        <v>04</v>
      </c>
      <c r="I147" t="str">
        <f t="shared" si="24"/>
        <v>04</v>
      </c>
      <c r="J147" t="str">
        <f t="shared" si="25"/>
        <v>2023</v>
      </c>
      <c r="K147" t="s">
        <v>815</v>
      </c>
      <c r="L147" t="s">
        <v>128</v>
      </c>
      <c r="M147" t="s">
        <v>129</v>
      </c>
      <c r="N147" t="s">
        <v>130</v>
      </c>
      <c r="O147" t="s">
        <v>33</v>
      </c>
      <c r="P147" t="s">
        <v>509</v>
      </c>
      <c r="Q147" t="s">
        <v>510</v>
      </c>
      <c r="R147">
        <v>1</v>
      </c>
      <c r="S147">
        <v>19995</v>
      </c>
      <c r="T147">
        <v>0</v>
      </c>
      <c r="U147">
        <v>1400</v>
      </c>
      <c r="V147">
        <f t="shared" si="26"/>
        <v>19995</v>
      </c>
      <c r="W147" t="s">
        <v>566</v>
      </c>
      <c r="X147" t="s">
        <v>55</v>
      </c>
      <c r="Y147" t="s">
        <v>37</v>
      </c>
      <c r="Z147">
        <f t="shared" si="27"/>
        <v>10746.465254237288</v>
      </c>
      <c r="AA147" t="s">
        <v>724</v>
      </c>
      <c r="AB147" t="s">
        <v>38</v>
      </c>
      <c r="AC147" t="s">
        <v>38</v>
      </c>
      <c r="AD147" t="str">
        <f t="shared" si="22"/>
        <v>good</v>
      </c>
    </row>
    <row r="148" spans="1:30" x14ac:dyDescent="0.35">
      <c r="A148" t="s">
        <v>25</v>
      </c>
      <c r="B148" t="s">
        <v>26</v>
      </c>
      <c r="C148" t="s">
        <v>27</v>
      </c>
      <c r="D148" t="s">
        <v>44</v>
      </c>
      <c r="E148" t="s">
        <v>29</v>
      </c>
      <c r="F148">
        <v>52</v>
      </c>
      <c r="G148" t="s">
        <v>1883</v>
      </c>
      <c r="H148" t="str">
        <f t="shared" si="23"/>
        <v>05</v>
      </c>
      <c r="I148" t="str">
        <f t="shared" si="24"/>
        <v>04</v>
      </c>
      <c r="J148" t="str">
        <f t="shared" si="25"/>
        <v>2023</v>
      </c>
      <c r="K148" t="s">
        <v>816</v>
      </c>
      <c r="L148" t="s">
        <v>128</v>
      </c>
      <c r="M148" t="s">
        <v>129</v>
      </c>
      <c r="N148" t="s">
        <v>130</v>
      </c>
      <c r="O148" t="s">
        <v>33</v>
      </c>
      <c r="P148" t="s">
        <v>181</v>
      </c>
      <c r="Q148" t="s">
        <v>182</v>
      </c>
      <c r="R148">
        <v>1</v>
      </c>
      <c r="S148">
        <v>19995</v>
      </c>
      <c r="T148">
        <v>0</v>
      </c>
      <c r="U148">
        <v>1400</v>
      </c>
      <c r="V148">
        <f t="shared" si="26"/>
        <v>19995</v>
      </c>
      <c r="W148" t="s">
        <v>35</v>
      </c>
      <c r="X148" t="s">
        <v>55</v>
      </c>
      <c r="Y148" t="s">
        <v>37</v>
      </c>
      <c r="Z148">
        <f t="shared" si="27"/>
        <v>10746.465254237288</v>
      </c>
      <c r="AA148" t="s">
        <v>724</v>
      </c>
      <c r="AB148" t="s">
        <v>38</v>
      </c>
      <c r="AC148" t="s">
        <v>38</v>
      </c>
      <c r="AD148" t="str">
        <f t="shared" si="22"/>
        <v>good</v>
      </c>
    </row>
    <row r="149" spans="1:30" x14ac:dyDescent="0.35">
      <c r="A149" t="s">
        <v>575</v>
      </c>
      <c r="B149" t="s">
        <v>576</v>
      </c>
      <c r="C149" t="s">
        <v>577</v>
      </c>
      <c r="D149" t="s">
        <v>44</v>
      </c>
      <c r="E149" t="s">
        <v>29</v>
      </c>
      <c r="F149">
        <v>98</v>
      </c>
      <c r="G149" t="s">
        <v>1883</v>
      </c>
      <c r="H149" t="str">
        <f t="shared" si="23"/>
        <v>05</v>
      </c>
      <c r="I149" t="str">
        <f t="shared" si="24"/>
        <v>04</v>
      </c>
      <c r="J149" t="str">
        <f t="shared" si="25"/>
        <v>2023</v>
      </c>
      <c r="K149" t="s">
        <v>817</v>
      </c>
      <c r="L149" t="s">
        <v>128</v>
      </c>
      <c r="M149" t="s">
        <v>129</v>
      </c>
      <c r="N149" t="s">
        <v>130</v>
      </c>
      <c r="O149" t="s">
        <v>33</v>
      </c>
      <c r="P149" t="s">
        <v>187</v>
      </c>
      <c r="Q149" t="s">
        <v>188</v>
      </c>
      <c r="R149">
        <v>1</v>
      </c>
      <c r="S149">
        <v>19995</v>
      </c>
      <c r="T149">
        <v>0</v>
      </c>
      <c r="U149">
        <v>0</v>
      </c>
      <c r="V149">
        <f t="shared" si="26"/>
        <v>19995</v>
      </c>
      <c r="W149" t="s">
        <v>566</v>
      </c>
      <c r="X149" t="s">
        <v>55</v>
      </c>
      <c r="Y149" t="s">
        <v>37</v>
      </c>
      <c r="Z149">
        <f t="shared" si="27"/>
        <v>10746.465254237288</v>
      </c>
      <c r="AA149" t="s">
        <v>724</v>
      </c>
      <c r="AB149" t="s">
        <v>38</v>
      </c>
      <c r="AC149" t="s">
        <v>38</v>
      </c>
      <c r="AD149" t="str">
        <f t="shared" si="22"/>
        <v>good</v>
      </c>
    </row>
    <row r="150" spans="1:30" x14ac:dyDescent="0.35">
      <c r="A150" t="s">
        <v>113</v>
      </c>
      <c r="B150" t="s">
        <v>114</v>
      </c>
      <c r="C150" t="s">
        <v>115</v>
      </c>
      <c r="D150" t="s">
        <v>44</v>
      </c>
      <c r="E150" t="s">
        <v>29</v>
      </c>
      <c r="F150">
        <v>21</v>
      </c>
      <c r="G150" t="s">
        <v>1883</v>
      </c>
      <c r="H150" t="str">
        <f t="shared" si="23"/>
        <v>05</v>
      </c>
      <c r="I150" t="str">
        <f t="shared" si="24"/>
        <v>04</v>
      </c>
      <c r="J150" t="str">
        <f t="shared" si="25"/>
        <v>2023</v>
      </c>
      <c r="K150" t="s">
        <v>818</v>
      </c>
      <c r="L150" t="s">
        <v>128</v>
      </c>
      <c r="M150" t="s">
        <v>129</v>
      </c>
      <c r="N150" t="s">
        <v>130</v>
      </c>
      <c r="O150" t="s">
        <v>33</v>
      </c>
      <c r="P150" t="s">
        <v>187</v>
      </c>
      <c r="Q150" t="s">
        <v>188</v>
      </c>
      <c r="R150">
        <v>1</v>
      </c>
      <c r="S150">
        <v>19995</v>
      </c>
      <c r="T150">
        <v>0</v>
      </c>
      <c r="U150">
        <v>0</v>
      </c>
      <c r="V150">
        <f t="shared" si="26"/>
        <v>19995</v>
      </c>
      <c r="W150" t="s">
        <v>35</v>
      </c>
      <c r="X150" t="s">
        <v>55</v>
      </c>
      <c r="Y150" t="s">
        <v>37</v>
      </c>
      <c r="Z150">
        <f t="shared" si="27"/>
        <v>10746.465254237288</v>
      </c>
      <c r="AA150" t="s">
        <v>724</v>
      </c>
      <c r="AB150" t="s">
        <v>38</v>
      </c>
      <c r="AC150" t="s">
        <v>38</v>
      </c>
      <c r="AD150" t="str">
        <f t="shared" si="22"/>
        <v>good</v>
      </c>
    </row>
    <row r="151" spans="1:30" x14ac:dyDescent="0.35">
      <c r="A151" t="s">
        <v>561</v>
      </c>
      <c r="B151" t="s">
        <v>562</v>
      </c>
      <c r="C151" t="s">
        <v>563</v>
      </c>
      <c r="D151" t="s">
        <v>44</v>
      </c>
      <c r="E151" t="s">
        <v>29</v>
      </c>
      <c r="F151">
        <v>43</v>
      </c>
      <c r="G151" t="s">
        <v>1879</v>
      </c>
      <c r="H151" t="str">
        <f t="shared" si="23"/>
        <v>07</v>
      </c>
      <c r="I151" t="str">
        <f t="shared" si="24"/>
        <v>04</v>
      </c>
      <c r="J151" t="str">
        <f t="shared" si="25"/>
        <v>2023</v>
      </c>
      <c r="K151" t="s">
        <v>819</v>
      </c>
      <c r="L151" t="s">
        <v>128</v>
      </c>
      <c r="M151" t="s">
        <v>129</v>
      </c>
      <c r="N151" t="s">
        <v>130</v>
      </c>
      <c r="O151" t="s">
        <v>33</v>
      </c>
      <c r="P151" t="s">
        <v>181</v>
      </c>
      <c r="Q151" t="s">
        <v>182</v>
      </c>
      <c r="R151">
        <v>1</v>
      </c>
      <c r="S151">
        <v>19995</v>
      </c>
      <c r="T151">
        <v>0</v>
      </c>
      <c r="U151">
        <v>1400</v>
      </c>
      <c r="V151">
        <f t="shared" si="26"/>
        <v>19995</v>
      </c>
      <c r="W151" t="s">
        <v>566</v>
      </c>
      <c r="X151" t="s">
        <v>55</v>
      </c>
      <c r="Y151" t="s">
        <v>37</v>
      </c>
      <c r="Z151">
        <f t="shared" si="27"/>
        <v>10746.465254237288</v>
      </c>
      <c r="AA151" t="s">
        <v>724</v>
      </c>
      <c r="AB151" t="s">
        <v>38</v>
      </c>
      <c r="AC151" t="s">
        <v>38</v>
      </c>
      <c r="AD151" t="str">
        <f t="shared" si="22"/>
        <v>good</v>
      </c>
    </row>
    <row r="152" spans="1:30" x14ac:dyDescent="0.35">
      <c r="A152" t="s">
        <v>113</v>
      </c>
      <c r="B152" t="s">
        <v>114</v>
      </c>
      <c r="C152" t="s">
        <v>115</v>
      </c>
      <c r="D152" t="s">
        <v>44</v>
      </c>
      <c r="E152" t="s">
        <v>29</v>
      </c>
      <c r="F152">
        <v>30</v>
      </c>
      <c r="G152" t="s">
        <v>1879</v>
      </c>
      <c r="H152" t="str">
        <f t="shared" si="23"/>
        <v>07</v>
      </c>
      <c r="I152" t="str">
        <f t="shared" si="24"/>
        <v>04</v>
      </c>
      <c r="J152" t="str">
        <f t="shared" si="25"/>
        <v>2023</v>
      </c>
      <c r="K152" t="s">
        <v>820</v>
      </c>
      <c r="L152" t="s">
        <v>128</v>
      </c>
      <c r="M152" t="s">
        <v>129</v>
      </c>
      <c r="N152" t="s">
        <v>130</v>
      </c>
      <c r="O152" t="s">
        <v>33</v>
      </c>
      <c r="P152" t="s">
        <v>215</v>
      </c>
      <c r="Q152" t="s">
        <v>215</v>
      </c>
      <c r="R152">
        <v>1</v>
      </c>
      <c r="S152">
        <v>19995</v>
      </c>
      <c r="T152">
        <v>0</v>
      </c>
      <c r="U152">
        <v>0</v>
      </c>
      <c r="V152">
        <f t="shared" si="26"/>
        <v>19995</v>
      </c>
      <c r="W152" t="s">
        <v>35</v>
      </c>
      <c r="X152" t="s">
        <v>55</v>
      </c>
      <c r="Y152" t="s">
        <v>37</v>
      </c>
      <c r="Z152">
        <f t="shared" si="27"/>
        <v>10746.465254237288</v>
      </c>
      <c r="AA152" t="s">
        <v>724</v>
      </c>
      <c r="AB152" t="s">
        <v>38</v>
      </c>
      <c r="AC152" t="s">
        <v>38</v>
      </c>
      <c r="AD152" t="str">
        <f t="shared" si="22"/>
        <v>good</v>
      </c>
    </row>
    <row r="153" spans="1:30" x14ac:dyDescent="0.35">
      <c r="A153" t="s">
        <v>568</v>
      </c>
      <c r="B153" t="s">
        <v>569</v>
      </c>
      <c r="C153" t="s">
        <v>570</v>
      </c>
      <c r="D153" t="s">
        <v>44</v>
      </c>
      <c r="E153" t="s">
        <v>29</v>
      </c>
      <c r="F153">
        <v>33</v>
      </c>
      <c r="G153" t="s">
        <v>1879</v>
      </c>
      <c r="H153" t="str">
        <f t="shared" si="23"/>
        <v>07</v>
      </c>
      <c r="I153" t="str">
        <f t="shared" si="24"/>
        <v>04</v>
      </c>
      <c r="J153" t="str">
        <f t="shared" si="25"/>
        <v>2023</v>
      </c>
      <c r="K153" t="s">
        <v>821</v>
      </c>
      <c r="L153" t="s">
        <v>128</v>
      </c>
      <c r="M153" t="s">
        <v>129</v>
      </c>
      <c r="N153" t="s">
        <v>130</v>
      </c>
      <c r="O153" t="s">
        <v>33</v>
      </c>
      <c r="P153" t="s">
        <v>267</v>
      </c>
      <c r="Q153" t="s">
        <v>267</v>
      </c>
      <c r="R153">
        <v>1</v>
      </c>
      <c r="S153">
        <v>19995</v>
      </c>
      <c r="T153">
        <v>5998</v>
      </c>
      <c r="U153">
        <v>0</v>
      </c>
      <c r="V153">
        <f t="shared" si="26"/>
        <v>13997</v>
      </c>
      <c r="W153" t="s">
        <v>566</v>
      </c>
      <c r="X153" t="s">
        <v>55</v>
      </c>
      <c r="Y153" t="s">
        <v>37</v>
      </c>
      <c r="Z153">
        <f t="shared" si="27"/>
        <v>7522.7944067796616</v>
      </c>
      <c r="AA153" t="s">
        <v>724</v>
      </c>
      <c r="AB153" t="s">
        <v>48</v>
      </c>
      <c r="AC153" t="s">
        <v>48</v>
      </c>
      <c r="AD153" t="str">
        <f t="shared" si="22"/>
        <v>bad</v>
      </c>
    </row>
    <row r="154" spans="1:30" x14ac:dyDescent="0.35">
      <c r="A154" t="s">
        <v>113</v>
      </c>
      <c r="B154" t="s">
        <v>114</v>
      </c>
      <c r="C154" t="s">
        <v>115</v>
      </c>
      <c r="D154" t="s">
        <v>44</v>
      </c>
      <c r="E154" t="s">
        <v>29</v>
      </c>
      <c r="F154">
        <v>35</v>
      </c>
      <c r="G154" t="s">
        <v>1880</v>
      </c>
      <c r="H154" t="str">
        <f t="shared" si="23"/>
        <v>08</v>
      </c>
      <c r="I154" t="str">
        <f t="shared" si="24"/>
        <v>04</v>
      </c>
      <c r="J154" t="str">
        <f t="shared" si="25"/>
        <v>2023</v>
      </c>
      <c r="K154" t="s">
        <v>822</v>
      </c>
      <c r="L154" t="s">
        <v>128</v>
      </c>
      <c r="M154" t="s">
        <v>129</v>
      </c>
      <c r="N154" t="s">
        <v>130</v>
      </c>
      <c r="O154" t="s">
        <v>33</v>
      </c>
      <c r="P154" t="s">
        <v>252</v>
      </c>
      <c r="Q154" t="s">
        <v>252</v>
      </c>
      <c r="R154">
        <v>1</v>
      </c>
      <c r="S154">
        <v>19995</v>
      </c>
      <c r="T154">
        <v>0</v>
      </c>
      <c r="U154">
        <v>0</v>
      </c>
      <c r="V154">
        <f t="shared" si="26"/>
        <v>19995</v>
      </c>
      <c r="W154" t="s">
        <v>35</v>
      </c>
      <c r="X154" t="s">
        <v>55</v>
      </c>
      <c r="Y154" t="s">
        <v>37</v>
      </c>
      <c r="Z154">
        <f t="shared" si="27"/>
        <v>10746.465254237288</v>
      </c>
      <c r="AA154" t="s">
        <v>724</v>
      </c>
      <c r="AB154" t="s">
        <v>38</v>
      </c>
      <c r="AC154" t="s">
        <v>38</v>
      </c>
      <c r="AD154" t="str">
        <f t="shared" si="22"/>
        <v>good</v>
      </c>
    </row>
    <row r="155" spans="1:30" x14ac:dyDescent="0.35">
      <c r="A155" t="s">
        <v>63</v>
      </c>
      <c r="B155" t="s">
        <v>64</v>
      </c>
      <c r="C155" t="s">
        <v>65</v>
      </c>
      <c r="D155" t="s">
        <v>44</v>
      </c>
      <c r="E155" t="s">
        <v>29</v>
      </c>
      <c r="F155">
        <v>54</v>
      </c>
      <c r="G155" t="s">
        <v>1880</v>
      </c>
      <c r="H155" t="str">
        <f t="shared" si="23"/>
        <v>08</v>
      </c>
      <c r="I155" t="str">
        <f t="shared" si="24"/>
        <v>04</v>
      </c>
      <c r="J155" t="str">
        <f t="shared" si="25"/>
        <v>2023</v>
      </c>
      <c r="K155" t="s">
        <v>823</v>
      </c>
      <c r="L155" t="s">
        <v>128</v>
      </c>
      <c r="M155" t="s">
        <v>129</v>
      </c>
      <c r="N155" t="s">
        <v>130</v>
      </c>
      <c r="O155" t="s">
        <v>33</v>
      </c>
      <c r="P155" t="s">
        <v>267</v>
      </c>
      <c r="Q155" t="s">
        <v>267</v>
      </c>
      <c r="R155">
        <v>1</v>
      </c>
      <c r="S155">
        <v>19995</v>
      </c>
      <c r="T155">
        <v>5998</v>
      </c>
      <c r="U155">
        <v>0</v>
      </c>
      <c r="V155">
        <f t="shared" si="26"/>
        <v>13997</v>
      </c>
      <c r="W155" t="s">
        <v>35</v>
      </c>
      <c r="X155" t="s">
        <v>55</v>
      </c>
      <c r="Y155" t="s">
        <v>37</v>
      </c>
      <c r="Z155">
        <f t="shared" si="27"/>
        <v>7522.7944067796616</v>
      </c>
      <c r="AA155" t="s">
        <v>724</v>
      </c>
      <c r="AB155" t="s">
        <v>48</v>
      </c>
      <c r="AC155" t="s">
        <v>48</v>
      </c>
      <c r="AD155" t="str">
        <f t="shared" si="22"/>
        <v>bad</v>
      </c>
    </row>
    <row r="156" spans="1:30" x14ac:dyDescent="0.35">
      <c r="A156" t="s">
        <v>25</v>
      </c>
      <c r="B156" t="s">
        <v>26</v>
      </c>
      <c r="C156" t="s">
        <v>27</v>
      </c>
      <c r="D156" t="s">
        <v>28</v>
      </c>
      <c r="E156" t="s">
        <v>29</v>
      </c>
      <c r="F156">
        <v>116</v>
      </c>
      <c r="G156" t="s">
        <v>1878</v>
      </c>
      <c r="H156" t="str">
        <f t="shared" si="23"/>
        <v>09</v>
      </c>
      <c r="I156" t="str">
        <f t="shared" si="24"/>
        <v>04</v>
      </c>
      <c r="J156" t="str">
        <f t="shared" si="25"/>
        <v>2023</v>
      </c>
      <c r="K156" t="s">
        <v>824</v>
      </c>
      <c r="L156" t="s">
        <v>128</v>
      </c>
      <c r="M156" t="s">
        <v>270</v>
      </c>
      <c r="N156" t="s">
        <v>130</v>
      </c>
      <c r="O156" t="s">
        <v>33</v>
      </c>
      <c r="P156" t="s">
        <v>271</v>
      </c>
      <c r="Q156" t="s">
        <v>272</v>
      </c>
      <c r="R156">
        <v>1</v>
      </c>
      <c r="S156">
        <v>19995</v>
      </c>
      <c r="T156">
        <v>7998</v>
      </c>
      <c r="U156">
        <v>0</v>
      </c>
      <c r="V156">
        <f t="shared" si="26"/>
        <v>11997</v>
      </c>
      <c r="W156" t="s">
        <v>35</v>
      </c>
      <c r="X156" t="s">
        <v>36</v>
      </c>
      <c r="Y156" t="s">
        <v>37</v>
      </c>
      <c r="Z156">
        <f t="shared" si="27"/>
        <v>6447.879152542373</v>
      </c>
      <c r="AA156" t="s">
        <v>567</v>
      </c>
      <c r="AB156" t="s">
        <v>48</v>
      </c>
      <c r="AC156" t="s">
        <v>48</v>
      </c>
      <c r="AD156" t="str">
        <f t="shared" si="22"/>
        <v>bad</v>
      </c>
    </row>
    <row r="157" spans="1:30" x14ac:dyDescent="0.35">
      <c r="A157" t="s">
        <v>825</v>
      </c>
      <c r="B157" t="s">
        <v>826</v>
      </c>
      <c r="C157" t="s">
        <v>827</v>
      </c>
      <c r="D157" t="s">
        <v>44</v>
      </c>
      <c r="E157" t="s">
        <v>29</v>
      </c>
      <c r="F157">
        <v>19</v>
      </c>
      <c r="G157" t="s">
        <v>1878</v>
      </c>
      <c r="H157" t="str">
        <f t="shared" si="23"/>
        <v>09</v>
      </c>
      <c r="I157" t="str">
        <f t="shared" si="24"/>
        <v>04</v>
      </c>
      <c r="J157" t="str">
        <f t="shared" si="25"/>
        <v>2023</v>
      </c>
      <c r="K157" t="s">
        <v>828</v>
      </c>
      <c r="L157" t="s">
        <v>128</v>
      </c>
      <c r="M157" t="s">
        <v>270</v>
      </c>
      <c r="N157" t="s">
        <v>130</v>
      </c>
      <c r="O157" t="s">
        <v>33</v>
      </c>
      <c r="P157" t="s">
        <v>316</v>
      </c>
      <c r="Q157" t="s">
        <v>317</v>
      </c>
      <c r="R157">
        <v>1</v>
      </c>
      <c r="S157">
        <v>19995</v>
      </c>
      <c r="T157">
        <v>3999</v>
      </c>
      <c r="U157">
        <v>0</v>
      </c>
      <c r="V157">
        <f t="shared" si="26"/>
        <v>15996</v>
      </c>
      <c r="W157" t="s">
        <v>566</v>
      </c>
      <c r="X157" t="s">
        <v>55</v>
      </c>
      <c r="Y157" t="s">
        <v>37</v>
      </c>
      <c r="Z157">
        <f t="shared" si="27"/>
        <v>8597.1722033898295</v>
      </c>
      <c r="AA157" t="s">
        <v>724</v>
      </c>
      <c r="AB157" t="s">
        <v>48</v>
      </c>
      <c r="AC157" t="s">
        <v>48</v>
      </c>
      <c r="AD157" t="str">
        <f t="shared" si="22"/>
        <v>bad</v>
      </c>
    </row>
    <row r="158" spans="1:30" x14ac:dyDescent="0.35">
      <c r="A158" t="s">
        <v>585</v>
      </c>
      <c r="B158" t="s">
        <v>586</v>
      </c>
      <c r="C158" t="s">
        <v>587</v>
      </c>
      <c r="D158" t="s">
        <v>28</v>
      </c>
      <c r="E158" t="s">
        <v>29</v>
      </c>
      <c r="F158">
        <v>67</v>
      </c>
      <c r="G158" t="s">
        <v>1886</v>
      </c>
      <c r="H158" t="str">
        <f t="shared" si="23"/>
        <v>10</v>
      </c>
      <c r="I158" t="str">
        <f t="shared" si="24"/>
        <v>04</v>
      </c>
      <c r="J158" t="str">
        <f t="shared" si="25"/>
        <v>2023</v>
      </c>
      <c r="K158" t="s">
        <v>829</v>
      </c>
      <c r="L158" t="s">
        <v>128</v>
      </c>
      <c r="M158" t="s">
        <v>270</v>
      </c>
      <c r="N158" t="s">
        <v>130</v>
      </c>
      <c r="O158" t="s">
        <v>33</v>
      </c>
      <c r="P158" t="s">
        <v>271</v>
      </c>
      <c r="Q158" t="s">
        <v>272</v>
      </c>
      <c r="R158">
        <v>1</v>
      </c>
      <c r="S158">
        <v>19995</v>
      </c>
      <c r="T158">
        <v>7998</v>
      </c>
      <c r="U158">
        <v>0</v>
      </c>
      <c r="V158">
        <f t="shared" si="26"/>
        <v>11997</v>
      </c>
      <c r="W158" t="s">
        <v>566</v>
      </c>
      <c r="X158" t="s">
        <v>36</v>
      </c>
      <c r="Y158" t="s">
        <v>37</v>
      </c>
      <c r="Z158">
        <f t="shared" si="27"/>
        <v>6447.879152542373</v>
      </c>
      <c r="AA158" t="s">
        <v>567</v>
      </c>
      <c r="AB158" t="s">
        <v>48</v>
      </c>
      <c r="AC158" t="s">
        <v>48</v>
      </c>
      <c r="AD158" t="str">
        <f t="shared" si="22"/>
        <v>bad</v>
      </c>
    </row>
    <row r="159" spans="1:30" x14ac:dyDescent="0.35">
      <c r="A159" t="s">
        <v>25</v>
      </c>
      <c r="B159" t="s">
        <v>26</v>
      </c>
      <c r="C159" t="s">
        <v>27</v>
      </c>
      <c r="D159" t="s">
        <v>44</v>
      </c>
      <c r="E159" t="s">
        <v>29</v>
      </c>
      <c r="F159">
        <v>138</v>
      </c>
      <c r="G159" t="s">
        <v>1886</v>
      </c>
      <c r="H159" t="str">
        <f t="shared" si="23"/>
        <v>10</v>
      </c>
      <c r="I159" t="str">
        <f t="shared" si="24"/>
        <v>04</v>
      </c>
      <c r="J159" t="str">
        <f t="shared" si="25"/>
        <v>2023</v>
      </c>
      <c r="K159" t="s">
        <v>830</v>
      </c>
      <c r="L159" t="s">
        <v>128</v>
      </c>
      <c r="M159" t="s">
        <v>270</v>
      </c>
      <c r="N159" t="s">
        <v>130</v>
      </c>
      <c r="O159" t="s">
        <v>33</v>
      </c>
      <c r="P159" t="s">
        <v>267</v>
      </c>
      <c r="Q159" t="s">
        <v>267</v>
      </c>
      <c r="R159">
        <v>1</v>
      </c>
      <c r="S159">
        <v>19995</v>
      </c>
      <c r="T159">
        <v>5998</v>
      </c>
      <c r="U159">
        <v>0</v>
      </c>
      <c r="V159">
        <f t="shared" si="26"/>
        <v>13997</v>
      </c>
      <c r="W159" t="s">
        <v>35</v>
      </c>
      <c r="X159" t="s">
        <v>55</v>
      </c>
      <c r="Y159" t="s">
        <v>37</v>
      </c>
      <c r="Z159">
        <f t="shared" si="27"/>
        <v>7522.7944067796616</v>
      </c>
      <c r="AA159" t="s">
        <v>724</v>
      </c>
      <c r="AB159" t="s">
        <v>48</v>
      </c>
      <c r="AC159" t="s">
        <v>48</v>
      </c>
      <c r="AD159" t="str">
        <f t="shared" si="22"/>
        <v>bad</v>
      </c>
    </row>
    <row r="160" spans="1:30" x14ac:dyDescent="0.35">
      <c r="A160" t="s">
        <v>25</v>
      </c>
      <c r="B160" t="s">
        <v>26</v>
      </c>
      <c r="C160" t="s">
        <v>27</v>
      </c>
      <c r="D160" t="s">
        <v>44</v>
      </c>
      <c r="E160" t="s">
        <v>29</v>
      </c>
      <c r="F160">
        <v>136</v>
      </c>
      <c r="G160" t="s">
        <v>1886</v>
      </c>
      <c r="H160" t="str">
        <f t="shared" si="23"/>
        <v>10</v>
      </c>
      <c r="I160" t="str">
        <f t="shared" si="24"/>
        <v>04</v>
      </c>
      <c r="J160" t="str">
        <f t="shared" si="25"/>
        <v>2023</v>
      </c>
      <c r="K160" t="s">
        <v>831</v>
      </c>
      <c r="L160" t="s">
        <v>128</v>
      </c>
      <c r="M160" t="s">
        <v>270</v>
      </c>
      <c r="N160" t="s">
        <v>130</v>
      </c>
      <c r="O160" t="s">
        <v>33</v>
      </c>
      <c r="P160" t="s">
        <v>316</v>
      </c>
      <c r="Q160" t="s">
        <v>317</v>
      </c>
      <c r="R160">
        <v>1</v>
      </c>
      <c r="S160">
        <v>19995</v>
      </c>
      <c r="T160">
        <v>3999</v>
      </c>
      <c r="U160">
        <v>0</v>
      </c>
      <c r="V160">
        <f t="shared" si="26"/>
        <v>15996</v>
      </c>
      <c r="W160" t="s">
        <v>35</v>
      </c>
      <c r="X160" t="s">
        <v>55</v>
      </c>
      <c r="Y160" t="s">
        <v>37</v>
      </c>
      <c r="Z160">
        <f t="shared" si="27"/>
        <v>8597.1722033898295</v>
      </c>
      <c r="AA160" t="s">
        <v>724</v>
      </c>
      <c r="AB160" t="s">
        <v>48</v>
      </c>
      <c r="AC160" t="s">
        <v>48</v>
      </c>
      <c r="AD160" t="str">
        <f t="shared" si="22"/>
        <v>bad</v>
      </c>
    </row>
    <row r="161" spans="1:30" x14ac:dyDescent="0.35">
      <c r="A161" t="s">
        <v>25</v>
      </c>
      <c r="B161" t="s">
        <v>26</v>
      </c>
      <c r="C161" t="s">
        <v>27</v>
      </c>
      <c r="D161" t="s">
        <v>44</v>
      </c>
      <c r="E161" t="s">
        <v>29</v>
      </c>
      <c r="F161">
        <v>149</v>
      </c>
      <c r="G161" t="s">
        <v>1884</v>
      </c>
      <c r="H161" t="str">
        <f t="shared" si="23"/>
        <v>12</v>
      </c>
      <c r="I161" t="str">
        <f t="shared" si="24"/>
        <v>04</v>
      </c>
      <c r="J161" t="str">
        <f t="shared" si="25"/>
        <v>2023</v>
      </c>
      <c r="K161" t="s">
        <v>832</v>
      </c>
      <c r="L161" t="s">
        <v>128</v>
      </c>
      <c r="M161" t="s">
        <v>270</v>
      </c>
      <c r="N161" t="s">
        <v>130</v>
      </c>
      <c r="O161" t="s">
        <v>33</v>
      </c>
      <c r="P161" t="s">
        <v>215</v>
      </c>
      <c r="Q161" t="s">
        <v>215</v>
      </c>
      <c r="R161">
        <v>1</v>
      </c>
      <c r="S161">
        <v>19995</v>
      </c>
      <c r="T161">
        <v>0</v>
      </c>
      <c r="U161">
        <v>1400</v>
      </c>
      <c r="V161">
        <f t="shared" si="26"/>
        <v>19995</v>
      </c>
      <c r="W161" t="s">
        <v>35</v>
      </c>
      <c r="X161" t="s">
        <v>55</v>
      </c>
      <c r="Y161" t="s">
        <v>37</v>
      </c>
      <c r="Z161">
        <f t="shared" si="27"/>
        <v>10746.465254237288</v>
      </c>
      <c r="AA161" t="s">
        <v>724</v>
      </c>
      <c r="AB161" t="s">
        <v>38</v>
      </c>
      <c r="AC161" t="s">
        <v>38</v>
      </c>
      <c r="AD161" t="str">
        <f t="shared" si="22"/>
        <v>good</v>
      </c>
    </row>
    <row r="162" spans="1:30" x14ac:dyDescent="0.35">
      <c r="A162" t="s">
        <v>25</v>
      </c>
      <c r="B162" t="s">
        <v>26</v>
      </c>
      <c r="C162" t="s">
        <v>27</v>
      </c>
      <c r="D162" t="s">
        <v>40</v>
      </c>
      <c r="E162" t="s">
        <v>29</v>
      </c>
      <c r="F162">
        <v>151</v>
      </c>
      <c r="G162" t="s">
        <v>1875</v>
      </c>
      <c r="H162" t="str">
        <f t="shared" si="23"/>
        <v>13</v>
      </c>
      <c r="I162" t="str">
        <f t="shared" si="24"/>
        <v>04</v>
      </c>
      <c r="J162" t="str">
        <f t="shared" si="25"/>
        <v>2023</v>
      </c>
      <c r="K162" t="s">
        <v>833</v>
      </c>
      <c r="L162" t="s">
        <v>128</v>
      </c>
      <c r="M162" t="s">
        <v>270</v>
      </c>
      <c r="N162" t="s">
        <v>130</v>
      </c>
      <c r="O162" t="s">
        <v>33</v>
      </c>
      <c r="P162" t="s">
        <v>348</v>
      </c>
      <c r="Q162" t="s">
        <v>349</v>
      </c>
      <c r="R162">
        <v>1</v>
      </c>
      <c r="S162">
        <v>19995</v>
      </c>
      <c r="T162">
        <v>7998</v>
      </c>
      <c r="U162">
        <v>0</v>
      </c>
      <c r="V162">
        <f t="shared" si="26"/>
        <v>11997</v>
      </c>
      <c r="W162" t="s">
        <v>35</v>
      </c>
      <c r="X162" t="s">
        <v>43</v>
      </c>
      <c r="Y162" t="s">
        <v>37</v>
      </c>
      <c r="Z162">
        <f t="shared" si="27"/>
        <v>6447.879152542373</v>
      </c>
      <c r="AA162" t="s">
        <v>630</v>
      </c>
      <c r="AB162" t="s">
        <v>48</v>
      </c>
      <c r="AC162" t="s">
        <v>48</v>
      </c>
      <c r="AD162" t="str">
        <f t="shared" si="22"/>
        <v>bad</v>
      </c>
    </row>
    <row r="163" spans="1:30" x14ac:dyDescent="0.35">
      <c r="A163" t="s">
        <v>585</v>
      </c>
      <c r="B163" t="s">
        <v>586</v>
      </c>
      <c r="C163" t="s">
        <v>587</v>
      </c>
      <c r="D163" t="s">
        <v>44</v>
      </c>
      <c r="E163" t="s">
        <v>29</v>
      </c>
      <c r="F163">
        <v>85</v>
      </c>
      <c r="G163" t="s">
        <v>1875</v>
      </c>
      <c r="H163" t="str">
        <f t="shared" si="23"/>
        <v>13</v>
      </c>
      <c r="I163" t="str">
        <f t="shared" si="24"/>
        <v>04</v>
      </c>
      <c r="J163" t="str">
        <f t="shared" si="25"/>
        <v>2023</v>
      </c>
      <c r="K163" t="s">
        <v>834</v>
      </c>
      <c r="L163" t="s">
        <v>128</v>
      </c>
      <c r="M163" t="s">
        <v>270</v>
      </c>
      <c r="N163" t="s">
        <v>130</v>
      </c>
      <c r="O163" t="s">
        <v>33</v>
      </c>
      <c r="P163" t="s">
        <v>267</v>
      </c>
      <c r="Q163" t="s">
        <v>267</v>
      </c>
      <c r="R163">
        <v>1</v>
      </c>
      <c r="S163">
        <v>19995</v>
      </c>
      <c r="T163">
        <v>5998</v>
      </c>
      <c r="U163">
        <v>0</v>
      </c>
      <c r="V163">
        <f t="shared" si="26"/>
        <v>13997</v>
      </c>
      <c r="W163" t="s">
        <v>566</v>
      </c>
      <c r="X163" t="s">
        <v>55</v>
      </c>
      <c r="Y163" t="s">
        <v>37</v>
      </c>
      <c r="Z163">
        <f t="shared" si="27"/>
        <v>7522.7944067796616</v>
      </c>
      <c r="AA163" t="s">
        <v>724</v>
      </c>
      <c r="AB163" t="s">
        <v>48</v>
      </c>
      <c r="AC163" t="s">
        <v>48</v>
      </c>
      <c r="AD163" t="str">
        <f t="shared" si="22"/>
        <v>bad</v>
      </c>
    </row>
    <row r="164" spans="1:30" x14ac:dyDescent="0.35">
      <c r="A164" t="s">
        <v>568</v>
      </c>
      <c r="B164" t="s">
        <v>569</v>
      </c>
      <c r="C164" t="s">
        <v>570</v>
      </c>
      <c r="D164" t="s">
        <v>28</v>
      </c>
      <c r="E164" t="s">
        <v>29</v>
      </c>
      <c r="F164">
        <v>67</v>
      </c>
      <c r="G164" t="s">
        <v>1875</v>
      </c>
      <c r="H164" t="str">
        <f t="shared" si="23"/>
        <v>13</v>
      </c>
      <c r="I164" t="str">
        <f t="shared" si="24"/>
        <v>04</v>
      </c>
      <c r="J164" t="str">
        <f t="shared" si="25"/>
        <v>2023</v>
      </c>
      <c r="K164" t="s">
        <v>835</v>
      </c>
      <c r="L164" t="s">
        <v>128</v>
      </c>
      <c r="M164" t="s">
        <v>270</v>
      </c>
      <c r="N164" t="s">
        <v>130</v>
      </c>
      <c r="O164" t="s">
        <v>33</v>
      </c>
      <c r="P164" t="s">
        <v>836</v>
      </c>
      <c r="Q164" t="s">
        <v>837</v>
      </c>
      <c r="R164">
        <v>1</v>
      </c>
      <c r="S164">
        <v>19995</v>
      </c>
      <c r="T164">
        <v>3999</v>
      </c>
      <c r="U164">
        <v>0</v>
      </c>
      <c r="V164">
        <f t="shared" si="26"/>
        <v>15996</v>
      </c>
      <c r="W164" t="s">
        <v>566</v>
      </c>
      <c r="X164" t="s">
        <v>36</v>
      </c>
      <c r="Y164" t="s">
        <v>37</v>
      </c>
      <c r="Z164">
        <f t="shared" si="27"/>
        <v>8597.1722033898295</v>
      </c>
      <c r="AA164" t="s">
        <v>567</v>
      </c>
      <c r="AB164" t="s">
        <v>48</v>
      </c>
      <c r="AC164" t="s">
        <v>48</v>
      </c>
      <c r="AD164" t="str">
        <f t="shared" si="22"/>
        <v>bad</v>
      </c>
    </row>
    <row r="165" spans="1:30" x14ac:dyDescent="0.35">
      <c r="A165" t="s">
        <v>25</v>
      </c>
      <c r="B165" t="s">
        <v>26</v>
      </c>
      <c r="C165" t="s">
        <v>27</v>
      </c>
      <c r="D165" t="s">
        <v>44</v>
      </c>
      <c r="E165" t="s">
        <v>29</v>
      </c>
      <c r="F165">
        <v>154</v>
      </c>
      <c r="G165" t="s">
        <v>1872</v>
      </c>
      <c r="H165" t="str">
        <f t="shared" si="23"/>
        <v>14</v>
      </c>
      <c r="I165" t="str">
        <f t="shared" si="24"/>
        <v>04</v>
      </c>
      <c r="J165" t="str">
        <f t="shared" si="25"/>
        <v>2023</v>
      </c>
      <c r="K165" t="s">
        <v>838</v>
      </c>
      <c r="L165" t="s">
        <v>128</v>
      </c>
      <c r="M165" t="s">
        <v>270</v>
      </c>
      <c r="N165" t="s">
        <v>130</v>
      </c>
      <c r="O165" t="s">
        <v>33</v>
      </c>
      <c r="P165" t="s">
        <v>387</v>
      </c>
      <c r="Q165" t="s">
        <v>387</v>
      </c>
      <c r="R165">
        <v>1</v>
      </c>
      <c r="S165">
        <v>19995</v>
      </c>
      <c r="T165">
        <v>0</v>
      </c>
      <c r="U165">
        <v>1000</v>
      </c>
      <c r="V165">
        <f t="shared" si="26"/>
        <v>19995</v>
      </c>
      <c r="W165" t="s">
        <v>35</v>
      </c>
      <c r="X165" t="s">
        <v>55</v>
      </c>
      <c r="Y165" t="s">
        <v>37</v>
      </c>
      <c r="Z165">
        <f t="shared" si="27"/>
        <v>10746.465254237288</v>
      </c>
      <c r="AA165" t="s">
        <v>724</v>
      </c>
      <c r="AB165" t="s">
        <v>38</v>
      </c>
      <c r="AC165" t="s">
        <v>38</v>
      </c>
      <c r="AD165" t="str">
        <f t="shared" si="22"/>
        <v>good</v>
      </c>
    </row>
    <row r="166" spans="1:30" x14ac:dyDescent="0.35">
      <c r="A166" t="s">
        <v>113</v>
      </c>
      <c r="B166" t="s">
        <v>114</v>
      </c>
      <c r="C166" t="s">
        <v>115</v>
      </c>
      <c r="D166" t="s">
        <v>44</v>
      </c>
      <c r="E166" t="s">
        <v>29</v>
      </c>
      <c r="F166">
        <v>76</v>
      </c>
      <c r="G166" t="s">
        <v>1872</v>
      </c>
      <c r="H166" t="str">
        <f t="shared" si="23"/>
        <v>14</v>
      </c>
      <c r="I166" t="str">
        <f t="shared" si="24"/>
        <v>04</v>
      </c>
      <c r="J166" t="str">
        <f t="shared" si="25"/>
        <v>2023</v>
      </c>
      <c r="K166" t="s">
        <v>839</v>
      </c>
      <c r="L166" t="s">
        <v>128</v>
      </c>
      <c r="M166" t="s">
        <v>270</v>
      </c>
      <c r="N166" t="s">
        <v>130</v>
      </c>
      <c r="O166" t="s">
        <v>33</v>
      </c>
      <c r="P166" t="s">
        <v>388</v>
      </c>
      <c r="Q166" t="s">
        <v>389</v>
      </c>
      <c r="R166">
        <v>1</v>
      </c>
      <c r="S166">
        <v>19995</v>
      </c>
      <c r="T166">
        <v>3999</v>
      </c>
      <c r="U166">
        <v>0</v>
      </c>
      <c r="V166">
        <f t="shared" si="26"/>
        <v>15996</v>
      </c>
      <c r="W166" t="s">
        <v>35</v>
      </c>
      <c r="X166" t="s">
        <v>55</v>
      </c>
      <c r="Y166" t="s">
        <v>37</v>
      </c>
      <c r="Z166">
        <f t="shared" si="27"/>
        <v>8597.1722033898295</v>
      </c>
      <c r="AA166" t="s">
        <v>724</v>
      </c>
      <c r="AB166" t="s">
        <v>48</v>
      </c>
      <c r="AC166" t="s">
        <v>48</v>
      </c>
      <c r="AD166" t="str">
        <f t="shared" si="22"/>
        <v>bad</v>
      </c>
    </row>
    <row r="167" spans="1:30" x14ac:dyDescent="0.35">
      <c r="A167" t="s">
        <v>704</v>
      </c>
      <c r="B167" t="s">
        <v>705</v>
      </c>
      <c r="C167" t="s">
        <v>706</v>
      </c>
      <c r="D167" t="s">
        <v>44</v>
      </c>
      <c r="E167" t="s">
        <v>29</v>
      </c>
      <c r="F167">
        <v>78</v>
      </c>
      <c r="G167" t="s">
        <v>1892</v>
      </c>
      <c r="H167" t="str">
        <f t="shared" si="23"/>
        <v>15</v>
      </c>
      <c r="I167" t="str">
        <f t="shared" si="24"/>
        <v>04</v>
      </c>
      <c r="J167" t="str">
        <f t="shared" si="25"/>
        <v>2023</v>
      </c>
      <c r="K167" t="s">
        <v>840</v>
      </c>
      <c r="L167" t="s">
        <v>128</v>
      </c>
      <c r="M167" t="s">
        <v>270</v>
      </c>
      <c r="N167" t="s">
        <v>130</v>
      </c>
      <c r="O167" t="s">
        <v>33</v>
      </c>
      <c r="P167" t="s">
        <v>841</v>
      </c>
      <c r="Q167" t="s">
        <v>387</v>
      </c>
      <c r="R167">
        <v>1</v>
      </c>
      <c r="S167">
        <v>19995</v>
      </c>
      <c r="T167">
        <v>5998</v>
      </c>
      <c r="U167">
        <v>0</v>
      </c>
      <c r="V167">
        <f t="shared" si="26"/>
        <v>13997</v>
      </c>
      <c r="W167" t="s">
        <v>566</v>
      </c>
      <c r="X167" t="s">
        <v>55</v>
      </c>
      <c r="Y167" t="s">
        <v>37</v>
      </c>
      <c r="Z167">
        <f t="shared" si="27"/>
        <v>7522.7944067796616</v>
      </c>
      <c r="AA167" t="s">
        <v>724</v>
      </c>
      <c r="AB167" t="s">
        <v>48</v>
      </c>
      <c r="AC167" t="s">
        <v>48</v>
      </c>
      <c r="AD167" t="str">
        <f t="shared" si="22"/>
        <v>bad</v>
      </c>
    </row>
    <row r="168" spans="1:30" x14ac:dyDescent="0.35">
      <c r="A168" t="s">
        <v>575</v>
      </c>
      <c r="B168" t="s">
        <v>576</v>
      </c>
      <c r="C168" t="s">
        <v>577</v>
      </c>
      <c r="D168" t="s">
        <v>28</v>
      </c>
      <c r="E168" t="s">
        <v>29</v>
      </c>
      <c r="F168">
        <v>344</v>
      </c>
      <c r="G168" t="s">
        <v>1876</v>
      </c>
      <c r="H168" t="str">
        <f t="shared" si="23"/>
        <v>16</v>
      </c>
      <c r="I168" t="str">
        <f t="shared" si="24"/>
        <v>04</v>
      </c>
      <c r="J168" t="str">
        <f t="shared" si="25"/>
        <v>2023</v>
      </c>
      <c r="K168" t="s">
        <v>842</v>
      </c>
      <c r="L168" t="s">
        <v>128</v>
      </c>
      <c r="M168" t="s">
        <v>408</v>
      </c>
      <c r="N168" t="s">
        <v>130</v>
      </c>
      <c r="O168" t="s">
        <v>33</v>
      </c>
      <c r="P168" t="s">
        <v>843</v>
      </c>
      <c r="Q168" t="s">
        <v>844</v>
      </c>
      <c r="R168">
        <v>1</v>
      </c>
      <c r="S168">
        <v>19995</v>
      </c>
      <c r="T168">
        <v>0</v>
      </c>
      <c r="U168">
        <v>2000</v>
      </c>
      <c r="V168">
        <f t="shared" si="26"/>
        <v>19995</v>
      </c>
      <c r="W168" t="s">
        <v>566</v>
      </c>
      <c r="X168" t="s">
        <v>36</v>
      </c>
      <c r="Y168" t="s">
        <v>37</v>
      </c>
      <c r="Z168">
        <f t="shared" si="27"/>
        <v>10746.465254237288</v>
      </c>
      <c r="AA168" t="s">
        <v>567</v>
      </c>
      <c r="AB168" t="s">
        <v>38</v>
      </c>
      <c r="AC168" t="s">
        <v>38</v>
      </c>
      <c r="AD168" t="str">
        <f t="shared" si="22"/>
        <v>good</v>
      </c>
    </row>
    <row r="169" spans="1:30" x14ac:dyDescent="0.35">
      <c r="A169" t="s">
        <v>63</v>
      </c>
      <c r="B169" t="s">
        <v>64</v>
      </c>
      <c r="C169" t="s">
        <v>65</v>
      </c>
      <c r="D169" t="s">
        <v>44</v>
      </c>
      <c r="E169" t="s">
        <v>29</v>
      </c>
      <c r="F169">
        <v>128</v>
      </c>
      <c r="G169" t="s">
        <v>1873</v>
      </c>
      <c r="H169" t="str">
        <f t="shared" si="23"/>
        <v>18</v>
      </c>
      <c r="I169" t="str">
        <f t="shared" si="24"/>
        <v>04</v>
      </c>
      <c r="J169" t="str">
        <f t="shared" si="25"/>
        <v>2023</v>
      </c>
      <c r="K169" t="s">
        <v>845</v>
      </c>
      <c r="L169" t="s">
        <v>128</v>
      </c>
      <c r="M169" t="s">
        <v>408</v>
      </c>
      <c r="N169" t="s">
        <v>130</v>
      </c>
      <c r="O169" t="s">
        <v>33</v>
      </c>
      <c r="P169" t="s">
        <v>450</v>
      </c>
      <c r="Q169" t="s">
        <v>450</v>
      </c>
      <c r="R169">
        <v>1</v>
      </c>
      <c r="S169">
        <v>19995</v>
      </c>
      <c r="T169">
        <v>0</v>
      </c>
      <c r="U169">
        <v>0</v>
      </c>
      <c r="V169">
        <f t="shared" si="26"/>
        <v>19995</v>
      </c>
      <c r="W169" t="s">
        <v>35</v>
      </c>
      <c r="X169" t="s">
        <v>55</v>
      </c>
      <c r="Y169" t="s">
        <v>37</v>
      </c>
      <c r="Z169">
        <f t="shared" si="27"/>
        <v>10746.465254237288</v>
      </c>
      <c r="AA169" t="s">
        <v>724</v>
      </c>
      <c r="AB169" t="s">
        <v>38</v>
      </c>
      <c r="AC169" t="s">
        <v>38</v>
      </c>
      <c r="AD169" t="str">
        <f t="shared" si="22"/>
        <v>good</v>
      </c>
    </row>
    <row r="170" spans="1:30" x14ac:dyDescent="0.35">
      <c r="A170" t="s">
        <v>63</v>
      </c>
      <c r="B170" t="s">
        <v>64</v>
      </c>
      <c r="C170" t="s">
        <v>65</v>
      </c>
      <c r="D170" t="s">
        <v>44</v>
      </c>
      <c r="E170" t="s">
        <v>29</v>
      </c>
      <c r="F170">
        <v>125</v>
      </c>
      <c r="G170" t="s">
        <v>1873</v>
      </c>
      <c r="H170" t="str">
        <f t="shared" si="23"/>
        <v>18</v>
      </c>
      <c r="I170" t="str">
        <f t="shared" si="24"/>
        <v>04</v>
      </c>
      <c r="J170" t="str">
        <f t="shared" si="25"/>
        <v>2023</v>
      </c>
      <c r="K170" t="s">
        <v>846</v>
      </c>
      <c r="L170" t="s">
        <v>128</v>
      </c>
      <c r="M170" t="s">
        <v>408</v>
      </c>
      <c r="N170" t="s">
        <v>130</v>
      </c>
      <c r="O170" t="s">
        <v>33</v>
      </c>
      <c r="P170" t="s">
        <v>451</v>
      </c>
      <c r="Q170" t="s">
        <v>451</v>
      </c>
      <c r="R170">
        <v>1</v>
      </c>
      <c r="S170">
        <v>19995</v>
      </c>
      <c r="T170">
        <v>5998</v>
      </c>
      <c r="U170">
        <v>0</v>
      </c>
      <c r="V170">
        <f t="shared" si="26"/>
        <v>13997</v>
      </c>
      <c r="W170" t="s">
        <v>35</v>
      </c>
      <c r="X170" t="s">
        <v>47</v>
      </c>
      <c r="Y170" t="s">
        <v>37</v>
      </c>
      <c r="Z170">
        <f t="shared" si="27"/>
        <v>7522.7944067796616</v>
      </c>
      <c r="AA170" t="s">
        <v>847</v>
      </c>
      <c r="AB170" t="s">
        <v>48</v>
      </c>
      <c r="AC170" t="s">
        <v>48</v>
      </c>
      <c r="AD170" t="str">
        <f t="shared" si="22"/>
        <v>bad</v>
      </c>
    </row>
    <row r="171" spans="1:30" x14ac:dyDescent="0.35">
      <c r="A171" t="s">
        <v>63</v>
      </c>
      <c r="B171" t="s">
        <v>64</v>
      </c>
      <c r="C171" t="s">
        <v>65</v>
      </c>
      <c r="D171" t="s">
        <v>44</v>
      </c>
      <c r="E171" t="s">
        <v>29</v>
      </c>
      <c r="F171">
        <v>132</v>
      </c>
      <c r="G171" t="s">
        <v>1882</v>
      </c>
      <c r="H171" t="str">
        <f t="shared" si="23"/>
        <v>19</v>
      </c>
      <c r="I171" t="str">
        <f t="shared" si="24"/>
        <v>04</v>
      </c>
      <c r="J171" t="str">
        <f t="shared" si="25"/>
        <v>2023</v>
      </c>
      <c r="K171" t="s">
        <v>848</v>
      </c>
      <c r="L171" t="s">
        <v>128</v>
      </c>
      <c r="M171" t="s">
        <v>408</v>
      </c>
      <c r="N171" t="s">
        <v>130</v>
      </c>
      <c r="O171" t="s">
        <v>33</v>
      </c>
      <c r="P171" t="s">
        <v>181</v>
      </c>
      <c r="Q171" t="s">
        <v>182</v>
      </c>
      <c r="R171">
        <v>1</v>
      </c>
      <c r="S171">
        <v>19995</v>
      </c>
      <c r="T171">
        <v>0</v>
      </c>
      <c r="U171">
        <v>0</v>
      </c>
      <c r="V171">
        <f t="shared" si="26"/>
        <v>19995</v>
      </c>
      <c r="W171" t="s">
        <v>35</v>
      </c>
      <c r="X171" t="s">
        <v>55</v>
      </c>
      <c r="Y171" t="s">
        <v>37</v>
      </c>
      <c r="Z171">
        <f t="shared" si="27"/>
        <v>10746.465254237288</v>
      </c>
      <c r="AA171" t="s">
        <v>724</v>
      </c>
      <c r="AB171" t="s">
        <v>38</v>
      </c>
      <c r="AC171" t="s">
        <v>38</v>
      </c>
      <c r="AD171" t="str">
        <f t="shared" si="22"/>
        <v>good</v>
      </c>
    </row>
    <row r="172" spans="1:30" x14ac:dyDescent="0.35">
      <c r="A172" t="s">
        <v>714</v>
      </c>
      <c r="B172" t="s">
        <v>715</v>
      </c>
      <c r="C172" t="s">
        <v>716</v>
      </c>
      <c r="D172" t="s">
        <v>44</v>
      </c>
      <c r="E172" t="s">
        <v>29</v>
      </c>
      <c r="F172">
        <v>119</v>
      </c>
      <c r="G172" t="s">
        <v>1882</v>
      </c>
      <c r="H172" t="str">
        <f t="shared" si="23"/>
        <v>19</v>
      </c>
      <c r="I172" t="str">
        <f t="shared" si="24"/>
        <v>04</v>
      </c>
      <c r="J172" t="str">
        <f t="shared" si="25"/>
        <v>2023</v>
      </c>
      <c r="K172" t="s">
        <v>849</v>
      </c>
      <c r="L172" t="s">
        <v>128</v>
      </c>
      <c r="M172" t="s">
        <v>408</v>
      </c>
      <c r="N172" t="s">
        <v>130</v>
      </c>
      <c r="O172" t="s">
        <v>33</v>
      </c>
      <c r="P172" t="s">
        <v>215</v>
      </c>
      <c r="Q172" t="s">
        <v>215</v>
      </c>
      <c r="R172">
        <v>1</v>
      </c>
      <c r="S172">
        <v>19995</v>
      </c>
      <c r="T172">
        <v>0</v>
      </c>
      <c r="U172">
        <v>1400</v>
      </c>
      <c r="V172">
        <f t="shared" si="26"/>
        <v>19995</v>
      </c>
      <c r="W172" t="s">
        <v>566</v>
      </c>
      <c r="X172" t="s">
        <v>55</v>
      </c>
      <c r="Y172" t="s">
        <v>37</v>
      </c>
      <c r="Z172">
        <f t="shared" si="27"/>
        <v>10746.465254237288</v>
      </c>
      <c r="AA172" t="s">
        <v>724</v>
      </c>
      <c r="AB172" t="s">
        <v>38</v>
      </c>
      <c r="AC172" t="s">
        <v>38</v>
      </c>
      <c r="AD172" t="str">
        <f t="shared" si="22"/>
        <v>good</v>
      </c>
    </row>
    <row r="173" spans="1:30" x14ac:dyDescent="0.35">
      <c r="A173" t="s">
        <v>143</v>
      </c>
      <c r="B173" t="s">
        <v>144</v>
      </c>
      <c r="C173" t="s">
        <v>145</v>
      </c>
      <c r="D173" t="s">
        <v>44</v>
      </c>
      <c r="E173" t="s">
        <v>29</v>
      </c>
      <c r="F173">
        <v>73</v>
      </c>
      <c r="G173" t="s">
        <v>1877</v>
      </c>
      <c r="H173" t="str">
        <f t="shared" si="23"/>
        <v>21</v>
      </c>
      <c r="I173" t="str">
        <f t="shared" si="24"/>
        <v>04</v>
      </c>
      <c r="J173" t="str">
        <f t="shared" si="25"/>
        <v>2023</v>
      </c>
      <c r="K173" t="s">
        <v>850</v>
      </c>
      <c r="L173" t="s">
        <v>128</v>
      </c>
      <c r="M173" t="s">
        <v>408</v>
      </c>
      <c r="N173" t="s">
        <v>130</v>
      </c>
      <c r="O173" t="s">
        <v>33</v>
      </c>
      <c r="P173" t="s">
        <v>489</v>
      </c>
      <c r="Q173" t="s">
        <v>450</v>
      </c>
      <c r="R173">
        <v>1</v>
      </c>
      <c r="S173">
        <v>19995</v>
      </c>
      <c r="T173">
        <v>0</v>
      </c>
      <c r="U173">
        <v>0</v>
      </c>
      <c r="V173">
        <f t="shared" si="26"/>
        <v>19995</v>
      </c>
      <c r="W173" t="s">
        <v>35</v>
      </c>
      <c r="X173" t="s">
        <v>55</v>
      </c>
      <c r="Y173" t="s">
        <v>37</v>
      </c>
      <c r="Z173">
        <f t="shared" si="27"/>
        <v>10746.465254237288</v>
      </c>
      <c r="AA173" t="s">
        <v>724</v>
      </c>
      <c r="AB173" t="s">
        <v>38</v>
      </c>
      <c r="AC173" t="s">
        <v>38</v>
      </c>
      <c r="AD173" t="str">
        <f t="shared" si="22"/>
        <v>good</v>
      </c>
    </row>
    <row r="174" spans="1:30" x14ac:dyDescent="0.35">
      <c r="A174" t="s">
        <v>63</v>
      </c>
      <c r="B174" t="s">
        <v>64</v>
      </c>
      <c r="C174" t="s">
        <v>65</v>
      </c>
      <c r="D174" t="s">
        <v>44</v>
      </c>
      <c r="E174" t="s">
        <v>29</v>
      </c>
      <c r="F174">
        <v>160</v>
      </c>
      <c r="G174" t="s">
        <v>1887</v>
      </c>
      <c r="H174" t="str">
        <f t="shared" si="23"/>
        <v>22</v>
      </c>
      <c r="I174" t="str">
        <f t="shared" si="24"/>
        <v>04</v>
      </c>
      <c r="J174" t="str">
        <f t="shared" si="25"/>
        <v>2023</v>
      </c>
      <c r="K174" t="s">
        <v>851</v>
      </c>
      <c r="L174" t="s">
        <v>128</v>
      </c>
      <c r="M174" t="s">
        <v>408</v>
      </c>
      <c r="N174" t="s">
        <v>130</v>
      </c>
      <c r="O174" t="s">
        <v>33</v>
      </c>
      <c r="P174" t="s">
        <v>509</v>
      </c>
      <c r="Q174" t="s">
        <v>510</v>
      </c>
      <c r="R174">
        <v>1</v>
      </c>
      <c r="S174">
        <v>19995</v>
      </c>
      <c r="T174">
        <v>3999</v>
      </c>
      <c r="U174">
        <v>0</v>
      </c>
      <c r="V174">
        <f t="shared" si="26"/>
        <v>15996</v>
      </c>
      <c r="W174" t="s">
        <v>35</v>
      </c>
      <c r="X174" t="s">
        <v>55</v>
      </c>
      <c r="Y174" t="s">
        <v>37</v>
      </c>
      <c r="Z174">
        <f t="shared" si="27"/>
        <v>8597.1722033898295</v>
      </c>
      <c r="AA174" t="s">
        <v>724</v>
      </c>
      <c r="AB174" t="s">
        <v>48</v>
      </c>
      <c r="AC174" t="s">
        <v>48</v>
      </c>
      <c r="AD174" t="str">
        <f t="shared" si="22"/>
        <v>bad</v>
      </c>
    </row>
    <row r="175" spans="1:30" x14ac:dyDescent="0.35">
      <c r="A175" t="s">
        <v>585</v>
      </c>
      <c r="B175" t="s">
        <v>586</v>
      </c>
      <c r="C175" t="s">
        <v>587</v>
      </c>
      <c r="D175" t="s">
        <v>28</v>
      </c>
      <c r="E175" t="s">
        <v>29</v>
      </c>
      <c r="F175">
        <v>156</v>
      </c>
      <c r="G175" t="s">
        <v>1887</v>
      </c>
      <c r="H175" t="str">
        <f t="shared" si="23"/>
        <v>22</v>
      </c>
      <c r="I175" t="str">
        <f t="shared" si="24"/>
        <v>04</v>
      </c>
      <c r="J175" t="str">
        <f t="shared" si="25"/>
        <v>2023</v>
      </c>
      <c r="K175" t="s">
        <v>829</v>
      </c>
      <c r="L175" t="s">
        <v>128</v>
      </c>
      <c r="M175" t="s">
        <v>408</v>
      </c>
      <c r="N175" t="s">
        <v>130</v>
      </c>
      <c r="O175" t="s">
        <v>33</v>
      </c>
      <c r="P175" t="s">
        <v>271</v>
      </c>
      <c r="Q175" t="s">
        <v>272</v>
      </c>
      <c r="R175">
        <v>1</v>
      </c>
      <c r="S175">
        <v>19995</v>
      </c>
      <c r="T175">
        <v>7998</v>
      </c>
      <c r="U175">
        <v>0</v>
      </c>
      <c r="V175">
        <f t="shared" si="26"/>
        <v>11997</v>
      </c>
      <c r="W175" t="s">
        <v>566</v>
      </c>
      <c r="X175" t="s">
        <v>36</v>
      </c>
      <c r="Y175" t="s">
        <v>37</v>
      </c>
      <c r="Z175">
        <f t="shared" si="27"/>
        <v>6447.879152542373</v>
      </c>
      <c r="AA175" t="s">
        <v>567</v>
      </c>
      <c r="AB175" t="s">
        <v>48</v>
      </c>
      <c r="AC175" t="s">
        <v>48</v>
      </c>
      <c r="AD175" t="str">
        <f t="shared" si="22"/>
        <v>bad</v>
      </c>
    </row>
    <row r="176" spans="1:30" x14ac:dyDescent="0.35">
      <c r="A176" t="s">
        <v>585</v>
      </c>
      <c r="B176" t="s">
        <v>586</v>
      </c>
      <c r="C176" t="s">
        <v>587</v>
      </c>
      <c r="D176" t="s">
        <v>102</v>
      </c>
      <c r="E176" t="s">
        <v>29</v>
      </c>
      <c r="F176">
        <v>155</v>
      </c>
      <c r="G176" t="s">
        <v>1887</v>
      </c>
      <c r="H176" t="str">
        <f t="shared" si="23"/>
        <v>22</v>
      </c>
      <c r="I176" t="str">
        <f t="shared" si="24"/>
        <v>04</v>
      </c>
      <c r="J176" t="str">
        <f t="shared" si="25"/>
        <v>2023</v>
      </c>
      <c r="K176" t="s">
        <v>852</v>
      </c>
      <c r="L176" t="s">
        <v>128</v>
      </c>
      <c r="M176" t="s">
        <v>408</v>
      </c>
      <c r="N176" t="s">
        <v>130</v>
      </c>
      <c r="O176" t="s">
        <v>33</v>
      </c>
      <c r="P176" t="s">
        <v>853</v>
      </c>
      <c r="Q176" t="s">
        <v>854</v>
      </c>
      <c r="R176">
        <v>1</v>
      </c>
      <c r="S176">
        <v>19995</v>
      </c>
      <c r="T176">
        <v>0</v>
      </c>
      <c r="U176">
        <v>0</v>
      </c>
      <c r="V176">
        <f t="shared" si="26"/>
        <v>19995</v>
      </c>
      <c r="W176" t="s">
        <v>566</v>
      </c>
      <c r="X176" t="s">
        <v>104</v>
      </c>
      <c r="Y176" t="s">
        <v>37</v>
      </c>
      <c r="Z176">
        <f t="shared" si="27"/>
        <v>10746.465254237288</v>
      </c>
      <c r="AA176" t="s">
        <v>591</v>
      </c>
      <c r="AB176" t="s">
        <v>38</v>
      </c>
      <c r="AC176" t="s">
        <v>38</v>
      </c>
      <c r="AD176" t="str">
        <f t="shared" si="22"/>
        <v>good</v>
      </c>
    </row>
    <row r="177" spans="1:30" x14ac:dyDescent="0.35">
      <c r="A177" t="s">
        <v>25</v>
      </c>
      <c r="B177" t="s">
        <v>26</v>
      </c>
      <c r="C177" t="s">
        <v>27</v>
      </c>
      <c r="D177" t="s">
        <v>72</v>
      </c>
      <c r="E177" t="s">
        <v>29</v>
      </c>
      <c r="F177">
        <v>275</v>
      </c>
      <c r="G177" t="s">
        <v>1874</v>
      </c>
      <c r="H177" t="str">
        <f t="shared" si="23"/>
        <v>23</v>
      </c>
      <c r="I177" t="str">
        <f t="shared" si="24"/>
        <v>04</v>
      </c>
      <c r="J177" t="str">
        <f t="shared" si="25"/>
        <v>2023</v>
      </c>
      <c r="K177" t="s">
        <v>855</v>
      </c>
      <c r="L177" t="s">
        <v>128</v>
      </c>
      <c r="M177" t="s">
        <v>515</v>
      </c>
      <c r="N177" t="s">
        <v>130</v>
      </c>
      <c r="O177" t="s">
        <v>33</v>
      </c>
      <c r="P177" t="s">
        <v>530</v>
      </c>
      <c r="Q177" t="s">
        <v>530</v>
      </c>
      <c r="R177">
        <v>1</v>
      </c>
      <c r="S177">
        <v>19995</v>
      </c>
      <c r="T177">
        <v>11997</v>
      </c>
      <c r="U177">
        <v>0</v>
      </c>
      <c r="V177">
        <f t="shared" si="26"/>
        <v>7998</v>
      </c>
      <c r="W177" t="s">
        <v>35</v>
      </c>
      <c r="X177" t="s">
        <v>75</v>
      </c>
      <c r="Y177" t="s">
        <v>37</v>
      </c>
      <c r="Z177">
        <f t="shared" si="27"/>
        <v>4298.5861016949148</v>
      </c>
      <c r="AA177" t="s">
        <v>856</v>
      </c>
      <c r="AB177" t="s">
        <v>48</v>
      </c>
      <c r="AC177" t="s">
        <v>48</v>
      </c>
      <c r="AD177" t="str">
        <f t="shared" si="22"/>
        <v>bad</v>
      </c>
    </row>
    <row r="178" spans="1:30" x14ac:dyDescent="0.35">
      <c r="A178" t="s">
        <v>63</v>
      </c>
      <c r="B178" t="s">
        <v>64</v>
      </c>
      <c r="C178" t="s">
        <v>65</v>
      </c>
      <c r="D178" t="s">
        <v>44</v>
      </c>
      <c r="E178" t="s">
        <v>29</v>
      </c>
      <c r="F178">
        <v>163</v>
      </c>
      <c r="G178" t="s">
        <v>1874</v>
      </c>
      <c r="H178" t="str">
        <f t="shared" si="23"/>
        <v>23</v>
      </c>
      <c r="I178" t="str">
        <f t="shared" si="24"/>
        <v>04</v>
      </c>
      <c r="J178" t="str">
        <f t="shared" si="25"/>
        <v>2023</v>
      </c>
      <c r="K178" t="s">
        <v>848</v>
      </c>
      <c r="L178" t="s">
        <v>128</v>
      </c>
      <c r="M178" t="s">
        <v>515</v>
      </c>
      <c r="N178" t="s">
        <v>130</v>
      </c>
      <c r="O178" t="s">
        <v>33</v>
      </c>
      <c r="P178" t="s">
        <v>181</v>
      </c>
      <c r="Q178" t="s">
        <v>182</v>
      </c>
      <c r="R178">
        <v>1</v>
      </c>
      <c r="S178">
        <v>19995</v>
      </c>
      <c r="T178">
        <v>0</v>
      </c>
      <c r="U178">
        <v>0</v>
      </c>
      <c r="V178">
        <f t="shared" si="26"/>
        <v>19995</v>
      </c>
      <c r="W178" t="s">
        <v>35</v>
      </c>
      <c r="X178" t="s">
        <v>55</v>
      </c>
      <c r="Y178" t="s">
        <v>37</v>
      </c>
      <c r="Z178">
        <f t="shared" si="27"/>
        <v>10746.465254237288</v>
      </c>
      <c r="AA178" t="s">
        <v>724</v>
      </c>
      <c r="AB178" t="s">
        <v>38</v>
      </c>
      <c r="AC178" t="s">
        <v>38</v>
      </c>
      <c r="AD178" t="str">
        <f t="shared" si="22"/>
        <v>good</v>
      </c>
    </row>
    <row r="179" spans="1:30" x14ac:dyDescent="0.35">
      <c r="A179" t="s">
        <v>857</v>
      </c>
      <c r="B179" t="s">
        <v>858</v>
      </c>
      <c r="C179" t="s">
        <v>859</v>
      </c>
      <c r="D179" t="s">
        <v>102</v>
      </c>
      <c r="E179" t="s">
        <v>29</v>
      </c>
      <c r="F179">
        <v>307</v>
      </c>
      <c r="G179" t="s">
        <v>1951</v>
      </c>
      <c r="H179" t="str">
        <f t="shared" si="23"/>
        <v>31</v>
      </c>
      <c r="I179" t="str">
        <f t="shared" si="24"/>
        <v>03</v>
      </c>
      <c r="J179" t="str">
        <f t="shared" si="25"/>
        <v>2023</v>
      </c>
      <c r="K179" t="s">
        <v>860</v>
      </c>
      <c r="L179" t="s">
        <v>30</v>
      </c>
      <c r="M179" t="s">
        <v>31</v>
      </c>
      <c r="N179" t="s">
        <v>32</v>
      </c>
      <c r="O179" t="s">
        <v>33</v>
      </c>
      <c r="P179" t="s">
        <v>861</v>
      </c>
      <c r="Q179" t="s">
        <v>862</v>
      </c>
      <c r="R179">
        <v>1</v>
      </c>
      <c r="S179">
        <v>19495</v>
      </c>
      <c r="T179">
        <v>0</v>
      </c>
      <c r="U179">
        <v>19494</v>
      </c>
      <c r="V179">
        <v>19495</v>
      </c>
      <c r="W179" t="s">
        <v>1928</v>
      </c>
      <c r="X179" t="s">
        <v>104</v>
      </c>
      <c r="Y179" t="s">
        <v>37</v>
      </c>
      <c r="Z179">
        <v>10477.736440677965</v>
      </c>
      <c r="AA179" t="s">
        <v>591</v>
      </c>
      <c r="AB179" t="s">
        <v>38</v>
      </c>
      <c r="AC179" t="s">
        <v>38</v>
      </c>
      <c r="AD179" t="str">
        <f t="shared" si="22"/>
        <v>good</v>
      </c>
    </row>
    <row r="180" spans="1:30" x14ac:dyDescent="0.35">
      <c r="A180" t="s">
        <v>857</v>
      </c>
      <c r="B180" t="s">
        <v>858</v>
      </c>
      <c r="C180" t="s">
        <v>859</v>
      </c>
      <c r="D180" t="s">
        <v>102</v>
      </c>
      <c r="E180" t="s">
        <v>29</v>
      </c>
      <c r="F180">
        <v>308</v>
      </c>
      <c r="G180" t="s">
        <v>1951</v>
      </c>
      <c r="H180" t="str">
        <f t="shared" si="23"/>
        <v>31</v>
      </c>
      <c r="I180" t="str">
        <f t="shared" si="24"/>
        <v>03</v>
      </c>
      <c r="J180" t="str">
        <f t="shared" si="25"/>
        <v>2023</v>
      </c>
      <c r="K180" t="s">
        <v>864</v>
      </c>
      <c r="L180" t="s">
        <v>30</v>
      </c>
      <c r="M180" t="s">
        <v>31</v>
      </c>
      <c r="N180" t="s">
        <v>32</v>
      </c>
      <c r="O180" t="s">
        <v>33</v>
      </c>
      <c r="P180" t="s">
        <v>865</v>
      </c>
      <c r="Q180" t="s">
        <v>865</v>
      </c>
      <c r="R180">
        <v>1</v>
      </c>
      <c r="S180">
        <v>19495</v>
      </c>
      <c r="T180">
        <v>0</v>
      </c>
      <c r="U180">
        <v>19494</v>
      </c>
      <c r="V180">
        <v>19495</v>
      </c>
      <c r="W180" t="s">
        <v>1928</v>
      </c>
      <c r="X180" t="s">
        <v>104</v>
      </c>
      <c r="Y180" t="s">
        <v>37</v>
      </c>
      <c r="Z180">
        <v>10477.736440677965</v>
      </c>
      <c r="AA180" t="s">
        <v>591</v>
      </c>
      <c r="AB180" t="s">
        <v>38</v>
      </c>
      <c r="AC180" t="s">
        <v>38</v>
      </c>
      <c r="AD180" t="str">
        <f t="shared" si="22"/>
        <v>good</v>
      </c>
    </row>
    <row r="181" spans="1:30" x14ac:dyDescent="0.35">
      <c r="A181" t="s">
        <v>857</v>
      </c>
      <c r="B181" t="s">
        <v>858</v>
      </c>
      <c r="C181" t="s">
        <v>859</v>
      </c>
      <c r="D181" t="s">
        <v>102</v>
      </c>
      <c r="E181" t="s">
        <v>29</v>
      </c>
      <c r="F181">
        <v>309</v>
      </c>
      <c r="G181" t="s">
        <v>1951</v>
      </c>
      <c r="H181" t="str">
        <f t="shared" si="23"/>
        <v>31</v>
      </c>
      <c r="I181" t="str">
        <f t="shared" si="24"/>
        <v>03</v>
      </c>
      <c r="J181" t="str">
        <f t="shared" si="25"/>
        <v>2023</v>
      </c>
      <c r="K181" t="s">
        <v>866</v>
      </c>
      <c r="L181" t="s">
        <v>30</v>
      </c>
      <c r="M181" t="s">
        <v>31</v>
      </c>
      <c r="N181" t="s">
        <v>32</v>
      </c>
      <c r="O181" t="s">
        <v>33</v>
      </c>
      <c r="P181" t="s">
        <v>798</v>
      </c>
      <c r="Q181" t="s">
        <v>799</v>
      </c>
      <c r="R181">
        <v>1</v>
      </c>
      <c r="S181">
        <v>19495</v>
      </c>
      <c r="T181">
        <v>0</v>
      </c>
      <c r="U181">
        <v>19494</v>
      </c>
      <c r="V181">
        <v>19495</v>
      </c>
      <c r="W181" t="s">
        <v>1928</v>
      </c>
      <c r="X181" t="s">
        <v>104</v>
      </c>
      <c r="Y181" t="s">
        <v>37</v>
      </c>
      <c r="Z181">
        <v>10477.736440677965</v>
      </c>
      <c r="AA181" t="s">
        <v>591</v>
      </c>
      <c r="AB181" t="s">
        <v>38</v>
      </c>
      <c r="AC181" t="s">
        <v>38</v>
      </c>
      <c r="AD181" t="str">
        <f t="shared" si="22"/>
        <v>good</v>
      </c>
    </row>
    <row r="182" spans="1:30" x14ac:dyDescent="0.35">
      <c r="A182" t="s">
        <v>857</v>
      </c>
      <c r="B182" t="s">
        <v>858</v>
      </c>
      <c r="C182" t="s">
        <v>859</v>
      </c>
      <c r="D182" t="s">
        <v>102</v>
      </c>
      <c r="E182" t="s">
        <v>29</v>
      </c>
      <c r="F182">
        <v>310</v>
      </c>
      <c r="G182" t="s">
        <v>1951</v>
      </c>
      <c r="H182" t="str">
        <f t="shared" si="23"/>
        <v>31</v>
      </c>
      <c r="I182" t="str">
        <f t="shared" si="24"/>
        <v>03</v>
      </c>
      <c r="J182" t="str">
        <f t="shared" si="25"/>
        <v>2023</v>
      </c>
      <c r="K182" t="s">
        <v>860</v>
      </c>
      <c r="L182" t="s">
        <v>30</v>
      </c>
      <c r="M182" t="s">
        <v>31</v>
      </c>
      <c r="N182" t="s">
        <v>32</v>
      </c>
      <c r="O182" t="s">
        <v>33</v>
      </c>
      <c r="P182" t="s">
        <v>861</v>
      </c>
      <c r="Q182" t="s">
        <v>862</v>
      </c>
      <c r="R182">
        <v>1</v>
      </c>
      <c r="S182">
        <v>19495</v>
      </c>
      <c r="T182">
        <v>0</v>
      </c>
      <c r="U182">
        <v>19494</v>
      </c>
      <c r="V182">
        <v>19495</v>
      </c>
      <c r="W182" t="s">
        <v>1928</v>
      </c>
      <c r="X182" t="s">
        <v>104</v>
      </c>
      <c r="Y182" t="s">
        <v>37</v>
      </c>
      <c r="Z182">
        <v>10477.736440677965</v>
      </c>
      <c r="AA182" t="s">
        <v>591</v>
      </c>
      <c r="AB182" t="s">
        <v>38</v>
      </c>
      <c r="AC182" t="s">
        <v>38</v>
      </c>
      <c r="AD182" t="str">
        <f t="shared" si="22"/>
        <v>good</v>
      </c>
    </row>
    <row r="183" spans="1:30" x14ac:dyDescent="0.35">
      <c r="A183" t="s">
        <v>25</v>
      </c>
      <c r="B183" t="s">
        <v>26</v>
      </c>
      <c r="C183" t="s">
        <v>27</v>
      </c>
      <c r="D183" t="s">
        <v>102</v>
      </c>
      <c r="E183" t="s">
        <v>29</v>
      </c>
      <c r="F183">
        <v>102</v>
      </c>
      <c r="G183" t="s">
        <v>1880</v>
      </c>
      <c r="H183" t="str">
        <f t="shared" si="23"/>
        <v>08</v>
      </c>
      <c r="I183" t="str">
        <f t="shared" si="24"/>
        <v>04</v>
      </c>
      <c r="J183" t="str">
        <f t="shared" si="25"/>
        <v>2023</v>
      </c>
      <c r="K183" t="s">
        <v>867</v>
      </c>
      <c r="L183" t="s">
        <v>128</v>
      </c>
      <c r="M183" t="s">
        <v>129</v>
      </c>
      <c r="N183" t="s">
        <v>130</v>
      </c>
      <c r="O183" t="s">
        <v>33</v>
      </c>
      <c r="P183" t="s">
        <v>227</v>
      </c>
      <c r="Q183" t="s">
        <v>228</v>
      </c>
      <c r="R183">
        <v>1</v>
      </c>
      <c r="S183">
        <v>19495</v>
      </c>
      <c r="T183">
        <v>9748</v>
      </c>
      <c r="U183">
        <v>0</v>
      </c>
      <c r="V183">
        <f t="shared" ref="V183:V197" si="28">S183-T183</f>
        <v>9747</v>
      </c>
      <c r="W183" t="s">
        <v>35</v>
      </c>
      <c r="X183" t="s">
        <v>104</v>
      </c>
      <c r="Y183" t="s">
        <v>37</v>
      </c>
      <c r="Z183">
        <f t="shared" ref="Z183:Z197" si="29">IF(Y183="Traditional",V183-(V183*31%)-(V183*18/118),V183-(V183*22%)-(V183*18/118))</f>
        <v>5238.5994915254241</v>
      </c>
      <c r="AA183" t="s">
        <v>591</v>
      </c>
      <c r="AB183" t="s">
        <v>48</v>
      </c>
      <c r="AC183" t="s">
        <v>48</v>
      </c>
      <c r="AD183" t="str">
        <f t="shared" si="22"/>
        <v>bad</v>
      </c>
    </row>
    <row r="184" spans="1:30" x14ac:dyDescent="0.35">
      <c r="A184" t="s">
        <v>25</v>
      </c>
      <c r="B184" t="s">
        <v>26</v>
      </c>
      <c r="C184" t="s">
        <v>27</v>
      </c>
      <c r="D184" t="s">
        <v>102</v>
      </c>
      <c r="E184" t="s">
        <v>29</v>
      </c>
      <c r="F184">
        <v>98</v>
      </c>
      <c r="G184" t="s">
        <v>1880</v>
      </c>
      <c r="H184" t="str">
        <f t="shared" si="23"/>
        <v>08</v>
      </c>
      <c r="I184" t="str">
        <f t="shared" si="24"/>
        <v>04</v>
      </c>
      <c r="J184" t="str">
        <f t="shared" si="25"/>
        <v>2023</v>
      </c>
      <c r="K184" t="s">
        <v>868</v>
      </c>
      <c r="L184" t="s">
        <v>128</v>
      </c>
      <c r="M184" t="s">
        <v>129</v>
      </c>
      <c r="N184" t="s">
        <v>130</v>
      </c>
      <c r="O184" t="s">
        <v>33</v>
      </c>
      <c r="P184" t="s">
        <v>265</v>
      </c>
      <c r="Q184" t="s">
        <v>266</v>
      </c>
      <c r="R184">
        <v>1</v>
      </c>
      <c r="S184">
        <v>19495</v>
      </c>
      <c r="T184">
        <v>0</v>
      </c>
      <c r="U184">
        <v>1950</v>
      </c>
      <c r="V184">
        <f t="shared" si="28"/>
        <v>19495</v>
      </c>
      <c r="W184" t="s">
        <v>35</v>
      </c>
      <c r="X184" t="s">
        <v>104</v>
      </c>
      <c r="Y184" t="s">
        <v>37</v>
      </c>
      <c r="Z184">
        <f t="shared" si="29"/>
        <v>10477.736440677965</v>
      </c>
      <c r="AA184" t="s">
        <v>591</v>
      </c>
      <c r="AB184" t="s">
        <v>38</v>
      </c>
      <c r="AC184" t="s">
        <v>38</v>
      </c>
      <c r="AD184" t="str">
        <f t="shared" si="22"/>
        <v>good</v>
      </c>
    </row>
    <row r="185" spans="1:30" x14ac:dyDescent="0.35">
      <c r="A185" t="s">
        <v>585</v>
      </c>
      <c r="B185" t="s">
        <v>586</v>
      </c>
      <c r="C185" t="s">
        <v>587</v>
      </c>
      <c r="D185" t="s">
        <v>50</v>
      </c>
      <c r="E185" t="s">
        <v>29</v>
      </c>
      <c r="F185">
        <v>85</v>
      </c>
      <c r="G185" t="s">
        <v>1875</v>
      </c>
      <c r="H185" t="str">
        <f t="shared" si="23"/>
        <v>13</v>
      </c>
      <c r="I185" t="str">
        <f t="shared" si="24"/>
        <v>04</v>
      </c>
      <c r="J185" t="str">
        <f t="shared" si="25"/>
        <v>2023</v>
      </c>
      <c r="K185" t="s">
        <v>869</v>
      </c>
      <c r="L185" t="s">
        <v>128</v>
      </c>
      <c r="M185" t="s">
        <v>270</v>
      </c>
      <c r="N185" t="s">
        <v>130</v>
      </c>
      <c r="O185" t="s">
        <v>33</v>
      </c>
      <c r="P185" t="s">
        <v>870</v>
      </c>
      <c r="Q185" t="s">
        <v>870</v>
      </c>
      <c r="R185">
        <v>1</v>
      </c>
      <c r="S185">
        <v>19495</v>
      </c>
      <c r="T185">
        <v>5848</v>
      </c>
      <c r="U185">
        <v>0</v>
      </c>
      <c r="V185">
        <f t="shared" si="28"/>
        <v>13647</v>
      </c>
      <c r="W185" t="s">
        <v>566</v>
      </c>
      <c r="X185" t="s">
        <v>53</v>
      </c>
      <c r="Y185" t="s">
        <v>37</v>
      </c>
      <c r="Z185">
        <f t="shared" si="29"/>
        <v>7334.6842372881365</v>
      </c>
      <c r="AA185" t="s">
        <v>722</v>
      </c>
      <c r="AB185" t="s">
        <v>48</v>
      </c>
      <c r="AC185" t="s">
        <v>48</v>
      </c>
      <c r="AD185" t="str">
        <f t="shared" si="22"/>
        <v>bad</v>
      </c>
    </row>
    <row r="186" spans="1:30" x14ac:dyDescent="0.35">
      <c r="A186" t="s">
        <v>686</v>
      </c>
      <c r="B186" t="s">
        <v>687</v>
      </c>
      <c r="C186" t="s">
        <v>688</v>
      </c>
      <c r="D186" t="s">
        <v>50</v>
      </c>
      <c r="E186" t="s">
        <v>29</v>
      </c>
      <c r="F186">
        <v>39</v>
      </c>
      <c r="G186" t="s">
        <v>1892</v>
      </c>
      <c r="H186" t="str">
        <f t="shared" si="23"/>
        <v>15</v>
      </c>
      <c r="I186" t="str">
        <f t="shared" si="24"/>
        <v>04</v>
      </c>
      <c r="J186" t="str">
        <f t="shared" si="25"/>
        <v>2023</v>
      </c>
      <c r="K186" t="s">
        <v>871</v>
      </c>
      <c r="L186" t="s">
        <v>128</v>
      </c>
      <c r="M186" t="s">
        <v>270</v>
      </c>
      <c r="N186" t="s">
        <v>130</v>
      </c>
      <c r="O186" t="s">
        <v>33</v>
      </c>
      <c r="P186" t="s">
        <v>870</v>
      </c>
      <c r="Q186" t="s">
        <v>870</v>
      </c>
      <c r="R186">
        <v>1</v>
      </c>
      <c r="S186">
        <v>19495</v>
      </c>
      <c r="T186">
        <v>8773</v>
      </c>
      <c r="U186">
        <v>0</v>
      </c>
      <c r="V186">
        <f t="shared" si="28"/>
        <v>10722</v>
      </c>
      <c r="W186" t="s">
        <v>690</v>
      </c>
      <c r="X186" t="s">
        <v>53</v>
      </c>
      <c r="Y186" t="s">
        <v>37</v>
      </c>
      <c r="Z186">
        <f t="shared" si="29"/>
        <v>5762.6206779661024</v>
      </c>
      <c r="AA186" t="s">
        <v>722</v>
      </c>
      <c r="AB186" t="s">
        <v>48</v>
      </c>
      <c r="AC186" t="s">
        <v>48</v>
      </c>
      <c r="AD186" t="str">
        <f t="shared" si="22"/>
        <v>bad</v>
      </c>
    </row>
    <row r="187" spans="1:30" x14ac:dyDescent="0.35">
      <c r="A187" t="s">
        <v>704</v>
      </c>
      <c r="B187" t="s">
        <v>705</v>
      </c>
      <c r="C187" t="s">
        <v>706</v>
      </c>
      <c r="D187" t="s">
        <v>50</v>
      </c>
      <c r="E187" t="s">
        <v>29</v>
      </c>
      <c r="F187">
        <v>76</v>
      </c>
      <c r="G187" t="s">
        <v>1892</v>
      </c>
      <c r="H187" t="str">
        <f t="shared" si="23"/>
        <v>15</v>
      </c>
      <c r="I187" t="str">
        <f t="shared" si="24"/>
        <v>04</v>
      </c>
      <c r="J187" t="str">
        <f t="shared" si="25"/>
        <v>2023</v>
      </c>
      <c r="K187" t="s">
        <v>872</v>
      </c>
      <c r="L187" t="s">
        <v>128</v>
      </c>
      <c r="M187" t="s">
        <v>270</v>
      </c>
      <c r="N187" t="s">
        <v>130</v>
      </c>
      <c r="O187" t="s">
        <v>33</v>
      </c>
      <c r="P187" t="s">
        <v>870</v>
      </c>
      <c r="Q187" t="s">
        <v>870</v>
      </c>
      <c r="R187">
        <v>1</v>
      </c>
      <c r="S187">
        <v>19495</v>
      </c>
      <c r="T187">
        <v>5848</v>
      </c>
      <c r="U187">
        <v>146</v>
      </c>
      <c r="V187">
        <f t="shared" si="28"/>
        <v>13647</v>
      </c>
      <c r="W187" t="s">
        <v>566</v>
      </c>
      <c r="X187" t="s">
        <v>53</v>
      </c>
      <c r="Y187" t="s">
        <v>37</v>
      </c>
      <c r="Z187">
        <f t="shared" si="29"/>
        <v>7334.6842372881365</v>
      </c>
      <c r="AA187" t="s">
        <v>722</v>
      </c>
      <c r="AB187" t="s">
        <v>48</v>
      </c>
      <c r="AC187" t="s">
        <v>48</v>
      </c>
      <c r="AD187" t="str">
        <f t="shared" si="22"/>
        <v>bad</v>
      </c>
    </row>
    <row r="188" spans="1:30" x14ac:dyDescent="0.35">
      <c r="A188" t="s">
        <v>575</v>
      </c>
      <c r="B188" t="s">
        <v>576</v>
      </c>
      <c r="C188" t="s">
        <v>577</v>
      </c>
      <c r="D188" t="s">
        <v>44</v>
      </c>
      <c r="E188" t="s">
        <v>29</v>
      </c>
      <c r="F188">
        <v>115</v>
      </c>
      <c r="G188" t="s">
        <v>1890</v>
      </c>
      <c r="H188" t="str">
        <f t="shared" si="23"/>
        <v>06</v>
      </c>
      <c r="I188" t="str">
        <f t="shared" si="24"/>
        <v>04</v>
      </c>
      <c r="J188" t="str">
        <f t="shared" si="25"/>
        <v>2023</v>
      </c>
      <c r="K188" t="s">
        <v>873</v>
      </c>
      <c r="L188" t="s">
        <v>128</v>
      </c>
      <c r="M188" t="s">
        <v>129</v>
      </c>
      <c r="N188" t="s">
        <v>130</v>
      </c>
      <c r="O188" t="s">
        <v>33</v>
      </c>
      <c r="P188" t="s">
        <v>404</v>
      </c>
      <c r="Q188" t="s">
        <v>405</v>
      </c>
      <c r="R188">
        <v>1</v>
      </c>
      <c r="S188">
        <v>18995</v>
      </c>
      <c r="T188">
        <v>0</v>
      </c>
      <c r="U188">
        <v>1000</v>
      </c>
      <c r="V188">
        <f t="shared" si="28"/>
        <v>18995</v>
      </c>
      <c r="W188" t="s">
        <v>566</v>
      </c>
      <c r="X188" t="s">
        <v>55</v>
      </c>
      <c r="Y188" t="s">
        <v>37</v>
      </c>
      <c r="Z188">
        <f t="shared" si="29"/>
        <v>10209.007627118644</v>
      </c>
      <c r="AA188" t="s">
        <v>724</v>
      </c>
      <c r="AB188" t="s">
        <v>38</v>
      </c>
      <c r="AC188" t="s">
        <v>38</v>
      </c>
      <c r="AD188" t="str">
        <f t="shared" si="22"/>
        <v>good</v>
      </c>
    </row>
    <row r="189" spans="1:30" x14ac:dyDescent="0.35">
      <c r="A189" t="s">
        <v>678</v>
      </c>
      <c r="B189" t="s">
        <v>679</v>
      </c>
      <c r="C189" t="s">
        <v>680</v>
      </c>
      <c r="D189" t="s">
        <v>44</v>
      </c>
      <c r="E189" t="s">
        <v>29</v>
      </c>
      <c r="F189">
        <v>72</v>
      </c>
      <c r="G189" t="s">
        <v>1884</v>
      </c>
      <c r="H189" t="str">
        <f t="shared" si="23"/>
        <v>12</v>
      </c>
      <c r="I189" t="str">
        <f t="shared" si="24"/>
        <v>04</v>
      </c>
      <c r="J189" t="str">
        <f t="shared" si="25"/>
        <v>2023</v>
      </c>
      <c r="K189" t="s">
        <v>874</v>
      </c>
      <c r="L189" t="s">
        <v>128</v>
      </c>
      <c r="M189" t="s">
        <v>270</v>
      </c>
      <c r="N189" t="s">
        <v>130</v>
      </c>
      <c r="O189" t="s">
        <v>33</v>
      </c>
      <c r="P189" t="s">
        <v>487</v>
      </c>
      <c r="Q189" t="s">
        <v>488</v>
      </c>
      <c r="R189">
        <v>1</v>
      </c>
      <c r="S189">
        <v>18995</v>
      </c>
      <c r="T189">
        <v>0</v>
      </c>
      <c r="U189">
        <v>475</v>
      </c>
      <c r="V189">
        <f t="shared" si="28"/>
        <v>18995</v>
      </c>
      <c r="W189" t="s">
        <v>566</v>
      </c>
      <c r="X189" t="s">
        <v>55</v>
      </c>
      <c r="Y189" t="s">
        <v>37</v>
      </c>
      <c r="Z189">
        <f t="shared" si="29"/>
        <v>10209.007627118644</v>
      </c>
      <c r="AA189" t="s">
        <v>724</v>
      </c>
      <c r="AB189" t="s">
        <v>38</v>
      </c>
      <c r="AC189" t="s">
        <v>38</v>
      </c>
      <c r="AD189" t="str">
        <f t="shared" si="22"/>
        <v>good</v>
      </c>
    </row>
    <row r="190" spans="1:30" x14ac:dyDescent="0.35">
      <c r="A190" t="s">
        <v>575</v>
      </c>
      <c r="B190" t="s">
        <v>576</v>
      </c>
      <c r="C190" t="s">
        <v>577</v>
      </c>
      <c r="D190" t="s">
        <v>44</v>
      </c>
      <c r="E190" t="s">
        <v>29</v>
      </c>
      <c r="F190">
        <v>232</v>
      </c>
      <c r="G190" t="s">
        <v>1875</v>
      </c>
      <c r="H190" t="str">
        <f t="shared" si="23"/>
        <v>13</v>
      </c>
      <c r="I190" t="str">
        <f t="shared" si="24"/>
        <v>04</v>
      </c>
      <c r="J190" t="str">
        <f t="shared" si="25"/>
        <v>2023</v>
      </c>
      <c r="K190" t="s">
        <v>875</v>
      </c>
      <c r="L190" t="s">
        <v>128</v>
      </c>
      <c r="M190" t="s">
        <v>270</v>
      </c>
      <c r="N190" t="s">
        <v>130</v>
      </c>
      <c r="O190" t="s">
        <v>33</v>
      </c>
      <c r="P190" t="s">
        <v>458</v>
      </c>
      <c r="Q190" t="s">
        <v>459</v>
      </c>
      <c r="R190">
        <v>1</v>
      </c>
      <c r="S190">
        <v>18995</v>
      </c>
      <c r="T190">
        <v>3799</v>
      </c>
      <c r="U190">
        <v>0</v>
      </c>
      <c r="V190">
        <f t="shared" si="28"/>
        <v>15196</v>
      </c>
      <c r="W190" t="s">
        <v>566</v>
      </c>
      <c r="X190" t="s">
        <v>55</v>
      </c>
      <c r="Y190" t="s">
        <v>37</v>
      </c>
      <c r="Z190">
        <f t="shared" si="29"/>
        <v>8167.2061016949156</v>
      </c>
      <c r="AA190" t="s">
        <v>724</v>
      </c>
      <c r="AB190" t="s">
        <v>48</v>
      </c>
      <c r="AC190" t="s">
        <v>48</v>
      </c>
      <c r="AD190" t="str">
        <f t="shared" si="22"/>
        <v>bad</v>
      </c>
    </row>
    <row r="191" spans="1:30" x14ac:dyDescent="0.35">
      <c r="A191" t="s">
        <v>63</v>
      </c>
      <c r="B191" t="s">
        <v>64</v>
      </c>
      <c r="C191" t="s">
        <v>65</v>
      </c>
      <c r="D191" t="s">
        <v>44</v>
      </c>
      <c r="E191" t="s">
        <v>29</v>
      </c>
      <c r="F191">
        <v>111</v>
      </c>
      <c r="G191" t="s">
        <v>1892</v>
      </c>
      <c r="H191" t="str">
        <f t="shared" si="23"/>
        <v>15</v>
      </c>
      <c r="I191" t="str">
        <f t="shared" si="24"/>
        <v>04</v>
      </c>
      <c r="J191" t="str">
        <f t="shared" si="25"/>
        <v>2023</v>
      </c>
      <c r="K191" t="s">
        <v>876</v>
      </c>
      <c r="L191" t="s">
        <v>128</v>
      </c>
      <c r="M191" t="s">
        <v>270</v>
      </c>
      <c r="N191" t="s">
        <v>130</v>
      </c>
      <c r="O191" t="s">
        <v>33</v>
      </c>
      <c r="P191" t="s">
        <v>404</v>
      </c>
      <c r="Q191" t="s">
        <v>405</v>
      </c>
      <c r="R191">
        <v>1</v>
      </c>
      <c r="S191">
        <v>18995</v>
      </c>
      <c r="T191">
        <v>3799</v>
      </c>
      <c r="U191">
        <v>0</v>
      </c>
      <c r="V191">
        <f t="shared" si="28"/>
        <v>15196</v>
      </c>
      <c r="W191" t="s">
        <v>35</v>
      </c>
      <c r="X191" t="s">
        <v>55</v>
      </c>
      <c r="Y191" t="s">
        <v>37</v>
      </c>
      <c r="Z191">
        <f t="shared" si="29"/>
        <v>8167.2061016949156</v>
      </c>
      <c r="AA191" t="s">
        <v>724</v>
      </c>
      <c r="AB191" t="s">
        <v>48</v>
      </c>
      <c r="AC191" t="s">
        <v>48</v>
      </c>
      <c r="AD191" t="str">
        <f t="shared" si="22"/>
        <v>bad</v>
      </c>
    </row>
    <row r="192" spans="1:30" x14ac:dyDescent="0.35">
      <c r="A192" t="s">
        <v>25</v>
      </c>
      <c r="B192" t="s">
        <v>26</v>
      </c>
      <c r="C192" t="s">
        <v>27</v>
      </c>
      <c r="D192" t="s">
        <v>44</v>
      </c>
      <c r="E192" t="s">
        <v>29</v>
      </c>
      <c r="F192">
        <v>224</v>
      </c>
      <c r="G192" t="s">
        <v>1873</v>
      </c>
      <c r="H192" t="str">
        <f t="shared" si="23"/>
        <v>18</v>
      </c>
      <c r="I192" t="str">
        <f t="shared" si="24"/>
        <v>04</v>
      </c>
      <c r="J192" t="str">
        <f t="shared" si="25"/>
        <v>2023</v>
      </c>
      <c r="K192" t="s">
        <v>877</v>
      </c>
      <c r="L192" t="s">
        <v>128</v>
      </c>
      <c r="M192" t="s">
        <v>408</v>
      </c>
      <c r="N192" t="s">
        <v>130</v>
      </c>
      <c r="O192" t="s">
        <v>33</v>
      </c>
      <c r="P192" t="s">
        <v>458</v>
      </c>
      <c r="Q192" t="s">
        <v>459</v>
      </c>
      <c r="R192">
        <v>1</v>
      </c>
      <c r="S192">
        <v>18995</v>
      </c>
      <c r="T192">
        <v>3799</v>
      </c>
      <c r="U192">
        <v>0</v>
      </c>
      <c r="V192">
        <f t="shared" si="28"/>
        <v>15196</v>
      </c>
      <c r="W192" t="s">
        <v>35</v>
      </c>
      <c r="X192" t="s">
        <v>55</v>
      </c>
      <c r="Y192" t="s">
        <v>37</v>
      </c>
      <c r="Z192">
        <f t="shared" si="29"/>
        <v>8167.2061016949156</v>
      </c>
      <c r="AA192" t="s">
        <v>724</v>
      </c>
      <c r="AB192" t="s">
        <v>48</v>
      </c>
      <c r="AC192" t="s">
        <v>48</v>
      </c>
      <c r="AD192" t="str">
        <f t="shared" si="22"/>
        <v>bad</v>
      </c>
    </row>
    <row r="193" spans="1:30" x14ac:dyDescent="0.35">
      <c r="A193" t="s">
        <v>97</v>
      </c>
      <c r="B193" t="s">
        <v>98</v>
      </c>
      <c r="C193" t="s">
        <v>99</v>
      </c>
      <c r="D193" t="s">
        <v>44</v>
      </c>
      <c r="E193" t="s">
        <v>29</v>
      </c>
      <c r="F193">
        <v>83</v>
      </c>
      <c r="G193" t="s">
        <v>1877</v>
      </c>
      <c r="H193" t="str">
        <f t="shared" si="23"/>
        <v>21</v>
      </c>
      <c r="I193" t="str">
        <f t="shared" si="24"/>
        <v>04</v>
      </c>
      <c r="J193" t="str">
        <f t="shared" si="25"/>
        <v>2023</v>
      </c>
      <c r="K193" t="s">
        <v>878</v>
      </c>
      <c r="L193" t="s">
        <v>128</v>
      </c>
      <c r="M193" t="s">
        <v>408</v>
      </c>
      <c r="N193" t="s">
        <v>130</v>
      </c>
      <c r="O193" t="s">
        <v>33</v>
      </c>
      <c r="P193" t="s">
        <v>487</v>
      </c>
      <c r="Q193" t="s">
        <v>488</v>
      </c>
      <c r="R193">
        <v>1</v>
      </c>
      <c r="S193">
        <v>18995</v>
      </c>
      <c r="T193">
        <v>0</v>
      </c>
      <c r="U193">
        <v>0</v>
      </c>
      <c r="V193">
        <f t="shared" si="28"/>
        <v>18995</v>
      </c>
      <c r="W193" t="s">
        <v>35</v>
      </c>
      <c r="X193" t="s">
        <v>55</v>
      </c>
      <c r="Y193" t="s">
        <v>37</v>
      </c>
      <c r="Z193">
        <f t="shared" si="29"/>
        <v>10209.007627118644</v>
      </c>
      <c r="AA193" t="s">
        <v>724</v>
      </c>
      <c r="AB193" t="s">
        <v>38</v>
      </c>
      <c r="AC193" t="s">
        <v>38</v>
      </c>
      <c r="AD193" t="str">
        <f t="shared" si="22"/>
        <v>good</v>
      </c>
    </row>
    <row r="194" spans="1:30" x14ac:dyDescent="0.35">
      <c r="A194" t="s">
        <v>561</v>
      </c>
      <c r="B194" t="s">
        <v>562</v>
      </c>
      <c r="C194" t="s">
        <v>563</v>
      </c>
      <c r="D194" t="s">
        <v>44</v>
      </c>
      <c r="E194" t="s">
        <v>29</v>
      </c>
      <c r="F194">
        <v>140</v>
      </c>
      <c r="G194" t="s">
        <v>1877</v>
      </c>
      <c r="H194" t="str">
        <f t="shared" si="23"/>
        <v>21</v>
      </c>
      <c r="I194" t="str">
        <f t="shared" si="24"/>
        <v>04</v>
      </c>
      <c r="J194" t="str">
        <f t="shared" si="25"/>
        <v>2023</v>
      </c>
      <c r="K194" t="s">
        <v>879</v>
      </c>
      <c r="L194" t="s">
        <v>128</v>
      </c>
      <c r="M194" t="s">
        <v>408</v>
      </c>
      <c r="N194" t="s">
        <v>130</v>
      </c>
      <c r="O194" t="s">
        <v>33</v>
      </c>
      <c r="P194" t="s">
        <v>880</v>
      </c>
      <c r="Q194" t="s">
        <v>880</v>
      </c>
      <c r="R194">
        <v>1</v>
      </c>
      <c r="S194">
        <v>18995</v>
      </c>
      <c r="T194">
        <v>9498</v>
      </c>
      <c r="U194">
        <v>0</v>
      </c>
      <c r="V194">
        <f t="shared" si="28"/>
        <v>9497</v>
      </c>
      <c r="W194" t="s">
        <v>566</v>
      </c>
      <c r="X194" t="s">
        <v>55</v>
      </c>
      <c r="Y194" t="s">
        <v>37</v>
      </c>
      <c r="Z194">
        <f t="shared" si="29"/>
        <v>5104.2350847457628</v>
      </c>
      <c r="AA194" t="s">
        <v>724</v>
      </c>
      <c r="AB194" t="s">
        <v>48</v>
      </c>
      <c r="AC194" t="s">
        <v>48</v>
      </c>
      <c r="AD194" t="str">
        <f t="shared" ref="AD194:AD257" si="30">IF(Z194&gt;10000,"good","bad")</f>
        <v>bad</v>
      </c>
    </row>
    <row r="195" spans="1:30" x14ac:dyDescent="0.35">
      <c r="A195" t="s">
        <v>568</v>
      </c>
      <c r="B195" t="s">
        <v>569</v>
      </c>
      <c r="C195" t="s">
        <v>570</v>
      </c>
      <c r="D195" t="s">
        <v>44</v>
      </c>
      <c r="E195" t="s">
        <v>29</v>
      </c>
      <c r="F195">
        <v>113</v>
      </c>
      <c r="G195" t="s">
        <v>1887</v>
      </c>
      <c r="H195" t="str">
        <f t="shared" ref="H195:H258" si="31">TEXT(G195,"DD")</f>
        <v>22</v>
      </c>
      <c r="I195" t="str">
        <f t="shared" ref="I195:I258" si="32">TEXT(G195,"MM")</f>
        <v>04</v>
      </c>
      <c r="J195" t="str">
        <f t="shared" ref="J195:J258" si="33">TEXT(G195,"YYYY")</f>
        <v>2023</v>
      </c>
      <c r="K195" t="s">
        <v>881</v>
      </c>
      <c r="L195" t="s">
        <v>128</v>
      </c>
      <c r="M195" t="s">
        <v>408</v>
      </c>
      <c r="N195" t="s">
        <v>130</v>
      </c>
      <c r="O195" t="s">
        <v>33</v>
      </c>
      <c r="P195" t="s">
        <v>404</v>
      </c>
      <c r="Q195" t="s">
        <v>405</v>
      </c>
      <c r="R195">
        <v>1</v>
      </c>
      <c r="S195">
        <v>18995</v>
      </c>
      <c r="T195">
        <v>3799</v>
      </c>
      <c r="U195">
        <v>0</v>
      </c>
      <c r="V195">
        <f t="shared" si="28"/>
        <v>15196</v>
      </c>
      <c r="W195" t="s">
        <v>566</v>
      </c>
      <c r="X195" t="s">
        <v>55</v>
      </c>
      <c r="Y195" t="s">
        <v>37</v>
      </c>
      <c r="Z195">
        <f t="shared" si="29"/>
        <v>8167.2061016949156</v>
      </c>
      <c r="AA195" t="s">
        <v>724</v>
      </c>
      <c r="AB195" t="s">
        <v>48</v>
      </c>
      <c r="AC195" t="s">
        <v>48</v>
      </c>
      <c r="AD195" t="str">
        <f t="shared" si="30"/>
        <v>bad</v>
      </c>
    </row>
    <row r="196" spans="1:30" x14ac:dyDescent="0.35">
      <c r="A196" t="s">
        <v>25</v>
      </c>
      <c r="B196" t="s">
        <v>26</v>
      </c>
      <c r="C196" t="s">
        <v>27</v>
      </c>
      <c r="D196" t="s">
        <v>44</v>
      </c>
      <c r="E196" t="s">
        <v>29</v>
      </c>
      <c r="F196">
        <v>281</v>
      </c>
      <c r="G196" t="s">
        <v>1874</v>
      </c>
      <c r="H196" t="str">
        <f t="shared" si="31"/>
        <v>23</v>
      </c>
      <c r="I196" t="str">
        <f t="shared" si="32"/>
        <v>04</v>
      </c>
      <c r="J196" t="str">
        <f t="shared" si="33"/>
        <v>2023</v>
      </c>
      <c r="K196" t="s">
        <v>882</v>
      </c>
      <c r="L196" t="s">
        <v>128</v>
      </c>
      <c r="M196" t="s">
        <v>515</v>
      </c>
      <c r="N196" t="s">
        <v>130</v>
      </c>
      <c r="O196" t="s">
        <v>33</v>
      </c>
      <c r="P196" t="s">
        <v>520</v>
      </c>
      <c r="Q196" t="s">
        <v>521</v>
      </c>
      <c r="R196">
        <v>1</v>
      </c>
      <c r="S196">
        <v>18995</v>
      </c>
      <c r="T196">
        <v>5698</v>
      </c>
      <c r="U196">
        <v>0</v>
      </c>
      <c r="V196">
        <f t="shared" si="28"/>
        <v>13297</v>
      </c>
      <c r="W196" t="s">
        <v>35</v>
      </c>
      <c r="X196" t="s">
        <v>55</v>
      </c>
      <c r="Y196" t="s">
        <v>37</v>
      </c>
      <c r="Z196">
        <f t="shared" si="29"/>
        <v>7146.5740677966105</v>
      </c>
      <c r="AA196" t="s">
        <v>724</v>
      </c>
      <c r="AB196" t="s">
        <v>48</v>
      </c>
      <c r="AC196" t="s">
        <v>48</v>
      </c>
      <c r="AD196" t="str">
        <f t="shared" si="30"/>
        <v>bad</v>
      </c>
    </row>
    <row r="197" spans="1:30" x14ac:dyDescent="0.35">
      <c r="A197" t="s">
        <v>686</v>
      </c>
      <c r="B197" t="s">
        <v>687</v>
      </c>
      <c r="C197" t="s">
        <v>688</v>
      </c>
      <c r="D197" t="s">
        <v>50</v>
      </c>
      <c r="E197" t="s">
        <v>29</v>
      </c>
      <c r="F197">
        <v>3</v>
      </c>
      <c r="G197" t="s">
        <v>1948</v>
      </c>
      <c r="H197" t="str">
        <f t="shared" si="31"/>
        <v>01</v>
      </c>
      <c r="I197" t="str">
        <f t="shared" si="32"/>
        <v>04</v>
      </c>
      <c r="J197" t="str">
        <f t="shared" si="33"/>
        <v>2023</v>
      </c>
      <c r="K197" t="s">
        <v>883</v>
      </c>
      <c r="L197" t="s">
        <v>30</v>
      </c>
      <c r="M197" t="s">
        <v>31</v>
      </c>
      <c r="N197" t="s">
        <v>32</v>
      </c>
      <c r="O197" t="s">
        <v>33</v>
      </c>
      <c r="P197" t="s">
        <v>884</v>
      </c>
      <c r="Q197" t="s">
        <v>885</v>
      </c>
      <c r="R197">
        <v>1</v>
      </c>
      <c r="S197">
        <v>18495</v>
      </c>
      <c r="T197">
        <v>0</v>
      </c>
      <c r="U197">
        <v>1295</v>
      </c>
      <c r="V197">
        <f t="shared" si="28"/>
        <v>18495</v>
      </c>
      <c r="W197" t="s">
        <v>690</v>
      </c>
      <c r="X197" t="s">
        <v>53</v>
      </c>
      <c r="Y197" t="s">
        <v>37</v>
      </c>
      <c r="Z197">
        <f t="shared" si="29"/>
        <v>9940.2788135593219</v>
      </c>
      <c r="AA197" t="s">
        <v>722</v>
      </c>
      <c r="AB197" t="s">
        <v>38</v>
      </c>
      <c r="AC197" t="s">
        <v>38</v>
      </c>
      <c r="AD197" t="str">
        <f t="shared" si="30"/>
        <v>bad</v>
      </c>
    </row>
    <row r="198" spans="1:30" x14ac:dyDescent="0.35">
      <c r="A198" t="s">
        <v>704</v>
      </c>
      <c r="B198" t="s">
        <v>705</v>
      </c>
      <c r="C198" t="s">
        <v>706</v>
      </c>
      <c r="D198" t="s">
        <v>135</v>
      </c>
      <c r="E198" t="s">
        <v>29</v>
      </c>
      <c r="F198">
        <v>2021</v>
      </c>
      <c r="G198" t="s">
        <v>1953</v>
      </c>
      <c r="H198" t="str">
        <f t="shared" si="31"/>
        <v>29</v>
      </c>
      <c r="I198" t="str">
        <f t="shared" si="32"/>
        <v>03</v>
      </c>
      <c r="J198" t="str">
        <f t="shared" si="33"/>
        <v>2023</v>
      </c>
      <c r="K198" t="s">
        <v>886</v>
      </c>
      <c r="L198" t="s">
        <v>30</v>
      </c>
      <c r="M198" t="s">
        <v>31</v>
      </c>
      <c r="N198" t="s">
        <v>32</v>
      </c>
      <c r="O198" t="s">
        <v>136</v>
      </c>
      <c r="P198" t="s">
        <v>205</v>
      </c>
      <c r="Q198" t="s">
        <v>205</v>
      </c>
      <c r="R198">
        <v>1</v>
      </c>
      <c r="S198">
        <v>18495</v>
      </c>
      <c r="T198">
        <v>3699</v>
      </c>
      <c r="U198">
        <v>0</v>
      </c>
      <c r="V198">
        <v>14796</v>
      </c>
      <c r="W198" t="s">
        <v>566</v>
      </c>
      <c r="X198" t="s">
        <v>139</v>
      </c>
      <c r="Y198" t="s">
        <v>140</v>
      </c>
      <c r="Z198">
        <v>9283.863050847458</v>
      </c>
      <c r="AA198" t="s">
        <v>667</v>
      </c>
      <c r="AB198" t="s">
        <v>48</v>
      </c>
      <c r="AC198" t="s">
        <v>48</v>
      </c>
      <c r="AD198" t="str">
        <f t="shared" si="30"/>
        <v>bad</v>
      </c>
    </row>
    <row r="199" spans="1:30" x14ac:dyDescent="0.35">
      <c r="A199" t="s">
        <v>585</v>
      </c>
      <c r="B199" t="s">
        <v>586</v>
      </c>
      <c r="C199" t="s">
        <v>587</v>
      </c>
      <c r="D199" t="s">
        <v>44</v>
      </c>
      <c r="E199" t="s">
        <v>29</v>
      </c>
      <c r="F199">
        <v>2519</v>
      </c>
      <c r="G199" t="s">
        <v>1951</v>
      </c>
      <c r="H199" t="str">
        <f t="shared" si="31"/>
        <v>31</v>
      </c>
      <c r="I199" t="str">
        <f t="shared" si="32"/>
        <v>03</v>
      </c>
      <c r="J199" t="str">
        <f t="shared" si="33"/>
        <v>2023</v>
      </c>
      <c r="K199" t="s">
        <v>887</v>
      </c>
      <c r="L199" t="s">
        <v>30</v>
      </c>
      <c r="M199" t="s">
        <v>31</v>
      </c>
      <c r="N199" t="s">
        <v>32</v>
      </c>
      <c r="O199" t="s">
        <v>33</v>
      </c>
      <c r="P199" t="s">
        <v>888</v>
      </c>
      <c r="Q199" t="s">
        <v>889</v>
      </c>
      <c r="R199">
        <v>1</v>
      </c>
      <c r="S199">
        <v>18495</v>
      </c>
      <c r="T199">
        <v>3699</v>
      </c>
      <c r="U199">
        <v>0</v>
      </c>
      <c r="V199">
        <v>14796</v>
      </c>
      <c r="W199" t="s">
        <v>566</v>
      </c>
      <c r="X199" t="s">
        <v>55</v>
      </c>
      <c r="Y199" t="s">
        <v>37</v>
      </c>
      <c r="Z199">
        <v>7952.2230508474568</v>
      </c>
      <c r="AA199" t="s">
        <v>724</v>
      </c>
      <c r="AB199" t="s">
        <v>48</v>
      </c>
      <c r="AC199" t="s">
        <v>48</v>
      </c>
      <c r="AD199" t="str">
        <f t="shared" si="30"/>
        <v>bad</v>
      </c>
    </row>
    <row r="200" spans="1:30" x14ac:dyDescent="0.35">
      <c r="A200" t="s">
        <v>561</v>
      </c>
      <c r="B200" t="s">
        <v>562</v>
      </c>
      <c r="C200" t="s">
        <v>563</v>
      </c>
      <c r="D200" t="s">
        <v>102</v>
      </c>
      <c r="E200" t="s">
        <v>29</v>
      </c>
      <c r="F200">
        <v>2906</v>
      </c>
      <c r="G200" t="s">
        <v>1950</v>
      </c>
      <c r="H200" t="str">
        <f t="shared" si="31"/>
        <v>28</v>
      </c>
      <c r="I200" t="str">
        <f t="shared" si="32"/>
        <v>03</v>
      </c>
      <c r="J200" t="str">
        <f t="shared" si="33"/>
        <v>2023</v>
      </c>
      <c r="K200" t="s">
        <v>890</v>
      </c>
      <c r="L200" t="s">
        <v>30</v>
      </c>
      <c r="M200" t="s">
        <v>31</v>
      </c>
      <c r="N200" t="s">
        <v>32</v>
      </c>
      <c r="O200" t="s">
        <v>33</v>
      </c>
      <c r="P200" t="s">
        <v>891</v>
      </c>
      <c r="Q200" t="s">
        <v>892</v>
      </c>
      <c r="R200">
        <v>1</v>
      </c>
      <c r="S200">
        <v>18495</v>
      </c>
      <c r="T200">
        <v>0</v>
      </c>
      <c r="U200">
        <v>1295</v>
      </c>
      <c r="V200">
        <v>18495</v>
      </c>
      <c r="W200" t="s">
        <v>566</v>
      </c>
      <c r="X200" t="s">
        <v>104</v>
      </c>
      <c r="Y200" t="s">
        <v>37</v>
      </c>
      <c r="Z200">
        <v>9940.2788135593219</v>
      </c>
      <c r="AA200" t="s">
        <v>591</v>
      </c>
      <c r="AB200" t="s">
        <v>38</v>
      </c>
      <c r="AC200" t="s">
        <v>38</v>
      </c>
      <c r="AD200" t="str">
        <f t="shared" si="30"/>
        <v>bad</v>
      </c>
    </row>
    <row r="201" spans="1:30" x14ac:dyDescent="0.35">
      <c r="A201" t="s">
        <v>714</v>
      </c>
      <c r="B201" t="s">
        <v>715</v>
      </c>
      <c r="C201" t="s">
        <v>716</v>
      </c>
      <c r="D201" t="s">
        <v>135</v>
      </c>
      <c r="E201" t="s">
        <v>29</v>
      </c>
      <c r="F201">
        <v>20</v>
      </c>
      <c r="G201" t="s">
        <v>1888</v>
      </c>
      <c r="H201" t="str">
        <f t="shared" si="31"/>
        <v>02</v>
      </c>
      <c r="I201" t="str">
        <f t="shared" si="32"/>
        <v>04</v>
      </c>
      <c r="J201" t="str">
        <f t="shared" si="33"/>
        <v>2023</v>
      </c>
      <c r="K201" t="s">
        <v>893</v>
      </c>
      <c r="L201" t="s">
        <v>128</v>
      </c>
      <c r="M201" t="s">
        <v>129</v>
      </c>
      <c r="N201" t="s">
        <v>130</v>
      </c>
      <c r="O201" t="s">
        <v>136</v>
      </c>
      <c r="P201" t="s">
        <v>205</v>
      </c>
      <c r="Q201" t="s">
        <v>205</v>
      </c>
      <c r="R201">
        <v>1</v>
      </c>
      <c r="S201">
        <v>18495</v>
      </c>
      <c r="T201">
        <v>3699</v>
      </c>
      <c r="U201">
        <v>0</v>
      </c>
      <c r="V201">
        <f t="shared" ref="V201:V222" si="34">S201-T201</f>
        <v>14796</v>
      </c>
      <c r="W201" t="s">
        <v>566</v>
      </c>
      <c r="X201" t="s">
        <v>139</v>
      </c>
      <c r="Y201" t="s">
        <v>140</v>
      </c>
      <c r="Z201">
        <f t="shared" ref="Z201:Z222" si="35">IF(Y201="Traditional",V201-(V201*31%)-(V201*18/118),V201-(V201*22%)-(V201*18/118))</f>
        <v>9283.863050847458</v>
      </c>
      <c r="AA201" t="s">
        <v>667</v>
      </c>
      <c r="AB201" t="s">
        <v>48</v>
      </c>
      <c r="AC201" t="s">
        <v>48</v>
      </c>
      <c r="AD201" t="str">
        <f t="shared" si="30"/>
        <v>bad</v>
      </c>
    </row>
    <row r="202" spans="1:30" x14ac:dyDescent="0.35">
      <c r="A202" t="s">
        <v>708</v>
      </c>
      <c r="B202" t="s">
        <v>709</v>
      </c>
      <c r="C202" t="s">
        <v>710</v>
      </c>
      <c r="D202" t="s">
        <v>135</v>
      </c>
      <c r="E202" t="s">
        <v>29</v>
      </c>
      <c r="F202">
        <v>8</v>
      </c>
      <c r="G202" t="s">
        <v>1885</v>
      </c>
      <c r="H202" t="str">
        <f t="shared" si="31"/>
        <v>03</v>
      </c>
      <c r="I202" t="str">
        <f t="shared" si="32"/>
        <v>04</v>
      </c>
      <c r="J202" t="str">
        <f t="shared" si="33"/>
        <v>2023</v>
      </c>
      <c r="K202" t="s">
        <v>894</v>
      </c>
      <c r="L202" t="s">
        <v>128</v>
      </c>
      <c r="M202" t="s">
        <v>129</v>
      </c>
      <c r="N202" t="s">
        <v>130</v>
      </c>
      <c r="O202" t="s">
        <v>136</v>
      </c>
      <c r="P202" t="s">
        <v>895</v>
      </c>
      <c r="Q202" t="s">
        <v>896</v>
      </c>
      <c r="R202">
        <v>1</v>
      </c>
      <c r="S202">
        <v>18495</v>
      </c>
      <c r="T202">
        <v>3699</v>
      </c>
      <c r="U202">
        <v>0</v>
      </c>
      <c r="V202">
        <f t="shared" si="34"/>
        <v>14796</v>
      </c>
      <c r="W202" t="s">
        <v>566</v>
      </c>
      <c r="X202" t="s">
        <v>139</v>
      </c>
      <c r="Y202" t="s">
        <v>140</v>
      </c>
      <c r="Z202">
        <f t="shared" si="35"/>
        <v>9283.863050847458</v>
      </c>
      <c r="AA202" t="s">
        <v>667</v>
      </c>
      <c r="AB202" t="s">
        <v>48</v>
      </c>
      <c r="AC202" t="s">
        <v>48</v>
      </c>
      <c r="AD202" t="str">
        <f t="shared" si="30"/>
        <v>bad</v>
      </c>
    </row>
    <row r="203" spans="1:30" x14ac:dyDescent="0.35">
      <c r="A203" t="s">
        <v>708</v>
      </c>
      <c r="B203" t="s">
        <v>709</v>
      </c>
      <c r="C203" t="s">
        <v>710</v>
      </c>
      <c r="D203" t="s">
        <v>135</v>
      </c>
      <c r="E203" t="s">
        <v>29</v>
      </c>
      <c r="F203">
        <v>12</v>
      </c>
      <c r="G203" t="s">
        <v>1890</v>
      </c>
      <c r="H203" t="str">
        <f t="shared" si="31"/>
        <v>06</v>
      </c>
      <c r="I203" t="str">
        <f t="shared" si="32"/>
        <v>04</v>
      </c>
      <c r="J203" t="str">
        <f t="shared" si="33"/>
        <v>2023</v>
      </c>
      <c r="K203" t="s">
        <v>897</v>
      </c>
      <c r="L203" t="s">
        <v>128</v>
      </c>
      <c r="M203" t="s">
        <v>129</v>
      </c>
      <c r="N203" t="s">
        <v>130</v>
      </c>
      <c r="O203" t="s">
        <v>136</v>
      </c>
      <c r="P203" t="s">
        <v>204</v>
      </c>
      <c r="Q203" t="s">
        <v>205</v>
      </c>
      <c r="R203">
        <v>1</v>
      </c>
      <c r="S203">
        <v>18495</v>
      </c>
      <c r="T203">
        <v>3699</v>
      </c>
      <c r="U203">
        <v>0</v>
      </c>
      <c r="V203">
        <f t="shared" si="34"/>
        <v>14796</v>
      </c>
      <c r="W203" t="s">
        <v>566</v>
      </c>
      <c r="X203" t="s">
        <v>139</v>
      </c>
      <c r="Y203" t="s">
        <v>140</v>
      </c>
      <c r="Z203">
        <f t="shared" si="35"/>
        <v>9283.863050847458</v>
      </c>
      <c r="AA203" t="s">
        <v>667</v>
      </c>
      <c r="AB203" t="s">
        <v>48</v>
      </c>
      <c r="AC203" t="s">
        <v>48</v>
      </c>
      <c r="AD203" t="str">
        <f t="shared" si="30"/>
        <v>bad</v>
      </c>
    </row>
    <row r="204" spans="1:30" x14ac:dyDescent="0.35">
      <c r="A204" t="s">
        <v>25</v>
      </c>
      <c r="B204" t="s">
        <v>26</v>
      </c>
      <c r="C204" t="s">
        <v>27</v>
      </c>
      <c r="D204" t="s">
        <v>135</v>
      </c>
      <c r="E204" t="s">
        <v>29</v>
      </c>
      <c r="F204">
        <v>79</v>
      </c>
      <c r="G204" t="s">
        <v>1879</v>
      </c>
      <c r="H204" t="str">
        <f t="shared" si="31"/>
        <v>07</v>
      </c>
      <c r="I204" t="str">
        <f t="shared" si="32"/>
        <v>04</v>
      </c>
      <c r="J204" t="str">
        <f t="shared" si="33"/>
        <v>2023</v>
      </c>
      <c r="K204" t="s">
        <v>898</v>
      </c>
      <c r="L204" t="s">
        <v>128</v>
      </c>
      <c r="M204" t="s">
        <v>129</v>
      </c>
      <c r="N204" t="s">
        <v>130</v>
      </c>
      <c r="O204" t="s">
        <v>136</v>
      </c>
      <c r="P204" t="s">
        <v>204</v>
      </c>
      <c r="Q204" t="s">
        <v>205</v>
      </c>
      <c r="R204">
        <v>1</v>
      </c>
      <c r="S204">
        <v>18495</v>
      </c>
      <c r="T204">
        <v>3699</v>
      </c>
      <c r="U204">
        <v>0</v>
      </c>
      <c r="V204">
        <f t="shared" si="34"/>
        <v>14796</v>
      </c>
      <c r="W204" t="s">
        <v>35</v>
      </c>
      <c r="X204" t="s">
        <v>139</v>
      </c>
      <c r="Y204" t="s">
        <v>140</v>
      </c>
      <c r="Z204">
        <f t="shared" si="35"/>
        <v>9283.863050847458</v>
      </c>
      <c r="AA204" t="s">
        <v>667</v>
      </c>
      <c r="AB204" t="s">
        <v>48</v>
      </c>
      <c r="AC204" t="s">
        <v>48</v>
      </c>
      <c r="AD204" t="str">
        <f t="shared" si="30"/>
        <v>bad</v>
      </c>
    </row>
    <row r="205" spans="1:30" x14ac:dyDescent="0.35">
      <c r="A205" t="s">
        <v>708</v>
      </c>
      <c r="B205" t="s">
        <v>709</v>
      </c>
      <c r="C205" t="s">
        <v>710</v>
      </c>
      <c r="D205" t="s">
        <v>135</v>
      </c>
      <c r="E205" t="s">
        <v>29</v>
      </c>
      <c r="F205">
        <v>21</v>
      </c>
      <c r="G205" t="s">
        <v>1878</v>
      </c>
      <c r="H205" t="str">
        <f t="shared" si="31"/>
        <v>09</v>
      </c>
      <c r="I205" t="str">
        <f t="shared" si="32"/>
        <v>04</v>
      </c>
      <c r="J205" t="str">
        <f t="shared" si="33"/>
        <v>2023</v>
      </c>
      <c r="K205" t="s">
        <v>894</v>
      </c>
      <c r="L205" t="s">
        <v>128</v>
      </c>
      <c r="M205" t="s">
        <v>270</v>
      </c>
      <c r="N205" t="s">
        <v>130</v>
      </c>
      <c r="O205" t="s">
        <v>136</v>
      </c>
      <c r="P205" t="s">
        <v>895</v>
      </c>
      <c r="Q205" t="s">
        <v>896</v>
      </c>
      <c r="R205">
        <v>1</v>
      </c>
      <c r="S205">
        <v>18495</v>
      </c>
      <c r="T205">
        <v>3699</v>
      </c>
      <c r="U205">
        <v>0</v>
      </c>
      <c r="V205">
        <f t="shared" si="34"/>
        <v>14796</v>
      </c>
      <c r="W205" t="s">
        <v>566</v>
      </c>
      <c r="X205" t="s">
        <v>139</v>
      </c>
      <c r="Y205" t="s">
        <v>140</v>
      </c>
      <c r="Z205">
        <f t="shared" si="35"/>
        <v>9283.863050847458</v>
      </c>
      <c r="AA205" t="s">
        <v>667</v>
      </c>
      <c r="AB205" t="s">
        <v>48</v>
      </c>
      <c r="AC205" t="s">
        <v>48</v>
      </c>
      <c r="AD205" t="str">
        <f t="shared" si="30"/>
        <v>bad</v>
      </c>
    </row>
    <row r="206" spans="1:30" x14ac:dyDescent="0.35">
      <c r="A206" t="s">
        <v>143</v>
      </c>
      <c r="B206" t="s">
        <v>144</v>
      </c>
      <c r="C206" t="s">
        <v>145</v>
      </c>
      <c r="D206" t="s">
        <v>135</v>
      </c>
      <c r="E206" t="s">
        <v>29</v>
      </c>
      <c r="F206">
        <v>37</v>
      </c>
      <c r="G206" t="s">
        <v>1891</v>
      </c>
      <c r="H206" t="str">
        <f t="shared" si="31"/>
        <v>11</v>
      </c>
      <c r="I206" t="str">
        <f t="shared" si="32"/>
        <v>04</v>
      </c>
      <c r="J206" t="str">
        <f t="shared" si="33"/>
        <v>2023</v>
      </c>
      <c r="K206" t="s">
        <v>899</v>
      </c>
      <c r="L206" t="s">
        <v>128</v>
      </c>
      <c r="M206" t="s">
        <v>270</v>
      </c>
      <c r="N206" t="s">
        <v>130</v>
      </c>
      <c r="O206" t="s">
        <v>136</v>
      </c>
      <c r="P206" t="s">
        <v>329</v>
      </c>
      <c r="Q206" t="s">
        <v>329</v>
      </c>
      <c r="R206">
        <v>1</v>
      </c>
      <c r="S206">
        <v>18495</v>
      </c>
      <c r="T206">
        <v>3699</v>
      </c>
      <c r="U206">
        <v>0</v>
      </c>
      <c r="V206">
        <f t="shared" si="34"/>
        <v>14796</v>
      </c>
      <c r="W206" t="s">
        <v>35</v>
      </c>
      <c r="X206" t="s">
        <v>139</v>
      </c>
      <c r="Y206" t="s">
        <v>140</v>
      </c>
      <c r="Z206">
        <f t="shared" si="35"/>
        <v>9283.863050847458</v>
      </c>
      <c r="AA206" t="s">
        <v>667</v>
      </c>
      <c r="AB206" t="s">
        <v>48</v>
      </c>
      <c r="AC206" t="s">
        <v>48</v>
      </c>
      <c r="AD206" t="str">
        <f t="shared" si="30"/>
        <v>bad</v>
      </c>
    </row>
    <row r="207" spans="1:30" x14ac:dyDescent="0.35">
      <c r="A207" t="s">
        <v>585</v>
      </c>
      <c r="B207" t="s">
        <v>586</v>
      </c>
      <c r="C207" t="s">
        <v>587</v>
      </c>
      <c r="D207" t="s">
        <v>44</v>
      </c>
      <c r="E207" t="s">
        <v>29</v>
      </c>
      <c r="F207">
        <v>69</v>
      </c>
      <c r="G207" t="s">
        <v>1891</v>
      </c>
      <c r="H207" t="str">
        <f t="shared" si="31"/>
        <v>11</v>
      </c>
      <c r="I207" t="str">
        <f t="shared" si="32"/>
        <v>04</v>
      </c>
      <c r="J207" t="str">
        <f t="shared" si="33"/>
        <v>2023</v>
      </c>
      <c r="K207" t="s">
        <v>900</v>
      </c>
      <c r="L207" t="s">
        <v>128</v>
      </c>
      <c r="M207" t="s">
        <v>270</v>
      </c>
      <c r="N207" t="s">
        <v>130</v>
      </c>
      <c r="O207" t="s">
        <v>33</v>
      </c>
      <c r="P207" t="s">
        <v>901</v>
      </c>
      <c r="Q207" t="s">
        <v>902</v>
      </c>
      <c r="R207">
        <v>1</v>
      </c>
      <c r="S207">
        <v>18495</v>
      </c>
      <c r="T207">
        <v>7398</v>
      </c>
      <c r="U207">
        <v>0</v>
      </c>
      <c r="V207">
        <f t="shared" si="34"/>
        <v>11097</v>
      </c>
      <c r="W207" t="s">
        <v>566</v>
      </c>
      <c r="X207" t="s">
        <v>55</v>
      </c>
      <c r="Y207" t="s">
        <v>37</v>
      </c>
      <c r="Z207">
        <f t="shared" si="35"/>
        <v>5964.1672881355935</v>
      </c>
      <c r="AA207" t="s">
        <v>724</v>
      </c>
      <c r="AB207" t="s">
        <v>48</v>
      </c>
      <c r="AC207" t="s">
        <v>48</v>
      </c>
      <c r="AD207" t="str">
        <f t="shared" si="30"/>
        <v>bad</v>
      </c>
    </row>
    <row r="208" spans="1:30" x14ac:dyDescent="0.35">
      <c r="A208" t="s">
        <v>97</v>
      </c>
      <c r="B208" t="s">
        <v>98</v>
      </c>
      <c r="C208" t="s">
        <v>99</v>
      </c>
      <c r="D208" t="s">
        <v>135</v>
      </c>
      <c r="E208" t="s">
        <v>29</v>
      </c>
      <c r="F208">
        <v>55</v>
      </c>
      <c r="G208" t="s">
        <v>1884</v>
      </c>
      <c r="H208" t="str">
        <f t="shared" si="31"/>
        <v>12</v>
      </c>
      <c r="I208" t="str">
        <f t="shared" si="32"/>
        <v>04</v>
      </c>
      <c r="J208" t="str">
        <f t="shared" si="33"/>
        <v>2023</v>
      </c>
      <c r="K208" t="s">
        <v>903</v>
      </c>
      <c r="L208" t="s">
        <v>128</v>
      </c>
      <c r="M208" t="s">
        <v>270</v>
      </c>
      <c r="N208" t="s">
        <v>130</v>
      </c>
      <c r="O208" t="s">
        <v>136</v>
      </c>
      <c r="P208" t="s">
        <v>342</v>
      </c>
      <c r="Q208" t="s">
        <v>343</v>
      </c>
      <c r="R208">
        <v>1</v>
      </c>
      <c r="S208">
        <v>18495</v>
      </c>
      <c r="T208">
        <v>3699</v>
      </c>
      <c r="U208">
        <v>0</v>
      </c>
      <c r="V208">
        <f t="shared" si="34"/>
        <v>14796</v>
      </c>
      <c r="W208" t="s">
        <v>35</v>
      </c>
      <c r="X208" t="s">
        <v>139</v>
      </c>
      <c r="Y208" t="s">
        <v>140</v>
      </c>
      <c r="Z208">
        <f t="shared" si="35"/>
        <v>9283.863050847458</v>
      </c>
      <c r="AA208" t="s">
        <v>667</v>
      </c>
      <c r="AB208" t="s">
        <v>48</v>
      </c>
      <c r="AC208" t="s">
        <v>48</v>
      </c>
      <c r="AD208" t="str">
        <f t="shared" si="30"/>
        <v>bad</v>
      </c>
    </row>
    <row r="209" spans="1:30" x14ac:dyDescent="0.35">
      <c r="A209" t="s">
        <v>63</v>
      </c>
      <c r="B209" t="s">
        <v>64</v>
      </c>
      <c r="C209" t="s">
        <v>65</v>
      </c>
      <c r="D209" t="s">
        <v>28</v>
      </c>
      <c r="E209" t="s">
        <v>29</v>
      </c>
      <c r="F209">
        <v>97</v>
      </c>
      <c r="G209" t="s">
        <v>1875</v>
      </c>
      <c r="H209" t="str">
        <f t="shared" si="31"/>
        <v>13</v>
      </c>
      <c r="I209" t="str">
        <f t="shared" si="32"/>
        <v>04</v>
      </c>
      <c r="J209" t="str">
        <f t="shared" si="33"/>
        <v>2023</v>
      </c>
      <c r="K209" t="s">
        <v>904</v>
      </c>
      <c r="L209" t="s">
        <v>128</v>
      </c>
      <c r="M209" t="s">
        <v>270</v>
      </c>
      <c r="N209" t="s">
        <v>130</v>
      </c>
      <c r="O209" t="s">
        <v>33</v>
      </c>
      <c r="P209" t="s">
        <v>351</v>
      </c>
      <c r="Q209" t="s">
        <v>352</v>
      </c>
      <c r="R209">
        <v>1</v>
      </c>
      <c r="S209">
        <v>18495</v>
      </c>
      <c r="T209">
        <v>7398</v>
      </c>
      <c r="U209">
        <v>0</v>
      </c>
      <c r="V209">
        <f t="shared" si="34"/>
        <v>11097</v>
      </c>
      <c r="W209" t="s">
        <v>35</v>
      </c>
      <c r="X209" t="s">
        <v>36</v>
      </c>
      <c r="Y209" t="s">
        <v>37</v>
      </c>
      <c r="Z209">
        <f t="shared" si="35"/>
        <v>5964.1672881355935</v>
      </c>
      <c r="AA209" t="s">
        <v>567</v>
      </c>
      <c r="AB209" t="s">
        <v>48</v>
      </c>
      <c r="AC209" t="s">
        <v>48</v>
      </c>
      <c r="AD209" t="str">
        <f t="shared" si="30"/>
        <v>bad</v>
      </c>
    </row>
    <row r="210" spans="1:30" x14ac:dyDescent="0.35">
      <c r="A210" t="s">
        <v>568</v>
      </c>
      <c r="B210" t="s">
        <v>569</v>
      </c>
      <c r="C210" t="s">
        <v>570</v>
      </c>
      <c r="D210" t="s">
        <v>40</v>
      </c>
      <c r="E210" t="s">
        <v>29</v>
      </c>
      <c r="F210">
        <v>80</v>
      </c>
      <c r="G210" t="s">
        <v>1876</v>
      </c>
      <c r="H210" t="str">
        <f t="shared" si="31"/>
        <v>16</v>
      </c>
      <c r="I210" t="str">
        <f t="shared" si="32"/>
        <v>04</v>
      </c>
      <c r="J210" t="str">
        <f t="shared" si="33"/>
        <v>2023</v>
      </c>
      <c r="K210" t="s">
        <v>905</v>
      </c>
      <c r="L210" t="s">
        <v>128</v>
      </c>
      <c r="M210" t="s">
        <v>408</v>
      </c>
      <c r="N210" t="s">
        <v>130</v>
      </c>
      <c r="O210" t="s">
        <v>33</v>
      </c>
      <c r="P210" t="s">
        <v>425</v>
      </c>
      <c r="Q210" t="s">
        <v>426</v>
      </c>
      <c r="R210">
        <v>1</v>
      </c>
      <c r="S210">
        <v>18495</v>
      </c>
      <c r="T210">
        <v>7398</v>
      </c>
      <c r="U210">
        <v>0</v>
      </c>
      <c r="V210">
        <f t="shared" si="34"/>
        <v>11097</v>
      </c>
      <c r="W210" t="s">
        <v>566</v>
      </c>
      <c r="X210" t="s">
        <v>43</v>
      </c>
      <c r="Y210" t="s">
        <v>37</v>
      </c>
      <c r="Z210">
        <f t="shared" si="35"/>
        <v>5964.1672881355935</v>
      </c>
      <c r="AA210" t="s">
        <v>630</v>
      </c>
      <c r="AB210" t="s">
        <v>48</v>
      </c>
      <c r="AC210" t="s">
        <v>48</v>
      </c>
      <c r="AD210" t="str">
        <f t="shared" si="30"/>
        <v>bad</v>
      </c>
    </row>
    <row r="211" spans="1:30" x14ac:dyDescent="0.35">
      <c r="A211" t="s">
        <v>63</v>
      </c>
      <c r="B211" t="s">
        <v>64</v>
      </c>
      <c r="C211" t="s">
        <v>65</v>
      </c>
      <c r="D211" t="s">
        <v>40</v>
      </c>
      <c r="E211" t="s">
        <v>29</v>
      </c>
      <c r="F211">
        <v>115</v>
      </c>
      <c r="G211" t="s">
        <v>1876</v>
      </c>
      <c r="H211" t="str">
        <f t="shared" si="31"/>
        <v>16</v>
      </c>
      <c r="I211" t="str">
        <f t="shared" si="32"/>
        <v>04</v>
      </c>
      <c r="J211" t="str">
        <f t="shared" si="33"/>
        <v>2023</v>
      </c>
      <c r="K211" t="s">
        <v>906</v>
      </c>
      <c r="L211" t="s">
        <v>128</v>
      </c>
      <c r="M211" t="s">
        <v>408</v>
      </c>
      <c r="N211" t="s">
        <v>130</v>
      </c>
      <c r="O211" t="s">
        <v>33</v>
      </c>
      <c r="P211" t="s">
        <v>425</v>
      </c>
      <c r="Q211" t="s">
        <v>426</v>
      </c>
      <c r="R211">
        <v>1</v>
      </c>
      <c r="S211">
        <v>18495</v>
      </c>
      <c r="T211">
        <v>7398</v>
      </c>
      <c r="U211">
        <v>0</v>
      </c>
      <c r="V211">
        <f t="shared" si="34"/>
        <v>11097</v>
      </c>
      <c r="W211" t="s">
        <v>35</v>
      </c>
      <c r="X211" t="s">
        <v>43</v>
      </c>
      <c r="Y211" t="s">
        <v>37</v>
      </c>
      <c r="Z211">
        <f t="shared" si="35"/>
        <v>5964.1672881355935</v>
      </c>
      <c r="AA211" t="s">
        <v>630</v>
      </c>
      <c r="AB211" t="s">
        <v>48</v>
      </c>
      <c r="AC211" t="s">
        <v>48</v>
      </c>
      <c r="AD211" t="str">
        <f t="shared" si="30"/>
        <v>bad</v>
      </c>
    </row>
    <row r="212" spans="1:30" x14ac:dyDescent="0.35">
      <c r="A212" t="s">
        <v>575</v>
      </c>
      <c r="B212" t="s">
        <v>576</v>
      </c>
      <c r="C212" t="s">
        <v>577</v>
      </c>
      <c r="D212" t="s">
        <v>135</v>
      </c>
      <c r="E212" t="s">
        <v>29</v>
      </c>
      <c r="F212">
        <v>327</v>
      </c>
      <c r="G212" t="s">
        <v>1876</v>
      </c>
      <c r="H212" t="str">
        <f t="shared" si="31"/>
        <v>16</v>
      </c>
      <c r="I212" t="str">
        <f t="shared" si="32"/>
        <v>04</v>
      </c>
      <c r="J212" t="str">
        <f t="shared" si="33"/>
        <v>2023</v>
      </c>
      <c r="K212" t="s">
        <v>907</v>
      </c>
      <c r="L212" t="s">
        <v>128</v>
      </c>
      <c r="M212" t="s">
        <v>408</v>
      </c>
      <c r="N212" t="s">
        <v>130</v>
      </c>
      <c r="O212" t="s">
        <v>136</v>
      </c>
      <c r="P212" t="s">
        <v>908</v>
      </c>
      <c r="Q212" t="s">
        <v>909</v>
      </c>
      <c r="R212">
        <v>1</v>
      </c>
      <c r="S212">
        <v>18495</v>
      </c>
      <c r="T212">
        <v>6473</v>
      </c>
      <c r="U212">
        <v>0</v>
      </c>
      <c r="V212">
        <f t="shared" si="34"/>
        <v>12022</v>
      </c>
      <c r="W212" t="s">
        <v>566</v>
      </c>
      <c r="X212" t="s">
        <v>139</v>
      </c>
      <c r="Y212" t="s">
        <v>140</v>
      </c>
      <c r="Z212">
        <f t="shared" si="35"/>
        <v>7543.2955932203386</v>
      </c>
      <c r="AA212" t="s">
        <v>667</v>
      </c>
      <c r="AB212" t="s">
        <v>48</v>
      </c>
      <c r="AC212" t="s">
        <v>48</v>
      </c>
      <c r="AD212" t="str">
        <f t="shared" si="30"/>
        <v>bad</v>
      </c>
    </row>
    <row r="213" spans="1:30" x14ac:dyDescent="0.35">
      <c r="A213" t="s">
        <v>575</v>
      </c>
      <c r="B213" t="s">
        <v>576</v>
      </c>
      <c r="C213" t="s">
        <v>577</v>
      </c>
      <c r="D213" t="s">
        <v>44</v>
      </c>
      <c r="E213" t="s">
        <v>29</v>
      </c>
      <c r="F213">
        <v>356</v>
      </c>
      <c r="G213" t="s">
        <v>1871</v>
      </c>
      <c r="H213" t="str">
        <f t="shared" si="31"/>
        <v>17</v>
      </c>
      <c r="I213" t="str">
        <f t="shared" si="32"/>
        <v>04</v>
      </c>
      <c r="J213" t="str">
        <f t="shared" si="33"/>
        <v>2023</v>
      </c>
      <c r="K213" t="s">
        <v>910</v>
      </c>
      <c r="L213" t="s">
        <v>128</v>
      </c>
      <c r="M213" t="s">
        <v>408</v>
      </c>
      <c r="N213" t="s">
        <v>130</v>
      </c>
      <c r="O213" t="s">
        <v>33</v>
      </c>
      <c r="P213" t="s">
        <v>911</v>
      </c>
      <c r="Q213" t="s">
        <v>912</v>
      </c>
      <c r="R213">
        <v>1</v>
      </c>
      <c r="S213">
        <v>18495</v>
      </c>
      <c r="T213">
        <v>7398</v>
      </c>
      <c r="U213">
        <v>0</v>
      </c>
      <c r="V213">
        <f t="shared" si="34"/>
        <v>11097</v>
      </c>
      <c r="W213" t="s">
        <v>566</v>
      </c>
      <c r="X213" t="s">
        <v>55</v>
      </c>
      <c r="Y213" t="s">
        <v>37</v>
      </c>
      <c r="Z213">
        <f t="shared" si="35"/>
        <v>5964.1672881355935</v>
      </c>
      <c r="AA213" t="s">
        <v>724</v>
      </c>
      <c r="AB213" t="s">
        <v>48</v>
      </c>
      <c r="AC213" t="s">
        <v>48</v>
      </c>
      <c r="AD213" t="str">
        <f t="shared" si="30"/>
        <v>bad</v>
      </c>
    </row>
    <row r="214" spans="1:30" x14ac:dyDescent="0.35">
      <c r="A214" t="s">
        <v>113</v>
      </c>
      <c r="B214" t="s">
        <v>114</v>
      </c>
      <c r="C214" t="s">
        <v>115</v>
      </c>
      <c r="D214" t="s">
        <v>135</v>
      </c>
      <c r="E214" t="s">
        <v>29</v>
      </c>
      <c r="F214">
        <v>99</v>
      </c>
      <c r="G214" t="s">
        <v>1871</v>
      </c>
      <c r="H214" t="str">
        <f t="shared" si="31"/>
        <v>17</v>
      </c>
      <c r="I214" t="str">
        <f t="shared" si="32"/>
        <v>04</v>
      </c>
      <c r="J214" t="str">
        <f t="shared" si="33"/>
        <v>2023</v>
      </c>
      <c r="K214" t="s">
        <v>913</v>
      </c>
      <c r="L214" t="s">
        <v>128</v>
      </c>
      <c r="M214" t="s">
        <v>408</v>
      </c>
      <c r="N214" t="s">
        <v>130</v>
      </c>
      <c r="O214" t="s">
        <v>136</v>
      </c>
      <c r="P214" t="s">
        <v>342</v>
      </c>
      <c r="Q214" t="s">
        <v>343</v>
      </c>
      <c r="R214">
        <v>1</v>
      </c>
      <c r="S214">
        <v>18495</v>
      </c>
      <c r="T214">
        <v>6499</v>
      </c>
      <c r="U214">
        <v>0</v>
      </c>
      <c r="V214">
        <f t="shared" si="34"/>
        <v>11996</v>
      </c>
      <c r="W214" t="s">
        <v>35</v>
      </c>
      <c r="X214" t="s">
        <v>139</v>
      </c>
      <c r="Y214" t="s">
        <v>140</v>
      </c>
      <c r="Z214">
        <f t="shared" si="35"/>
        <v>7526.9816949152555</v>
      </c>
      <c r="AA214" t="s">
        <v>667</v>
      </c>
      <c r="AB214" t="s">
        <v>48</v>
      </c>
      <c r="AC214" t="s">
        <v>48</v>
      </c>
      <c r="AD214" t="str">
        <f t="shared" si="30"/>
        <v>bad</v>
      </c>
    </row>
    <row r="215" spans="1:30" x14ac:dyDescent="0.35">
      <c r="A215" t="s">
        <v>668</v>
      </c>
      <c r="B215" t="s">
        <v>669</v>
      </c>
      <c r="C215" t="s">
        <v>670</v>
      </c>
      <c r="D215" t="s">
        <v>135</v>
      </c>
      <c r="E215" t="s">
        <v>29</v>
      </c>
      <c r="F215">
        <v>98</v>
      </c>
      <c r="G215" t="s">
        <v>1882</v>
      </c>
      <c r="H215" t="str">
        <f t="shared" si="31"/>
        <v>19</v>
      </c>
      <c r="I215" t="str">
        <f t="shared" si="32"/>
        <v>04</v>
      </c>
      <c r="J215" t="str">
        <f t="shared" si="33"/>
        <v>2023</v>
      </c>
      <c r="K215" t="s">
        <v>914</v>
      </c>
      <c r="L215" t="s">
        <v>128</v>
      </c>
      <c r="M215" t="s">
        <v>408</v>
      </c>
      <c r="N215" t="s">
        <v>130</v>
      </c>
      <c r="O215" t="s">
        <v>136</v>
      </c>
      <c r="P215" t="s">
        <v>342</v>
      </c>
      <c r="Q215" t="s">
        <v>343</v>
      </c>
      <c r="R215">
        <v>1</v>
      </c>
      <c r="S215">
        <v>18495</v>
      </c>
      <c r="T215">
        <v>6500</v>
      </c>
      <c r="U215">
        <v>0</v>
      </c>
      <c r="V215">
        <f t="shared" si="34"/>
        <v>11995</v>
      </c>
      <c r="W215" t="s">
        <v>566</v>
      </c>
      <c r="X215" t="s">
        <v>139</v>
      </c>
      <c r="Y215" t="s">
        <v>140</v>
      </c>
      <c r="Z215">
        <f t="shared" si="35"/>
        <v>7526.3542372881357</v>
      </c>
      <c r="AA215" t="s">
        <v>667</v>
      </c>
      <c r="AB215" t="s">
        <v>48</v>
      </c>
      <c r="AC215" t="s">
        <v>48</v>
      </c>
      <c r="AD215" t="str">
        <f t="shared" si="30"/>
        <v>bad</v>
      </c>
    </row>
    <row r="216" spans="1:30" x14ac:dyDescent="0.35">
      <c r="A216" t="s">
        <v>585</v>
      </c>
      <c r="B216" t="s">
        <v>586</v>
      </c>
      <c r="C216" t="s">
        <v>587</v>
      </c>
      <c r="D216" t="s">
        <v>40</v>
      </c>
      <c r="E216" t="s">
        <v>29</v>
      </c>
      <c r="F216">
        <v>20</v>
      </c>
      <c r="G216" t="s">
        <v>1889</v>
      </c>
      <c r="H216" t="str">
        <f t="shared" si="31"/>
        <v>04</v>
      </c>
      <c r="I216" t="str">
        <f t="shared" si="32"/>
        <v>04</v>
      </c>
      <c r="J216" t="str">
        <f t="shared" si="33"/>
        <v>2023</v>
      </c>
      <c r="K216" t="s">
        <v>915</v>
      </c>
      <c r="L216" t="s">
        <v>128</v>
      </c>
      <c r="M216" t="s">
        <v>129</v>
      </c>
      <c r="N216" t="s">
        <v>130</v>
      </c>
      <c r="O216" t="s">
        <v>33</v>
      </c>
      <c r="P216" t="s">
        <v>916</v>
      </c>
      <c r="Q216" t="s">
        <v>917</v>
      </c>
      <c r="R216">
        <v>1</v>
      </c>
      <c r="S216">
        <v>17995</v>
      </c>
      <c r="T216">
        <v>0</v>
      </c>
      <c r="U216">
        <v>1800</v>
      </c>
      <c r="V216">
        <f t="shared" si="34"/>
        <v>17995</v>
      </c>
      <c r="W216" t="s">
        <v>566</v>
      </c>
      <c r="X216" t="s">
        <v>43</v>
      </c>
      <c r="Y216" t="s">
        <v>37</v>
      </c>
      <c r="Z216">
        <f t="shared" si="35"/>
        <v>9671.5499999999993</v>
      </c>
      <c r="AA216" t="s">
        <v>630</v>
      </c>
      <c r="AB216" t="s">
        <v>38</v>
      </c>
      <c r="AC216" t="s">
        <v>38</v>
      </c>
      <c r="AD216" t="str">
        <f t="shared" si="30"/>
        <v>bad</v>
      </c>
    </row>
    <row r="217" spans="1:30" x14ac:dyDescent="0.35">
      <c r="A217" t="s">
        <v>25</v>
      </c>
      <c r="B217" t="s">
        <v>26</v>
      </c>
      <c r="C217" t="s">
        <v>27</v>
      </c>
      <c r="D217" t="s">
        <v>50</v>
      </c>
      <c r="E217" t="s">
        <v>29</v>
      </c>
      <c r="F217">
        <v>98</v>
      </c>
      <c r="G217" t="s">
        <v>1880</v>
      </c>
      <c r="H217" t="str">
        <f t="shared" si="31"/>
        <v>08</v>
      </c>
      <c r="I217" t="str">
        <f t="shared" si="32"/>
        <v>04</v>
      </c>
      <c r="J217" t="str">
        <f t="shared" si="33"/>
        <v>2023</v>
      </c>
      <c r="K217" t="s">
        <v>918</v>
      </c>
      <c r="L217" t="s">
        <v>128</v>
      </c>
      <c r="M217" t="s">
        <v>129</v>
      </c>
      <c r="N217" t="s">
        <v>130</v>
      </c>
      <c r="O217" t="s">
        <v>33</v>
      </c>
      <c r="P217" t="s">
        <v>224</v>
      </c>
      <c r="Q217" t="s">
        <v>224</v>
      </c>
      <c r="R217">
        <v>1</v>
      </c>
      <c r="S217">
        <v>17995</v>
      </c>
      <c r="T217">
        <v>7198</v>
      </c>
      <c r="U217">
        <v>0</v>
      </c>
      <c r="V217">
        <f t="shared" si="34"/>
        <v>10797</v>
      </c>
      <c r="W217" t="s">
        <v>35</v>
      </c>
      <c r="X217" t="s">
        <v>53</v>
      </c>
      <c r="Y217" t="s">
        <v>37</v>
      </c>
      <c r="Z217">
        <f t="shared" si="35"/>
        <v>5802.93</v>
      </c>
      <c r="AA217" t="s">
        <v>722</v>
      </c>
      <c r="AB217" t="s">
        <v>48</v>
      </c>
      <c r="AC217" t="s">
        <v>48</v>
      </c>
      <c r="AD217" t="str">
        <f t="shared" si="30"/>
        <v>bad</v>
      </c>
    </row>
    <row r="218" spans="1:30" x14ac:dyDescent="0.35">
      <c r="A218" t="s">
        <v>63</v>
      </c>
      <c r="B218" t="s">
        <v>64</v>
      </c>
      <c r="C218" t="s">
        <v>65</v>
      </c>
      <c r="D218" t="s">
        <v>44</v>
      </c>
      <c r="E218" t="s">
        <v>29</v>
      </c>
      <c r="F218">
        <v>56</v>
      </c>
      <c r="G218" t="s">
        <v>1880</v>
      </c>
      <c r="H218" t="str">
        <f t="shared" si="31"/>
        <v>08</v>
      </c>
      <c r="I218" t="str">
        <f t="shared" si="32"/>
        <v>04</v>
      </c>
      <c r="J218" t="str">
        <f t="shared" si="33"/>
        <v>2023</v>
      </c>
      <c r="K218" t="s">
        <v>919</v>
      </c>
      <c r="L218" t="s">
        <v>128</v>
      </c>
      <c r="M218" t="s">
        <v>129</v>
      </c>
      <c r="N218" t="s">
        <v>130</v>
      </c>
      <c r="O218" t="s">
        <v>33</v>
      </c>
      <c r="P218" t="s">
        <v>237</v>
      </c>
      <c r="Q218" t="s">
        <v>237</v>
      </c>
      <c r="R218">
        <v>1</v>
      </c>
      <c r="S218">
        <v>17995</v>
      </c>
      <c r="T218">
        <v>7198</v>
      </c>
      <c r="U218">
        <v>0</v>
      </c>
      <c r="V218">
        <f t="shared" si="34"/>
        <v>10797</v>
      </c>
      <c r="W218" t="s">
        <v>35</v>
      </c>
      <c r="X218" t="s">
        <v>55</v>
      </c>
      <c r="Y218" t="s">
        <v>37</v>
      </c>
      <c r="Z218">
        <f t="shared" si="35"/>
        <v>5802.93</v>
      </c>
      <c r="AA218" t="s">
        <v>724</v>
      </c>
      <c r="AB218" t="s">
        <v>48</v>
      </c>
      <c r="AC218" t="s">
        <v>48</v>
      </c>
      <c r="AD218" t="str">
        <f t="shared" si="30"/>
        <v>bad</v>
      </c>
    </row>
    <row r="219" spans="1:30" x14ac:dyDescent="0.35">
      <c r="A219" t="s">
        <v>25</v>
      </c>
      <c r="B219" t="s">
        <v>26</v>
      </c>
      <c r="C219" t="s">
        <v>27</v>
      </c>
      <c r="D219" t="s">
        <v>44</v>
      </c>
      <c r="E219" t="s">
        <v>29</v>
      </c>
      <c r="F219">
        <v>117</v>
      </c>
      <c r="G219" t="s">
        <v>1878</v>
      </c>
      <c r="H219" t="str">
        <f t="shared" si="31"/>
        <v>09</v>
      </c>
      <c r="I219" t="str">
        <f t="shared" si="32"/>
        <v>04</v>
      </c>
      <c r="J219" t="str">
        <f t="shared" si="33"/>
        <v>2023</v>
      </c>
      <c r="K219" t="s">
        <v>920</v>
      </c>
      <c r="L219" t="s">
        <v>128</v>
      </c>
      <c r="M219" t="s">
        <v>270</v>
      </c>
      <c r="N219" t="s">
        <v>130</v>
      </c>
      <c r="O219" t="s">
        <v>33</v>
      </c>
      <c r="P219" t="s">
        <v>296</v>
      </c>
      <c r="Q219" t="s">
        <v>297</v>
      </c>
      <c r="R219">
        <v>1</v>
      </c>
      <c r="S219">
        <v>17995</v>
      </c>
      <c r="T219">
        <v>5398</v>
      </c>
      <c r="U219">
        <v>0</v>
      </c>
      <c r="V219">
        <f t="shared" si="34"/>
        <v>12597</v>
      </c>
      <c r="W219" t="s">
        <v>35</v>
      </c>
      <c r="X219" t="s">
        <v>55</v>
      </c>
      <c r="Y219" t="s">
        <v>37</v>
      </c>
      <c r="Z219">
        <f t="shared" si="35"/>
        <v>6770.3537288135594</v>
      </c>
      <c r="AA219" t="s">
        <v>724</v>
      </c>
      <c r="AB219" t="s">
        <v>48</v>
      </c>
      <c r="AC219" t="s">
        <v>48</v>
      </c>
      <c r="AD219" t="str">
        <f t="shared" si="30"/>
        <v>bad</v>
      </c>
    </row>
    <row r="220" spans="1:30" x14ac:dyDescent="0.35">
      <c r="A220" t="s">
        <v>686</v>
      </c>
      <c r="B220" t="s">
        <v>687</v>
      </c>
      <c r="C220" t="s">
        <v>688</v>
      </c>
      <c r="D220" t="s">
        <v>44</v>
      </c>
      <c r="E220" t="s">
        <v>29</v>
      </c>
      <c r="F220">
        <v>19</v>
      </c>
      <c r="G220" t="s">
        <v>1878</v>
      </c>
      <c r="H220" t="str">
        <f t="shared" si="31"/>
        <v>09</v>
      </c>
      <c r="I220" t="str">
        <f t="shared" si="32"/>
        <v>04</v>
      </c>
      <c r="J220" t="str">
        <f t="shared" si="33"/>
        <v>2023</v>
      </c>
      <c r="K220" t="s">
        <v>921</v>
      </c>
      <c r="L220" t="s">
        <v>128</v>
      </c>
      <c r="M220" t="s">
        <v>270</v>
      </c>
      <c r="N220" t="s">
        <v>130</v>
      </c>
      <c r="O220" t="s">
        <v>33</v>
      </c>
      <c r="P220" t="s">
        <v>296</v>
      </c>
      <c r="Q220" t="s">
        <v>297</v>
      </c>
      <c r="R220">
        <v>1</v>
      </c>
      <c r="S220">
        <v>17995</v>
      </c>
      <c r="T220">
        <v>5398</v>
      </c>
      <c r="U220">
        <v>0</v>
      </c>
      <c r="V220">
        <f t="shared" si="34"/>
        <v>12597</v>
      </c>
      <c r="W220" t="s">
        <v>690</v>
      </c>
      <c r="X220" t="s">
        <v>55</v>
      </c>
      <c r="Y220" t="s">
        <v>37</v>
      </c>
      <c r="Z220">
        <f t="shared" si="35"/>
        <v>6770.3537288135594</v>
      </c>
      <c r="AA220" t="s">
        <v>724</v>
      </c>
      <c r="AB220" t="s">
        <v>48</v>
      </c>
      <c r="AC220" t="s">
        <v>48</v>
      </c>
      <c r="AD220" t="str">
        <f t="shared" si="30"/>
        <v>bad</v>
      </c>
    </row>
    <row r="221" spans="1:30" x14ac:dyDescent="0.35">
      <c r="A221" t="s">
        <v>63</v>
      </c>
      <c r="B221" t="s">
        <v>64</v>
      </c>
      <c r="C221" t="s">
        <v>65</v>
      </c>
      <c r="D221" t="s">
        <v>40</v>
      </c>
      <c r="E221" t="s">
        <v>29</v>
      </c>
      <c r="F221">
        <v>121</v>
      </c>
      <c r="G221" t="s">
        <v>1876</v>
      </c>
      <c r="H221" t="str">
        <f t="shared" si="31"/>
        <v>16</v>
      </c>
      <c r="I221" t="str">
        <f t="shared" si="32"/>
        <v>04</v>
      </c>
      <c r="J221" t="str">
        <f t="shared" si="33"/>
        <v>2023</v>
      </c>
      <c r="K221" t="s">
        <v>922</v>
      </c>
      <c r="L221" t="s">
        <v>128</v>
      </c>
      <c r="M221" t="s">
        <v>408</v>
      </c>
      <c r="N221" t="s">
        <v>130</v>
      </c>
      <c r="O221" t="s">
        <v>33</v>
      </c>
      <c r="P221" t="s">
        <v>431</v>
      </c>
      <c r="Q221" t="s">
        <v>432</v>
      </c>
      <c r="R221">
        <v>1</v>
      </c>
      <c r="S221">
        <v>17995</v>
      </c>
      <c r="T221">
        <v>5398</v>
      </c>
      <c r="U221">
        <v>0</v>
      </c>
      <c r="V221">
        <f t="shared" si="34"/>
        <v>12597</v>
      </c>
      <c r="W221" t="s">
        <v>35</v>
      </c>
      <c r="X221" t="s">
        <v>43</v>
      </c>
      <c r="Y221" t="s">
        <v>37</v>
      </c>
      <c r="Z221">
        <f t="shared" si="35"/>
        <v>6770.3537288135594</v>
      </c>
      <c r="AA221" t="s">
        <v>630</v>
      </c>
      <c r="AB221" t="s">
        <v>48</v>
      </c>
      <c r="AC221" t="s">
        <v>48</v>
      </c>
      <c r="AD221" t="str">
        <f t="shared" si="30"/>
        <v>bad</v>
      </c>
    </row>
    <row r="222" spans="1:30" x14ac:dyDescent="0.35">
      <c r="A222" t="s">
        <v>585</v>
      </c>
      <c r="B222" t="s">
        <v>586</v>
      </c>
      <c r="C222" t="s">
        <v>587</v>
      </c>
      <c r="D222" t="s">
        <v>44</v>
      </c>
      <c r="E222" t="s">
        <v>29</v>
      </c>
      <c r="F222">
        <v>154</v>
      </c>
      <c r="G222" t="s">
        <v>1887</v>
      </c>
      <c r="H222" t="str">
        <f t="shared" si="31"/>
        <v>22</v>
      </c>
      <c r="I222" t="str">
        <f t="shared" si="32"/>
        <v>04</v>
      </c>
      <c r="J222" t="str">
        <f t="shared" si="33"/>
        <v>2023</v>
      </c>
      <c r="K222" t="s">
        <v>923</v>
      </c>
      <c r="L222" t="s">
        <v>128</v>
      </c>
      <c r="M222" t="s">
        <v>408</v>
      </c>
      <c r="N222" t="s">
        <v>130</v>
      </c>
      <c r="O222" t="s">
        <v>33</v>
      </c>
      <c r="P222" t="s">
        <v>296</v>
      </c>
      <c r="Q222" t="s">
        <v>297</v>
      </c>
      <c r="R222">
        <v>1</v>
      </c>
      <c r="S222">
        <v>17995</v>
      </c>
      <c r="T222">
        <v>5398</v>
      </c>
      <c r="U222">
        <v>0</v>
      </c>
      <c r="V222">
        <f t="shared" si="34"/>
        <v>12597</v>
      </c>
      <c r="W222" t="s">
        <v>566</v>
      </c>
      <c r="X222" t="s">
        <v>55</v>
      </c>
      <c r="Y222" t="s">
        <v>37</v>
      </c>
      <c r="Z222">
        <f t="shared" si="35"/>
        <v>6770.3537288135594</v>
      </c>
      <c r="AA222" t="s">
        <v>724</v>
      </c>
      <c r="AB222" t="s">
        <v>48</v>
      </c>
      <c r="AC222" t="s">
        <v>48</v>
      </c>
      <c r="AD222" t="str">
        <f t="shared" si="30"/>
        <v>bad</v>
      </c>
    </row>
    <row r="223" spans="1:30" x14ac:dyDescent="0.35">
      <c r="A223" t="s">
        <v>97</v>
      </c>
      <c r="B223" t="s">
        <v>98</v>
      </c>
      <c r="C223" t="s">
        <v>99</v>
      </c>
      <c r="D223" t="s">
        <v>50</v>
      </c>
      <c r="E223" t="s">
        <v>29</v>
      </c>
      <c r="F223">
        <v>1679</v>
      </c>
      <c r="G223" t="s">
        <v>1950</v>
      </c>
      <c r="H223" t="str">
        <f t="shared" si="31"/>
        <v>28</v>
      </c>
      <c r="I223" t="str">
        <f t="shared" si="32"/>
        <v>03</v>
      </c>
      <c r="J223" t="str">
        <f t="shared" si="33"/>
        <v>2023</v>
      </c>
      <c r="K223" t="s">
        <v>924</v>
      </c>
      <c r="L223" t="s">
        <v>30</v>
      </c>
      <c r="M223" t="s">
        <v>31</v>
      </c>
      <c r="N223" t="s">
        <v>32</v>
      </c>
      <c r="O223" t="s">
        <v>33</v>
      </c>
      <c r="P223" t="s">
        <v>100</v>
      </c>
      <c r="Q223" t="s">
        <v>101</v>
      </c>
      <c r="R223">
        <v>1</v>
      </c>
      <c r="S223">
        <v>17495</v>
      </c>
      <c r="T223">
        <v>0</v>
      </c>
      <c r="U223">
        <v>0</v>
      </c>
      <c r="V223">
        <v>17495</v>
      </c>
      <c r="W223" t="s">
        <v>35</v>
      </c>
      <c r="X223" t="s">
        <v>53</v>
      </c>
      <c r="Y223" t="s">
        <v>37</v>
      </c>
      <c r="Z223">
        <v>9402.8211864406767</v>
      </c>
      <c r="AA223" t="s">
        <v>722</v>
      </c>
      <c r="AB223" t="s">
        <v>38</v>
      </c>
      <c r="AC223" t="s">
        <v>38</v>
      </c>
      <c r="AD223" t="str">
        <f t="shared" si="30"/>
        <v>bad</v>
      </c>
    </row>
    <row r="224" spans="1:30" x14ac:dyDescent="0.35">
      <c r="A224" t="s">
        <v>113</v>
      </c>
      <c r="B224" t="s">
        <v>114</v>
      </c>
      <c r="C224" t="s">
        <v>115</v>
      </c>
      <c r="D224" t="s">
        <v>50</v>
      </c>
      <c r="E224" t="s">
        <v>29</v>
      </c>
      <c r="F224">
        <v>1</v>
      </c>
      <c r="G224" t="s">
        <v>1948</v>
      </c>
      <c r="H224" t="str">
        <f t="shared" si="31"/>
        <v>01</v>
      </c>
      <c r="I224" t="str">
        <f t="shared" si="32"/>
        <v>04</v>
      </c>
      <c r="J224" t="str">
        <f t="shared" si="33"/>
        <v>2023</v>
      </c>
      <c r="K224" t="s">
        <v>925</v>
      </c>
      <c r="L224" t="s">
        <v>30</v>
      </c>
      <c r="M224" t="s">
        <v>31</v>
      </c>
      <c r="N224" t="s">
        <v>32</v>
      </c>
      <c r="O224" t="s">
        <v>33</v>
      </c>
      <c r="P224" t="s">
        <v>124</v>
      </c>
      <c r="Q224" t="s">
        <v>125</v>
      </c>
      <c r="R224">
        <v>1</v>
      </c>
      <c r="S224">
        <v>17495</v>
      </c>
      <c r="T224">
        <v>0</v>
      </c>
      <c r="U224">
        <v>0</v>
      </c>
      <c r="V224">
        <f t="shared" ref="V224:V237" si="36">S224-T224</f>
        <v>17495</v>
      </c>
      <c r="W224" t="s">
        <v>35</v>
      </c>
      <c r="X224" t="s">
        <v>53</v>
      </c>
      <c r="Y224" t="s">
        <v>37</v>
      </c>
      <c r="Z224">
        <f t="shared" ref="Z224:Z237" si="37">IF(Y224="Traditional",V224-(V224*31%)-(V224*18/118),V224-(V224*22%)-(V224*18/118))</f>
        <v>9402.8211864406767</v>
      </c>
      <c r="AA224" t="s">
        <v>722</v>
      </c>
      <c r="AB224" t="s">
        <v>38</v>
      </c>
      <c r="AC224" t="s">
        <v>38</v>
      </c>
      <c r="AD224" t="str">
        <f t="shared" si="30"/>
        <v>bad</v>
      </c>
    </row>
    <row r="225" spans="1:30" x14ac:dyDescent="0.35">
      <c r="A225" t="s">
        <v>714</v>
      </c>
      <c r="B225" t="s">
        <v>715</v>
      </c>
      <c r="C225" t="s">
        <v>716</v>
      </c>
      <c r="D225" t="s">
        <v>50</v>
      </c>
      <c r="E225" t="s">
        <v>29</v>
      </c>
      <c r="F225">
        <v>31</v>
      </c>
      <c r="G225" t="s">
        <v>1890</v>
      </c>
      <c r="H225" t="str">
        <f t="shared" si="31"/>
        <v>06</v>
      </c>
      <c r="I225" t="str">
        <f t="shared" si="32"/>
        <v>04</v>
      </c>
      <c r="J225" t="str">
        <f t="shared" si="33"/>
        <v>2023</v>
      </c>
      <c r="K225" t="s">
        <v>926</v>
      </c>
      <c r="L225" t="s">
        <v>128</v>
      </c>
      <c r="M225" t="s">
        <v>129</v>
      </c>
      <c r="N225" t="s">
        <v>130</v>
      </c>
      <c r="O225" t="s">
        <v>33</v>
      </c>
      <c r="P225" t="s">
        <v>377</v>
      </c>
      <c r="Q225" t="s">
        <v>378</v>
      </c>
      <c r="R225">
        <v>1</v>
      </c>
      <c r="S225">
        <v>17495</v>
      </c>
      <c r="T225">
        <v>0</v>
      </c>
      <c r="U225">
        <v>495</v>
      </c>
      <c r="V225">
        <f t="shared" si="36"/>
        <v>17495</v>
      </c>
      <c r="W225" t="s">
        <v>566</v>
      </c>
      <c r="X225" t="s">
        <v>53</v>
      </c>
      <c r="Y225" t="s">
        <v>37</v>
      </c>
      <c r="Z225">
        <f t="shared" si="37"/>
        <v>9402.8211864406767</v>
      </c>
      <c r="AA225" t="s">
        <v>722</v>
      </c>
      <c r="AB225" t="s">
        <v>38</v>
      </c>
      <c r="AC225" t="s">
        <v>38</v>
      </c>
      <c r="AD225" t="str">
        <f t="shared" si="30"/>
        <v>bad</v>
      </c>
    </row>
    <row r="226" spans="1:30" x14ac:dyDescent="0.35">
      <c r="A226" t="s">
        <v>113</v>
      </c>
      <c r="B226" t="s">
        <v>114</v>
      </c>
      <c r="C226" t="s">
        <v>115</v>
      </c>
      <c r="D226" t="s">
        <v>50</v>
      </c>
      <c r="E226" t="s">
        <v>29</v>
      </c>
      <c r="F226">
        <v>24</v>
      </c>
      <c r="G226" t="s">
        <v>1890</v>
      </c>
      <c r="H226" t="str">
        <f t="shared" si="31"/>
        <v>06</v>
      </c>
      <c r="I226" t="str">
        <f t="shared" si="32"/>
        <v>04</v>
      </c>
      <c r="J226" t="str">
        <f t="shared" si="33"/>
        <v>2023</v>
      </c>
      <c r="K226" t="s">
        <v>927</v>
      </c>
      <c r="L226" t="s">
        <v>128</v>
      </c>
      <c r="M226" t="s">
        <v>129</v>
      </c>
      <c r="N226" t="s">
        <v>130</v>
      </c>
      <c r="O226" t="s">
        <v>33</v>
      </c>
      <c r="P226" t="s">
        <v>196</v>
      </c>
      <c r="Q226" t="s">
        <v>197</v>
      </c>
      <c r="R226">
        <v>1</v>
      </c>
      <c r="S226">
        <v>17495</v>
      </c>
      <c r="T226">
        <v>0</v>
      </c>
      <c r="U226">
        <v>0</v>
      </c>
      <c r="V226">
        <f t="shared" si="36"/>
        <v>17495</v>
      </c>
      <c r="W226" t="s">
        <v>35</v>
      </c>
      <c r="X226" t="s">
        <v>53</v>
      </c>
      <c r="Y226" t="s">
        <v>37</v>
      </c>
      <c r="Z226">
        <f t="shared" si="37"/>
        <v>9402.8211864406767</v>
      </c>
      <c r="AA226" t="s">
        <v>722</v>
      </c>
      <c r="AB226" t="s">
        <v>38</v>
      </c>
      <c r="AC226" t="s">
        <v>38</v>
      </c>
      <c r="AD226" t="str">
        <f t="shared" si="30"/>
        <v>bad</v>
      </c>
    </row>
    <row r="227" spans="1:30" x14ac:dyDescent="0.35">
      <c r="A227" t="s">
        <v>575</v>
      </c>
      <c r="B227" t="s">
        <v>576</v>
      </c>
      <c r="C227" t="s">
        <v>577</v>
      </c>
      <c r="D227" t="s">
        <v>50</v>
      </c>
      <c r="E227" t="s">
        <v>29</v>
      </c>
      <c r="F227">
        <v>151</v>
      </c>
      <c r="G227" t="s">
        <v>1880</v>
      </c>
      <c r="H227" t="str">
        <f t="shared" si="31"/>
        <v>08</v>
      </c>
      <c r="I227" t="str">
        <f t="shared" si="32"/>
        <v>04</v>
      </c>
      <c r="J227" t="str">
        <f t="shared" si="33"/>
        <v>2023</v>
      </c>
      <c r="K227" t="s">
        <v>928</v>
      </c>
      <c r="L227" t="s">
        <v>128</v>
      </c>
      <c r="M227" t="s">
        <v>129</v>
      </c>
      <c r="N227" t="s">
        <v>130</v>
      </c>
      <c r="O227" t="s">
        <v>33</v>
      </c>
      <c r="P227" t="s">
        <v>929</v>
      </c>
      <c r="Q227" t="s">
        <v>930</v>
      </c>
      <c r="R227">
        <v>1</v>
      </c>
      <c r="S227">
        <v>17495</v>
      </c>
      <c r="T227">
        <v>0</v>
      </c>
      <c r="U227">
        <v>0</v>
      </c>
      <c r="V227">
        <f t="shared" si="36"/>
        <v>17495</v>
      </c>
      <c r="W227" t="s">
        <v>566</v>
      </c>
      <c r="X227" t="s">
        <v>53</v>
      </c>
      <c r="Y227" t="s">
        <v>37</v>
      </c>
      <c r="Z227">
        <f t="shared" si="37"/>
        <v>9402.8211864406767</v>
      </c>
      <c r="AA227" t="s">
        <v>722</v>
      </c>
      <c r="AB227" t="s">
        <v>38</v>
      </c>
      <c r="AC227" t="s">
        <v>38</v>
      </c>
      <c r="AD227" t="str">
        <f t="shared" si="30"/>
        <v>bad</v>
      </c>
    </row>
    <row r="228" spans="1:30" x14ac:dyDescent="0.35">
      <c r="A228" t="s">
        <v>585</v>
      </c>
      <c r="B228" t="s">
        <v>586</v>
      </c>
      <c r="C228" t="s">
        <v>587</v>
      </c>
      <c r="D228" t="s">
        <v>44</v>
      </c>
      <c r="E228" t="s">
        <v>29</v>
      </c>
      <c r="F228">
        <v>65</v>
      </c>
      <c r="G228" t="s">
        <v>1878</v>
      </c>
      <c r="H228" t="str">
        <f t="shared" si="31"/>
        <v>09</v>
      </c>
      <c r="I228" t="str">
        <f t="shared" si="32"/>
        <v>04</v>
      </c>
      <c r="J228" t="str">
        <f t="shared" si="33"/>
        <v>2023</v>
      </c>
      <c r="K228" t="s">
        <v>931</v>
      </c>
      <c r="L228" t="s">
        <v>128</v>
      </c>
      <c r="M228" t="s">
        <v>270</v>
      </c>
      <c r="N228" t="s">
        <v>130</v>
      </c>
      <c r="O228" t="s">
        <v>33</v>
      </c>
      <c r="P228" t="s">
        <v>932</v>
      </c>
      <c r="Q228" t="s">
        <v>933</v>
      </c>
      <c r="R228">
        <v>1</v>
      </c>
      <c r="S228">
        <v>17495</v>
      </c>
      <c r="T228">
        <v>6998</v>
      </c>
      <c r="U228">
        <v>0</v>
      </c>
      <c r="V228">
        <f t="shared" si="36"/>
        <v>10497</v>
      </c>
      <c r="W228" t="s">
        <v>566</v>
      </c>
      <c r="X228" t="s">
        <v>47</v>
      </c>
      <c r="Y228" t="s">
        <v>37</v>
      </c>
      <c r="Z228">
        <f t="shared" si="37"/>
        <v>5641.6927118644071</v>
      </c>
      <c r="AA228" t="s">
        <v>847</v>
      </c>
      <c r="AB228" t="s">
        <v>48</v>
      </c>
      <c r="AC228" t="s">
        <v>48</v>
      </c>
      <c r="AD228" t="str">
        <f t="shared" si="30"/>
        <v>bad</v>
      </c>
    </row>
    <row r="229" spans="1:30" x14ac:dyDescent="0.35">
      <c r="A229" t="s">
        <v>561</v>
      </c>
      <c r="B229" t="s">
        <v>562</v>
      </c>
      <c r="C229" t="s">
        <v>563</v>
      </c>
      <c r="D229" t="s">
        <v>102</v>
      </c>
      <c r="E229" t="s">
        <v>29</v>
      </c>
      <c r="F229">
        <v>90</v>
      </c>
      <c r="G229" t="s">
        <v>1872</v>
      </c>
      <c r="H229" t="str">
        <f t="shared" si="31"/>
        <v>14</v>
      </c>
      <c r="I229" t="str">
        <f t="shared" si="32"/>
        <v>04</v>
      </c>
      <c r="J229" t="str">
        <f t="shared" si="33"/>
        <v>2023</v>
      </c>
      <c r="K229" t="s">
        <v>934</v>
      </c>
      <c r="L229" t="s">
        <v>128</v>
      </c>
      <c r="M229" t="s">
        <v>270</v>
      </c>
      <c r="N229" t="s">
        <v>130</v>
      </c>
      <c r="O229" t="s">
        <v>33</v>
      </c>
      <c r="P229" t="s">
        <v>392</v>
      </c>
      <c r="Q229" t="s">
        <v>393</v>
      </c>
      <c r="R229">
        <v>1</v>
      </c>
      <c r="S229">
        <v>17495</v>
      </c>
      <c r="T229">
        <v>6998</v>
      </c>
      <c r="U229">
        <v>525</v>
      </c>
      <c r="V229">
        <f t="shared" si="36"/>
        <v>10497</v>
      </c>
      <c r="W229" t="s">
        <v>566</v>
      </c>
      <c r="X229" t="s">
        <v>104</v>
      </c>
      <c r="Y229" t="s">
        <v>37</v>
      </c>
      <c r="Z229">
        <f t="shared" si="37"/>
        <v>5641.6927118644071</v>
      </c>
      <c r="AA229" t="s">
        <v>591</v>
      </c>
      <c r="AB229" t="s">
        <v>48</v>
      </c>
      <c r="AC229" t="s">
        <v>48</v>
      </c>
      <c r="AD229" t="str">
        <f t="shared" si="30"/>
        <v>bad</v>
      </c>
    </row>
    <row r="230" spans="1:30" x14ac:dyDescent="0.35">
      <c r="A230" t="s">
        <v>113</v>
      </c>
      <c r="B230" t="s">
        <v>114</v>
      </c>
      <c r="C230" t="s">
        <v>115</v>
      </c>
      <c r="D230" t="s">
        <v>50</v>
      </c>
      <c r="E230" t="s">
        <v>29</v>
      </c>
      <c r="F230">
        <v>74</v>
      </c>
      <c r="G230" t="s">
        <v>1872</v>
      </c>
      <c r="H230" t="str">
        <f t="shared" si="31"/>
        <v>14</v>
      </c>
      <c r="I230" t="str">
        <f t="shared" si="32"/>
        <v>04</v>
      </c>
      <c r="J230" t="str">
        <f t="shared" si="33"/>
        <v>2023</v>
      </c>
      <c r="K230" t="s">
        <v>935</v>
      </c>
      <c r="L230" t="s">
        <v>128</v>
      </c>
      <c r="M230" t="s">
        <v>270</v>
      </c>
      <c r="N230" t="s">
        <v>130</v>
      </c>
      <c r="O230" t="s">
        <v>33</v>
      </c>
      <c r="P230" t="s">
        <v>377</v>
      </c>
      <c r="Q230" t="s">
        <v>378</v>
      </c>
      <c r="R230">
        <v>1</v>
      </c>
      <c r="S230">
        <v>17495</v>
      </c>
      <c r="T230">
        <v>0</v>
      </c>
      <c r="U230">
        <v>0</v>
      </c>
      <c r="V230">
        <f t="shared" si="36"/>
        <v>17495</v>
      </c>
      <c r="W230" t="s">
        <v>35</v>
      </c>
      <c r="X230" t="s">
        <v>53</v>
      </c>
      <c r="Y230" t="s">
        <v>37</v>
      </c>
      <c r="Z230">
        <f t="shared" si="37"/>
        <v>9402.8211864406767</v>
      </c>
      <c r="AA230" t="s">
        <v>722</v>
      </c>
      <c r="AB230" t="s">
        <v>38</v>
      </c>
      <c r="AC230" t="s">
        <v>38</v>
      </c>
      <c r="AD230" t="str">
        <f t="shared" si="30"/>
        <v>bad</v>
      </c>
    </row>
    <row r="231" spans="1:30" x14ac:dyDescent="0.35">
      <c r="A231" t="s">
        <v>25</v>
      </c>
      <c r="B231" t="s">
        <v>26</v>
      </c>
      <c r="C231" t="s">
        <v>27</v>
      </c>
      <c r="D231" t="s">
        <v>102</v>
      </c>
      <c r="E231" t="s">
        <v>29</v>
      </c>
      <c r="F231">
        <v>165</v>
      </c>
      <c r="G231" t="s">
        <v>1892</v>
      </c>
      <c r="H231" t="str">
        <f t="shared" si="31"/>
        <v>15</v>
      </c>
      <c r="I231" t="str">
        <f t="shared" si="32"/>
        <v>04</v>
      </c>
      <c r="J231" t="str">
        <f t="shared" si="33"/>
        <v>2023</v>
      </c>
      <c r="K231" t="s">
        <v>936</v>
      </c>
      <c r="L231" t="s">
        <v>128</v>
      </c>
      <c r="M231" t="s">
        <v>270</v>
      </c>
      <c r="N231" t="s">
        <v>130</v>
      </c>
      <c r="O231" t="s">
        <v>33</v>
      </c>
      <c r="P231" t="s">
        <v>392</v>
      </c>
      <c r="Q231" t="s">
        <v>393</v>
      </c>
      <c r="R231">
        <v>1</v>
      </c>
      <c r="S231">
        <v>17495</v>
      </c>
      <c r="T231">
        <v>6998</v>
      </c>
      <c r="U231">
        <v>535</v>
      </c>
      <c r="V231">
        <f t="shared" si="36"/>
        <v>10497</v>
      </c>
      <c r="W231" t="s">
        <v>35</v>
      </c>
      <c r="X231" t="s">
        <v>104</v>
      </c>
      <c r="Y231" t="s">
        <v>37</v>
      </c>
      <c r="Z231">
        <f t="shared" si="37"/>
        <v>5641.6927118644071</v>
      </c>
      <c r="AA231" t="s">
        <v>591</v>
      </c>
      <c r="AB231" t="s">
        <v>48</v>
      </c>
      <c r="AC231" t="s">
        <v>48</v>
      </c>
      <c r="AD231" t="str">
        <f t="shared" si="30"/>
        <v>bad</v>
      </c>
    </row>
    <row r="232" spans="1:30" x14ac:dyDescent="0.35">
      <c r="A232" t="s">
        <v>825</v>
      </c>
      <c r="B232" t="s">
        <v>826</v>
      </c>
      <c r="C232" t="s">
        <v>827</v>
      </c>
      <c r="D232" t="s">
        <v>50</v>
      </c>
      <c r="E232" t="s">
        <v>29</v>
      </c>
      <c r="F232">
        <v>38</v>
      </c>
      <c r="G232" t="s">
        <v>1892</v>
      </c>
      <c r="H232" t="str">
        <f t="shared" si="31"/>
        <v>15</v>
      </c>
      <c r="I232" t="str">
        <f t="shared" si="32"/>
        <v>04</v>
      </c>
      <c r="J232" t="str">
        <f t="shared" si="33"/>
        <v>2023</v>
      </c>
      <c r="K232" t="s">
        <v>937</v>
      </c>
      <c r="L232" t="s">
        <v>128</v>
      </c>
      <c r="M232" t="s">
        <v>270</v>
      </c>
      <c r="N232" t="s">
        <v>130</v>
      </c>
      <c r="O232" t="s">
        <v>33</v>
      </c>
      <c r="P232" t="s">
        <v>938</v>
      </c>
      <c r="Q232" t="s">
        <v>939</v>
      </c>
      <c r="R232">
        <v>1</v>
      </c>
      <c r="S232">
        <v>17495</v>
      </c>
      <c r="T232">
        <v>0</v>
      </c>
      <c r="U232">
        <v>1225</v>
      </c>
      <c r="V232">
        <f t="shared" si="36"/>
        <v>17495</v>
      </c>
      <c r="W232" t="s">
        <v>566</v>
      </c>
      <c r="X232" t="s">
        <v>53</v>
      </c>
      <c r="Y232" t="s">
        <v>37</v>
      </c>
      <c r="Z232">
        <f t="shared" si="37"/>
        <v>9402.8211864406767</v>
      </c>
      <c r="AA232" t="s">
        <v>722</v>
      </c>
      <c r="AB232" t="s">
        <v>38</v>
      </c>
      <c r="AC232" t="s">
        <v>38</v>
      </c>
      <c r="AD232" t="str">
        <f t="shared" si="30"/>
        <v>bad</v>
      </c>
    </row>
    <row r="233" spans="1:30" x14ac:dyDescent="0.35">
      <c r="A233" t="s">
        <v>704</v>
      </c>
      <c r="B233" t="s">
        <v>705</v>
      </c>
      <c r="C233" t="s">
        <v>706</v>
      </c>
      <c r="D233" t="s">
        <v>50</v>
      </c>
      <c r="E233" t="s">
        <v>29</v>
      </c>
      <c r="F233">
        <v>90</v>
      </c>
      <c r="G233" t="s">
        <v>1871</v>
      </c>
      <c r="H233" t="str">
        <f t="shared" si="31"/>
        <v>17</v>
      </c>
      <c r="I233" t="str">
        <f t="shared" si="32"/>
        <v>04</v>
      </c>
      <c r="J233" t="str">
        <f t="shared" si="33"/>
        <v>2023</v>
      </c>
      <c r="K233" t="s">
        <v>940</v>
      </c>
      <c r="L233" t="s">
        <v>128</v>
      </c>
      <c r="M233" t="s">
        <v>408</v>
      </c>
      <c r="N233" t="s">
        <v>130</v>
      </c>
      <c r="O233" t="s">
        <v>33</v>
      </c>
      <c r="P233" t="s">
        <v>124</v>
      </c>
      <c r="Q233" t="s">
        <v>125</v>
      </c>
      <c r="R233">
        <v>1</v>
      </c>
      <c r="S233">
        <v>17495</v>
      </c>
      <c r="T233">
        <v>0</v>
      </c>
      <c r="U233">
        <v>495</v>
      </c>
      <c r="V233">
        <f t="shared" si="36"/>
        <v>17495</v>
      </c>
      <c r="W233" t="s">
        <v>566</v>
      </c>
      <c r="X233" t="s">
        <v>53</v>
      </c>
      <c r="Y233" t="s">
        <v>37</v>
      </c>
      <c r="Z233">
        <f t="shared" si="37"/>
        <v>9402.8211864406767</v>
      </c>
      <c r="AA233" t="s">
        <v>722</v>
      </c>
      <c r="AB233" t="s">
        <v>38</v>
      </c>
      <c r="AC233" t="s">
        <v>38</v>
      </c>
      <c r="AD233" t="str">
        <f t="shared" si="30"/>
        <v>bad</v>
      </c>
    </row>
    <row r="234" spans="1:30" x14ac:dyDescent="0.35">
      <c r="A234" t="s">
        <v>585</v>
      </c>
      <c r="B234" t="s">
        <v>586</v>
      </c>
      <c r="C234" t="s">
        <v>587</v>
      </c>
      <c r="D234" t="s">
        <v>50</v>
      </c>
      <c r="E234" t="s">
        <v>29</v>
      </c>
      <c r="F234">
        <v>131</v>
      </c>
      <c r="G234" t="s">
        <v>1873</v>
      </c>
      <c r="H234" t="str">
        <f t="shared" si="31"/>
        <v>18</v>
      </c>
      <c r="I234" t="str">
        <f t="shared" si="32"/>
        <v>04</v>
      </c>
      <c r="J234" t="str">
        <f t="shared" si="33"/>
        <v>2023</v>
      </c>
      <c r="K234" t="s">
        <v>941</v>
      </c>
      <c r="L234" t="s">
        <v>128</v>
      </c>
      <c r="M234" t="s">
        <v>408</v>
      </c>
      <c r="N234" t="s">
        <v>130</v>
      </c>
      <c r="O234" t="s">
        <v>33</v>
      </c>
      <c r="P234" t="s">
        <v>124</v>
      </c>
      <c r="Q234" t="s">
        <v>125</v>
      </c>
      <c r="R234">
        <v>1</v>
      </c>
      <c r="S234">
        <v>17495</v>
      </c>
      <c r="T234">
        <v>0</v>
      </c>
      <c r="U234">
        <v>0</v>
      </c>
      <c r="V234">
        <f t="shared" si="36"/>
        <v>17495</v>
      </c>
      <c r="W234" t="s">
        <v>566</v>
      </c>
      <c r="X234" t="s">
        <v>53</v>
      </c>
      <c r="Y234" t="s">
        <v>37</v>
      </c>
      <c r="Z234">
        <f t="shared" si="37"/>
        <v>9402.8211864406767</v>
      </c>
      <c r="AA234" t="s">
        <v>722</v>
      </c>
      <c r="AB234" t="s">
        <v>38</v>
      </c>
      <c r="AC234" t="s">
        <v>38</v>
      </c>
      <c r="AD234" t="str">
        <f t="shared" si="30"/>
        <v>bad</v>
      </c>
    </row>
    <row r="235" spans="1:30" x14ac:dyDescent="0.35">
      <c r="A235" t="s">
        <v>568</v>
      </c>
      <c r="B235" t="s">
        <v>569</v>
      </c>
      <c r="C235" t="s">
        <v>570</v>
      </c>
      <c r="D235" t="s">
        <v>44</v>
      </c>
      <c r="E235" t="s">
        <v>29</v>
      </c>
      <c r="F235">
        <v>108</v>
      </c>
      <c r="G235" t="s">
        <v>1877</v>
      </c>
      <c r="H235" t="str">
        <f t="shared" si="31"/>
        <v>21</v>
      </c>
      <c r="I235" t="str">
        <f t="shared" si="32"/>
        <v>04</v>
      </c>
      <c r="J235" t="str">
        <f t="shared" si="33"/>
        <v>2023</v>
      </c>
      <c r="K235" t="s">
        <v>942</v>
      </c>
      <c r="L235" t="s">
        <v>128</v>
      </c>
      <c r="M235" t="s">
        <v>408</v>
      </c>
      <c r="N235" t="s">
        <v>130</v>
      </c>
      <c r="O235" t="s">
        <v>33</v>
      </c>
      <c r="P235" t="s">
        <v>932</v>
      </c>
      <c r="Q235" t="s">
        <v>933</v>
      </c>
      <c r="R235">
        <v>1</v>
      </c>
      <c r="S235">
        <v>17495</v>
      </c>
      <c r="T235">
        <v>6998</v>
      </c>
      <c r="U235">
        <v>0</v>
      </c>
      <c r="V235">
        <f t="shared" si="36"/>
        <v>10497</v>
      </c>
      <c r="W235" t="s">
        <v>566</v>
      </c>
      <c r="X235" t="s">
        <v>47</v>
      </c>
      <c r="Y235" t="s">
        <v>37</v>
      </c>
      <c r="Z235">
        <f t="shared" si="37"/>
        <v>5641.6927118644071</v>
      </c>
      <c r="AA235" t="s">
        <v>847</v>
      </c>
      <c r="AB235" t="s">
        <v>48</v>
      </c>
      <c r="AC235" t="s">
        <v>48</v>
      </c>
      <c r="AD235" t="str">
        <f t="shared" si="30"/>
        <v>bad</v>
      </c>
    </row>
    <row r="236" spans="1:30" x14ac:dyDescent="0.35">
      <c r="A236" t="s">
        <v>943</v>
      </c>
      <c r="B236" t="s">
        <v>944</v>
      </c>
      <c r="C236" t="s">
        <v>945</v>
      </c>
      <c r="D236" t="s">
        <v>50</v>
      </c>
      <c r="E236" t="s">
        <v>29</v>
      </c>
      <c r="F236">
        <v>83</v>
      </c>
      <c r="G236" t="s">
        <v>1887</v>
      </c>
      <c r="H236" t="str">
        <f t="shared" si="31"/>
        <v>22</v>
      </c>
      <c r="I236" t="str">
        <f t="shared" si="32"/>
        <v>04</v>
      </c>
      <c r="J236" t="str">
        <f t="shared" si="33"/>
        <v>2023</v>
      </c>
      <c r="K236" t="s">
        <v>946</v>
      </c>
      <c r="L236" t="s">
        <v>128</v>
      </c>
      <c r="M236" t="s">
        <v>408</v>
      </c>
      <c r="N236" t="s">
        <v>130</v>
      </c>
      <c r="O236" t="s">
        <v>33</v>
      </c>
      <c r="P236" t="s">
        <v>929</v>
      </c>
      <c r="Q236" t="s">
        <v>930</v>
      </c>
      <c r="R236">
        <v>1</v>
      </c>
      <c r="S236">
        <v>17495</v>
      </c>
      <c r="T236">
        <v>0</v>
      </c>
      <c r="U236">
        <v>0</v>
      </c>
      <c r="V236">
        <f t="shared" si="36"/>
        <v>17495</v>
      </c>
      <c r="W236" t="s">
        <v>566</v>
      </c>
      <c r="X236" t="s">
        <v>53</v>
      </c>
      <c r="Y236" t="s">
        <v>37</v>
      </c>
      <c r="Z236">
        <f t="shared" si="37"/>
        <v>9402.8211864406767</v>
      </c>
      <c r="AA236" t="s">
        <v>722</v>
      </c>
      <c r="AB236" t="s">
        <v>38</v>
      </c>
      <c r="AC236" t="s">
        <v>38</v>
      </c>
      <c r="AD236" t="str">
        <f t="shared" si="30"/>
        <v>bad</v>
      </c>
    </row>
    <row r="237" spans="1:30" x14ac:dyDescent="0.35">
      <c r="A237" t="s">
        <v>686</v>
      </c>
      <c r="B237" t="s">
        <v>687</v>
      </c>
      <c r="C237" t="s">
        <v>688</v>
      </c>
      <c r="D237" t="s">
        <v>50</v>
      </c>
      <c r="E237" t="s">
        <v>29</v>
      </c>
      <c r="F237">
        <v>70</v>
      </c>
      <c r="G237" t="s">
        <v>1874</v>
      </c>
      <c r="H237" t="str">
        <f t="shared" si="31"/>
        <v>23</v>
      </c>
      <c r="I237" t="str">
        <f t="shared" si="32"/>
        <v>04</v>
      </c>
      <c r="J237" t="str">
        <f t="shared" si="33"/>
        <v>2023</v>
      </c>
      <c r="K237" t="s">
        <v>947</v>
      </c>
      <c r="L237" t="s">
        <v>128</v>
      </c>
      <c r="M237" t="s">
        <v>515</v>
      </c>
      <c r="N237" t="s">
        <v>130</v>
      </c>
      <c r="O237" t="s">
        <v>33</v>
      </c>
      <c r="P237" t="s">
        <v>124</v>
      </c>
      <c r="Q237" t="s">
        <v>125</v>
      </c>
      <c r="R237">
        <v>1</v>
      </c>
      <c r="S237">
        <v>17495</v>
      </c>
      <c r="T237">
        <v>0</v>
      </c>
      <c r="U237">
        <v>875</v>
      </c>
      <c r="V237">
        <f t="shared" si="36"/>
        <v>17495</v>
      </c>
      <c r="W237" t="s">
        <v>690</v>
      </c>
      <c r="X237" t="s">
        <v>53</v>
      </c>
      <c r="Y237" t="s">
        <v>37</v>
      </c>
      <c r="Z237">
        <f t="shared" si="37"/>
        <v>9402.8211864406767</v>
      </c>
      <c r="AA237" t="s">
        <v>722</v>
      </c>
      <c r="AB237" t="s">
        <v>38</v>
      </c>
      <c r="AC237" t="s">
        <v>38</v>
      </c>
      <c r="AD237" t="str">
        <f t="shared" si="30"/>
        <v>bad</v>
      </c>
    </row>
    <row r="238" spans="1:30" x14ac:dyDescent="0.35">
      <c r="A238" t="s">
        <v>25</v>
      </c>
      <c r="B238" t="s">
        <v>26</v>
      </c>
      <c r="C238" t="s">
        <v>27</v>
      </c>
      <c r="D238" t="s">
        <v>50</v>
      </c>
      <c r="E238" t="s">
        <v>29</v>
      </c>
      <c r="F238">
        <v>5497</v>
      </c>
      <c r="G238" t="s">
        <v>1953</v>
      </c>
      <c r="H238" t="str">
        <f t="shared" si="31"/>
        <v>29</v>
      </c>
      <c r="I238" t="str">
        <f t="shared" si="32"/>
        <v>03</v>
      </c>
      <c r="J238" t="str">
        <f t="shared" si="33"/>
        <v>2023</v>
      </c>
      <c r="K238" t="s">
        <v>948</v>
      </c>
      <c r="L238" t="s">
        <v>30</v>
      </c>
      <c r="M238" t="s">
        <v>31</v>
      </c>
      <c r="N238" t="s">
        <v>32</v>
      </c>
      <c r="O238" t="s">
        <v>33</v>
      </c>
      <c r="P238" t="s">
        <v>51</v>
      </c>
      <c r="Q238" t="s">
        <v>52</v>
      </c>
      <c r="R238">
        <v>1</v>
      </c>
      <c r="S238">
        <v>16995</v>
      </c>
      <c r="T238">
        <v>0</v>
      </c>
      <c r="U238">
        <v>850</v>
      </c>
      <c r="V238">
        <v>16995</v>
      </c>
      <c r="W238" t="s">
        <v>35</v>
      </c>
      <c r="X238" t="s">
        <v>53</v>
      </c>
      <c r="Y238" t="s">
        <v>37</v>
      </c>
      <c r="Z238">
        <v>9134.0923728813541</v>
      </c>
      <c r="AA238" t="s">
        <v>722</v>
      </c>
      <c r="AB238" t="s">
        <v>38</v>
      </c>
      <c r="AC238" t="s">
        <v>38</v>
      </c>
      <c r="AD238" t="str">
        <f t="shared" si="30"/>
        <v>bad</v>
      </c>
    </row>
    <row r="239" spans="1:30" x14ac:dyDescent="0.35">
      <c r="A239" t="s">
        <v>25</v>
      </c>
      <c r="B239" t="s">
        <v>26</v>
      </c>
      <c r="C239" t="s">
        <v>27</v>
      </c>
      <c r="D239" t="s">
        <v>102</v>
      </c>
      <c r="E239" t="s">
        <v>29</v>
      </c>
      <c r="F239">
        <v>143</v>
      </c>
      <c r="G239" t="s">
        <v>1891</v>
      </c>
      <c r="H239" t="str">
        <f t="shared" si="31"/>
        <v>11</v>
      </c>
      <c r="I239" t="str">
        <f t="shared" si="32"/>
        <v>04</v>
      </c>
      <c r="J239" t="str">
        <f t="shared" si="33"/>
        <v>2023</v>
      </c>
      <c r="K239" t="s">
        <v>949</v>
      </c>
      <c r="L239" t="s">
        <v>128</v>
      </c>
      <c r="M239" t="s">
        <v>270</v>
      </c>
      <c r="N239" t="s">
        <v>130</v>
      </c>
      <c r="O239" t="s">
        <v>33</v>
      </c>
      <c r="P239" t="s">
        <v>335</v>
      </c>
      <c r="Q239" t="s">
        <v>336</v>
      </c>
      <c r="R239">
        <v>1</v>
      </c>
      <c r="S239">
        <v>16995</v>
      </c>
      <c r="T239">
        <v>5098</v>
      </c>
      <c r="U239">
        <v>833</v>
      </c>
      <c r="V239">
        <f>S239-T239</f>
        <v>11897</v>
      </c>
      <c r="W239" t="s">
        <v>35</v>
      </c>
      <c r="X239" t="s">
        <v>104</v>
      </c>
      <c r="Y239" t="s">
        <v>37</v>
      </c>
      <c r="Z239">
        <f>IF(Y239="Traditional",V239-(V239*31%)-(V239*18/118),V239-(V239*22%)-(V239*18/118))</f>
        <v>6394.1333898305093</v>
      </c>
      <c r="AA239" t="s">
        <v>591</v>
      </c>
      <c r="AB239" t="s">
        <v>48</v>
      </c>
      <c r="AC239" t="s">
        <v>48</v>
      </c>
      <c r="AD239" t="str">
        <f t="shared" si="30"/>
        <v>bad</v>
      </c>
    </row>
    <row r="240" spans="1:30" x14ac:dyDescent="0.35">
      <c r="A240" t="s">
        <v>585</v>
      </c>
      <c r="B240" t="s">
        <v>586</v>
      </c>
      <c r="C240" t="s">
        <v>587</v>
      </c>
      <c r="D240" t="s">
        <v>102</v>
      </c>
      <c r="E240" t="s">
        <v>29</v>
      </c>
      <c r="F240">
        <v>129</v>
      </c>
      <c r="G240" t="s">
        <v>1873</v>
      </c>
      <c r="H240" t="str">
        <f t="shared" si="31"/>
        <v>18</v>
      </c>
      <c r="I240" t="str">
        <f t="shared" si="32"/>
        <v>04</v>
      </c>
      <c r="J240" t="str">
        <f t="shared" si="33"/>
        <v>2023</v>
      </c>
      <c r="K240" t="s">
        <v>950</v>
      </c>
      <c r="L240" t="s">
        <v>128</v>
      </c>
      <c r="M240" t="s">
        <v>408</v>
      </c>
      <c r="N240" t="s">
        <v>130</v>
      </c>
      <c r="O240" t="s">
        <v>33</v>
      </c>
      <c r="P240" t="s">
        <v>951</v>
      </c>
      <c r="Q240" t="s">
        <v>952</v>
      </c>
      <c r="R240">
        <v>1</v>
      </c>
      <c r="S240">
        <v>16995</v>
      </c>
      <c r="T240">
        <v>5098</v>
      </c>
      <c r="U240">
        <v>0</v>
      </c>
      <c r="V240">
        <f>S240-T240</f>
        <v>11897</v>
      </c>
      <c r="W240" t="s">
        <v>566</v>
      </c>
      <c r="X240" t="s">
        <v>104</v>
      </c>
      <c r="Y240" t="s">
        <v>37</v>
      </c>
      <c r="Z240">
        <f>IF(Y240="Traditional",V240-(V240*31%)-(V240*18/118),V240-(V240*22%)-(V240*18/118))</f>
        <v>6394.1333898305093</v>
      </c>
      <c r="AA240" t="s">
        <v>591</v>
      </c>
      <c r="AB240" t="s">
        <v>48</v>
      </c>
      <c r="AC240" t="s">
        <v>48</v>
      </c>
      <c r="AD240" t="str">
        <f t="shared" si="30"/>
        <v>bad</v>
      </c>
    </row>
    <row r="241" spans="1:30" x14ac:dyDescent="0.35">
      <c r="A241" t="s">
        <v>113</v>
      </c>
      <c r="B241" t="s">
        <v>114</v>
      </c>
      <c r="C241" t="s">
        <v>115</v>
      </c>
      <c r="D241" t="s">
        <v>50</v>
      </c>
      <c r="E241" t="s">
        <v>29</v>
      </c>
      <c r="F241">
        <v>121</v>
      </c>
      <c r="G241" t="s">
        <v>1877</v>
      </c>
      <c r="H241" t="str">
        <f t="shared" si="31"/>
        <v>21</v>
      </c>
      <c r="I241" t="str">
        <f t="shared" si="32"/>
        <v>04</v>
      </c>
      <c r="J241" t="str">
        <f t="shared" si="33"/>
        <v>2023</v>
      </c>
      <c r="K241" t="s">
        <v>953</v>
      </c>
      <c r="L241" t="s">
        <v>128</v>
      </c>
      <c r="M241" t="s">
        <v>408</v>
      </c>
      <c r="N241" t="s">
        <v>130</v>
      </c>
      <c r="O241" t="s">
        <v>33</v>
      </c>
      <c r="P241" t="s">
        <v>490</v>
      </c>
      <c r="Q241" t="s">
        <v>491</v>
      </c>
      <c r="R241">
        <v>1</v>
      </c>
      <c r="S241">
        <v>16995</v>
      </c>
      <c r="T241">
        <v>0</v>
      </c>
      <c r="U241">
        <v>0</v>
      </c>
      <c r="V241">
        <f>S241-T241</f>
        <v>16995</v>
      </c>
      <c r="W241" t="s">
        <v>35</v>
      </c>
      <c r="X241" t="s">
        <v>53</v>
      </c>
      <c r="Y241" t="s">
        <v>37</v>
      </c>
      <c r="Z241">
        <f>IF(Y241="Traditional",V241-(V241*31%)-(V241*18/118),V241-(V241*22%)-(V241*18/118))</f>
        <v>9134.0923728813541</v>
      </c>
      <c r="AA241" t="s">
        <v>722</v>
      </c>
      <c r="AB241" t="s">
        <v>38</v>
      </c>
      <c r="AC241" t="s">
        <v>38</v>
      </c>
      <c r="AD241" t="str">
        <f t="shared" si="30"/>
        <v>bad</v>
      </c>
    </row>
    <row r="242" spans="1:30" x14ac:dyDescent="0.35">
      <c r="A242" t="s">
        <v>25</v>
      </c>
      <c r="B242" t="s">
        <v>26</v>
      </c>
      <c r="C242" t="s">
        <v>27</v>
      </c>
      <c r="D242" t="s">
        <v>44</v>
      </c>
      <c r="E242" t="s">
        <v>29</v>
      </c>
      <c r="F242">
        <v>5500</v>
      </c>
      <c r="G242" t="s">
        <v>1952</v>
      </c>
      <c r="H242" t="str">
        <f t="shared" si="31"/>
        <v>30</v>
      </c>
      <c r="I242" t="str">
        <f t="shared" si="32"/>
        <v>03</v>
      </c>
      <c r="J242" t="str">
        <f t="shared" si="33"/>
        <v>2023</v>
      </c>
      <c r="K242" t="s">
        <v>954</v>
      </c>
      <c r="L242" t="s">
        <v>30</v>
      </c>
      <c r="M242" t="s">
        <v>31</v>
      </c>
      <c r="N242" t="s">
        <v>32</v>
      </c>
      <c r="O242" t="s">
        <v>33</v>
      </c>
      <c r="P242" t="s">
        <v>54</v>
      </c>
      <c r="Q242" t="s">
        <v>54</v>
      </c>
      <c r="R242">
        <v>1</v>
      </c>
      <c r="S242">
        <v>16495</v>
      </c>
      <c r="T242">
        <v>0</v>
      </c>
      <c r="U242">
        <v>0</v>
      </c>
      <c r="V242">
        <v>16495</v>
      </c>
      <c r="W242" t="s">
        <v>35</v>
      </c>
      <c r="X242" t="s">
        <v>55</v>
      </c>
      <c r="Y242" t="s">
        <v>37</v>
      </c>
      <c r="Z242">
        <v>8865.3635593220333</v>
      </c>
      <c r="AA242" t="s">
        <v>724</v>
      </c>
      <c r="AB242" t="s">
        <v>38</v>
      </c>
      <c r="AC242" t="s">
        <v>38</v>
      </c>
      <c r="AD242" t="str">
        <f t="shared" si="30"/>
        <v>bad</v>
      </c>
    </row>
    <row r="243" spans="1:30" x14ac:dyDescent="0.35">
      <c r="A243" t="s">
        <v>568</v>
      </c>
      <c r="B243" t="s">
        <v>569</v>
      </c>
      <c r="C243" t="s">
        <v>570</v>
      </c>
      <c r="D243" t="s">
        <v>44</v>
      </c>
      <c r="E243" t="s">
        <v>29</v>
      </c>
      <c r="F243">
        <v>88</v>
      </c>
      <c r="G243" t="s">
        <v>1871</v>
      </c>
      <c r="H243" t="str">
        <f t="shared" si="31"/>
        <v>17</v>
      </c>
      <c r="I243" t="str">
        <f t="shared" si="32"/>
        <v>04</v>
      </c>
      <c r="J243" t="str">
        <f t="shared" si="33"/>
        <v>2023</v>
      </c>
      <c r="K243" t="s">
        <v>955</v>
      </c>
      <c r="L243" t="s">
        <v>128</v>
      </c>
      <c r="M243" t="s">
        <v>408</v>
      </c>
      <c r="N243" t="s">
        <v>130</v>
      </c>
      <c r="O243" t="s">
        <v>33</v>
      </c>
      <c r="P243" t="s">
        <v>956</v>
      </c>
      <c r="Q243" t="s">
        <v>956</v>
      </c>
      <c r="R243">
        <v>1</v>
      </c>
      <c r="S243">
        <v>16495</v>
      </c>
      <c r="T243">
        <v>6598</v>
      </c>
      <c r="U243">
        <v>0</v>
      </c>
      <c r="V243">
        <f t="shared" ref="V243:V249" si="38">S243-T243</f>
        <v>9897</v>
      </c>
      <c r="W243" t="s">
        <v>566</v>
      </c>
      <c r="X243" t="s">
        <v>47</v>
      </c>
      <c r="Y243" t="s">
        <v>37</v>
      </c>
      <c r="Z243">
        <f t="shared" ref="Z243:Z249" si="39">IF(Y243="Traditional",V243-(V243*31%)-(V243*18/118),V243-(V243*22%)-(V243*18/118))</f>
        <v>5319.2181355932207</v>
      </c>
      <c r="AA243" t="s">
        <v>847</v>
      </c>
      <c r="AB243" t="s">
        <v>48</v>
      </c>
      <c r="AC243" t="s">
        <v>48</v>
      </c>
      <c r="AD243" t="str">
        <f t="shared" si="30"/>
        <v>bad</v>
      </c>
    </row>
    <row r="244" spans="1:30" x14ac:dyDescent="0.35">
      <c r="A244" t="s">
        <v>585</v>
      </c>
      <c r="B244" t="s">
        <v>586</v>
      </c>
      <c r="C244" t="s">
        <v>587</v>
      </c>
      <c r="D244" t="s">
        <v>72</v>
      </c>
      <c r="E244" t="s">
        <v>29</v>
      </c>
      <c r="F244">
        <v>59</v>
      </c>
      <c r="G244" t="s">
        <v>1878</v>
      </c>
      <c r="H244" t="str">
        <f t="shared" si="31"/>
        <v>09</v>
      </c>
      <c r="I244" t="str">
        <f t="shared" si="32"/>
        <v>04</v>
      </c>
      <c r="J244" t="str">
        <f t="shared" si="33"/>
        <v>2023</v>
      </c>
      <c r="K244" t="s">
        <v>957</v>
      </c>
      <c r="L244" t="s">
        <v>128</v>
      </c>
      <c r="M244" t="s">
        <v>270</v>
      </c>
      <c r="N244" t="s">
        <v>130</v>
      </c>
      <c r="O244" t="s">
        <v>33</v>
      </c>
      <c r="P244" t="s">
        <v>958</v>
      </c>
      <c r="Q244" t="s">
        <v>958</v>
      </c>
      <c r="R244">
        <v>1</v>
      </c>
      <c r="S244">
        <v>15995</v>
      </c>
      <c r="T244">
        <v>9597</v>
      </c>
      <c r="U244">
        <v>0</v>
      </c>
      <c r="V244">
        <f t="shared" si="38"/>
        <v>6398</v>
      </c>
      <c r="W244" t="s">
        <v>566</v>
      </c>
      <c r="X244" t="s">
        <v>75</v>
      </c>
      <c r="Y244" t="s">
        <v>37</v>
      </c>
      <c r="Z244">
        <f t="shared" si="39"/>
        <v>3438.6538983050846</v>
      </c>
      <c r="AA244" t="s">
        <v>856</v>
      </c>
      <c r="AB244" t="s">
        <v>48</v>
      </c>
      <c r="AC244" t="s">
        <v>48</v>
      </c>
      <c r="AD244" t="str">
        <f t="shared" si="30"/>
        <v>bad</v>
      </c>
    </row>
    <row r="245" spans="1:30" x14ac:dyDescent="0.35">
      <c r="A245" t="s">
        <v>113</v>
      </c>
      <c r="B245" t="s">
        <v>114</v>
      </c>
      <c r="C245" t="s">
        <v>115</v>
      </c>
      <c r="D245" t="s">
        <v>72</v>
      </c>
      <c r="E245" t="s">
        <v>29</v>
      </c>
      <c r="F245">
        <v>66</v>
      </c>
      <c r="G245" t="s">
        <v>1875</v>
      </c>
      <c r="H245" t="str">
        <f t="shared" si="31"/>
        <v>13</v>
      </c>
      <c r="I245" t="str">
        <f t="shared" si="32"/>
        <v>04</v>
      </c>
      <c r="J245" t="str">
        <f t="shared" si="33"/>
        <v>2023</v>
      </c>
      <c r="K245" t="s">
        <v>959</v>
      </c>
      <c r="L245" t="s">
        <v>128</v>
      </c>
      <c r="M245" t="s">
        <v>270</v>
      </c>
      <c r="N245" t="s">
        <v>130</v>
      </c>
      <c r="O245" t="s">
        <v>33</v>
      </c>
      <c r="P245" t="s">
        <v>357</v>
      </c>
      <c r="Q245" t="s">
        <v>357</v>
      </c>
      <c r="R245">
        <v>1</v>
      </c>
      <c r="S245">
        <v>15995</v>
      </c>
      <c r="T245">
        <v>9597</v>
      </c>
      <c r="U245">
        <v>0</v>
      </c>
      <c r="V245">
        <f t="shared" si="38"/>
        <v>6398</v>
      </c>
      <c r="W245" t="s">
        <v>35</v>
      </c>
      <c r="X245" t="s">
        <v>75</v>
      </c>
      <c r="Y245" t="s">
        <v>37</v>
      </c>
      <c r="Z245">
        <f t="shared" si="39"/>
        <v>3438.6538983050846</v>
      </c>
      <c r="AA245" t="s">
        <v>856</v>
      </c>
      <c r="AB245" t="s">
        <v>48</v>
      </c>
      <c r="AC245" t="s">
        <v>48</v>
      </c>
      <c r="AD245" t="str">
        <f t="shared" si="30"/>
        <v>bad</v>
      </c>
    </row>
    <row r="246" spans="1:30" x14ac:dyDescent="0.35">
      <c r="A246" t="s">
        <v>585</v>
      </c>
      <c r="B246" t="s">
        <v>586</v>
      </c>
      <c r="C246" t="s">
        <v>587</v>
      </c>
      <c r="D246" t="s">
        <v>50</v>
      </c>
      <c r="E246" t="s">
        <v>29</v>
      </c>
      <c r="F246">
        <v>101</v>
      </c>
      <c r="G246" t="s">
        <v>1892</v>
      </c>
      <c r="H246" t="str">
        <f t="shared" si="31"/>
        <v>15</v>
      </c>
      <c r="I246" t="str">
        <f t="shared" si="32"/>
        <v>04</v>
      </c>
      <c r="J246" t="str">
        <f t="shared" si="33"/>
        <v>2023</v>
      </c>
      <c r="K246" t="s">
        <v>960</v>
      </c>
      <c r="L246" t="s">
        <v>128</v>
      </c>
      <c r="M246" t="s">
        <v>270</v>
      </c>
      <c r="N246" t="s">
        <v>130</v>
      </c>
      <c r="O246" t="s">
        <v>33</v>
      </c>
      <c r="P246" t="s">
        <v>961</v>
      </c>
      <c r="Q246" t="s">
        <v>939</v>
      </c>
      <c r="R246">
        <v>1</v>
      </c>
      <c r="S246">
        <v>15995</v>
      </c>
      <c r="T246">
        <v>0</v>
      </c>
      <c r="U246">
        <v>0</v>
      </c>
      <c r="V246">
        <f t="shared" si="38"/>
        <v>15995</v>
      </c>
      <c r="W246" t="s">
        <v>566</v>
      </c>
      <c r="X246" t="s">
        <v>53</v>
      </c>
      <c r="Y246" t="s">
        <v>37</v>
      </c>
      <c r="Z246">
        <f t="shared" si="39"/>
        <v>8596.6347457627107</v>
      </c>
      <c r="AA246" t="s">
        <v>722</v>
      </c>
      <c r="AB246" t="s">
        <v>38</v>
      </c>
      <c r="AC246" t="s">
        <v>38</v>
      </c>
      <c r="AD246" t="str">
        <f t="shared" si="30"/>
        <v>bad</v>
      </c>
    </row>
    <row r="247" spans="1:30" x14ac:dyDescent="0.35">
      <c r="A247" t="s">
        <v>585</v>
      </c>
      <c r="B247" t="s">
        <v>586</v>
      </c>
      <c r="C247" t="s">
        <v>587</v>
      </c>
      <c r="D247" t="s">
        <v>72</v>
      </c>
      <c r="E247" t="s">
        <v>29</v>
      </c>
      <c r="F247">
        <v>146</v>
      </c>
      <c r="G247" t="s">
        <v>1877</v>
      </c>
      <c r="H247" t="str">
        <f t="shared" si="31"/>
        <v>21</v>
      </c>
      <c r="I247" t="str">
        <f t="shared" si="32"/>
        <v>04</v>
      </c>
      <c r="J247" t="str">
        <f t="shared" si="33"/>
        <v>2023</v>
      </c>
      <c r="K247" t="s">
        <v>962</v>
      </c>
      <c r="L247" t="s">
        <v>128</v>
      </c>
      <c r="M247" t="s">
        <v>408</v>
      </c>
      <c r="N247" t="s">
        <v>130</v>
      </c>
      <c r="O247" t="s">
        <v>33</v>
      </c>
      <c r="P247" t="s">
        <v>357</v>
      </c>
      <c r="Q247" t="s">
        <v>357</v>
      </c>
      <c r="R247">
        <v>1</v>
      </c>
      <c r="S247">
        <v>15995</v>
      </c>
      <c r="T247">
        <v>9597</v>
      </c>
      <c r="U247">
        <v>0</v>
      </c>
      <c r="V247">
        <f t="shared" si="38"/>
        <v>6398</v>
      </c>
      <c r="W247" t="s">
        <v>566</v>
      </c>
      <c r="X247" t="s">
        <v>75</v>
      </c>
      <c r="Y247" t="s">
        <v>37</v>
      </c>
      <c r="Z247">
        <f t="shared" si="39"/>
        <v>3438.6538983050846</v>
      </c>
      <c r="AA247" t="s">
        <v>856</v>
      </c>
      <c r="AB247" t="s">
        <v>48</v>
      </c>
      <c r="AC247" t="s">
        <v>48</v>
      </c>
      <c r="AD247" t="str">
        <f t="shared" si="30"/>
        <v>bad</v>
      </c>
    </row>
    <row r="248" spans="1:30" x14ac:dyDescent="0.35">
      <c r="A248" t="s">
        <v>585</v>
      </c>
      <c r="B248" t="s">
        <v>586</v>
      </c>
      <c r="C248" t="s">
        <v>587</v>
      </c>
      <c r="D248" t="s">
        <v>102</v>
      </c>
      <c r="E248" t="s">
        <v>29</v>
      </c>
      <c r="F248">
        <v>152</v>
      </c>
      <c r="G248" t="s">
        <v>1887</v>
      </c>
      <c r="H248" t="str">
        <f t="shared" si="31"/>
        <v>22</v>
      </c>
      <c r="I248" t="str">
        <f t="shared" si="32"/>
        <v>04</v>
      </c>
      <c r="J248" t="str">
        <f t="shared" si="33"/>
        <v>2023</v>
      </c>
      <c r="K248" t="s">
        <v>963</v>
      </c>
      <c r="L248" t="s">
        <v>128</v>
      </c>
      <c r="M248" t="s">
        <v>408</v>
      </c>
      <c r="N248" t="s">
        <v>130</v>
      </c>
      <c r="O248" t="s">
        <v>33</v>
      </c>
      <c r="P248" t="s">
        <v>964</v>
      </c>
      <c r="Q248" t="s">
        <v>965</v>
      </c>
      <c r="R248">
        <v>1</v>
      </c>
      <c r="S248">
        <v>15995</v>
      </c>
      <c r="T248">
        <v>7998</v>
      </c>
      <c r="U248">
        <v>0</v>
      </c>
      <c r="V248">
        <f t="shared" si="38"/>
        <v>7997</v>
      </c>
      <c r="W248" t="s">
        <v>566</v>
      </c>
      <c r="X248" t="s">
        <v>104</v>
      </c>
      <c r="Y248" t="s">
        <v>37</v>
      </c>
      <c r="Z248">
        <f t="shared" si="39"/>
        <v>4298.0486440677969</v>
      </c>
      <c r="AA248" t="s">
        <v>591</v>
      </c>
      <c r="AB248" t="s">
        <v>48</v>
      </c>
      <c r="AC248" t="s">
        <v>48</v>
      </c>
      <c r="AD248" t="str">
        <f t="shared" si="30"/>
        <v>bad</v>
      </c>
    </row>
    <row r="249" spans="1:30" x14ac:dyDescent="0.35">
      <c r="A249" t="s">
        <v>668</v>
      </c>
      <c r="B249" t="s">
        <v>669</v>
      </c>
      <c r="C249" t="s">
        <v>670</v>
      </c>
      <c r="D249" t="s">
        <v>72</v>
      </c>
      <c r="E249" t="s">
        <v>29</v>
      </c>
      <c r="F249">
        <v>127</v>
      </c>
      <c r="G249" t="s">
        <v>1874</v>
      </c>
      <c r="H249" t="str">
        <f t="shared" si="31"/>
        <v>23</v>
      </c>
      <c r="I249" t="str">
        <f t="shared" si="32"/>
        <v>04</v>
      </c>
      <c r="J249" t="str">
        <f t="shared" si="33"/>
        <v>2023</v>
      </c>
      <c r="K249" t="s">
        <v>966</v>
      </c>
      <c r="L249" t="s">
        <v>128</v>
      </c>
      <c r="M249" t="s">
        <v>515</v>
      </c>
      <c r="N249" t="s">
        <v>130</v>
      </c>
      <c r="O249" t="s">
        <v>33</v>
      </c>
      <c r="P249" t="s">
        <v>357</v>
      </c>
      <c r="Q249" t="s">
        <v>357</v>
      </c>
      <c r="R249">
        <v>1</v>
      </c>
      <c r="S249">
        <v>15995</v>
      </c>
      <c r="T249">
        <v>9597</v>
      </c>
      <c r="U249">
        <v>0</v>
      </c>
      <c r="V249">
        <f t="shared" si="38"/>
        <v>6398</v>
      </c>
      <c r="W249" t="s">
        <v>566</v>
      </c>
      <c r="X249" t="s">
        <v>75</v>
      </c>
      <c r="Y249" t="s">
        <v>37</v>
      </c>
      <c r="Z249">
        <f t="shared" si="39"/>
        <v>3438.6538983050846</v>
      </c>
      <c r="AA249" t="s">
        <v>856</v>
      </c>
      <c r="AB249" t="s">
        <v>48</v>
      </c>
      <c r="AC249" t="s">
        <v>48</v>
      </c>
      <c r="AD249" t="str">
        <f t="shared" si="30"/>
        <v>bad</v>
      </c>
    </row>
    <row r="250" spans="1:30" x14ac:dyDescent="0.35">
      <c r="A250" t="s">
        <v>585</v>
      </c>
      <c r="B250" t="s">
        <v>586</v>
      </c>
      <c r="C250" t="s">
        <v>587</v>
      </c>
      <c r="D250" t="s">
        <v>40</v>
      </c>
      <c r="E250" t="s">
        <v>29</v>
      </c>
      <c r="F250">
        <v>2509</v>
      </c>
      <c r="G250" t="s">
        <v>1953</v>
      </c>
      <c r="H250" t="str">
        <f t="shared" si="31"/>
        <v>29</v>
      </c>
      <c r="I250" t="str">
        <f t="shared" si="32"/>
        <v>03</v>
      </c>
      <c r="J250" t="str">
        <f t="shared" si="33"/>
        <v>2023</v>
      </c>
      <c r="K250" t="s">
        <v>967</v>
      </c>
      <c r="L250" t="s">
        <v>30</v>
      </c>
      <c r="M250" t="s">
        <v>31</v>
      </c>
      <c r="N250" t="s">
        <v>32</v>
      </c>
      <c r="O250" t="s">
        <v>33</v>
      </c>
      <c r="P250" t="s">
        <v>968</v>
      </c>
      <c r="Q250" t="s">
        <v>969</v>
      </c>
      <c r="R250">
        <v>1</v>
      </c>
      <c r="S250">
        <v>15495</v>
      </c>
      <c r="T250">
        <v>0</v>
      </c>
      <c r="U250">
        <v>0</v>
      </c>
      <c r="V250">
        <v>15495</v>
      </c>
      <c r="W250" t="s">
        <v>566</v>
      </c>
      <c r="X250" t="s">
        <v>43</v>
      </c>
      <c r="Y250" t="s">
        <v>37</v>
      </c>
      <c r="Z250">
        <v>8327.90593220339</v>
      </c>
      <c r="AA250" t="s">
        <v>630</v>
      </c>
      <c r="AB250" t="s">
        <v>38</v>
      </c>
      <c r="AC250" t="s">
        <v>38</v>
      </c>
      <c r="AD250" t="str">
        <f t="shared" si="30"/>
        <v>bad</v>
      </c>
    </row>
    <row r="251" spans="1:30" x14ac:dyDescent="0.35">
      <c r="A251" t="s">
        <v>585</v>
      </c>
      <c r="B251" t="s">
        <v>586</v>
      </c>
      <c r="C251" t="s">
        <v>587</v>
      </c>
      <c r="D251" t="s">
        <v>50</v>
      </c>
      <c r="E251" t="s">
        <v>29</v>
      </c>
      <c r="F251">
        <v>4</v>
      </c>
      <c r="G251" t="s">
        <v>1948</v>
      </c>
      <c r="H251" t="str">
        <f t="shared" si="31"/>
        <v>01</v>
      </c>
      <c r="I251" t="str">
        <f t="shared" si="32"/>
        <v>04</v>
      </c>
      <c r="J251" t="str">
        <f t="shared" si="33"/>
        <v>2023</v>
      </c>
      <c r="K251" t="s">
        <v>970</v>
      </c>
      <c r="L251" t="s">
        <v>30</v>
      </c>
      <c r="M251" t="s">
        <v>31</v>
      </c>
      <c r="N251" t="s">
        <v>32</v>
      </c>
      <c r="O251" t="s">
        <v>33</v>
      </c>
      <c r="P251" t="s">
        <v>971</v>
      </c>
      <c r="Q251" t="s">
        <v>972</v>
      </c>
      <c r="R251">
        <v>1</v>
      </c>
      <c r="S251">
        <v>15495</v>
      </c>
      <c r="T251">
        <v>3099</v>
      </c>
      <c r="U251">
        <v>0</v>
      </c>
      <c r="V251">
        <f>S251-T251</f>
        <v>12396</v>
      </c>
      <c r="W251" t="s">
        <v>566</v>
      </c>
      <c r="X251" t="s">
        <v>53</v>
      </c>
      <c r="Y251" t="s">
        <v>37</v>
      </c>
      <c r="Z251">
        <f>IF(Y251="Traditional",V251-(V251*31%)-(V251*18/118),V251-(V251*22%)-(V251*18/118))</f>
        <v>6662.3247457627112</v>
      </c>
      <c r="AA251" t="s">
        <v>722</v>
      </c>
      <c r="AB251" t="s">
        <v>48</v>
      </c>
      <c r="AC251" t="s">
        <v>48</v>
      </c>
      <c r="AD251" t="str">
        <f t="shared" si="30"/>
        <v>bad</v>
      </c>
    </row>
    <row r="252" spans="1:30" x14ac:dyDescent="0.35">
      <c r="A252" t="s">
        <v>825</v>
      </c>
      <c r="B252" t="s">
        <v>826</v>
      </c>
      <c r="C252" t="s">
        <v>827</v>
      </c>
      <c r="D252" t="s">
        <v>50</v>
      </c>
      <c r="E252" t="s">
        <v>29</v>
      </c>
      <c r="F252">
        <v>11</v>
      </c>
      <c r="G252" t="s">
        <v>1890</v>
      </c>
      <c r="H252" t="str">
        <f t="shared" si="31"/>
        <v>06</v>
      </c>
      <c r="I252" t="str">
        <f t="shared" si="32"/>
        <v>04</v>
      </c>
      <c r="J252" t="str">
        <f t="shared" si="33"/>
        <v>2023</v>
      </c>
      <c r="K252" t="s">
        <v>973</v>
      </c>
      <c r="L252" t="s">
        <v>128</v>
      </c>
      <c r="M252" t="s">
        <v>129</v>
      </c>
      <c r="N252" t="s">
        <v>130</v>
      </c>
      <c r="O252" t="s">
        <v>33</v>
      </c>
      <c r="P252" t="s">
        <v>974</v>
      </c>
      <c r="Q252" t="s">
        <v>975</v>
      </c>
      <c r="R252">
        <v>1</v>
      </c>
      <c r="S252">
        <v>15495</v>
      </c>
      <c r="T252">
        <v>6198</v>
      </c>
      <c r="U252">
        <v>0</v>
      </c>
      <c r="V252">
        <f>S252-T252</f>
        <v>9297</v>
      </c>
      <c r="W252" t="s">
        <v>566</v>
      </c>
      <c r="X252" t="s">
        <v>53</v>
      </c>
      <c r="Y252" t="s">
        <v>37</v>
      </c>
      <c r="Z252">
        <f>IF(Y252="Traditional",V252-(V252*31%)-(V252*18/118),V252-(V252*22%)-(V252*18/118))</f>
        <v>4996.7435593220343</v>
      </c>
      <c r="AA252" t="s">
        <v>722</v>
      </c>
      <c r="AB252" t="s">
        <v>48</v>
      </c>
      <c r="AC252" t="s">
        <v>48</v>
      </c>
      <c r="AD252" t="str">
        <f t="shared" si="30"/>
        <v>bad</v>
      </c>
    </row>
    <row r="253" spans="1:30" x14ac:dyDescent="0.35">
      <c r="A253" t="s">
        <v>585</v>
      </c>
      <c r="B253" t="s">
        <v>586</v>
      </c>
      <c r="C253" t="s">
        <v>587</v>
      </c>
      <c r="D253" t="s">
        <v>50</v>
      </c>
      <c r="E253" t="s">
        <v>29</v>
      </c>
      <c r="F253">
        <v>41</v>
      </c>
      <c r="G253" t="s">
        <v>1880</v>
      </c>
      <c r="H253" t="str">
        <f t="shared" si="31"/>
        <v>08</v>
      </c>
      <c r="I253" t="str">
        <f t="shared" si="32"/>
        <v>04</v>
      </c>
      <c r="J253" t="str">
        <f t="shared" si="33"/>
        <v>2023</v>
      </c>
      <c r="K253" t="s">
        <v>976</v>
      </c>
      <c r="L253" t="s">
        <v>128</v>
      </c>
      <c r="M253" t="s">
        <v>129</v>
      </c>
      <c r="N253" t="s">
        <v>130</v>
      </c>
      <c r="O253" t="s">
        <v>33</v>
      </c>
      <c r="P253" t="s">
        <v>977</v>
      </c>
      <c r="Q253" t="s">
        <v>978</v>
      </c>
      <c r="R253">
        <v>1</v>
      </c>
      <c r="S253">
        <v>15495</v>
      </c>
      <c r="T253">
        <v>3099</v>
      </c>
      <c r="U253">
        <v>0</v>
      </c>
      <c r="V253">
        <f>S253-T253</f>
        <v>12396</v>
      </c>
      <c r="W253" t="s">
        <v>566</v>
      </c>
      <c r="X253" t="s">
        <v>53</v>
      </c>
      <c r="Y253" t="s">
        <v>37</v>
      </c>
      <c r="Z253">
        <f>IF(Y253="Traditional",V253-(V253*31%)-(V253*18/118),V253-(V253*22%)-(V253*18/118))</f>
        <v>6662.3247457627112</v>
      </c>
      <c r="AA253" t="s">
        <v>722</v>
      </c>
      <c r="AB253" t="s">
        <v>48</v>
      </c>
      <c r="AC253" t="s">
        <v>48</v>
      </c>
      <c r="AD253" t="str">
        <f t="shared" si="30"/>
        <v>bad</v>
      </c>
    </row>
    <row r="254" spans="1:30" x14ac:dyDescent="0.35">
      <c r="A254" t="s">
        <v>25</v>
      </c>
      <c r="B254" t="s">
        <v>26</v>
      </c>
      <c r="C254" t="s">
        <v>27</v>
      </c>
      <c r="D254" t="s">
        <v>72</v>
      </c>
      <c r="E254" t="s">
        <v>29</v>
      </c>
      <c r="F254">
        <v>163</v>
      </c>
      <c r="G254" t="s">
        <v>1892</v>
      </c>
      <c r="H254" t="str">
        <f t="shared" si="31"/>
        <v>15</v>
      </c>
      <c r="I254" t="str">
        <f t="shared" si="32"/>
        <v>04</v>
      </c>
      <c r="J254" t="str">
        <f t="shared" si="33"/>
        <v>2023</v>
      </c>
      <c r="K254" t="s">
        <v>979</v>
      </c>
      <c r="L254" t="s">
        <v>128</v>
      </c>
      <c r="M254" t="s">
        <v>270</v>
      </c>
      <c r="N254" t="s">
        <v>130</v>
      </c>
      <c r="O254" t="s">
        <v>33</v>
      </c>
      <c r="P254" t="s">
        <v>394</v>
      </c>
      <c r="Q254" t="s">
        <v>394</v>
      </c>
      <c r="R254">
        <v>1</v>
      </c>
      <c r="S254">
        <v>15495</v>
      </c>
      <c r="T254">
        <v>9297</v>
      </c>
      <c r="U254">
        <v>0</v>
      </c>
      <c r="V254">
        <f>S254-T254</f>
        <v>6198</v>
      </c>
      <c r="W254" t="s">
        <v>35</v>
      </c>
      <c r="X254" t="s">
        <v>75</v>
      </c>
      <c r="Y254" t="s">
        <v>37</v>
      </c>
      <c r="Z254">
        <f>IF(Y254="Traditional",V254-(V254*31%)-(V254*18/118),V254-(V254*22%)-(V254*18/118))</f>
        <v>3331.1623728813556</v>
      </c>
      <c r="AA254" t="s">
        <v>856</v>
      </c>
      <c r="AB254" t="s">
        <v>48</v>
      </c>
      <c r="AC254" t="s">
        <v>48</v>
      </c>
      <c r="AD254" t="str">
        <f t="shared" si="30"/>
        <v>bad</v>
      </c>
    </row>
    <row r="255" spans="1:30" x14ac:dyDescent="0.35">
      <c r="A255" t="s">
        <v>668</v>
      </c>
      <c r="B255" t="s">
        <v>669</v>
      </c>
      <c r="C255" t="s">
        <v>670</v>
      </c>
      <c r="D255" t="s">
        <v>50</v>
      </c>
      <c r="E255" t="s">
        <v>29</v>
      </c>
      <c r="F255">
        <v>116</v>
      </c>
      <c r="G255" t="s">
        <v>1887</v>
      </c>
      <c r="H255" t="str">
        <f t="shared" si="31"/>
        <v>22</v>
      </c>
      <c r="I255" t="str">
        <f t="shared" si="32"/>
        <v>04</v>
      </c>
      <c r="J255" t="str">
        <f t="shared" si="33"/>
        <v>2023</v>
      </c>
      <c r="K255" t="s">
        <v>980</v>
      </c>
      <c r="L255" t="s">
        <v>128</v>
      </c>
      <c r="M255" t="s">
        <v>408</v>
      </c>
      <c r="N255" t="s">
        <v>130</v>
      </c>
      <c r="O255" t="s">
        <v>33</v>
      </c>
      <c r="P255" t="s">
        <v>977</v>
      </c>
      <c r="Q255" t="s">
        <v>978</v>
      </c>
      <c r="R255">
        <v>1</v>
      </c>
      <c r="S255">
        <v>15495</v>
      </c>
      <c r="T255">
        <v>3099</v>
      </c>
      <c r="U255">
        <v>0</v>
      </c>
      <c r="V255">
        <f>S255-T255</f>
        <v>12396</v>
      </c>
      <c r="W255" t="s">
        <v>566</v>
      </c>
      <c r="X255" t="s">
        <v>53</v>
      </c>
      <c r="Y255" t="s">
        <v>37</v>
      </c>
      <c r="Z255">
        <f>IF(Y255="Traditional",V255-(V255*31%)-(V255*18/118),V255-(V255*22%)-(V255*18/118))</f>
        <v>6662.3247457627112</v>
      </c>
      <c r="AA255" t="s">
        <v>722</v>
      </c>
      <c r="AB255" t="s">
        <v>48</v>
      </c>
      <c r="AC255" t="s">
        <v>48</v>
      </c>
      <c r="AD255" t="str">
        <f t="shared" si="30"/>
        <v>bad</v>
      </c>
    </row>
    <row r="256" spans="1:30" x14ac:dyDescent="0.35">
      <c r="A256" t="s">
        <v>568</v>
      </c>
      <c r="B256" t="s">
        <v>569</v>
      </c>
      <c r="C256" t="s">
        <v>570</v>
      </c>
      <c r="D256" t="s">
        <v>44</v>
      </c>
      <c r="E256" t="s">
        <v>29</v>
      </c>
      <c r="F256">
        <v>2044</v>
      </c>
      <c r="G256" t="s">
        <v>1949</v>
      </c>
      <c r="H256" t="str">
        <f t="shared" si="31"/>
        <v>27</v>
      </c>
      <c r="I256" t="str">
        <f t="shared" si="32"/>
        <v>03</v>
      </c>
      <c r="J256" t="str">
        <f t="shared" si="33"/>
        <v>2023</v>
      </c>
      <c r="K256" t="s">
        <v>981</v>
      </c>
      <c r="L256" t="s">
        <v>30</v>
      </c>
      <c r="M256" t="s">
        <v>31</v>
      </c>
      <c r="N256" t="s">
        <v>32</v>
      </c>
      <c r="O256" t="s">
        <v>33</v>
      </c>
      <c r="P256" t="s">
        <v>982</v>
      </c>
      <c r="Q256" t="s">
        <v>983</v>
      </c>
      <c r="R256">
        <v>1</v>
      </c>
      <c r="S256">
        <v>14995</v>
      </c>
      <c r="T256">
        <v>0</v>
      </c>
      <c r="U256">
        <v>750</v>
      </c>
      <c r="V256">
        <v>14995</v>
      </c>
      <c r="W256" t="s">
        <v>566</v>
      </c>
      <c r="X256" t="s">
        <v>55</v>
      </c>
      <c r="Y256" t="s">
        <v>37</v>
      </c>
      <c r="Z256">
        <v>8059.1771186440674</v>
      </c>
      <c r="AA256" t="s">
        <v>724</v>
      </c>
      <c r="AB256" t="s">
        <v>38</v>
      </c>
      <c r="AC256" t="s">
        <v>38</v>
      </c>
      <c r="AD256" t="str">
        <f t="shared" si="30"/>
        <v>bad</v>
      </c>
    </row>
    <row r="257" spans="1:30" x14ac:dyDescent="0.35">
      <c r="A257" t="s">
        <v>63</v>
      </c>
      <c r="B257" t="s">
        <v>64</v>
      </c>
      <c r="C257" t="s">
        <v>65</v>
      </c>
      <c r="D257" t="s">
        <v>44</v>
      </c>
      <c r="E257" t="s">
        <v>29</v>
      </c>
      <c r="F257">
        <v>2685</v>
      </c>
      <c r="G257" t="s">
        <v>1951</v>
      </c>
      <c r="H257" t="str">
        <f t="shared" si="31"/>
        <v>31</v>
      </c>
      <c r="I257" t="str">
        <f t="shared" si="32"/>
        <v>03</v>
      </c>
      <c r="J257" t="str">
        <f t="shared" si="33"/>
        <v>2023</v>
      </c>
      <c r="K257" t="s">
        <v>984</v>
      </c>
      <c r="L257" t="s">
        <v>30</v>
      </c>
      <c r="M257" t="s">
        <v>31</v>
      </c>
      <c r="N257" t="s">
        <v>32</v>
      </c>
      <c r="O257" t="s">
        <v>33</v>
      </c>
      <c r="P257" t="s">
        <v>86</v>
      </c>
      <c r="Q257" t="s">
        <v>87</v>
      </c>
      <c r="R257">
        <v>1</v>
      </c>
      <c r="S257">
        <v>14995</v>
      </c>
      <c r="T257">
        <v>4498</v>
      </c>
      <c r="U257">
        <v>0</v>
      </c>
      <c r="V257">
        <v>10497</v>
      </c>
      <c r="W257" t="s">
        <v>35</v>
      </c>
      <c r="X257" t="s">
        <v>47</v>
      </c>
      <c r="Y257" t="s">
        <v>37</v>
      </c>
      <c r="Z257">
        <v>5641.6927118644071</v>
      </c>
      <c r="AA257" t="s">
        <v>847</v>
      </c>
      <c r="AB257" t="s">
        <v>48</v>
      </c>
      <c r="AC257" t="s">
        <v>48</v>
      </c>
      <c r="AD257" t="str">
        <f t="shared" si="30"/>
        <v>bad</v>
      </c>
    </row>
    <row r="258" spans="1:30" x14ac:dyDescent="0.35">
      <c r="A258" t="s">
        <v>97</v>
      </c>
      <c r="B258" t="s">
        <v>98</v>
      </c>
      <c r="C258" t="s">
        <v>99</v>
      </c>
      <c r="D258" t="s">
        <v>40</v>
      </c>
      <c r="E258" t="s">
        <v>29</v>
      </c>
      <c r="F258">
        <v>1682</v>
      </c>
      <c r="G258" t="s">
        <v>1953</v>
      </c>
      <c r="H258" t="str">
        <f t="shared" si="31"/>
        <v>29</v>
      </c>
      <c r="I258" t="str">
        <f t="shared" si="32"/>
        <v>03</v>
      </c>
      <c r="J258" t="str">
        <f t="shared" si="33"/>
        <v>2023</v>
      </c>
      <c r="K258" t="s">
        <v>985</v>
      </c>
      <c r="L258" t="s">
        <v>30</v>
      </c>
      <c r="M258" t="s">
        <v>31</v>
      </c>
      <c r="N258" t="s">
        <v>32</v>
      </c>
      <c r="O258" t="s">
        <v>33</v>
      </c>
      <c r="P258" t="s">
        <v>105</v>
      </c>
      <c r="Q258" t="s">
        <v>106</v>
      </c>
      <c r="R258">
        <v>1</v>
      </c>
      <c r="S258">
        <v>14995</v>
      </c>
      <c r="T258">
        <v>0</v>
      </c>
      <c r="U258">
        <v>0</v>
      </c>
      <c r="V258">
        <v>14995</v>
      </c>
      <c r="W258" t="s">
        <v>35</v>
      </c>
      <c r="X258" t="s">
        <v>43</v>
      </c>
      <c r="Y258" t="s">
        <v>37</v>
      </c>
      <c r="Z258">
        <v>8059.1771186440674</v>
      </c>
      <c r="AA258" t="s">
        <v>630</v>
      </c>
      <c r="AB258" t="s">
        <v>38</v>
      </c>
      <c r="AC258" t="s">
        <v>38</v>
      </c>
      <c r="AD258" t="str">
        <f t="shared" ref="AD258:AD321" si="40">IF(Z258&gt;10000,"good","bad")</f>
        <v>bad</v>
      </c>
    </row>
    <row r="259" spans="1:30" x14ac:dyDescent="0.35">
      <c r="A259" t="s">
        <v>678</v>
      </c>
      <c r="B259" t="s">
        <v>679</v>
      </c>
      <c r="C259" t="s">
        <v>680</v>
      </c>
      <c r="D259" t="s">
        <v>44</v>
      </c>
      <c r="E259" t="s">
        <v>29</v>
      </c>
      <c r="F259">
        <v>1994</v>
      </c>
      <c r="G259" t="s">
        <v>1953</v>
      </c>
      <c r="H259" t="str">
        <f t="shared" ref="H259:H322" si="41">TEXT(G259,"DD")</f>
        <v>29</v>
      </c>
      <c r="I259" t="str">
        <f t="shared" ref="I259:I322" si="42">TEXT(G259,"MM")</f>
        <v>03</v>
      </c>
      <c r="J259" t="str">
        <f t="shared" ref="J259:J322" si="43">TEXT(G259,"YYYY")</f>
        <v>2023</v>
      </c>
      <c r="K259" t="s">
        <v>986</v>
      </c>
      <c r="L259" t="s">
        <v>30</v>
      </c>
      <c r="M259" t="s">
        <v>31</v>
      </c>
      <c r="N259" t="s">
        <v>32</v>
      </c>
      <c r="O259" t="s">
        <v>33</v>
      </c>
      <c r="P259" t="s">
        <v>982</v>
      </c>
      <c r="Q259" t="s">
        <v>983</v>
      </c>
      <c r="R259">
        <v>1</v>
      </c>
      <c r="S259">
        <v>14995</v>
      </c>
      <c r="T259">
        <v>0</v>
      </c>
      <c r="U259">
        <v>0</v>
      </c>
      <c r="V259">
        <v>14995</v>
      </c>
      <c r="W259" t="s">
        <v>566</v>
      </c>
      <c r="X259" t="s">
        <v>55</v>
      </c>
      <c r="Y259" t="s">
        <v>37</v>
      </c>
      <c r="Z259">
        <v>8059.1771186440674</v>
      </c>
      <c r="AA259" t="s">
        <v>724</v>
      </c>
      <c r="AB259" t="s">
        <v>38</v>
      </c>
      <c r="AC259" t="s">
        <v>38</v>
      </c>
      <c r="AD259" t="str">
        <f t="shared" si="40"/>
        <v>bad</v>
      </c>
    </row>
    <row r="260" spans="1:30" x14ac:dyDescent="0.35">
      <c r="A260" t="s">
        <v>704</v>
      </c>
      <c r="B260" t="s">
        <v>705</v>
      </c>
      <c r="C260" t="s">
        <v>706</v>
      </c>
      <c r="D260" t="s">
        <v>50</v>
      </c>
      <c r="E260" t="s">
        <v>29</v>
      </c>
      <c r="F260">
        <v>2025</v>
      </c>
      <c r="G260" t="s">
        <v>1951</v>
      </c>
      <c r="H260" t="str">
        <f t="shared" si="41"/>
        <v>31</v>
      </c>
      <c r="I260" t="str">
        <f t="shared" si="42"/>
        <v>03</v>
      </c>
      <c r="J260" t="str">
        <f t="shared" si="43"/>
        <v>2023</v>
      </c>
      <c r="K260" t="s">
        <v>987</v>
      </c>
      <c r="L260" t="s">
        <v>30</v>
      </c>
      <c r="M260" t="s">
        <v>31</v>
      </c>
      <c r="N260" t="s">
        <v>32</v>
      </c>
      <c r="O260" t="s">
        <v>33</v>
      </c>
      <c r="P260" t="s">
        <v>988</v>
      </c>
      <c r="Q260" t="s">
        <v>989</v>
      </c>
      <c r="R260">
        <v>1</v>
      </c>
      <c r="S260">
        <v>14995</v>
      </c>
      <c r="T260">
        <v>0</v>
      </c>
      <c r="U260">
        <v>0</v>
      </c>
      <c r="V260">
        <v>14995</v>
      </c>
      <c r="W260" t="s">
        <v>566</v>
      </c>
      <c r="X260" t="s">
        <v>53</v>
      </c>
      <c r="Y260" t="s">
        <v>37</v>
      </c>
      <c r="Z260">
        <v>8059.1771186440674</v>
      </c>
      <c r="AA260" t="s">
        <v>722</v>
      </c>
      <c r="AB260" t="s">
        <v>38</v>
      </c>
      <c r="AC260" t="s">
        <v>38</v>
      </c>
      <c r="AD260" t="str">
        <f t="shared" si="40"/>
        <v>bad</v>
      </c>
    </row>
    <row r="261" spans="1:30" x14ac:dyDescent="0.35">
      <c r="A261" t="s">
        <v>714</v>
      </c>
      <c r="B261" t="s">
        <v>715</v>
      </c>
      <c r="C261" t="s">
        <v>716</v>
      </c>
      <c r="D261" t="s">
        <v>50</v>
      </c>
      <c r="E261" t="s">
        <v>29</v>
      </c>
      <c r="F261">
        <v>2163</v>
      </c>
      <c r="G261" t="s">
        <v>1951</v>
      </c>
      <c r="H261" t="str">
        <f t="shared" si="41"/>
        <v>31</v>
      </c>
      <c r="I261" t="str">
        <f t="shared" si="42"/>
        <v>03</v>
      </c>
      <c r="J261" t="str">
        <f t="shared" si="43"/>
        <v>2023</v>
      </c>
      <c r="K261" t="s">
        <v>990</v>
      </c>
      <c r="L261" t="s">
        <v>30</v>
      </c>
      <c r="M261" t="s">
        <v>31</v>
      </c>
      <c r="N261" t="s">
        <v>32</v>
      </c>
      <c r="O261" t="s">
        <v>33</v>
      </c>
      <c r="P261" t="s">
        <v>429</v>
      </c>
      <c r="Q261" t="s">
        <v>430</v>
      </c>
      <c r="R261">
        <v>1</v>
      </c>
      <c r="S261">
        <v>14995</v>
      </c>
      <c r="T261">
        <v>0</v>
      </c>
      <c r="U261">
        <v>0</v>
      </c>
      <c r="V261">
        <v>14995</v>
      </c>
      <c r="W261" t="s">
        <v>566</v>
      </c>
      <c r="X261" t="s">
        <v>53</v>
      </c>
      <c r="Y261" t="s">
        <v>37</v>
      </c>
      <c r="Z261">
        <v>8059.1771186440674</v>
      </c>
      <c r="AA261" t="s">
        <v>722</v>
      </c>
      <c r="AB261" t="s">
        <v>38</v>
      </c>
      <c r="AC261" t="s">
        <v>38</v>
      </c>
      <c r="AD261" t="str">
        <f t="shared" si="40"/>
        <v>bad</v>
      </c>
    </row>
    <row r="262" spans="1:30" x14ac:dyDescent="0.35">
      <c r="A262" t="s">
        <v>561</v>
      </c>
      <c r="B262" t="s">
        <v>562</v>
      </c>
      <c r="C262" t="s">
        <v>563</v>
      </c>
      <c r="D262" t="s">
        <v>50</v>
      </c>
      <c r="E262" t="s">
        <v>29</v>
      </c>
      <c r="F262">
        <v>5</v>
      </c>
      <c r="G262" t="s">
        <v>1948</v>
      </c>
      <c r="H262" t="str">
        <f t="shared" si="41"/>
        <v>01</v>
      </c>
      <c r="I262" t="str">
        <f t="shared" si="42"/>
        <v>04</v>
      </c>
      <c r="J262" t="str">
        <f t="shared" si="43"/>
        <v>2023</v>
      </c>
      <c r="K262" t="s">
        <v>991</v>
      </c>
      <c r="L262" t="s">
        <v>30</v>
      </c>
      <c r="M262" t="s">
        <v>31</v>
      </c>
      <c r="N262" t="s">
        <v>32</v>
      </c>
      <c r="O262" t="s">
        <v>33</v>
      </c>
      <c r="P262" t="s">
        <v>992</v>
      </c>
      <c r="Q262" t="s">
        <v>993</v>
      </c>
      <c r="R262">
        <v>1</v>
      </c>
      <c r="S262">
        <v>14995</v>
      </c>
      <c r="T262">
        <v>0</v>
      </c>
      <c r="U262">
        <v>1050</v>
      </c>
      <c r="V262">
        <f>S262-T262</f>
        <v>14995</v>
      </c>
      <c r="W262" t="s">
        <v>566</v>
      </c>
      <c r="X262" t="s">
        <v>53</v>
      </c>
      <c r="Y262" t="s">
        <v>37</v>
      </c>
      <c r="Z262">
        <f>IF(Y262="Traditional",V262-(V262*31%)-(V262*18/118),V262-(V262*22%)-(V262*18/118))</f>
        <v>8059.1771186440674</v>
      </c>
      <c r="AA262" t="s">
        <v>722</v>
      </c>
      <c r="AB262" t="s">
        <v>38</v>
      </c>
      <c r="AC262" t="s">
        <v>38</v>
      </c>
      <c r="AD262" t="str">
        <f t="shared" si="40"/>
        <v>bad</v>
      </c>
    </row>
    <row r="263" spans="1:30" x14ac:dyDescent="0.35">
      <c r="A263" t="s">
        <v>575</v>
      </c>
      <c r="B263" t="s">
        <v>576</v>
      </c>
      <c r="C263" t="s">
        <v>577</v>
      </c>
      <c r="D263" t="s">
        <v>40</v>
      </c>
      <c r="E263" t="s">
        <v>29</v>
      </c>
      <c r="F263">
        <v>7987</v>
      </c>
      <c r="G263" t="s">
        <v>1949</v>
      </c>
      <c r="H263" t="str">
        <f t="shared" si="41"/>
        <v>27</v>
      </c>
      <c r="I263" t="str">
        <f t="shared" si="42"/>
        <v>03</v>
      </c>
      <c r="J263" t="str">
        <f t="shared" si="43"/>
        <v>2023</v>
      </c>
      <c r="K263" t="s">
        <v>994</v>
      </c>
      <c r="L263" t="s">
        <v>30</v>
      </c>
      <c r="M263" t="s">
        <v>31</v>
      </c>
      <c r="N263" t="s">
        <v>32</v>
      </c>
      <c r="O263" t="s">
        <v>33</v>
      </c>
      <c r="P263" t="s">
        <v>995</v>
      </c>
      <c r="Q263" t="s">
        <v>996</v>
      </c>
      <c r="R263">
        <v>1</v>
      </c>
      <c r="S263">
        <v>14995</v>
      </c>
      <c r="T263">
        <v>0</v>
      </c>
      <c r="U263">
        <v>0</v>
      </c>
      <c r="V263">
        <v>14995</v>
      </c>
      <c r="W263" t="s">
        <v>566</v>
      </c>
      <c r="X263" t="s">
        <v>43</v>
      </c>
      <c r="Y263" t="s">
        <v>37</v>
      </c>
      <c r="Z263">
        <v>8059.1771186440674</v>
      </c>
      <c r="AA263" t="s">
        <v>630</v>
      </c>
      <c r="AB263" t="s">
        <v>38</v>
      </c>
      <c r="AC263" t="s">
        <v>38</v>
      </c>
      <c r="AD263" t="str">
        <f t="shared" si="40"/>
        <v>bad</v>
      </c>
    </row>
    <row r="264" spans="1:30" x14ac:dyDescent="0.35">
      <c r="A264" t="s">
        <v>568</v>
      </c>
      <c r="B264" t="s">
        <v>569</v>
      </c>
      <c r="C264" t="s">
        <v>570</v>
      </c>
      <c r="D264" t="s">
        <v>44</v>
      </c>
      <c r="E264" t="s">
        <v>29</v>
      </c>
      <c r="F264">
        <v>11</v>
      </c>
      <c r="G264" t="s">
        <v>1888</v>
      </c>
      <c r="H264" t="str">
        <f t="shared" si="41"/>
        <v>02</v>
      </c>
      <c r="I264" t="str">
        <f t="shared" si="42"/>
        <v>04</v>
      </c>
      <c r="J264" t="str">
        <f t="shared" si="43"/>
        <v>2023</v>
      </c>
      <c r="K264" t="s">
        <v>997</v>
      </c>
      <c r="L264" t="s">
        <v>128</v>
      </c>
      <c r="M264" t="s">
        <v>129</v>
      </c>
      <c r="N264" t="s">
        <v>130</v>
      </c>
      <c r="O264" t="s">
        <v>33</v>
      </c>
      <c r="P264" t="s">
        <v>86</v>
      </c>
      <c r="Q264" t="s">
        <v>87</v>
      </c>
      <c r="R264">
        <v>1</v>
      </c>
      <c r="S264">
        <v>14995</v>
      </c>
      <c r="T264">
        <v>4498</v>
      </c>
      <c r="U264">
        <v>0</v>
      </c>
      <c r="V264">
        <f t="shared" ref="V264:V325" si="44">S264-T264</f>
        <v>10497</v>
      </c>
      <c r="W264" t="s">
        <v>566</v>
      </c>
      <c r="X264" t="s">
        <v>47</v>
      </c>
      <c r="Y264" t="s">
        <v>37</v>
      </c>
      <c r="Z264">
        <f t="shared" ref="Z264:Z325" si="45">IF(Y264="Traditional",V264-(V264*31%)-(V264*18/118),V264-(V264*22%)-(V264*18/118))</f>
        <v>5641.6927118644071</v>
      </c>
      <c r="AA264" t="s">
        <v>847</v>
      </c>
      <c r="AB264" t="s">
        <v>48</v>
      </c>
      <c r="AC264" t="s">
        <v>48</v>
      </c>
      <c r="AD264" t="str">
        <f t="shared" si="40"/>
        <v>bad</v>
      </c>
    </row>
    <row r="265" spans="1:30" x14ac:dyDescent="0.35">
      <c r="A265" t="s">
        <v>943</v>
      </c>
      <c r="B265" t="s">
        <v>944</v>
      </c>
      <c r="C265" t="s">
        <v>945</v>
      </c>
      <c r="D265" t="s">
        <v>50</v>
      </c>
      <c r="E265" t="s">
        <v>29</v>
      </c>
      <c r="F265">
        <v>9</v>
      </c>
      <c r="G265" t="s">
        <v>1885</v>
      </c>
      <c r="H265" t="str">
        <f t="shared" si="41"/>
        <v>03</v>
      </c>
      <c r="I265" t="str">
        <f t="shared" si="42"/>
        <v>04</v>
      </c>
      <c r="J265" t="str">
        <f t="shared" si="43"/>
        <v>2023</v>
      </c>
      <c r="K265" t="s">
        <v>998</v>
      </c>
      <c r="L265" t="s">
        <v>128</v>
      </c>
      <c r="M265" t="s">
        <v>129</v>
      </c>
      <c r="N265" t="s">
        <v>130</v>
      </c>
      <c r="O265" t="s">
        <v>33</v>
      </c>
      <c r="P265" t="s">
        <v>999</v>
      </c>
      <c r="Q265" t="s">
        <v>1000</v>
      </c>
      <c r="R265">
        <v>1</v>
      </c>
      <c r="S265">
        <v>14995</v>
      </c>
      <c r="T265">
        <v>0</v>
      </c>
      <c r="U265">
        <v>0</v>
      </c>
      <c r="V265">
        <f t="shared" si="44"/>
        <v>14995</v>
      </c>
      <c r="W265" t="s">
        <v>566</v>
      </c>
      <c r="X265" t="s">
        <v>53</v>
      </c>
      <c r="Y265" t="s">
        <v>37</v>
      </c>
      <c r="Z265">
        <f t="shared" si="45"/>
        <v>8059.1771186440674</v>
      </c>
      <c r="AA265" t="s">
        <v>722</v>
      </c>
      <c r="AB265" t="s">
        <v>38</v>
      </c>
      <c r="AC265" t="s">
        <v>38</v>
      </c>
      <c r="AD265" t="str">
        <f t="shared" si="40"/>
        <v>bad</v>
      </c>
    </row>
    <row r="266" spans="1:30" x14ac:dyDescent="0.35">
      <c r="A266" t="s">
        <v>704</v>
      </c>
      <c r="B266" t="s">
        <v>705</v>
      </c>
      <c r="C266" t="s">
        <v>706</v>
      </c>
      <c r="D266" t="s">
        <v>50</v>
      </c>
      <c r="E266" t="s">
        <v>29</v>
      </c>
      <c r="F266">
        <v>12</v>
      </c>
      <c r="G266" t="s">
        <v>1885</v>
      </c>
      <c r="H266" t="str">
        <f t="shared" si="41"/>
        <v>03</v>
      </c>
      <c r="I266" t="str">
        <f t="shared" si="42"/>
        <v>04</v>
      </c>
      <c r="J266" t="str">
        <f t="shared" si="43"/>
        <v>2023</v>
      </c>
      <c r="K266" t="s">
        <v>1001</v>
      </c>
      <c r="L266" t="s">
        <v>128</v>
      </c>
      <c r="M266" t="s">
        <v>129</v>
      </c>
      <c r="N266" t="s">
        <v>130</v>
      </c>
      <c r="O266" t="s">
        <v>33</v>
      </c>
      <c r="P266" t="s">
        <v>992</v>
      </c>
      <c r="Q266" t="s">
        <v>993</v>
      </c>
      <c r="R266">
        <v>1</v>
      </c>
      <c r="S266">
        <v>14995</v>
      </c>
      <c r="T266">
        <v>0</v>
      </c>
      <c r="U266">
        <v>0</v>
      </c>
      <c r="V266">
        <f t="shared" si="44"/>
        <v>14995</v>
      </c>
      <c r="W266" t="s">
        <v>566</v>
      </c>
      <c r="X266" t="s">
        <v>53</v>
      </c>
      <c r="Y266" t="s">
        <v>37</v>
      </c>
      <c r="Z266">
        <f t="shared" si="45"/>
        <v>8059.1771186440674</v>
      </c>
      <c r="AA266" t="s">
        <v>722</v>
      </c>
      <c r="AB266" t="s">
        <v>38</v>
      </c>
      <c r="AC266" t="s">
        <v>38</v>
      </c>
      <c r="AD266" t="str">
        <f t="shared" si="40"/>
        <v>bad</v>
      </c>
    </row>
    <row r="267" spans="1:30" x14ac:dyDescent="0.35">
      <c r="A267" t="s">
        <v>143</v>
      </c>
      <c r="B267" t="s">
        <v>144</v>
      </c>
      <c r="C267" t="s">
        <v>145</v>
      </c>
      <c r="D267" t="s">
        <v>44</v>
      </c>
      <c r="E267" t="s">
        <v>29</v>
      </c>
      <c r="F267">
        <v>8</v>
      </c>
      <c r="G267" t="s">
        <v>1885</v>
      </c>
      <c r="H267" t="str">
        <f t="shared" si="41"/>
        <v>03</v>
      </c>
      <c r="I267" t="str">
        <f t="shared" si="42"/>
        <v>04</v>
      </c>
      <c r="J267" t="str">
        <f t="shared" si="43"/>
        <v>2023</v>
      </c>
      <c r="K267" t="s">
        <v>1002</v>
      </c>
      <c r="L267" t="s">
        <v>128</v>
      </c>
      <c r="M267" t="s">
        <v>129</v>
      </c>
      <c r="N267" t="s">
        <v>130</v>
      </c>
      <c r="O267" t="s">
        <v>33</v>
      </c>
      <c r="P267" t="s">
        <v>159</v>
      </c>
      <c r="Q267" t="s">
        <v>160</v>
      </c>
      <c r="R267">
        <v>1</v>
      </c>
      <c r="S267">
        <v>14995</v>
      </c>
      <c r="T267">
        <v>0</v>
      </c>
      <c r="U267">
        <v>0</v>
      </c>
      <c r="V267">
        <f t="shared" si="44"/>
        <v>14995</v>
      </c>
      <c r="W267" t="s">
        <v>35</v>
      </c>
      <c r="X267" t="s">
        <v>55</v>
      </c>
      <c r="Y267" t="s">
        <v>37</v>
      </c>
      <c r="Z267">
        <f t="shared" si="45"/>
        <v>8059.1771186440674</v>
      </c>
      <c r="AA267" t="s">
        <v>724</v>
      </c>
      <c r="AB267" t="s">
        <v>38</v>
      </c>
      <c r="AC267" t="s">
        <v>38</v>
      </c>
      <c r="AD267" t="str">
        <f t="shared" si="40"/>
        <v>bad</v>
      </c>
    </row>
    <row r="268" spans="1:30" x14ac:dyDescent="0.35">
      <c r="A268" t="s">
        <v>668</v>
      </c>
      <c r="B268" t="s">
        <v>669</v>
      </c>
      <c r="C268" t="s">
        <v>670</v>
      </c>
      <c r="D268" t="s">
        <v>44</v>
      </c>
      <c r="E268" t="s">
        <v>29</v>
      </c>
      <c r="F268">
        <v>23</v>
      </c>
      <c r="G268" t="s">
        <v>1889</v>
      </c>
      <c r="H268" t="str">
        <f t="shared" si="41"/>
        <v>04</v>
      </c>
      <c r="I268" t="str">
        <f t="shared" si="42"/>
        <v>04</v>
      </c>
      <c r="J268" t="str">
        <f t="shared" si="43"/>
        <v>2023</v>
      </c>
      <c r="K268" t="s">
        <v>1003</v>
      </c>
      <c r="L268" t="s">
        <v>128</v>
      </c>
      <c r="M268" t="s">
        <v>129</v>
      </c>
      <c r="N268" t="s">
        <v>130</v>
      </c>
      <c r="O268" t="s">
        <v>33</v>
      </c>
      <c r="P268" t="s">
        <v>159</v>
      </c>
      <c r="Q268" t="s">
        <v>160</v>
      </c>
      <c r="R268">
        <v>1</v>
      </c>
      <c r="S268">
        <v>14995</v>
      </c>
      <c r="T268">
        <v>0</v>
      </c>
      <c r="U268">
        <v>995</v>
      </c>
      <c r="V268">
        <f t="shared" si="44"/>
        <v>14995</v>
      </c>
      <c r="W268" t="s">
        <v>566</v>
      </c>
      <c r="X268" t="s">
        <v>55</v>
      </c>
      <c r="Y268" t="s">
        <v>37</v>
      </c>
      <c r="Z268">
        <f t="shared" si="45"/>
        <v>8059.1771186440674</v>
      </c>
      <c r="AA268" t="s">
        <v>724</v>
      </c>
      <c r="AB268" t="s">
        <v>38</v>
      </c>
      <c r="AC268" t="s">
        <v>38</v>
      </c>
      <c r="AD268" t="str">
        <f t="shared" si="40"/>
        <v>bad</v>
      </c>
    </row>
    <row r="269" spans="1:30" x14ac:dyDescent="0.35">
      <c r="A269" t="s">
        <v>585</v>
      </c>
      <c r="B269" t="s">
        <v>586</v>
      </c>
      <c r="C269" t="s">
        <v>587</v>
      </c>
      <c r="D269" t="s">
        <v>50</v>
      </c>
      <c r="E269" t="s">
        <v>29</v>
      </c>
      <c r="F269">
        <v>21</v>
      </c>
      <c r="G269" t="s">
        <v>1889</v>
      </c>
      <c r="H269" t="str">
        <f t="shared" si="41"/>
        <v>04</v>
      </c>
      <c r="I269" t="str">
        <f t="shared" si="42"/>
        <v>04</v>
      </c>
      <c r="J269" t="str">
        <f t="shared" si="43"/>
        <v>2023</v>
      </c>
      <c r="K269" t="s">
        <v>1004</v>
      </c>
      <c r="L269" t="s">
        <v>128</v>
      </c>
      <c r="M269" t="s">
        <v>129</v>
      </c>
      <c r="N269" t="s">
        <v>130</v>
      </c>
      <c r="O269" t="s">
        <v>33</v>
      </c>
      <c r="P269" t="s">
        <v>1005</v>
      </c>
      <c r="Q269" t="s">
        <v>1006</v>
      </c>
      <c r="R269">
        <v>1</v>
      </c>
      <c r="S269">
        <v>14995</v>
      </c>
      <c r="T269">
        <v>0</v>
      </c>
      <c r="U269">
        <v>1500</v>
      </c>
      <c r="V269">
        <f t="shared" si="44"/>
        <v>14995</v>
      </c>
      <c r="W269" t="s">
        <v>566</v>
      </c>
      <c r="X269" t="s">
        <v>53</v>
      </c>
      <c r="Y269" t="s">
        <v>37</v>
      </c>
      <c r="Z269">
        <f t="shared" si="45"/>
        <v>8059.1771186440674</v>
      </c>
      <c r="AA269" t="s">
        <v>722</v>
      </c>
      <c r="AB269" t="s">
        <v>38</v>
      </c>
      <c r="AC269" t="s">
        <v>38</v>
      </c>
      <c r="AD269" t="str">
        <f t="shared" si="40"/>
        <v>bad</v>
      </c>
    </row>
    <row r="270" spans="1:30" x14ac:dyDescent="0.35">
      <c r="A270" t="s">
        <v>113</v>
      </c>
      <c r="B270" t="s">
        <v>114</v>
      </c>
      <c r="C270" t="s">
        <v>115</v>
      </c>
      <c r="D270" t="s">
        <v>50</v>
      </c>
      <c r="E270" t="s">
        <v>29</v>
      </c>
      <c r="F270">
        <v>17</v>
      </c>
      <c r="G270" t="s">
        <v>1889</v>
      </c>
      <c r="H270" t="str">
        <f t="shared" si="41"/>
        <v>04</v>
      </c>
      <c r="I270" t="str">
        <f t="shared" si="42"/>
        <v>04</v>
      </c>
      <c r="J270" t="str">
        <f t="shared" si="43"/>
        <v>2023</v>
      </c>
      <c r="K270" t="s">
        <v>1007</v>
      </c>
      <c r="L270" t="s">
        <v>128</v>
      </c>
      <c r="M270" t="s">
        <v>129</v>
      </c>
      <c r="N270" t="s">
        <v>130</v>
      </c>
      <c r="O270" t="s">
        <v>33</v>
      </c>
      <c r="P270" t="s">
        <v>173</v>
      </c>
      <c r="Q270" t="s">
        <v>174</v>
      </c>
      <c r="R270">
        <v>1</v>
      </c>
      <c r="S270">
        <v>14995</v>
      </c>
      <c r="T270">
        <v>0</v>
      </c>
      <c r="U270">
        <v>0</v>
      </c>
      <c r="V270">
        <f t="shared" si="44"/>
        <v>14995</v>
      </c>
      <c r="W270" t="s">
        <v>35</v>
      </c>
      <c r="X270" t="s">
        <v>53</v>
      </c>
      <c r="Y270" t="s">
        <v>37</v>
      </c>
      <c r="Z270">
        <f t="shared" si="45"/>
        <v>8059.1771186440674</v>
      </c>
      <c r="AA270" t="s">
        <v>722</v>
      </c>
      <c r="AB270" t="s">
        <v>38</v>
      </c>
      <c r="AC270" t="s">
        <v>38</v>
      </c>
      <c r="AD270" t="str">
        <f t="shared" si="40"/>
        <v>bad</v>
      </c>
    </row>
    <row r="271" spans="1:30" x14ac:dyDescent="0.35">
      <c r="A271" t="s">
        <v>668</v>
      </c>
      <c r="B271" t="s">
        <v>669</v>
      </c>
      <c r="C271" t="s">
        <v>670</v>
      </c>
      <c r="D271" t="s">
        <v>44</v>
      </c>
      <c r="E271" t="s">
        <v>29</v>
      </c>
      <c r="F271">
        <v>26</v>
      </c>
      <c r="G271" t="s">
        <v>1883</v>
      </c>
      <c r="H271" t="str">
        <f t="shared" si="41"/>
        <v>05</v>
      </c>
      <c r="I271" t="str">
        <f t="shared" si="42"/>
        <v>04</v>
      </c>
      <c r="J271" t="str">
        <f t="shared" si="43"/>
        <v>2023</v>
      </c>
      <c r="K271" t="s">
        <v>1008</v>
      </c>
      <c r="L271" t="s">
        <v>128</v>
      </c>
      <c r="M271" t="s">
        <v>129</v>
      </c>
      <c r="N271" t="s">
        <v>130</v>
      </c>
      <c r="O271" t="s">
        <v>33</v>
      </c>
      <c r="P271" t="s">
        <v>385</v>
      </c>
      <c r="Q271" t="s">
        <v>386</v>
      </c>
      <c r="R271">
        <v>1</v>
      </c>
      <c r="S271">
        <v>14995</v>
      </c>
      <c r="T271">
        <v>0</v>
      </c>
      <c r="U271">
        <v>0</v>
      </c>
      <c r="V271">
        <f t="shared" si="44"/>
        <v>14995</v>
      </c>
      <c r="W271" t="s">
        <v>566</v>
      </c>
      <c r="X271" t="s">
        <v>55</v>
      </c>
      <c r="Y271" t="s">
        <v>37</v>
      </c>
      <c r="Z271">
        <f t="shared" si="45"/>
        <v>8059.1771186440674</v>
      </c>
      <c r="AA271" t="s">
        <v>724</v>
      </c>
      <c r="AB271" t="s">
        <v>38</v>
      </c>
      <c r="AC271" t="s">
        <v>38</v>
      </c>
      <c r="AD271" t="str">
        <f t="shared" si="40"/>
        <v>bad</v>
      </c>
    </row>
    <row r="272" spans="1:30" x14ac:dyDescent="0.35">
      <c r="A272" t="s">
        <v>585</v>
      </c>
      <c r="B272" t="s">
        <v>586</v>
      </c>
      <c r="C272" t="s">
        <v>587</v>
      </c>
      <c r="D272" t="s">
        <v>50</v>
      </c>
      <c r="E272" t="s">
        <v>29</v>
      </c>
      <c r="F272">
        <v>29</v>
      </c>
      <c r="G272" t="s">
        <v>1890</v>
      </c>
      <c r="H272" t="str">
        <f t="shared" si="41"/>
        <v>06</v>
      </c>
      <c r="I272" t="str">
        <f t="shared" si="42"/>
        <v>04</v>
      </c>
      <c r="J272" t="str">
        <f t="shared" si="43"/>
        <v>2023</v>
      </c>
      <c r="K272" t="s">
        <v>1009</v>
      </c>
      <c r="L272" t="s">
        <v>128</v>
      </c>
      <c r="M272" t="s">
        <v>129</v>
      </c>
      <c r="N272" t="s">
        <v>130</v>
      </c>
      <c r="O272" t="s">
        <v>33</v>
      </c>
      <c r="P272" t="s">
        <v>992</v>
      </c>
      <c r="Q272" t="s">
        <v>993</v>
      </c>
      <c r="R272">
        <v>1</v>
      </c>
      <c r="S272">
        <v>14995</v>
      </c>
      <c r="T272">
        <v>0</v>
      </c>
      <c r="U272">
        <v>1500</v>
      </c>
      <c r="V272">
        <f t="shared" si="44"/>
        <v>14995</v>
      </c>
      <c r="W272" t="s">
        <v>566</v>
      </c>
      <c r="X272" t="s">
        <v>53</v>
      </c>
      <c r="Y272" t="s">
        <v>37</v>
      </c>
      <c r="Z272">
        <f t="shared" si="45"/>
        <v>8059.1771186440674</v>
      </c>
      <c r="AA272" t="s">
        <v>722</v>
      </c>
      <c r="AB272" t="s">
        <v>38</v>
      </c>
      <c r="AC272" t="s">
        <v>38</v>
      </c>
      <c r="AD272" t="str">
        <f t="shared" si="40"/>
        <v>bad</v>
      </c>
    </row>
    <row r="273" spans="1:30" x14ac:dyDescent="0.35">
      <c r="A273" t="s">
        <v>63</v>
      </c>
      <c r="B273" t="s">
        <v>64</v>
      </c>
      <c r="C273" t="s">
        <v>65</v>
      </c>
      <c r="D273" t="s">
        <v>72</v>
      </c>
      <c r="E273" t="s">
        <v>29</v>
      </c>
      <c r="F273">
        <v>40</v>
      </c>
      <c r="G273" t="s">
        <v>1890</v>
      </c>
      <c r="H273" t="str">
        <f t="shared" si="41"/>
        <v>06</v>
      </c>
      <c r="I273" t="str">
        <f t="shared" si="42"/>
        <v>04</v>
      </c>
      <c r="J273" t="str">
        <f t="shared" si="43"/>
        <v>2023</v>
      </c>
      <c r="K273" t="s">
        <v>1010</v>
      </c>
      <c r="L273" t="s">
        <v>128</v>
      </c>
      <c r="M273" t="s">
        <v>129</v>
      </c>
      <c r="N273" t="s">
        <v>130</v>
      </c>
      <c r="O273" t="s">
        <v>33</v>
      </c>
      <c r="P273" t="s">
        <v>198</v>
      </c>
      <c r="Q273" t="s">
        <v>199</v>
      </c>
      <c r="R273">
        <v>1</v>
      </c>
      <c r="S273">
        <v>14995</v>
      </c>
      <c r="T273">
        <v>0</v>
      </c>
      <c r="U273">
        <v>1500</v>
      </c>
      <c r="V273">
        <f t="shared" si="44"/>
        <v>14995</v>
      </c>
      <c r="W273" t="s">
        <v>35</v>
      </c>
      <c r="X273" t="s">
        <v>75</v>
      </c>
      <c r="Y273" t="s">
        <v>37</v>
      </c>
      <c r="Z273">
        <f t="shared" si="45"/>
        <v>8059.1771186440674</v>
      </c>
      <c r="AA273" t="s">
        <v>856</v>
      </c>
      <c r="AB273" t="s">
        <v>38</v>
      </c>
      <c r="AC273" t="s">
        <v>38</v>
      </c>
      <c r="AD273" t="str">
        <f t="shared" si="40"/>
        <v>bad</v>
      </c>
    </row>
    <row r="274" spans="1:30" x14ac:dyDescent="0.35">
      <c r="A274" t="s">
        <v>63</v>
      </c>
      <c r="B274" t="s">
        <v>64</v>
      </c>
      <c r="C274" t="s">
        <v>65</v>
      </c>
      <c r="D274" t="s">
        <v>44</v>
      </c>
      <c r="E274" t="s">
        <v>29</v>
      </c>
      <c r="F274">
        <v>50</v>
      </c>
      <c r="G274" t="s">
        <v>1879</v>
      </c>
      <c r="H274" t="str">
        <f t="shared" si="41"/>
        <v>07</v>
      </c>
      <c r="I274" t="str">
        <f t="shared" si="42"/>
        <v>04</v>
      </c>
      <c r="J274" t="str">
        <f t="shared" si="43"/>
        <v>2023</v>
      </c>
      <c r="K274" t="s">
        <v>1011</v>
      </c>
      <c r="L274" t="s">
        <v>128</v>
      </c>
      <c r="M274" t="s">
        <v>129</v>
      </c>
      <c r="N274" t="s">
        <v>130</v>
      </c>
      <c r="O274" t="s">
        <v>33</v>
      </c>
      <c r="P274" t="s">
        <v>213</v>
      </c>
      <c r="Q274" t="s">
        <v>214</v>
      </c>
      <c r="R274">
        <v>1</v>
      </c>
      <c r="S274">
        <v>14995</v>
      </c>
      <c r="T274">
        <v>5998</v>
      </c>
      <c r="U274">
        <v>0</v>
      </c>
      <c r="V274">
        <f t="shared" si="44"/>
        <v>8997</v>
      </c>
      <c r="W274" t="s">
        <v>35</v>
      </c>
      <c r="X274" t="s">
        <v>55</v>
      </c>
      <c r="Y274" t="s">
        <v>37</v>
      </c>
      <c r="Z274">
        <f t="shared" si="45"/>
        <v>4835.5062711864412</v>
      </c>
      <c r="AA274" t="s">
        <v>724</v>
      </c>
      <c r="AB274" t="s">
        <v>48</v>
      </c>
      <c r="AC274" t="s">
        <v>48</v>
      </c>
      <c r="AD274" t="str">
        <f t="shared" si="40"/>
        <v>bad</v>
      </c>
    </row>
    <row r="275" spans="1:30" x14ac:dyDescent="0.35">
      <c r="A275" t="s">
        <v>113</v>
      </c>
      <c r="B275" t="s">
        <v>114</v>
      </c>
      <c r="C275" t="s">
        <v>115</v>
      </c>
      <c r="D275" t="s">
        <v>44</v>
      </c>
      <c r="E275" t="s">
        <v>29</v>
      </c>
      <c r="F275">
        <v>34</v>
      </c>
      <c r="G275" t="s">
        <v>1879</v>
      </c>
      <c r="H275" t="str">
        <f t="shared" si="41"/>
        <v>07</v>
      </c>
      <c r="I275" t="str">
        <f t="shared" si="42"/>
        <v>04</v>
      </c>
      <c r="J275" t="str">
        <f t="shared" si="43"/>
        <v>2023</v>
      </c>
      <c r="K275" t="s">
        <v>1012</v>
      </c>
      <c r="L275" t="s">
        <v>128</v>
      </c>
      <c r="M275" t="s">
        <v>129</v>
      </c>
      <c r="N275" t="s">
        <v>130</v>
      </c>
      <c r="O275" t="s">
        <v>33</v>
      </c>
      <c r="P275" t="s">
        <v>216</v>
      </c>
      <c r="Q275" t="s">
        <v>217</v>
      </c>
      <c r="R275">
        <v>1</v>
      </c>
      <c r="S275">
        <v>14995</v>
      </c>
      <c r="T275">
        <v>5998</v>
      </c>
      <c r="U275">
        <v>0</v>
      </c>
      <c r="V275">
        <f t="shared" si="44"/>
        <v>8997</v>
      </c>
      <c r="W275" t="s">
        <v>35</v>
      </c>
      <c r="X275" t="s">
        <v>55</v>
      </c>
      <c r="Y275" t="s">
        <v>37</v>
      </c>
      <c r="Z275">
        <f t="shared" si="45"/>
        <v>4835.5062711864412</v>
      </c>
      <c r="AA275" t="s">
        <v>724</v>
      </c>
      <c r="AB275" t="s">
        <v>48</v>
      </c>
      <c r="AC275" t="s">
        <v>48</v>
      </c>
      <c r="AD275" t="str">
        <f t="shared" si="40"/>
        <v>bad</v>
      </c>
    </row>
    <row r="276" spans="1:30" x14ac:dyDescent="0.35">
      <c r="A276" t="s">
        <v>575</v>
      </c>
      <c r="B276" t="s">
        <v>576</v>
      </c>
      <c r="C276" t="s">
        <v>577</v>
      </c>
      <c r="D276" t="s">
        <v>72</v>
      </c>
      <c r="E276" t="s">
        <v>29</v>
      </c>
      <c r="F276">
        <v>121</v>
      </c>
      <c r="G276" t="s">
        <v>1879</v>
      </c>
      <c r="H276" t="str">
        <f t="shared" si="41"/>
        <v>07</v>
      </c>
      <c r="I276" t="str">
        <f t="shared" si="42"/>
        <v>04</v>
      </c>
      <c r="J276" t="str">
        <f t="shared" si="43"/>
        <v>2023</v>
      </c>
      <c r="K276" t="s">
        <v>1013</v>
      </c>
      <c r="L276" t="s">
        <v>128</v>
      </c>
      <c r="M276" t="s">
        <v>129</v>
      </c>
      <c r="N276" t="s">
        <v>130</v>
      </c>
      <c r="O276" t="s">
        <v>33</v>
      </c>
      <c r="P276" t="s">
        <v>292</v>
      </c>
      <c r="Q276" t="s">
        <v>293</v>
      </c>
      <c r="R276">
        <v>1</v>
      </c>
      <c r="S276">
        <v>14995</v>
      </c>
      <c r="T276">
        <v>0</v>
      </c>
      <c r="U276">
        <v>0</v>
      </c>
      <c r="V276">
        <f t="shared" si="44"/>
        <v>14995</v>
      </c>
      <c r="W276" t="s">
        <v>566</v>
      </c>
      <c r="X276" t="s">
        <v>75</v>
      </c>
      <c r="Y276" t="s">
        <v>37</v>
      </c>
      <c r="Z276">
        <f t="shared" si="45"/>
        <v>8059.1771186440674</v>
      </c>
      <c r="AA276" t="s">
        <v>856</v>
      </c>
      <c r="AB276" t="s">
        <v>38</v>
      </c>
      <c r="AC276" t="s">
        <v>38</v>
      </c>
      <c r="AD276" t="str">
        <f t="shared" si="40"/>
        <v>bad</v>
      </c>
    </row>
    <row r="277" spans="1:30" x14ac:dyDescent="0.35">
      <c r="A277" t="s">
        <v>585</v>
      </c>
      <c r="B277" t="s">
        <v>586</v>
      </c>
      <c r="C277" t="s">
        <v>587</v>
      </c>
      <c r="D277" t="s">
        <v>50</v>
      </c>
      <c r="E277" t="s">
        <v>29</v>
      </c>
      <c r="F277">
        <v>40</v>
      </c>
      <c r="G277" t="s">
        <v>1880</v>
      </c>
      <c r="H277" t="str">
        <f t="shared" si="41"/>
        <v>08</v>
      </c>
      <c r="I277" t="str">
        <f t="shared" si="42"/>
        <v>04</v>
      </c>
      <c r="J277" t="str">
        <f t="shared" si="43"/>
        <v>2023</v>
      </c>
      <c r="K277" t="s">
        <v>1014</v>
      </c>
      <c r="L277" t="s">
        <v>128</v>
      </c>
      <c r="M277" t="s">
        <v>129</v>
      </c>
      <c r="N277" t="s">
        <v>130</v>
      </c>
      <c r="O277" t="s">
        <v>33</v>
      </c>
      <c r="P277" t="s">
        <v>1015</v>
      </c>
      <c r="Q277" t="s">
        <v>1016</v>
      </c>
      <c r="R277">
        <v>1</v>
      </c>
      <c r="S277">
        <v>14995</v>
      </c>
      <c r="T277">
        <v>4498</v>
      </c>
      <c r="U277">
        <v>0</v>
      </c>
      <c r="V277">
        <f t="shared" si="44"/>
        <v>10497</v>
      </c>
      <c r="W277" t="s">
        <v>566</v>
      </c>
      <c r="X277" t="s">
        <v>53</v>
      </c>
      <c r="Y277" t="s">
        <v>37</v>
      </c>
      <c r="Z277">
        <f t="shared" si="45"/>
        <v>5641.6927118644071</v>
      </c>
      <c r="AA277" t="s">
        <v>722</v>
      </c>
      <c r="AB277" t="s">
        <v>48</v>
      </c>
      <c r="AC277" t="s">
        <v>48</v>
      </c>
      <c r="AD277" t="str">
        <f t="shared" si="40"/>
        <v>bad</v>
      </c>
    </row>
    <row r="278" spans="1:30" x14ac:dyDescent="0.35">
      <c r="A278" t="s">
        <v>943</v>
      </c>
      <c r="B278" t="s">
        <v>944</v>
      </c>
      <c r="C278" t="s">
        <v>945</v>
      </c>
      <c r="D278" t="s">
        <v>44</v>
      </c>
      <c r="E278" t="s">
        <v>29</v>
      </c>
      <c r="F278">
        <v>38</v>
      </c>
      <c r="G278" t="s">
        <v>1878</v>
      </c>
      <c r="H278" t="str">
        <f t="shared" si="41"/>
        <v>09</v>
      </c>
      <c r="I278" t="str">
        <f t="shared" si="42"/>
        <v>04</v>
      </c>
      <c r="J278" t="str">
        <f t="shared" si="43"/>
        <v>2023</v>
      </c>
      <c r="K278" t="s">
        <v>1017</v>
      </c>
      <c r="L278" t="s">
        <v>128</v>
      </c>
      <c r="M278" t="s">
        <v>270</v>
      </c>
      <c r="N278" t="s">
        <v>130</v>
      </c>
      <c r="O278" t="s">
        <v>33</v>
      </c>
      <c r="P278" t="s">
        <v>1018</v>
      </c>
      <c r="Q278" t="s">
        <v>87</v>
      </c>
      <c r="R278">
        <v>1</v>
      </c>
      <c r="S278">
        <v>14995</v>
      </c>
      <c r="T278">
        <v>5998</v>
      </c>
      <c r="U278">
        <v>0</v>
      </c>
      <c r="V278">
        <f t="shared" si="44"/>
        <v>8997</v>
      </c>
      <c r="W278" t="s">
        <v>566</v>
      </c>
      <c r="X278" t="s">
        <v>47</v>
      </c>
      <c r="Y278" t="s">
        <v>37</v>
      </c>
      <c r="Z278">
        <f t="shared" si="45"/>
        <v>4835.5062711864412</v>
      </c>
      <c r="AA278" t="s">
        <v>847</v>
      </c>
      <c r="AB278" t="s">
        <v>48</v>
      </c>
      <c r="AC278" t="s">
        <v>48</v>
      </c>
      <c r="AD278" t="str">
        <f t="shared" si="40"/>
        <v>bad</v>
      </c>
    </row>
    <row r="279" spans="1:30" x14ac:dyDescent="0.35">
      <c r="A279" t="s">
        <v>714</v>
      </c>
      <c r="B279" t="s">
        <v>715</v>
      </c>
      <c r="C279" t="s">
        <v>716</v>
      </c>
      <c r="D279" t="s">
        <v>44</v>
      </c>
      <c r="E279" t="s">
        <v>29</v>
      </c>
      <c r="F279">
        <v>58</v>
      </c>
      <c r="G279" t="s">
        <v>1878</v>
      </c>
      <c r="H279" t="str">
        <f t="shared" si="41"/>
        <v>09</v>
      </c>
      <c r="I279" t="str">
        <f t="shared" si="42"/>
        <v>04</v>
      </c>
      <c r="J279" t="str">
        <f t="shared" si="43"/>
        <v>2023</v>
      </c>
      <c r="K279" t="s">
        <v>1019</v>
      </c>
      <c r="L279" t="s">
        <v>128</v>
      </c>
      <c r="M279" t="s">
        <v>270</v>
      </c>
      <c r="N279" t="s">
        <v>130</v>
      </c>
      <c r="O279" t="s">
        <v>33</v>
      </c>
      <c r="P279" t="s">
        <v>160</v>
      </c>
      <c r="Q279" t="s">
        <v>160</v>
      </c>
      <c r="R279">
        <v>1</v>
      </c>
      <c r="S279">
        <v>14995</v>
      </c>
      <c r="T279">
        <v>0</v>
      </c>
      <c r="U279">
        <v>750</v>
      </c>
      <c r="V279">
        <f t="shared" si="44"/>
        <v>14995</v>
      </c>
      <c r="W279" t="s">
        <v>566</v>
      </c>
      <c r="X279" t="s">
        <v>55</v>
      </c>
      <c r="Y279" t="s">
        <v>37</v>
      </c>
      <c r="Z279">
        <f t="shared" si="45"/>
        <v>8059.1771186440674</v>
      </c>
      <c r="AA279" t="s">
        <v>724</v>
      </c>
      <c r="AB279" t="s">
        <v>38</v>
      </c>
      <c r="AC279" t="s">
        <v>38</v>
      </c>
      <c r="AD279" t="str">
        <f t="shared" si="40"/>
        <v>bad</v>
      </c>
    </row>
    <row r="280" spans="1:30" x14ac:dyDescent="0.35">
      <c r="A280" t="s">
        <v>97</v>
      </c>
      <c r="B280" t="s">
        <v>98</v>
      </c>
      <c r="C280" t="s">
        <v>99</v>
      </c>
      <c r="D280" t="s">
        <v>72</v>
      </c>
      <c r="E280" t="s">
        <v>29</v>
      </c>
      <c r="F280">
        <v>44</v>
      </c>
      <c r="G280" t="s">
        <v>1878</v>
      </c>
      <c r="H280" t="str">
        <f t="shared" si="41"/>
        <v>09</v>
      </c>
      <c r="I280" t="str">
        <f t="shared" si="42"/>
        <v>04</v>
      </c>
      <c r="J280" t="str">
        <f t="shared" si="43"/>
        <v>2023</v>
      </c>
      <c r="K280" t="s">
        <v>1020</v>
      </c>
      <c r="L280" t="s">
        <v>128</v>
      </c>
      <c r="M280" t="s">
        <v>270</v>
      </c>
      <c r="N280" t="s">
        <v>130</v>
      </c>
      <c r="O280" t="s">
        <v>33</v>
      </c>
      <c r="P280" t="s">
        <v>292</v>
      </c>
      <c r="Q280" t="s">
        <v>293</v>
      </c>
      <c r="R280">
        <v>1</v>
      </c>
      <c r="S280">
        <v>14995</v>
      </c>
      <c r="T280">
        <v>5998</v>
      </c>
      <c r="U280">
        <v>0</v>
      </c>
      <c r="V280">
        <f t="shared" si="44"/>
        <v>8997</v>
      </c>
      <c r="W280" t="s">
        <v>35</v>
      </c>
      <c r="X280" t="s">
        <v>75</v>
      </c>
      <c r="Y280" t="s">
        <v>37</v>
      </c>
      <c r="Z280">
        <f t="shared" si="45"/>
        <v>4835.5062711864412</v>
      </c>
      <c r="AA280" t="s">
        <v>856</v>
      </c>
      <c r="AB280" t="s">
        <v>48</v>
      </c>
      <c r="AC280" t="s">
        <v>48</v>
      </c>
      <c r="AD280" t="str">
        <f t="shared" si="40"/>
        <v>bad</v>
      </c>
    </row>
    <row r="281" spans="1:30" x14ac:dyDescent="0.35">
      <c r="A281" t="s">
        <v>686</v>
      </c>
      <c r="B281" t="s">
        <v>687</v>
      </c>
      <c r="C281" t="s">
        <v>688</v>
      </c>
      <c r="D281" t="s">
        <v>44</v>
      </c>
      <c r="E281" t="s">
        <v>29</v>
      </c>
      <c r="F281">
        <v>23</v>
      </c>
      <c r="G281" t="s">
        <v>1886</v>
      </c>
      <c r="H281" t="str">
        <f t="shared" si="41"/>
        <v>10</v>
      </c>
      <c r="I281" t="str">
        <f t="shared" si="42"/>
        <v>04</v>
      </c>
      <c r="J281" t="str">
        <f t="shared" si="43"/>
        <v>2023</v>
      </c>
      <c r="K281" t="s">
        <v>1021</v>
      </c>
      <c r="L281" t="s">
        <v>128</v>
      </c>
      <c r="M281" t="s">
        <v>270</v>
      </c>
      <c r="N281" t="s">
        <v>130</v>
      </c>
      <c r="O281" t="s">
        <v>33</v>
      </c>
      <c r="P281" t="s">
        <v>1018</v>
      </c>
      <c r="Q281" t="s">
        <v>87</v>
      </c>
      <c r="R281">
        <v>1</v>
      </c>
      <c r="S281">
        <v>14995</v>
      </c>
      <c r="T281">
        <v>5998</v>
      </c>
      <c r="U281">
        <v>0</v>
      </c>
      <c r="V281">
        <f t="shared" si="44"/>
        <v>8997</v>
      </c>
      <c r="W281" t="s">
        <v>690</v>
      </c>
      <c r="X281" t="s">
        <v>47</v>
      </c>
      <c r="Y281" t="s">
        <v>37</v>
      </c>
      <c r="Z281">
        <f t="shared" si="45"/>
        <v>4835.5062711864412</v>
      </c>
      <c r="AA281" t="s">
        <v>847</v>
      </c>
      <c r="AB281" t="s">
        <v>48</v>
      </c>
      <c r="AC281" t="s">
        <v>48</v>
      </c>
      <c r="AD281" t="str">
        <f t="shared" si="40"/>
        <v>bad</v>
      </c>
    </row>
    <row r="282" spans="1:30" x14ac:dyDescent="0.35">
      <c r="A282" t="s">
        <v>63</v>
      </c>
      <c r="B282" t="s">
        <v>64</v>
      </c>
      <c r="C282" t="s">
        <v>65</v>
      </c>
      <c r="D282" t="s">
        <v>40</v>
      </c>
      <c r="E282" t="s">
        <v>29</v>
      </c>
      <c r="F282">
        <v>67</v>
      </c>
      <c r="G282" t="s">
        <v>1886</v>
      </c>
      <c r="H282" t="str">
        <f t="shared" si="41"/>
        <v>10</v>
      </c>
      <c r="I282" t="str">
        <f t="shared" si="42"/>
        <v>04</v>
      </c>
      <c r="J282" t="str">
        <f t="shared" si="43"/>
        <v>2023</v>
      </c>
      <c r="K282" t="s">
        <v>1022</v>
      </c>
      <c r="L282" t="s">
        <v>128</v>
      </c>
      <c r="M282" t="s">
        <v>270</v>
      </c>
      <c r="N282" t="s">
        <v>130</v>
      </c>
      <c r="O282" t="s">
        <v>33</v>
      </c>
      <c r="P282" t="s">
        <v>304</v>
      </c>
      <c r="Q282" t="s">
        <v>305</v>
      </c>
      <c r="R282">
        <v>1</v>
      </c>
      <c r="S282">
        <v>14995</v>
      </c>
      <c r="T282">
        <v>0</v>
      </c>
      <c r="U282">
        <v>0</v>
      </c>
      <c r="V282">
        <f t="shared" si="44"/>
        <v>14995</v>
      </c>
      <c r="W282" t="s">
        <v>35</v>
      </c>
      <c r="X282" t="s">
        <v>43</v>
      </c>
      <c r="Y282" t="s">
        <v>37</v>
      </c>
      <c r="Z282">
        <f t="shared" si="45"/>
        <v>8059.1771186440674</v>
      </c>
      <c r="AA282" t="s">
        <v>630</v>
      </c>
      <c r="AB282" t="s">
        <v>38</v>
      </c>
      <c r="AC282" t="s">
        <v>38</v>
      </c>
      <c r="AD282" t="str">
        <f t="shared" si="40"/>
        <v>bad</v>
      </c>
    </row>
    <row r="283" spans="1:30" x14ac:dyDescent="0.35">
      <c r="A283" t="s">
        <v>63</v>
      </c>
      <c r="B283" t="s">
        <v>64</v>
      </c>
      <c r="C283" t="s">
        <v>65</v>
      </c>
      <c r="D283" t="s">
        <v>44</v>
      </c>
      <c r="E283" t="s">
        <v>29</v>
      </c>
      <c r="F283">
        <v>79</v>
      </c>
      <c r="G283" t="s">
        <v>1886</v>
      </c>
      <c r="H283" t="str">
        <f t="shared" si="41"/>
        <v>10</v>
      </c>
      <c r="I283" t="str">
        <f t="shared" si="42"/>
        <v>04</v>
      </c>
      <c r="J283" t="str">
        <f t="shared" si="43"/>
        <v>2023</v>
      </c>
      <c r="K283" t="s">
        <v>1023</v>
      </c>
      <c r="L283" t="s">
        <v>128</v>
      </c>
      <c r="M283" t="s">
        <v>270</v>
      </c>
      <c r="N283" t="s">
        <v>130</v>
      </c>
      <c r="O283" t="s">
        <v>33</v>
      </c>
      <c r="P283" t="s">
        <v>310</v>
      </c>
      <c r="Q283" t="s">
        <v>311</v>
      </c>
      <c r="R283">
        <v>1</v>
      </c>
      <c r="S283">
        <v>14995</v>
      </c>
      <c r="T283">
        <v>5998</v>
      </c>
      <c r="U283">
        <v>0</v>
      </c>
      <c r="V283">
        <f t="shared" si="44"/>
        <v>8997</v>
      </c>
      <c r="W283" t="s">
        <v>35</v>
      </c>
      <c r="X283" t="s">
        <v>47</v>
      </c>
      <c r="Y283" t="s">
        <v>37</v>
      </c>
      <c r="Z283">
        <f t="shared" si="45"/>
        <v>4835.5062711864412</v>
      </c>
      <c r="AA283" t="s">
        <v>847</v>
      </c>
      <c r="AB283" t="s">
        <v>48</v>
      </c>
      <c r="AC283" t="s">
        <v>48</v>
      </c>
      <c r="AD283" t="str">
        <f t="shared" si="40"/>
        <v>bad</v>
      </c>
    </row>
    <row r="284" spans="1:30" x14ac:dyDescent="0.35">
      <c r="A284" t="s">
        <v>704</v>
      </c>
      <c r="B284" t="s">
        <v>705</v>
      </c>
      <c r="C284" t="s">
        <v>706</v>
      </c>
      <c r="D284" t="s">
        <v>44</v>
      </c>
      <c r="E284" t="s">
        <v>29</v>
      </c>
      <c r="F284">
        <v>51</v>
      </c>
      <c r="G284" t="s">
        <v>1886</v>
      </c>
      <c r="H284" t="str">
        <f t="shared" si="41"/>
        <v>10</v>
      </c>
      <c r="I284" t="str">
        <f t="shared" si="42"/>
        <v>04</v>
      </c>
      <c r="J284" t="str">
        <f t="shared" si="43"/>
        <v>2023</v>
      </c>
      <c r="K284" t="s">
        <v>1024</v>
      </c>
      <c r="L284" t="s">
        <v>128</v>
      </c>
      <c r="M284" t="s">
        <v>270</v>
      </c>
      <c r="N284" t="s">
        <v>130</v>
      </c>
      <c r="O284" t="s">
        <v>33</v>
      </c>
      <c r="P284" t="s">
        <v>1025</v>
      </c>
      <c r="Q284" t="s">
        <v>386</v>
      </c>
      <c r="R284">
        <v>1</v>
      </c>
      <c r="S284">
        <v>14995</v>
      </c>
      <c r="T284">
        <v>1500</v>
      </c>
      <c r="U284">
        <v>0</v>
      </c>
      <c r="V284">
        <f t="shared" si="44"/>
        <v>13495</v>
      </c>
      <c r="W284" t="s">
        <v>566</v>
      </c>
      <c r="X284" t="s">
        <v>55</v>
      </c>
      <c r="Y284" t="s">
        <v>37</v>
      </c>
      <c r="Z284">
        <f t="shared" si="45"/>
        <v>7252.9906779661014</v>
      </c>
      <c r="AA284" t="s">
        <v>724</v>
      </c>
      <c r="AB284" t="s">
        <v>48</v>
      </c>
      <c r="AC284" t="s">
        <v>48</v>
      </c>
      <c r="AD284" t="str">
        <f t="shared" si="40"/>
        <v>bad</v>
      </c>
    </row>
    <row r="285" spans="1:30" x14ac:dyDescent="0.35">
      <c r="A285" t="s">
        <v>678</v>
      </c>
      <c r="B285" t="s">
        <v>679</v>
      </c>
      <c r="C285" t="s">
        <v>680</v>
      </c>
      <c r="D285" t="s">
        <v>44</v>
      </c>
      <c r="E285" t="s">
        <v>29</v>
      </c>
      <c r="F285">
        <v>68</v>
      </c>
      <c r="G285" t="s">
        <v>1891</v>
      </c>
      <c r="H285" t="str">
        <f t="shared" si="41"/>
        <v>11</v>
      </c>
      <c r="I285" t="str">
        <f t="shared" si="42"/>
        <v>04</v>
      </c>
      <c r="J285" t="str">
        <f t="shared" si="43"/>
        <v>2023</v>
      </c>
      <c r="K285" t="s">
        <v>1026</v>
      </c>
      <c r="L285" t="s">
        <v>128</v>
      </c>
      <c r="M285" t="s">
        <v>270</v>
      </c>
      <c r="N285" t="s">
        <v>130</v>
      </c>
      <c r="O285" t="s">
        <v>33</v>
      </c>
      <c r="P285" t="s">
        <v>159</v>
      </c>
      <c r="Q285" t="s">
        <v>160</v>
      </c>
      <c r="R285">
        <v>1</v>
      </c>
      <c r="S285">
        <v>14995</v>
      </c>
      <c r="T285">
        <v>0</v>
      </c>
      <c r="U285">
        <v>750</v>
      </c>
      <c r="V285">
        <f t="shared" si="44"/>
        <v>14995</v>
      </c>
      <c r="W285" t="s">
        <v>566</v>
      </c>
      <c r="X285" t="s">
        <v>55</v>
      </c>
      <c r="Y285" t="s">
        <v>37</v>
      </c>
      <c r="Z285">
        <f t="shared" si="45"/>
        <v>8059.1771186440674</v>
      </c>
      <c r="AA285" t="s">
        <v>724</v>
      </c>
      <c r="AB285" t="s">
        <v>38</v>
      </c>
      <c r="AC285" t="s">
        <v>38</v>
      </c>
      <c r="AD285" t="str">
        <f t="shared" si="40"/>
        <v>bad</v>
      </c>
    </row>
    <row r="286" spans="1:30" x14ac:dyDescent="0.35">
      <c r="A286" t="s">
        <v>63</v>
      </c>
      <c r="B286" t="s">
        <v>64</v>
      </c>
      <c r="C286" t="s">
        <v>65</v>
      </c>
      <c r="D286" t="s">
        <v>40</v>
      </c>
      <c r="E286" t="s">
        <v>29</v>
      </c>
      <c r="F286">
        <v>85</v>
      </c>
      <c r="G286" t="s">
        <v>1891</v>
      </c>
      <c r="H286" t="str">
        <f t="shared" si="41"/>
        <v>11</v>
      </c>
      <c r="I286" t="str">
        <f t="shared" si="42"/>
        <v>04</v>
      </c>
      <c r="J286" t="str">
        <f t="shared" si="43"/>
        <v>2023</v>
      </c>
      <c r="K286" t="s">
        <v>1027</v>
      </c>
      <c r="L286" t="s">
        <v>128</v>
      </c>
      <c r="M286" t="s">
        <v>270</v>
      </c>
      <c r="N286" t="s">
        <v>130</v>
      </c>
      <c r="O286" t="s">
        <v>33</v>
      </c>
      <c r="P286" t="s">
        <v>337</v>
      </c>
      <c r="Q286" t="s">
        <v>338</v>
      </c>
      <c r="R286">
        <v>1</v>
      </c>
      <c r="S286">
        <v>14995</v>
      </c>
      <c r="T286">
        <v>1500</v>
      </c>
      <c r="U286">
        <v>0</v>
      </c>
      <c r="V286">
        <f t="shared" si="44"/>
        <v>13495</v>
      </c>
      <c r="W286" t="s">
        <v>35</v>
      </c>
      <c r="X286" t="s">
        <v>43</v>
      </c>
      <c r="Y286" t="s">
        <v>37</v>
      </c>
      <c r="Z286">
        <f t="shared" si="45"/>
        <v>7252.9906779661014</v>
      </c>
      <c r="AA286" t="s">
        <v>630</v>
      </c>
      <c r="AB286" t="s">
        <v>48</v>
      </c>
      <c r="AC286" t="s">
        <v>48</v>
      </c>
      <c r="AD286" t="str">
        <f t="shared" si="40"/>
        <v>bad</v>
      </c>
    </row>
    <row r="287" spans="1:30" x14ac:dyDescent="0.35">
      <c r="A287" t="s">
        <v>113</v>
      </c>
      <c r="B287" t="s">
        <v>114</v>
      </c>
      <c r="C287" t="s">
        <v>115</v>
      </c>
      <c r="D287" t="s">
        <v>44</v>
      </c>
      <c r="E287" t="s">
        <v>29</v>
      </c>
      <c r="F287">
        <v>59</v>
      </c>
      <c r="G287" t="s">
        <v>1884</v>
      </c>
      <c r="H287" t="str">
        <f t="shared" si="41"/>
        <v>12</v>
      </c>
      <c r="I287" t="str">
        <f t="shared" si="42"/>
        <v>04</v>
      </c>
      <c r="J287" t="str">
        <f t="shared" si="43"/>
        <v>2023</v>
      </c>
      <c r="K287" t="s">
        <v>1028</v>
      </c>
      <c r="L287" t="s">
        <v>128</v>
      </c>
      <c r="M287" t="s">
        <v>270</v>
      </c>
      <c r="N287" t="s">
        <v>130</v>
      </c>
      <c r="O287" t="s">
        <v>33</v>
      </c>
      <c r="P287" t="s">
        <v>344</v>
      </c>
      <c r="Q287" t="s">
        <v>217</v>
      </c>
      <c r="R287">
        <v>1</v>
      </c>
      <c r="S287">
        <v>14995</v>
      </c>
      <c r="T287">
        <v>5998</v>
      </c>
      <c r="U287">
        <v>0</v>
      </c>
      <c r="V287">
        <f t="shared" si="44"/>
        <v>8997</v>
      </c>
      <c r="W287" t="s">
        <v>35</v>
      </c>
      <c r="X287" t="s">
        <v>55</v>
      </c>
      <c r="Y287" t="s">
        <v>37</v>
      </c>
      <c r="Z287">
        <f t="shared" si="45"/>
        <v>4835.5062711864412</v>
      </c>
      <c r="AA287" t="s">
        <v>724</v>
      </c>
      <c r="AB287" t="s">
        <v>48</v>
      </c>
      <c r="AC287" t="s">
        <v>48</v>
      </c>
      <c r="AD287" t="str">
        <f t="shared" si="40"/>
        <v>bad</v>
      </c>
    </row>
    <row r="288" spans="1:30" x14ac:dyDescent="0.35">
      <c r="A288" t="s">
        <v>63</v>
      </c>
      <c r="B288" t="s">
        <v>64</v>
      </c>
      <c r="C288" t="s">
        <v>65</v>
      </c>
      <c r="D288" t="s">
        <v>72</v>
      </c>
      <c r="E288" t="s">
        <v>29</v>
      </c>
      <c r="F288">
        <v>93</v>
      </c>
      <c r="G288" t="s">
        <v>1875</v>
      </c>
      <c r="H288" t="str">
        <f t="shared" si="41"/>
        <v>13</v>
      </c>
      <c r="I288" t="str">
        <f t="shared" si="42"/>
        <v>04</v>
      </c>
      <c r="J288" t="str">
        <f t="shared" si="43"/>
        <v>2023</v>
      </c>
      <c r="K288" t="s">
        <v>1029</v>
      </c>
      <c r="L288" t="s">
        <v>128</v>
      </c>
      <c r="M288" t="s">
        <v>270</v>
      </c>
      <c r="N288" t="s">
        <v>130</v>
      </c>
      <c r="O288" t="s">
        <v>33</v>
      </c>
      <c r="P288" t="s">
        <v>292</v>
      </c>
      <c r="Q288" t="s">
        <v>293</v>
      </c>
      <c r="R288">
        <v>1</v>
      </c>
      <c r="S288">
        <v>14995</v>
      </c>
      <c r="T288">
        <v>5998</v>
      </c>
      <c r="U288">
        <v>0</v>
      </c>
      <c r="V288">
        <f t="shared" si="44"/>
        <v>8997</v>
      </c>
      <c r="W288" t="s">
        <v>35</v>
      </c>
      <c r="X288" t="s">
        <v>75</v>
      </c>
      <c r="Y288" t="s">
        <v>37</v>
      </c>
      <c r="Z288">
        <f t="shared" si="45"/>
        <v>4835.5062711864412</v>
      </c>
      <c r="AA288" t="s">
        <v>856</v>
      </c>
      <c r="AB288" t="s">
        <v>48</v>
      </c>
      <c r="AC288" t="s">
        <v>48</v>
      </c>
      <c r="AD288" t="str">
        <f t="shared" si="40"/>
        <v>bad</v>
      </c>
    </row>
    <row r="289" spans="1:30" x14ac:dyDescent="0.35">
      <c r="A289" t="s">
        <v>97</v>
      </c>
      <c r="B289" t="s">
        <v>98</v>
      </c>
      <c r="C289" t="s">
        <v>99</v>
      </c>
      <c r="D289" t="s">
        <v>50</v>
      </c>
      <c r="E289" t="s">
        <v>29</v>
      </c>
      <c r="F289">
        <v>56</v>
      </c>
      <c r="G289" t="s">
        <v>1875</v>
      </c>
      <c r="H289" t="str">
        <f t="shared" si="41"/>
        <v>13</v>
      </c>
      <c r="I289" t="str">
        <f t="shared" si="42"/>
        <v>04</v>
      </c>
      <c r="J289" t="str">
        <f t="shared" si="43"/>
        <v>2023</v>
      </c>
      <c r="K289" t="s">
        <v>1030</v>
      </c>
      <c r="L289" t="s">
        <v>128</v>
      </c>
      <c r="M289" t="s">
        <v>270</v>
      </c>
      <c r="N289" t="s">
        <v>130</v>
      </c>
      <c r="O289" t="s">
        <v>33</v>
      </c>
      <c r="P289" t="s">
        <v>173</v>
      </c>
      <c r="Q289" t="s">
        <v>174</v>
      </c>
      <c r="R289">
        <v>1</v>
      </c>
      <c r="S289">
        <v>14995</v>
      </c>
      <c r="T289">
        <v>0</v>
      </c>
      <c r="U289">
        <v>0</v>
      </c>
      <c r="V289">
        <f t="shared" si="44"/>
        <v>14995</v>
      </c>
      <c r="W289" t="s">
        <v>35</v>
      </c>
      <c r="X289" t="s">
        <v>53</v>
      </c>
      <c r="Y289" t="s">
        <v>37</v>
      </c>
      <c r="Z289">
        <f t="shared" si="45"/>
        <v>8059.1771186440674</v>
      </c>
      <c r="AA289" t="s">
        <v>722</v>
      </c>
      <c r="AB289" t="s">
        <v>38</v>
      </c>
      <c r="AC289" t="s">
        <v>38</v>
      </c>
      <c r="AD289" t="str">
        <f t="shared" si="40"/>
        <v>bad</v>
      </c>
    </row>
    <row r="290" spans="1:30" x14ac:dyDescent="0.35">
      <c r="A290" t="s">
        <v>585</v>
      </c>
      <c r="B290" t="s">
        <v>586</v>
      </c>
      <c r="C290" t="s">
        <v>587</v>
      </c>
      <c r="D290" t="s">
        <v>50</v>
      </c>
      <c r="E290" t="s">
        <v>29</v>
      </c>
      <c r="F290">
        <v>86</v>
      </c>
      <c r="G290" t="s">
        <v>1875</v>
      </c>
      <c r="H290" t="str">
        <f t="shared" si="41"/>
        <v>13</v>
      </c>
      <c r="I290" t="str">
        <f t="shared" si="42"/>
        <v>04</v>
      </c>
      <c r="J290" t="str">
        <f t="shared" si="43"/>
        <v>2023</v>
      </c>
      <c r="K290" t="s">
        <v>1031</v>
      </c>
      <c r="L290" t="s">
        <v>128</v>
      </c>
      <c r="M290" t="s">
        <v>270</v>
      </c>
      <c r="N290" t="s">
        <v>130</v>
      </c>
      <c r="O290" t="s">
        <v>33</v>
      </c>
      <c r="P290" t="s">
        <v>1032</v>
      </c>
      <c r="Q290" t="s">
        <v>1033</v>
      </c>
      <c r="R290">
        <v>1</v>
      </c>
      <c r="S290">
        <v>14995</v>
      </c>
      <c r="T290">
        <v>0</v>
      </c>
      <c r="U290">
        <v>1050</v>
      </c>
      <c r="V290">
        <f t="shared" si="44"/>
        <v>14995</v>
      </c>
      <c r="W290" t="s">
        <v>566</v>
      </c>
      <c r="X290" t="s">
        <v>53</v>
      </c>
      <c r="Y290" t="s">
        <v>37</v>
      </c>
      <c r="Z290">
        <f t="shared" si="45"/>
        <v>8059.1771186440674</v>
      </c>
      <c r="AA290" t="s">
        <v>722</v>
      </c>
      <c r="AB290" t="s">
        <v>38</v>
      </c>
      <c r="AC290" t="s">
        <v>38</v>
      </c>
      <c r="AD290" t="str">
        <f t="shared" si="40"/>
        <v>bad</v>
      </c>
    </row>
    <row r="291" spans="1:30" x14ac:dyDescent="0.35">
      <c r="A291" t="s">
        <v>97</v>
      </c>
      <c r="B291" t="s">
        <v>98</v>
      </c>
      <c r="C291" t="s">
        <v>99</v>
      </c>
      <c r="D291" t="s">
        <v>44</v>
      </c>
      <c r="E291" t="s">
        <v>29</v>
      </c>
      <c r="F291">
        <v>60</v>
      </c>
      <c r="G291" t="s">
        <v>1875</v>
      </c>
      <c r="H291" t="str">
        <f t="shared" si="41"/>
        <v>13</v>
      </c>
      <c r="I291" t="str">
        <f t="shared" si="42"/>
        <v>04</v>
      </c>
      <c r="J291" t="str">
        <f t="shared" si="43"/>
        <v>2023</v>
      </c>
      <c r="K291" t="s">
        <v>1034</v>
      </c>
      <c r="L291" t="s">
        <v>128</v>
      </c>
      <c r="M291" t="s">
        <v>270</v>
      </c>
      <c r="N291" t="s">
        <v>130</v>
      </c>
      <c r="O291" t="s">
        <v>33</v>
      </c>
      <c r="P291" t="s">
        <v>358</v>
      </c>
      <c r="Q291" t="s">
        <v>359</v>
      </c>
      <c r="R291">
        <v>1</v>
      </c>
      <c r="S291">
        <v>14995</v>
      </c>
      <c r="T291">
        <v>4498</v>
      </c>
      <c r="U291">
        <v>0</v>
      </c>
      <c r="V291">
        <f t="shared" si="44"/>
        <v>10497</v>
      </c>
      <c r="W291" t="s">
        <v>35</v>
      </c>
      <c r="X291" t="s">
        <v>55</v>
      </c>
      <c r="Y291" t="s">
        <v>37</v>
      </c>
      <c r="Z291">
        <f t="shared" si="45"/>
        <v>5641.6927118644071</v>
      </c>
      <c r="AA291" t="s">
        <v>724</v>
      </c>
      <c r="AB291" t="s">
        <v>48</v>
      </c>
      <c r="AC291" t="s">
        <v>48</v>
      </c>
      <c r="AD291" t="str">
        <f t="shared" si="40"/>
        <v>bad</v>
      </c>
    </row>
    <row r="292" spans="1:30" x14ac:dyDescent="0.35">
      <c r="A292" t="s">
        <v>585</v>
      </c>
      <c r="B292" t="s">
        <v>586</v>
      </c>
      <c r="C292" t="s">
        <v>587</v>
      </c>
      <c r="D292" t="s">
        <v>44</v>
      </c>
      <c r="E292" t="s">
        <v>29</v>
      </c>
      <c r="F292">
        <v>97</v>
      </c>
      <c r="G292" t="s">
        <v>1872</v>
      </c>
      <c r="H292" t="str">
        <f t="shared" si="41"/>
        <v>14</v>
      </c>
      <c r="I292" t="str">
        <f t="shared" si="42"/>
        <v>04</v>
      </c>
      <c r="J292" t="str">
        <f t="shared" si="43"/>
        <v>2023</v>
      </c>
      <c r="K292" t="s">
        <v>1035</v>
      </c>
      <c r="L292" t="s">
        <v>128</v>
      </c>
      <c r="M292" t="s">
        <v>270</v>
      </c>
      <c r="N292" t="s">
        <v>130</v>
      </c>
      <c r="O292" t="s">
        <v>33</v>
      </c>
      <c r="P292" t="s">
        <v>1018</v>
      </c>
      <c r="Q292" t="s">
        <v>87</v>
      </c>
      <c r="R292">
        <v>1</v>
      </c>
      <c r="S292">
        <v>14995</v>
      </c>
      <c r="T292">
        <v>5998</v>
      </c>
      <c r="U292">
        <v>0</v>
      </c>
      <c r="V292">
        <f t="shared" si="44"/>
        <v>8997</v>
      </c>
      <c r="W292" t="s">
        <v>566</v>
      </c>
      <c r="X292" t="s">
        <v>47</v>
      </c>
      <c r="Y292" t="s">
        <v>37</v>
      </c>
      <c r="Z292">
        <f t="shared" si="45"/>
        <v>4835.5062711864412</v>
      </c>
      <c r="AA292" t="s">
        <v>847</v>
      </c>
      <c r="AB292" t="s">
        <v>48</v>
      </c>
      <c r="AC292" t="s">
        <v>48</v>
      </c>
      <c r="AD292" t="str">
        <f t="shared" si="40"/>
        <v>bad</v>
      </c>
    </row>
    <row r="293" spans="1:30" x14ac:dyDescent="0.35">
      <c r="A293" t="s">
        <v>113</v>
      </c>
      <c r="B293" t="s">
        <v>114</v>
      </c>
      <c r="C293" t="s">
        <v>115</v>
      </c>
      <c r="D293" t="s">
        <v>50</v>
      </c>
      <c r="E293" t="s">
        <v>29</v>
      </c>
      <c r="F293">
        <v>68</v>
      </c>
      <c r="G293" t="s">
        <v>1872</v>
      </c>
      <c r="H293" t="str">
        <f t="shared" si="41"/>
        <v>14</v>
      </c>
      <c r="I293" t="str">
        <f t="shared" si="42"/>
        <v>04</v>
      </c>
      <c r="J293" t="str">
        <f t="shared" si="43"/>
        <v>2023</v>
      </c>
      <c r="K293" t="s">
        <v>1036</v>
      </c>
      <c r="L293" t="s">
        <v>128</v>
      </c>
      <c r="M293" t="s">
        <v>270</v>
      </c>
      <c r="N293" t="s">
        <v>130</v>
      </c>
      <c r="O293" t="s">
        <v>33</v>
      </c>
      <c r="P293" t="s">
        <v>375</v>
      </c>
      <c r="Q293" t="s">
        <v>376</v>
      </c>
      <c r="R293">
        <v>1</v>
      </c>
      <c r="S293">
        <v>14995</v>
      </c>
      <c r="T293">
        <v>5998</v>
      </c>
      <c r="U293">
        <v>0</v>
      </c>
      <c r="V293">
        <f t="shared" si="44"/>
        <v>8997</v>
      </c>
      <c r="W293" t="s">
        <v>35</v>
      </c>
      <c r="X293" t="s">
        <v>53</v>
      </c>
      <c r="Y293" t="s">
        <v>37</v>
      </c>
      <c r="Z293">
        <f t="shared" si="45"/>
        <v>4835.5062711864412</v>
      </c>
      <c r="AA293" t="s">
        <v>722</v>
      </c>
      <c r="AB293" t="s">
        <v>48</v>
      </c>
      <c r="AC293" t="s">
        <v>48</v>
      </c>
      <c r="AD293" t="str">
        <f t="shared" si="40"/>
        <v>bad</v>
      </c>
    </row>
    <row r="294" spans="1:30" x14ac:dyDescent="0.35">
      <c r="A294" t="s">
        <v>686</v>
      </c>
      <c r="B294" t="s">
        <v>687</v>
      </c>
      <c r="C294" t="s">
        <v>688</v>
      </c>
      <c r="D294" t="s">
        <v>50</v>
      </c>
      <c r="E294" t="s">
        <v>29</v>
      </c>
      <c r="F294">
        <v>34</v>
      </c>
      <c r="G294" t="s">
        <v>1872</v>
      </c>
      <c r="H294" t="str">
        <f t="shared" si="41"/>
        <v>14</v>
      </c>
      <c r="I294" t="str">
        <f t="shared" si="42"/>
        <v>04</v>
      </c>
      <c r="J294" t="str">
        <f t="shared" si="43"/>
        <v>2023</v>
      </c>
      <c r="K294" t="s">
        <v>1037</v>
      </c>
      <c r="L294" t="s">
        <v>128</v>
      </c>
      <c r="M294" t="s">
        <v>270</v>
      </c>
      <c r="N294" t="s">
        <v>130</v>
      </c>
      <c r="O294" t="s">
        <v>33</v>
      </c>
      <c r="P294" t="s">
        <v>429</v>
      </c>
      <c r="Q294" t="s">
        <v>430</v>
      </c>
      <c r="R294">
        <v>1</v>
      </c>
      <c r="S294">
        <v>14995</v>
      </c>
      <c r="T294">
        <v>2999</v>
      </c>
      <c r="U294">
        <v>0</v>
      </c>
      <c r="V294">
        <f t="shared" si="44"/>
        <v>11996</v>
      </c>
      <c r="W294" t="s">
        <v>690</v>
      </c>
      <c r="X294" t="s">
        <v>53</v>
      </c>
      <c r="Y294" t="s">
        <v>37</v>
      </c>
      <c r="Z294">
        <f t="shared" si="45"/>
        <v>6447.3416949152543</v>
      </c>
      <c r="AA294" t="s">
        <v>722</v>
      </c>
      <c r="AB294" t="s">
        <v>48</v>
      </c>
      <c r="AC294" t="s">
        <v>48</v>
      </c>
      <c r="AD294" t="str">
        <f t="shared" si="40"/>
        <v>bad</v>
      </c>
    </row>
    <row r="295" spans="1:30" x14ac:dyDescent="0.35">
      <c r="A295" t="s">
        <v>113</v>
      </c>
      <c r="B295" t="s">
        <v>114</v>
      </c>
      <c r="C295" t="s">
        <v>115</v>
      </c>
      <c r="D295" t="s">
        <v>44</v>
      </c>
      <c r="E295" t="s">
        <v>29</v>
      </c>
      <c r="F295">
        <v>70</v>
      </c>
      <c r="G295" t="s">
        <v>1872</v>
      </c>
      <c r="H295" t="str">
        <f t="shared" si="41"/>
        <v>14</v>
      </c>
      <c r="I295" t="str">
        <f t="shared" si="42"/>
        <v>04</v>
      </c>
      <c r="J295" t="str">
        <f t="shared" si="43"/>
        <v>2023</v>
      </c>
      <c r="K295" t="s">
        <v>1038</v>
      </c>
      <c r="L295" t="s">
        <v>128</v>
      </c>
      <c r="M295" t="s">
        <v>270</v>
      </c>
      <c r="N295" t="s">
        <v>130</v>
      </c>
      <c r="O295" t="s">
        <v>33</v>
      </c>
      <c r="P295" t="s">
        <v>385</v>
      </c>
      <c r="Q295" t="s">
        <v>386</v>
      </c>
      <c r="R295">
        <v>1</v>
      </c>
      <c r="S295">
        <v>14995</v>
      </c>
      <c r="T295">
        <v>1500</v>
      </c>
      <c r="U295">
        <v>0</v>
      </c>
      <c r="V295">
        <f t="shared" si="44"/>
        <v>13495</v>
      </c>
      <c r="W295" t="s">
        <v>35</v>
      </c>
      <c r="X295" t="s">
        <v>55</v>
      </c>
      <c r="Y295" t="s">
        <v>37</v>
      </c>
      <c r="Z295">
        <f t="shared" si="45"/>
        <v>7252.9906779661014</v>
      </c>
      <c r="AA295" t="s">
        <v>724</v>
      </c>
      <c r="AB295" t="s">
        <v>48</v>
      </c>
      <c r="AC295" t="s">
        <v>48</v>
      </c>
      <c r="AD295" t="str">
        <f t="shared" si="40"/>
        <v>bad</v>
      </c>
    </row>
    <row r="296" spans="1:30" x14ac:dyDescent="0.35">
      <c r="A296" t="s">
        <v>585</v>
      </c>
      <c r="B296" t="s">
        <v>586</v>
      </c>
      <c r="C296" t="s">
        <v>587</v>
      </c>
      <c r="D296" t="s">
        <v>50</v>
      </c>
      <c r="E296" t="s">
        <v>29</v>
      </c>
      <c r="F296">
        <v>108</v>
      </c>
      <c r="G296" t="s">
        <v>1892</v>
      </c>
      <c r="H296" t="str">
        <f t="shared" si="41"/>
        <v>15</v>
      </c>
      <c r="I296" t="str">
        <f t="shared" si="42"/>
        <v>04</v>
      </c>
      <c r="J296" t="str">
        <f t="shared" si="43"/>
        <v>2023</v>
      </c>
      <c r="K296" t="s">
        <v>1039</v>
      </c>
      <c r="L296" t="s">
        <v>128</v>
      </c>
      <c r="M296" t="s">
        <v>270</v>
      </c>
      <c r="N296" t="s">
        <v>130</v>
      </c>
      <c r="O296" t="s">
        <v>33</v>
      </c>
      <c r="P296" t="s">
        <v>1040</v>
      </c>
      <c r="Q296" t="s">
        <v>1041</v>
      </c>
      <c r="R296">
        <v>1</v>
      </c>
      <c r="S296">
        <v>14995</v>
      </c>
      <c r="T296">
        <v>0</v>
      </c>
      <c r="U296">
        <v>750</v>
      </c>
      <c r="V296">
        <f t="shared" si="44"/>
        <v>14995</v>
      </c>
      <c r="W296" t="s">
        <v>566</v>
      </c>
      <c r="X296" t="s">
        <v>53</v>
      </c>
      <c r="Y296" t="s">
        <v>37</v>
      </c>
      <c r="Z296">
        <f t="shared" si="45"/>
        <v>8059.1771186440674</v>
      </c>
      <c r="AA296" t="s">
        <v>722</v>
      </c>
      <c r="AB296" t="s">
        <v>38</v>
      </c>
      <c r="AC296" t="s">
        <v>38</v>
      </c>
      <c r="AD296" t="str">
        <f t="shared" si="40"/>
        <v>bad</v>
      </c>
    </row>
    <row r="297" spans="1:30" x14ac:dyDescent="0.35">
      <c r="A297" t="s">
        <v>585</v>
      </c>
      <c r="B297" t="s">
        <v>586</v>
      </c>
      <c r="C297" t="s">
        <v>587</v>
      </c>
      <c r="D297" t="s">
        <v>44</v>
      </c>
      <c r="E297" t="s">
        <v>29</v>
      </c>
      <c r="F297">
        <v>102</v>
      </c>
      <c r="G297" t="s">
        <v>1892</v>
      </c>
      <c r="H297" t="str">
        <f t="shared" si="41"/>
        <v>15</v>
      </c>
      <c r="I297" t="str">
        <f t="shared" si="42"/>
        <v>04</v>
      </c>
      <c r="J297" t="str">
        <f t="shared" si="43"/>
        <v>2023</v>
      </c>
      <c r="K297" t="s">
        <v>1042</v>
      </c>
      <c r="L297" t="s">
        <v>128</v>
      </c>
      <c r="M297" t="s">
        <v>270</v>
      </c>
      <c r="N297" t="s">
        <v>130</v>
      </c>
      <c r="O297" t="s">
        <v>33</v>
      </c>
      <c r="P297" t="s">
        <v>159</v>
      </c>
      <c r="Q297" t="s">
        <v>160</v>
      </c>
      <c r="R297">
        <v>1</v>
      </c>
      <c r="S297">
        <v>14995</v>
      </c>
      <c r="T297">
        <v>0</v>
      </c>
      <c r="U297">
        <v>0</v>
      </c>
      <c r="V297">
        <f t="shared" si="44"/>
        <v>14995</v>
      </c>
      <c r="W297" t="s">
        <v>566</v>
      </c>
      <c r="X297" t="s">
        <v>55</v>
      </c>
      <c r="Y297" t="s">
        <v>37</v>
      </c>
      <c r="Z297">
        <f t="shared" si="45"/>
        <v>8059.1771186440674</v>
      </c>
      <c r="AA297" t="s">
        <v>724</v>
      </c>
      <c r="AB297" t="s">
        <v>38</v>
      </c>
      <c r="AC297" t="s">
        <v>38</v>
      </c>
      <c r="AD297" t="str">
        <f t="shared" si="40"/>
        <v>bad</v>
      </c>
    </row>
    <row r="298" spans="1:30" x14ac:dyDescent="0.35">
      <c r="A298" t="s">
        <v>714</v>
      </c>
      <c r="B298" t="s">
        <v>715</v>
      </c>
      <c r="C298" t="s">
        <v>716</v>
      </c>
      <c r="D298" t="s">
        <v>44</v>
      </c>
      <c r="E298" t="s">
        <v>29</v>
      </c>
      <c r="F298">
        <v>94</v>
      </c>
      <c r="G298" t="s">
        <v>1892</v>
      </c>
      <c r="H298" t="str">
        <f t="shared" si="41"/>
        <v>15</v>
      </c>
      <c r="I298" t="str">
        <f t="shared" si="42"/>
        <v>04</v>
      </c>
      <c r="J298" t="str">
        <f t="shared" si="43"/>
        <v>2023</v>
      </c>
      <c r="K298" t="s">
        <v>1043</v>
      </c>
      <c r="L298" t="s">
        <v>128</v>
      </c>
      <c r="M298" t="s">
        <v>270</v>
      </c>
      <c r="N298" t="s">
        <v>130</v>
      </c>
      <c r="O298" t="s">
        <v>33</v>
      </c>
      <c r="P298" t="s">
        <v>982</v>
      </c>
      <c r="Q298" t="s">
        <v>983</v>
      </c>
      <c r="R298">
        <v>1</v>
      </c>
      <c r="S298">
        <v>14995</v>
      </c>
      <c r="T298">
        <v>4498</v>
      </c>
      <c r="U298">
        <v>0</v>
      </c>
      <c r="V298">
        <f t="shared" si="44"/>
        <v>10497</v>
      </c>
      <c r="W298" t="s">
        <v>566</v>
      </c>
      <c r="X298" t="s">
        <v>55</v>
      </c>
      <c r="Y298" t="s">
        <v>37</v>
      </c>
      <c r="Z298">
        <f t="shared" si="45"/>
        <v>5641.6927118644071</v>
      </c>
      <c r="AA298" t="s">
        <v>724</v>
      </c>
      <c r="AB298" t="s">
        <v>48</v>
      </c>
      <c r="AC298" t="s">
        <v>48</v>
      </c>
      <c r="AD298" t="str">
        <f t="shared" si="40"/>
        <v>bad</v>
      </c>
    </row>
    <row r="299" spans="1:30" x14ac:dyDescent="0.35">
      <c r="A299" t="s">
        <v>575</v>
      </c>
      <c r="B299" t="s">
        <v>576</v>
      </c>
      <c r="C299" t="s">
        <v>577</v>
      </c>
      <c r="D299" t="s">
        <v>72</v>
      </c>
      <c r="E299" t="s">
        <v>29</v>
      </c>
      <c r="F299">
        <v>299</v>
      </c>
      <c r="G299" t="s">
        <v>1892</v>
      </c>
      <c r="H299" t="str">
        <f t="shared" si="41"/>
        <v>15</v>
      </c>
      <c r="I299" t="str">
        <f t="shared" si="42"/>
        <v>04</v>
      </c>
      <c r="J299" t="str">
        <f t="shared" si="43"/>
        <v>2023</v>
      </c>
      <c r="K299" t="s">
        <v>1044</v>
      </c>
      <c r="L299" t="s">
        <v>128</v>
      </c>
      <c r="M299" t="s">
        <v>270</v>
      </c>
      <c r="N299" t="s">
        <v>130</v>
      </c>
      <c r="O299" t="s">
        <v>33</v>
      </c>
      <c r="P299" t="s">
        <v>1045</v>
      </c>
      <c r="Q299" t="s">
        <v>1045</v>
      </c>
      <c r="R299">
        <v>1</v>
      </c>
      <c r="S299">
        <v>14995</v>
      </c>
      <c r="T299">
        <v>0</v>
      </c>
      <c r="U299">
        <v>1500</v>
      </c>
      <c r="V299">
        <f t="shared" si="44"/>
        <v>14995</v>
      </c>
      <c r="W299" t="s">
        <v>566</v>
      </c>
      <c r="X299" t="s">
        <v>75</v>
      </c>
      <c r="Y299" t="s">
        <v>37</v>
      </c>
      <c r="Z299">
        <f t="shared" si="45"/>
        <v>8059.1771186440674</v>
      </c>
      <c r="AA299" t="s">
        <v>856</v>
      </c>
      <c r="AB299" t="s">
        <v>38</v>
      </c>
      <c r="AC299" t="s">
        <v>38</v>
      </c>
      <c r="AD299" t="str">
        <f t="shared" si="40"/>
        <v>bad</v>
      </c>
    </row>
    <row r="300" spans="1:30" x14ac:dyDescent="0.35">
      <c r="A300" t="s">
        <v>113</v>
      </c>
      <c r="B300" t="s">
        <v>114</v>
      </c>
      <c r="C300" t="s">
        <v>115</v>
      </c>
      <c r="D300" t="s">
        <v>44</v>
      </c>
      <c r="E300" t="s">
        <v>29</v>
      </c>
      <c r="F300">
        <v>98</v>
      </c>
      <c r="G300" t="s">
        <v>1876</v>
      </c>
      <c r="H300" t="str">
        <f t="shared" si="41"/>
        <v>16</v>
      </c>
      <c r="I300" t="str">
        <f t="shared" si="42"/>
        <v>04</v>
      </c>
      <c r="J300" t="str">
        <f t="shared" si="43"/>
        <v>2023</v>
      </c>
      <c r="K300" t="s">
        <v>1046</v>
      </c>
      <c r="L300" t="s">
        <v>128</v>
      </c>
      <c r="M300" t="s">
        <v>408</v>
      </c>
      <c r="N300" t="s">
        <v>130</v>
      </c>
      <c r="O300" t="s">
        <v>33</v>
      </c>
      <c r="P300" t="s">
        <v>421</v>
      </c>
      <c r="Q300" t="s">
        <v>422</v>
      </c>
      <c r="R300">
        <v>1</v>
      </c>
      <c r="S300">
        <v>14995</v>
      </c>
      <c r="T300">
        <v>4498</v>
      </c>
      <c r="U300">
        <v>0</v>
      </c>
      <c r="V300">
        <f t="shared" si="44"/>
        <v>10497</v>
      </c>
      <c r="W300" t="s">
        <v>35</v>
      </c>
      <c r="X300" t="s">
        <v>55</v>
      </c>
      <c r="Y300" t="s">
        <v>37</v>
      </c>
      <c r="Z300">
        <f t="shared" si="45"/>
        <v>5641.6927118644071</v>
      </c>
      <c r="AA300" t="s">
        <v>724</v>
      </c>
      <c r="AB300" t="s">
        <v>48</v>
      </c>
      <c r="AC300" t="s">
        <v>48</v>
      </c>
      <c r="AD300" t="str">
        <f t="shared" si="40"/>
        <v>bad</v>
      </c>
    </row>
    <row r="301" spans="1:30" x14ac:dyDescent="0.35">
      <c r="A301" t="s">
        <v>585</v>
      </c>
      <c r="B301" t="s">
        <v>586</v>
      </c>
      <c r="C301" t="s">
        <v>587</v>
      </c>
      <c r="D301" t="s">
        <v>50</v>
      </c>
      <c r="E301" t="s">
        <v>29</v>
      </c>
      <c r="F301">
        <v>121</v>
      </c>
      <c r="G301" t="s">
        <v>1876</v>
      </c>
      <c r="H301" t="str">
        <f t="shared" si="41"/>
        <v>16</v>
      </c>
      <c r="I301" t="str">
        <f t="shared" si="42"/>
        <v>04</v>
      </c>
      <c r="J301" t="str">
        <f t="shared" si="43"/>
        <v>2023</v>
      </c>
      <c r="K301" t="s">
        <v>1047</v>
      </c>
      <c r="L301" t="s">
        <v>128</v>
      </c>
      <c r="M301" t="s">
        <v>408</v>
      </c>
      <c r="N301" t="s">
        <v>130</v>
      </c>
      <c r="O301" t="s">
        <v>33</v>
      </c>
      <c r="P301" t="s">
        <v>988</v>
      </c>
      <c r="Q301" t="s">
        <v>989</v>
      </c>
      <c r="R301">
        <v>1</v>
      </c>
      <c r="S301">
        <v>14995</v>
      </c>
      <c r="T301">
        <v>0</v>
      </c>
      <c r="U301">
        <v>750</v>
      </c>
      <c r="V301">
        <f t="shared" si="44"/>
        <v>14995</v>
      </c>
      <c r="W301" t="s">
        <v>566</v>
      </c>
      <c r="X301" t="s">
        <v>53</v>
      </c>
      <c r="Y301" t="s">
        <v>37</v>
      </c>
      <c r="Z301">
        <f t="shared" si="45"/>
        <v>8059.1771186440674</v>
      </c>
      <c r="AA301" t="s">
        <v>722</v>
      </c>
      <c r="AB301" t="s">
        <v>38</v>
      </c>
      <c r="AC301" t="s">
        <v>38</v>
      </c>
      <c r="AD301" t="str">
        <f t="shared" si="40"/>
        <v>bad</v>
      </c>
    </row>
    <row r="302" spans="1:30" x14ac:dyDescent="0.35">
      <c r="A302" t="s">
        <v>825</v>
      </c>
      <c r="B302" t="s">
        <v>826</v>
      </c>
      <c r="C302" t="s">
        <v>827</v>
      </c>
      <c r="D302" t="s">
        <v>50</v>
      </c>
      <c r="E302" t="s">
        <v>29</v>
      </c>
      <c r="F302">
        <v>44</v>
      </c>
      <c r="G302" t="s">
        <v>1876</v>
      </c>
      <c r="H302" t="str">
        <f t="shared" si="41"/>
        <v>16</v>
      </c>
      <c r="I302" t="str">
        <f t="shared" si="42"/>
        <v>04</v>
      </c>
      <c r="J302" t="str">
        <f t="shared" si="43"/>
        <v>2023</v>
      </c>
      <c r="K302" t="s">
        <v>1048</v>
      </c>
      <c r="L302" t="s">
        <v>128</v>
      </c>
      <c r="M302" t="s">
        <v>408</v>
      </c>
      <c r="N302" t="s">
        <v>130</v>
      </c>
      <c r="O302" t="s">
        <v>33</v>
      </c>
      <c r="P302" t="s">
        <v>999</v>
      </c>
      <c r="Q302" t="s">
        <v>1000</v>
      </c>
      <c r="R302">
        <v>1</v>
      </c>
      <c r="S302">
        <v>14995</v>
      </c>
      <c r="T302">
        <v>0</v>
      </c>
      <c r="U302">
        <v>750</v>
      </c>
      <c r="V302">
        <f t="shared" si="44"/>
        <v>14995</v>
      </c>
      <c r="W302" t="s">
        <v>566</v>
      </c>
      <c r="X302" t="s">
        <v>53</v>
      </c>
      <c r="Y302" t="s">
        <v>37</v>
      </c>
      <c r="Z302">
        <f t="shared" si="45"/>
        <v>8059.1771186440674</v>
      </c>
      <c r="AA302" t="s">
        <v>722</v>
      </c>
      <c r="AB302" t="s">
        <v>38</v>
      </c>
      <c r="AC302" t="s">
        <v>38</v>
      </c>
      <c r="AD302" t="str">
        <f t="shared" si="40"/>
        <v>bad</v>
      </c>
    </row>
    <row r="303" spans="1:30" x14ac:dyDescent="0.35">
      <c r="A303" t="s">
        <v>714</v>
      </c>
      <c r="B303" t="s">
        <v>715</v>
      </c>
      <c r="C303" t="s">
        <v>716</v>
      </c>
      <c r="D303" t="s">
        <v>44</v>
      </c>
      <c r="E303" t="s">
        <v>29</v>
      </c>
      <c r="F303">
        <v>109</v>
      </c>
      <c r="G303" t="s">
        <v>1876</v>
      </c>
      <c r="H303" t="str">
        <f t="shared" si="41"/>
        <v>16</v>
      </c>
      <c r="I303" t="str">
        <f t="shared" si="42"/>
        <v>04</v>
      </c>
      <c r="J303" t="str">
        <f t="shared" si="43"/>
        <v>2023</v>
      </c>
      <c r="K303" t="s">
        <v>1049</v>
      </c>
      <c r="L303" t="s">
        <v>128</v>
      </c>
      <c r="M303" t="s">
        <v>408</v>
      </c>
      <c r="N303" t="s">
        <v>130</v>
      </c>
      <c r="O303" t="s">
        <v>33</v>
      </c>
      <c r="P303" t="s">
        <v>344</v>
      </c>
      <c r="Q303" t="s">
        <v>217</v>
      </c>
      <c r="R303">
        <v>1</v>
      </c>
      <c r="S303">
        <v>14995</v>
      </c>
      <c r="T303">
        <v>5998</v>
      </c>
      <c r="U303">
        <v>0</v>
      </c>
      <c r="V303">
        <f t="shared" si="44"/>
        <v>8997</v>
      </c>
      <c r="W303" t="s">
        <v>566</v>
      </c>
      <c r="X303" t="s">
        <v>55</v>
      </c>
      <c r="Y303" t="s">
        <v>37</v>
      </c>
      <c r="Z303">
        <f t="shared" si="45"/>
        <v>4835.5062711864412</v>
      </c>
      <c r="AA303" t="s">
        <v>724</v>
      </c>
      <c r="AB303" t="s">
        <v>48</v>
      </c>
      <c r="AC303" t="s">
        <v>48</v>
      </c>
      <c r="AD303" t="str">
        <f t="shared" si="40"/>
        <v>bad</v>
      </c>
    </row>
    <row r="304" spans="1:30" x14ac:dyDescent="0.35">
      <c r="A304" t="s">
        <v>575</v>
      </c>
      <c r="B304" t="s">
        <v>576</v>
      </c>
      <c r="C304" t="s">
        <v>577</v>
      </c>
      <c r="D304" t="s">
        <v>44</v>
      </c>
      <c r="E304" t="s">
        <v>29</v>
      </c>
      <c r="F304">
        <v>319</v>
      </c>
      <c r="G304" t="s">
        <v>1876</v>
      </c>
      <c r="H304" t="str">
        <f t="shared" si="41"/>
        <v>16</v>
      </c>
      <c r="I304" t="str">
        <f t="shared" si="42"/>
        <v>04</v>
      </c>
      <c r="J304" t="str">
        <f t="shared" si="43"/>
        <v>2023</v>
      </c>
      <c r="K304" t="s">
        <v>1050</v>
      </c>
      <c r="L304" t="s">
        <v>128</v>
      </c>
      <c r="M304" t="s">
        <v>408</v>
      </c>
      <c r="N304" t="s">
        <v>130</v>
      </c>
      <c r="O304" t="s">
        <v>33</v>
      </c>
      <c r="P304" t="s">
        <v>454</v>
      </c>
      <c r="Q304" t="s">
        <v>455</v>
      </c>
      <c r="R304">
        <v>1</v>
      </c>
      <c r="S304">
        <v>14995</v>
      </c>
      <c r="T304">
        <v>5998</v>
      </c>
      <c r="U304">
        <v>0</v>
      </c>
      <c r="V304">
        <f t="shared" si="44"/>
        <v>8997</v>
      </c>
      <c r="W304" t="s">
        <v>566</v>
      </c>
      <c r="X304" t="s">
        <v>55</v>
      </c>
      <c r="Y304" t="s">
        <v>37</v>
      </c>
      <c r="Z304">
        <f t="shared" si="45"/>
        <v>4835.5062711864412</v>
      </c>
      <c r="AA304" t="s">
        <v>724</v>
      </c>
      <c r="AB304" t="s">
        <v>48</v>
      </c>
      <c r="AC304" t="s">
        <v>48</v>
      </c>
      <c r="AD304" t="str">
        <f t="shared" si="40"/>
        <v>bad</v>
      </c>
    </row>
    <row r="305" spans="1:30" x14ac:dyDescent="0.35">
      <c r="A305" t="s">
        <v>113</v>
      </c>
      <c r="B305" t="s">
        <v>114</v>
      </c>
      <c r="C305" t="s">
        <v>115</v>
      </c>
      <c r="D305" t="s">
        <v>50</v>
      </c>
      <c r="E305" t="s">
        <v>29</v>
      </c>
      <c r="F305">
        <v>98</v>
      </c>
      <c r="G305" t="s">
        <v>1876</v>
      </c>
      <c r="H305" t="str">
        <f t="shared" si="41"/>
        <v>16</v>
      </c>
      <c r="I305" t="str">
        <f t="shared" si="42"/>
        <v>04</v>
      </c>
      <c r="J305" t="str">
        <f t="shared" si="43"/>
        <v>2023</v>
      </c>
      <c r="K305" t="s">
        <v>1051</v>
      </c>
      <c r="L305" t="s">
        <v>128</v>
      </c>
      <c r="M305" t="s">
        <v>408</v>
      </c>
      <c r="N305" t="s">
        <v>130</v>
      </c>
      <c r="O305" t="s">
        <v>33</v>
      </c>
      <c r="P305" t="s">
        <v>429</v>
      </c>
      <c r="Q305" t="s">
        <v>430</v>
      </c>
      <c r="R305">
        <v>1</v>
      </c>
      <c r="S305">
        <v>14995</v>
      </c>
      <c r="T305">
        <v>2999</v>
      </c>
      <c r="U305">
        <v>0</v>
      </c>
      <c r="V305">
        <f t="shared" si="44"/>
        <v>11996</v>
      </c>
      <c r="W305" t="s">
        <v>35</v>
      </c>
      <c r="X305" t="s">
        <v>53</v>
      </c>
      <c r="Y305" t="s">
        <v>37</v>
      </c>
      <c r="Z305">
        <f t="shared" si="45"/>
        <v>6447.3416949152543</v>
      </c>
      <c r="AA305" t="s">
        <v>722</v>
      </c>
      <c r="AB305" t="s">
        <v>48</v>
      </c>
      <c r="AC305" t="s">
        <v>48</v>
      </c>
      <c r="AD305" t="str">
        <f t="shared" si="40"/>
        <v>bad</v>
      </c>
    </row>
    <row r="306" spans="1:30" x14ac:dyDescent="0.35">
      <c r="A306" t="s">
        <v>1052</v>
      </c>
      <c r="B306" t="s">
        <v>1053</v>
      </c>
      <c r="C306" t="s">
        <v>1054</v>
      </c>
      <c r="D306" t="s">
        <v>50</v>
      </c>
      <c r="E306" t="s">
        <v>29</v>
      </c>
      <c r="F306">
        <v>12</v>
      </c>
      <c r="G306" t="s">
        <v>1871</v>
      </c>
      <c r="H306" t="str">
        <f t="shared" si="41"/>
        <v>17</v>
      </c>
      <c r="I306" t="str">
        <f t="shared" si="42"/>
        <v>04</v>
      </c>
      <c r="J306" t="str">
        <f t="shared" si="43"/>
        <v>2023</v>
      </c>
      <c r="K306" t="s">
        <v>1055</v>
      </c>
      <c r="L306" t="s">
        <v>128</v>
      </c>
      <c r="M306" t="s">
        <v>408</v>
      </c>
      <c r="N306" t="s">
        <v>130</v>
      </c>
      <c r="O306" t="s">
        <v>33</v>
      </c>
      <c r="P306" t="s">
        <v>376</v>
      </c>
      <c r="Q306" t="s">
        <v>376</v>
      </c>
      <c r="R306">
        <v>1</v>
      </c>
      <c r="S306">
        <v>14995</v>
      </c>
      <c r="T306">
        <v>0</v>
      </c>
      <c r="U306">
        <v>0</v>
      </c>
      <c r="V306">
        <f t="shared" si="44"/>
        <v>14995</v>
      </c>
      <c r="W306" t="s">
        <v>566</v>
      </c>
      <c r="X306" t="s">
        <v>53</v>
      </c>
      <c r="Y306" t="s">
        <v>37</v>
      </c>
      <c r="Z306">
        <f t="shared" si="45"/>
        <v>8059.1771186440674</v>
      </c>
      <c r="AA306" t="s">
        <v>722</v>
      </c>
      <c r="AB306" t="s">
        <v>38</v>
      </c>
      <c r="AC306" t="s">
        <v>38</v>
      </c>
      <c r="AD306" t="str">
        <f t="shared" si="40"/>
        <v>bad</v>
      </c>
    </row>
    <row r="307" spans="1:30" x14ac:dyDescent="0.35">
      <c r="A307" t="s">
        <v>704</v>
      </c>
      <c r="B307" t="s">
        <v>705</v>
      </c>
      <c r="C307" t="s">
        <v>706</v>
      </c>
      <c r="D307" t="s">
        <v>44</v>
      </c>
      <c r="E307" t="s">
        <v>29</v>
      </c>
      <c r="F307">
        <v>92</v>
      </c>
      <c r="G307" t="s">
        <v>1871</v>
      </c>
      <c r="H307" t="str">
        <f t="shared" si="41"/>
        <v>17</v>
      </c>
      <c r="I307" t="str">
        <f t="shared" si="42"/>
        <v>04</v>
      </c>
      <c r="J307" t="str">
        <f t="shared" si="43"/>
        <v>2023</v>
      </c>
      <c r="K307" t="s">
        <v>1056</v>
      </c>
      <c r="L307" t="s">
        <v>128</v>
      </c>
      <c r="M307" t="s">
        <v>408</v>
      </c>
      <c r="N307" t="s">
        <v>130</v>
      </c>
      <c r="O307" t="s">
        <v>33</v>
      </c>
      <c r="P307" t="s">
        <v>159</v>
      </c>
      <c r="Q307" t="s">
        <v>160</v>
      </c>
      <c r="R307">
        <v>1</v>
      </c>
      <c r="S307">
        <v>14995</v>
      </c>
      <c r="T307">
        <v>0</v>
      </c>
      <c r="U307">
        <v>0</v>
      </c>
      <c r="V307">
        <f t="shared" si="44"/>
        <v>14995</v>
      </c>
      <c r="W307" t="s">
        <v>566</v>
      </c>
      <c r="X307" t="s">
        <v>55</v>
      </c>
      <c r="Y307" t="s">
        <v>37</v>
      </c>
      <c r="Z307">
        <f t="shared" si="45"/>
        <v>8059.1771186440674</v>
      </c>
      <c r="AA307" t="s">
        <v>724</v>
      </c>
      <c r="AB307" t="s">
        <v>38</v>
      </c>
      <c r="AC307" t="s">
        <v>38</v>
      </c>
      <c r="AD307" t="str">
        <f t="shared" si="40"/>
        <v>bad</v>
      </c>
    </row>
    <row r="308" spans="1:30" x14ac:dyDescent="0.35">
      <c r="A308" t="s">
        <v>63</v>
      </c>
      <c r="B308" t="s">
        <v>64</v>
      </c>
      <c r="C308" t="s">
        <v>65</v>
      </c>
      <c r="D308" t="s">
        <v>72</v>
      </c>
      <c r="E308" t="s">
        <v>29</v>
      </c>
      <c r="F308">
        <v>126</v>
      </c>
      <c r="G308" t="s">
        <v>1873</v>
      </c>
      <c r="H308" t="str">
        <f t="shared" si="41"/>
        <v>18</v>
      </c>
      <c r="I308" t="str">
        <f t="shared" si="42"/>
        <v>04</v>
      </c>
      <c r="J308" t="str">
        <f t="shared" si="43"/>
        <v>2023</v>
      </c>
      <c r="K308" t="s">
        <v>1057</v>
      </c>
      <c r="L308" t="s">
        <v>128</v>
      </c>
      <c r="M308" t="s">
        <v>408</v>
      </c>
      <c r="N308" t="s">
        <v>130</v>
      </c>
      <c r="O308" t="s">
        <v>33</v>
      </c>
      <c r="P308" t="s">
        <v>447</v>
      </c>
      <c r="Q308" t="s">
        <v>448</v>
      </c>
      <c r="R308">
        <v>1</v>
      </c>
      <c r="S308">
        <v>14995</v>
      </c>
      <c r="T308">
        <v>4498</v>
      </c>
      <c r="U308">
        <v>0</v>
      </c>
      <c r="V308">
        <f t="shared" si="44"/>
        <v>10497</v>
      </c>
      <c r="W308" t="s">
        <v>35</v>
      </c>
      <c r="X308" t="s">
        <v>75</v>
      </c>
      <c r="Y308" t="s">
        <v>37</v>
      </c>
      <c r="Z308">
        <f t="shared" si="45"/>
        <v>5641.6927118644071</v>
      </c>
      <c r="AA308" t="s">
        <v>856</v>
      </c>
      <c r="AB308" t="s">
        <v>48</v>
      </c>
      <c r="AC308" t="s">
        <v>48</v>
      </c>
      <c r="AD308" t="str">
        <f t="shared" si="40"/>
        <v>bad</v>
      </c>
    </row>
    <row r="309" spans="1:30" x14ac:dyDescent="0.35">
      <c r="A309" t="s">
        <v>704</v>
      </c>
      <c r="B309" t="s">
        <v>705</v>
      </c>
      <c r="C309" t="s">
        <v>706</v>
      </c>
      <c r="D309" t="s">
        <v>44</v>
      </c>
      <c r="E309" t="s">
        <v>29</v>
      </c>
      <c r="F309">
        <v>93</v>
      </c>
      <c r="G309" t="s">
        <v>1873</v>
      </c>
      <c r="H309" t="str">
        <f t="shared" si="41"/>
        <v>18</v>
      </c>
      <c r="I309" t="str">
        <f t="shared" si="42"/>
        <v>04</v>
      </c>
      <c r="J309" t="str">
        <f t="shared" si="43"/>
        <v>2023</v>
      </c>
      <c r="K309" t="s">
        <v>1058</v>
      </c>
      <c r="L309" t="s">
        <v>128</v>
      </c>
      <c r="M309" t="s">
        <v>408</v>
      </c>
      <c r="N309" t="s">
        <v>130</v>
      </c>
      <c r="O309" t="s">
        <v>33</v>
      </c>
      <c r="P309" t="s">
        <v>86</v>
      </c>
      <c r="Q309" t="s">
        <v>87</v>
      </c>
      <c r="R309">
        <v>1</v>
      </c>
      <c r="S309">
        <v>14995</v>
      </c>
      <c r="T309">
        <v>5998</v>
      </c>
      <c r="U309">
        <v>0</v>
      </c>
      <c r="V309">
        <f t="shared" si="44"/>
        <v>8997</v>
      </c>
      <c r="W309" t="s">
        <v>566</v>
      </c>
      <c r="X309" t="s">
        <v>47</v>
      </c>
      <c r="Y309" t="s">
        <v>37</v>
      </c>
      <c r="Z309">
        <f t="shared" si="45"/>
        <v>4835.5062711864412</v>
      </c>
      <c r="AA309" t="s">
        <v>847</v>
      </c>
      <c r="AB309" t="s">
        <v>48</v>
      </c>
      <c r="AC309" t="s">
        <v>48</v>
      </c>
      <c r="AD309" t="str">
        <f t="shared" si="40"/>
        <v>bad</v>
      </c>
    </row>
    <row r="310" spans="1:30" x14ac:dyDescent="0.35">
      <c r="A310" t="s">
        <v>113</v>
      </c>
      <c r="B310" t="s">
        <v>114</v>
      </c>
      <c r="C310" t="s">
        <v>115</v>
      </c>
      <c r="D310" t="s">
        <v>44</v>
      </c>
      <c r="E310" t="s">
        <v>29</v>
      </c>
      <c r="F310">
        <v>104</v>
      </c>
      <c r="G310" t="s">
        <v>1873</v>
      </c>
      <c r="H310" t="str">
        <f t="shared" si="41"/>
        <v>18</v>
      </c>
      <c r="I310" t="str">
        <f t="shared" si="42"/>
        <v>04</v>
      </c>
      <c r="J310" t="str">
        <f t="shared" si="43"/>
        <v>2023</v>
      </c>
      <c r="K310" t="s">
        <v>1059</v>
      </c>
      <c r="L310" t="s">
        <v>128</v>
      </c>
      <c r="M310" t="s">
        <v>408</v>
      </c>
      <c r="N310" t="s">
        <v>130</v>
      </c>
      <c r="O310" t="s">
        <v>33</v>
      </c>
      <c r="P310" t="s">
        <v>454</v>
      </c>
      <c r="Q310" t="s">
        <v>455</v>
      </c>
      <c r="R310">
        <v>1</v>
      </c>
      <c r="S310">
        <v>14995</v>
      </c>
      <c r="T310">
        <v>5998</v>
      </c>
      <c r="U310">
        <v>0</v>
      </c>
      <c r="V310">
        <f t="shared" si="44"/>
        <v>8997</v>
      </c>
      <c r="W310" t="s">
        <v>35</v>
      </c>
      <c r="X310" t="s">
        <v>55</v>
      </c>
      <c r="Y310" t="s">
        <v>37</v>
      </c>
      <c r="Z310">
        <f t="shared" si="45"/>
        <v>4835.5062711864412</v>
      </c>
      <c r="AA310" t="s">
        <v>724</v>
      </c>
      <c r="AB310" t="s">
        <v>48</v>
      </c>
      <c r="AC310" t="s">
        <v>48</v>
      </c>
      <c r="AD310" t="str">
        <f t="shared" si="40"/>
        <v>bad</v>
      </c>
    </row>
    <row r="311" spans="1:30" x14ac:dyDescent="0.35">
      <c r="A311" t="s">
        <v>686</v>
      </c>
      <c r="B311" t="s">
        <v>687</v>
      </c>
      <c r="C311" t="s">
        <v>688</v>
      </c>
      <c r="D311" t="s">
        <v>50</v>
      </c>
      <c r="E311" t="s">
        <v>29</v>
      </c>
      <c r="F311">
        <v>55</v>
      </c>
      <c r="G311" t="s">
        <v>1882</v>
      </c>
      <c r="H311" t="str">
        <f t="shared" si="41"/>
        <v>19</v>
      </c>
      <c r="I311" t="str">
        <f t="shared" si="42"/>
        <v>04</v>
      </c>
      <c r="J311" t="str">
        <f t="shared" si="43"/>
        <v>2023</v>
      </c>
      <c r="K311" t="s">
        <v>1060</v>
      </c>
      <c r="L311" t="s">
        <v>128</v>
      </c>
      <c r="M311" t="s">
        <v>408</v>
      </c>
      <c r="N311" t="s">
        <v>130</v>
      </c>
      <c r="O311" t="s">
        <v>33</v>
      </c>
      <c r="P311" t="s">
        <v>1015</v>
      </c>
      <c r="Q311" t="s">
        <v>1016</v>
      </c>
      <c r="R311">
        <v>1</v>
      </c>
      <c r="S311">
        <v>14995</v>
      </c>
      <c r="T311">
        <v>4498</v>
      </c>
      <c r="U311">
        <v>197</v>
      </c>
      <c r="V311">
        <f t="shared" si="44"/>
        <v>10497</v>
      </c>
      <c r="W311" t="s">
        <v>690</v>
      </c>
      <c r="X311" t="s">
        <v>53</v>
      </c>
      <c r="Y311" t="s">
        <v>37</v>
      </c>
      <c r="Z311">
        <f t="shared" si="45"/>
        <v>5641.6927118644071</v>
      </c>
      <c r="AA311" t="s">
        <v>722</v>
      </c>
      <c r="AB311" t="s">
        <v>48</v>
      </c>
      <c r="AC311" t="s">
        <v>48</v>
      </c>
      <c r="AD311" t="str">
        <f t="shared" si="40"/>
        <v>bad</v>
      </c>
    </row>
    <row r="312" spans="1:30" x14ac:dyDescent="0.35">
      <c r="A312" t="s">
        <v>63</v>
      </c>
      <c r="B312" t="s">
        <v>64</v>
      </c>
      <c r="C312" t="s">
        <v>65</v>
      </c>
      <c r="D312" t="s">
        <v>72</v>
      </c>
      <c r="E312" t="s">
        <v>29</v>
      </c>
      <c r="F312">
        <v>133</v>
      </c>
      <c r="G312" t="s">
        <v>1882</v>
      </c>
      <c r="H312" t="str">
        <f t="shared" si="41"/>
        <v>19</v>
      </c>
      <c r="I312" t="str">
        <f t="shared" si="42"/>
        <v>04</v>
      </c>
      <c r="J312" t="str">
        <f t="shared" si="43"/>
        <v>2023</v>
      </c>
      <c r="K312" t="s">
        <v>1061</v>
      </c>
      <c r="L312" t="s">
        <v>128</v>
      </c>
      <c r="M312" t="s">
        <v>408</v>
      </c>
      <c r="N312" t="s">
        <v>130</v>
      </c>
      <c r="O312" t="s">
        <v>33</v>
      </c>
      <c r="P312" t="s">
        <v>448</v>
      </c>
      <c r="Q312" t="s">
        <v>448</v>
      </c>
      <c r="R312">
        <v>1</v>
      </c>
      <c r="S312">
        <v>14995</v>
      </c>
      <c r="T312">
        <v>4498</v>
      </c>
      <c r="U312">
        <v>52</v>
      </c>
      <c r="V312">
        <f t="shared" si="44"/>
        <v>10497</v>
      </c>
      <c r="W312" t="s">
        <v>35</v>
      </c>
      <c r="X312" t="s">
        <v>75</v>
      </c>
      <c r="Y312" t="s">
        <v>37</v>
      </c>
      <c r="Z312">
        <f t="shared" si="45"/>
        <v>5641.6927118644071</v>
      </c>
      <c r="AA312" t="s">
        <v>856</v>
      </c>
      <c r="AB312" t="s">
        <v>48</v>
      </c>
      <c r="AC312" t="s">
        <v>48</v>
      </c>
      <c r="AD312" t="str">
        <f t="shared" si="40"/>
        <v>bad</v>
      </c>
    </row>
    <row r="313" spans="1:30" x14ac:dyDescent="0.35">
      <c r="A313" t="s">
        <v>943</v>
      </c>
      <c r="B313" t="s">
        <v>944</v>
      </c>
      <c r="C313" t="s">
        <v>945</v>
      </c>
      <c r="D313" t="s">
        <v>44</v>
      </c>
      <c r="E313" t="s">
        <v>29</v>
      </c>
      <c r="F313">
        <v>70</v>
      </c>
      <c r="G313" t="s">
        <v>1882</v>
      </c>
      <c r="H313" t="str">
        <f t="shared" si="41"/>
        <v>19</v>
      </c>
      <c r="I313" t="str">
        <f t="shared" si="42"/>
        <v>04</v>
      </c>
      <c r="J313" t="str">
        <f t="shared" si="43"/>
        <v>2023</v>
      </c>
      <c r="K313" t="s">
        <v>1062</v>
      </c>
      <c r="L313" t="s">
        <v>128</v>
      </c>
      <c r="M313" t="s">
        <v>408</v>
      </c>
      <c r="N313" t="s">
        <v>130</v>
      </c>
      <c r="O313" t="s">
        <v>33</v>
      </c>
      <c r="P313" t="s">
        <v>1063</v>
      </c>
      <c r="Q313" t="s">
        <v>422</v>
      </c>
      <c r="R313">
        <v>1</v>
      </c>
      <c r="S313">
        <v>14995</v>
      </c>
      <c r="T313">
        <v>4498</v>
      </c>
      <c r="U313">
        <v>0</v>
      </c>
      <c r="V313">
        <f t="shared" si="44"/>
        <v>10497</v>
      </c>
      <c r="W313" t="s">
        <v>566</v>
      </c>
      <c r="X313" t="s">
        <v>55</v>
      </c>
      <c r="Y313" t="s">
        <v>37</v>
      </c>
      <c r="Z313">
        <f t="shared" si="45"/>
        <v>5641.6927118644071</v>
      </c>
      <c r="AA313" t="s">
        <v>724</v>
      </c>
      <c r="AB313" t="s">
        <v>48</v>
      </c>
      <c r="AC313" t="s">
        <v>48</v>
      </c>
      <c r="AD313" t="str">
        <f t="shared" si="40"/>
        <v>bad</v>
      </c>
    </row>
    <row r="314" spans="1:30" x14ac:dyDescent="0.35">
      <c r="A314" t="s">
        <v>575</v>
      </c>
      <c r="B314" t="s">
        <v>576</v>
      </c>
      <c r="C314" t="s">
        <v>577</v>
      </c>
      <c r="D314" t="s">
        <v>40</v>
      </c>
      <c r="E314" t="s">
        <v>29</v>
      </c>
      <c r="F314">
        <v>389</v>
      </c>
      <c r="G314" t="s">
        <v>1882</v>
      </c>
      <c r="H314" t="str">
        <f t="shared" si="41"/>
        <v>19</v>
      </c>
      <c r="I314" t="str">
        <f t="shared" si="42"/>
        <v>04</v>
      </c>
      <c r="J314" t="str">
        <f t="shared" si="43"/>
        <v>2023</v>
      </c>
      <c r="K314" t="s">
        <v>1064</v>
      </c>
      <c r="L314" t="s">
        <v>128</v>
      </c>
      <c r="M314" t="s">
        <v>408</v>
      </c>
      <c r="N314" t="s">
        <v>130</v>
      </c>
      <c r="O314" t="s">
        <v>33</v>
      </c>
      <c r="P314" t="s">
        <v>1065</v>
      </c>
      <c r="Q314" t="s">
        <v>338</v>
      </c>
      <c r="R314">
        <v>1</v>
      </c>
      <c r="S314">
        <v>14995</v>
      </c>
      <c r="T314">
        <v>1500</v>
      </c>
      <c r="U314">
        <v>0</v>
      </c>
      <c r="V314">
        <f t="shared" si="44"/>
        <v>13495</v>
      </c>
      <c r="W314" t="s">
        <v>566</v>
      </c>
      <c r="X314" t="s">
        <v>43</v>
      </c>
      <c r="Y314" t="s">
        <v>37</v>
      </c>
      <c r="Z314">
        <f t="shared" si="45"/>
        <v>7252.9906779661014</v>
      </c>
      <c r="AA314" t="s">
        <v>630</v>
      </c>
      <c r="AB314" t="s">
        <v>48</v>
      </c>
      <c r="AC314" t="s">
        <v>48</v>
      </c>
      <c r="AD314" t="str">
        <f t="shared" si="40"/>
        <v>bad</v>
      </c>
    </row>
    <row r="315" spans="1:30" x14ac:dyDescent="0.35">
      <c r="A315" t="s">
        <v>143</v>
      </c>
      <c r="B315" t="s">
        <v>144</v>
      </c>
      <c r="C315" t="s">
        <v>145</v>
      </c>
      <c r="D315" t="s">
        <v>72</v>
      </c>
      <c r="E315" t="s">
        <v>29</v>
      </c>
      <c r="F315">
        <v>64</v>
      </c>
      <c r="G315" t="s">
        <v>1881</v>
      </c>
      <c r="H315" t="str">
        <f t="shared" si="41"/>
        <v>20</v>
      </c>
      <c r="I315" t="str">
        <f t="shared" si="42"/>
        <v>04</v>
      </c>
      <c r="J315" t="str">
        <f t="shared" si="43"/>
        <v>2023</v>
      </c>
      <c r="K315" t="s">
        <v>1066</v>
      </c>
      <c r="L315" t="s">
        <v>128</v>
      </c>
      <c r="M315" t="s">
        <v>408</v>
      </c>
      <c r="N315" t="s">
        <v>130</v>
      </c>
      <c r="O315" t="s">
        <v>33</v>
      </c>
      <c r="P315" t="s">
        <v>447</v>
      </c>
      <c r="Q315" t="s">
        <v>448</v>
      </c>
      <c r="R315">
        <v>1</v>
      </c>
      <c r="S315">
        <v>14995</v>
      </c>
      <c r="T315">
        <v>4498</v>
      </c>
      <c r="U315">
        <v>0</v>
      </c>
      <c r="V315">
        <f t="shared" si="44"/>
        <v>10497</v>
      </c>
      <c r="W315" t="s">
        <v>35</v>
      </c>
      <c r="X315" t="s">
        <v>75</v>
      </c>
      <c r="Y315" t="s">
        <v>37</v>
      </c>
      <c r="Z315">
        <f t="shared" si="45"/>
        <v>5641.6927118644071</v>
      </c>
      <c r="AA315" t="s">
        <v>856</v>
      </c>
      <c r="AB315" t="s">
        <v>48</v>
      </c>
      <c r="AC315" t="s">
        <v>48</v>
      </c>
      <c r="AD315" t="str">
        <f t="shared" si="40"/>
        <v>bad</v>
      </c>
    </row>
    <row r="316" spans="1:30" x14ac:dyDescent="0.35">
      <c r="A316" t="s">
        <v>113</v>
      </c>
      <c r="B316" t="s">
        <v>114</v>
      </c>
      <c r="C316" t="s">
        <v>115</v>
      </c>
      <c r="D316" t="s">
        <v>44</v>
      </c>
      <c r="E316" t="s">
        <v>29</v>
      </c>
      <c r="F316">
        <v>114</v>
      </c>
      <c r="G316" t="s">
        <v>1881</v>
      </c>
      <c r="H316" t="str">
        <f t="shared" si="41"/>
        <v>20</v>
      </c>
      <c r="I316" t="str">
        <f t="shared" si="42"/>
        <v>04</v>
      </c>
      <c r="J316" t="str">
        <f t="shared" si="43"/>
        <v>2023</v>
      </c>
      <c r="K316" t="s">
        <v>1067</v>
      </c>
      <c r="L316" t="s">
        <v>128</v>
      </c>
      <c r="M316" t="s">
        <v>408</v>
      </c>
      <c r="N316" t="s">
        <v>130</v>
      </c>
      <c r="O316" t="s">
        <v>33</v>
      </c>
      <c r="P316" t="s">
        <v>477</v>
      </c>
      <c r="Q316" t="s">
        <v>386</v>
      </c>
      <c r="R316">
        <v>1</v>
      </c>
      <c r="S316">
        <v>14995</v>
      </c>
      <c r="T316">
        <v>1500</v>
      </c>
      <c r="U316">
        <v>0</v>
      </c>
      <c r="V316">
        <f t="shared" si="44"/>
        <v>13495</v>
      </c>
      <c r="W316" t="s">
        <v>35</v>
      </c>
      <c r="X316" t="s">
        <v>55</v>
      </c>
      <c r="Y316" t="s">
        <v>37</v>
      </c>
      <c r="Z316">
        <f t="shared" si="45"/>
        <v>7252.9906779661014</v>
      </c>
      <c r="AA316" t="s">
        <v>724</v>
      </c>
      <c r="AB316" t="s">
        <v>48</v>
      </c>
      <c r="AC316" t="s">
        <v>48</v>
      </c>
      <c r="AD316" t="str">
        <f t="shared" si="40"/>
        <v>bad</v>
      </c>
    </row>
    <row r="317" spans="1:30" x14ac:dyDescent="0.35">
      <c r="A317" t="s">
        <v>575</v>
      </c>
      <c r="B317" t="s">
        <v>576</v>
      </c>
      <c r="C317" t="s">
        <v>577</v>
      </c>
      <c r="D317" t="s">
        <v>44</v>
      </c>
      <c r="E317" t="s">
        <v>29</v>
      </c>
      <c r="F317">
        <v>420</v>
      </c>
      <c r="G317" t="s">
        <v>1877</v>
      </c>
      <c r="H317" t="str">
        <f t="shared" si="41"/>
        <v>21</v>
      </c>
      <c r="I317" t="str">
        <f t="shared" si="42"/>
        <v>04</v>
      </c>
      <c r="J317" t="str">
        <f t="shared" si="43"/>
        <v>2023</v>
      </c>
      <c r="K317" t="s">
        <v>1068</v>
      </c>
      <c r="L317" t="s">
        <v>128</v>
      </c>
      <c r="M317" t="s">
        <v>408</v>
      </c>
      <c r="N317" t="s">
        <v>130</v>
      </c>
      <c r="O317" t="s">
        <v>33</v>
      </c>
      <c r="P317" t="s">
        <v>1069</v>
      </c>
      <c r="Q317" t="s">
        <v>1070</v>
      </c>
      <c r="R317">
        <v>1</v>
      </c>
      <c r="S317">
        <v>14995</v>
      </c>
      <c r="T317">
        <v>0</v>
      </c>
      <c r="U317">
        <v>0</v>
      </c>
      <c r="V317">
        <f t="shared" si="44"/>
        <v>14995</v>
      </c>
      <c r="W317" t="s">
        <v>566</v>
      </c>
      <c r="X317" t="s">
        <v>55</v>
      </c>
      <c r="Y317" t="s">
        <v>37</v>
      </c>
      <c r="Z317">
        <f t="shared" si="45"/>
        <v>8059.1771186440674</v>
      </c>
      <c r="AA317" t="s">
        <v>724</v>
      </c>
      <c r="AB317" t="s">
        <v>38</v>
      </c>
      <c r="AC317" t="s">
        <v>38</v>
      </c>
      <c r="AD317" t="str">
        <f t="shared" si="40"/>
        <v>bad</v>
      </c>
    </row>
    <row r="318" spans="1:30" x14ac:dyDescent="0.35">
      <c r="A318" t="s">
        <v>561</v>
      </c>
      <c r="B318" t="s">
        <v>562</v>
      </c>
      <c r="C318" t="s">
        <v>563</v>
      </c>
      <c r="D318" t="s">
        <v>50</v>
      </c>
      <c r="E318" t="s">
        <v>29</v>
      </c>
      <c r="F318">
        <v>150</v>
      </c>
      <c r="G318" t="s">
        <v>1887</v>
      </c>
      <c r="H318" t="str">
        <f t="shared" si="41"/>
        <v>22</v>
      </c>
      <c r="I318" t="str">
        <f t="shared" si="42"/>
        <v>04</v>
      </c>
      <c r="J318" t="str">
        <f t="shared" si="43"/>
        <v>2023</v>
      </c>
      <c r="K318" t="s">
        <v>1071</v>
      </c>
      <c r="L318" t="s">
        <v>128</v>
      </c>
      <c r="M318" t="s">
        <v>408</v>
      </c>
      <c r="N318" t="s">
        <v>130</v>
      </c>
      <c r="O318" t="s">
        <v>33</v>
      </c>
      <c r="P318" t="s">
        <v>429</v>
      </c>
      <c r="Q318" t="s">
        <v>430</v>
      </c>
      <c r="R318">
        <v>1</v>
      </c>
      <c r="S318">
        <v>14995</v>
      </c>
      <c r="T318">
        <v>0</v>
      </c>
      <c r="U318">
        <v>750</v>
      </c>
      <c r="V318">
        <f t="shared" si="44"/>
        <v>14995</v>
      </c>
      <c r="W318" t="s">
        <v>566</v>
      </c>
      <c r="X318" t="s">
        <v>53</v>
      </c>
      <c r="Y318" t="s">
        <v>37</v>
      </c>
      <c r="Z318">
        <f t="shared" si="45"/>
        <v>8059.1771186440674</v>
      </c>
      <c r="AA318" t="s">
        <v>722</v>
      </c>
      <c r="AB318" t="s">
        <v>38</v>
      </c>
      <c r="AC318" t="s">
        <v>38</v>
      </c>
      <c r="AD318" t="str">
        <f t="shared" si="40"/>
        <v>bad</v>
      </c>
    </row>
    <row r="319" spans="1:30" x14ac:dyDescent="0.35">
      <c r="A319" t="s">
        <v>668</v>
      </c>
      <c r="B319" t="s">
        <v>669</v>
      </c>
      <c r="C319" t="s">
        <v>670</v>
      </c>
      <c r="D319" t="s">
        <v>50</v>
      </c>
      <c r="E319" t="s">
        <v>29</v>
      </c>
      <c r="F319">
        <v>121</v>
      </c>
      <c r="G319" t="s">
        <v>1887</v>
      </c>
      <c r="H319" t="str">
        <f t="shared" si="41"/>
        <v>22</v>
      </c>
      <c r="I319" t="str">
        <f t="shared" si="42"/>
        <v>04</v>
      </c>
      <c r="J319" t="str">
        <f t="shared" si="43"/>
        <v>2023</v>
      </c>
      <c r="K319" t="s">
        <v>1072</v>
      </c>
      <c r="L319" t="s">
        <v>128</v>
      </c>
      <c r="M319" t="s">
        <v>408</v>
      </c>
      <c r="N319" t="s">
        <v>130</v>
      </c>
      <c r="O319" t="s">
        <v>33</v>
      </c>
      <c r="P319" t="s">
        <v>1000</v>
      </c>
      <c r="Q319" t="s">
        <v>1000</v>
      </c>
      <c r="R319">
        <v>1</v>
      </c>
      <c r="S319">
        <v>14995</v>
      </c>
      <c r="T319">
        <v>0</v>
      </c>
      <c r="U319">
        <v>0</v>
      </c>
      <c r="V319">
        <f t="shared" si="44"/>
        <v>14995</v>
      </c>
      <c r="W319" t="s">
        <v>566</v>
      </c>
      <c r="X319" t="s">
        <v>53</v>
      </c>
      <c r="Y319" t="s">
        <v>37</v>
      </c>
      <c r="Z319">
        <f t="shared" si="45"/>
        <v>8059.1771186440674</v>
      </c>
      <c r="AA319" t="s">
        <v>722</v>
      </c>
      <c r="AB319" t="s">
        <v>38</v>
      </c>
      <c r="AC319" t="s">
        <v>38</v>
      </c>
      <c r="AD319" t="str">
        <f t="shared" si="40"/>
        <v>bad</v>
      </c>
    </row>
    <row r="320" spans="1:30" x14ac:dyDescent="0.35">
      <c r="A320" t="s">
        <v>25</v>
      </c>
      <c r="B320" t="s">
        <v>26</v>
      </c>
      <c r="C320" t="s">
        <v>27</v>
      </c>
      <c r="D320" t="s">
        <v>50</v>
      </c>
      <c r="E320" t="s">
        <v>29</v>
      </c>
      <c r="F320">
        <v>245</v>
      </c>
      <c r="G320" t="s">
        <v>1887</v>
      </c>
      <c r="H320" t="str">
        <f t="shared" si="41"/>
        <v>22</v>
      </c>
      <c r="I320" t="str">
        <f t="shared" si="42"/>
        <v>04</v>
      </c>
      <c r="J320" t="str">
        <f t="shared" si="43"/>
        <v>2023</v>
      </c>
      <c r="K320" t="s">
        <v>1073</v>
      </c>
      <c r="L320" t="s">
        <v>128</v>
      </c>
      <c r="M320" t="s">
        <v>408</v>
      </c>
      <c r="N320" t="s">
        <v>130</v>
      </c>
      <c r="O320" t="s">
        <v>33</v>
      </c>
      <c r="P320" t="s">
        <v>502</v>
      </c>
      <c r="Q320" t="s">
        <v>503</v>
      </c>
      <c r="R320">
        <v>1</v>
      </c>
      <c r="S320">
        <v>14995</v>
      </c>
      <c r="T320">
        <v>0</v>
      </c>
      <c r="U320">
        <v>0</v>
      </c>
      <c r="V320">
        <f t="shared" si="44"/>
        <v>14995</v>
      </c>
      <c r="W320" t="s">
        <v>35</v>
      </c>
      <c r="X320" t="s">
        <v>53</v>
      </c>
      <c r="Y320" t="s">
        <v>37</v>
      </c>
      <c r="Z320">
        <f t="shared" si="45"/>
        <v>8059.1771186440674</v>
      </c>
      <c r="AA320" t="s">
        <v>722</v>
      </c>
      <c r="AB320" t="s">
        <v>38</v>
      </c>
      <c r="AC320" t="s">
        <v>38</v>
      </c>
      <c r="AD320" t="str">
        <f t="shared" si="40"/>
        <v>bad</v>
      </c>
    </row>
    <row r="321" spans="1:30" x14ac:dyDescent="0.35">
      <c r="A321" t="s">
        <v>704</v>
      </c>
      <c r="B321" t="s">
        <v>705</v>
      </c>
      <c r="C321" t="s">
        <v>706</v>
      </c>
      <c r="D321" t="s">
        <v>50</v>
      </c>
      <c r="E321" t="s">
        <v>29</v>
      </c>
      <c r="F321">
        <v>117</v>
      </c>
      <c r="G321" t="s">
        <v>1887</v>
      </c>
      <c r="H321" t="str">
        <f t="shared" si="41"/>
        <v>22</v>
      </c>
      <c r="I321" t="str">
        <f t="shared" si="42"/>
        <v>04</v>
      </c>
      <c r="J321" t="str">
        <f t="shared" si="43"/>
        <v>2023</v>
      </c>
      <c r="K321" t="s">
        <v>1074</v>
      </c>
      <c r="L321" t="s">
        <v>128</v>
      </c>
      <c r="M321" t="s">
        <v>408</v>
      </c>
      <c r="N321" t="s">
        <v>130</v>
      </c>
      <c r="O321" t="s">
        <v>33</v>
      </c>
      <c r="P321" t="s">
        <v>999</v>
      </c>
      <c r="Q321" t="s">
        <v>1000</v>
      </c>
      <c r="R321">
        <v>1</v>
      </c>
      <c r="S321">
        <v>14995</v>
      </c>
      <c r="T321">
        <v>0</v>
      </c>
      <c r="U321">
        <v>500</v>
      </c>
      <c r="V321">
        <f t="shared" si="44"/>
        <v>14995</v>
      </c>
      <c r="W321" t="s">
        <v>566</v>
      </c>
      <c r="X321" t="s">
        <v>53</v>
      </c>
      <c r="Y321" t="s">
        <v>37</v>
      </c>
      <c r="Z321">
        <f t="shared" si="45"/>
        <v>8059.1771186440674</v>
      </c>
      <c r="AA321" t="s">
        <v>722</v>
      </c>
      <c r="AB321" t="s">
        <v>38</v>
      </c>
      <c r="AC321" t="s">
        <v>38</v>
      </c>
      <c r="AD321" t="str">
        <f t="shared" si="40"/>
        <v>bad</v>
      </c>
    </row>
    <row r="322" spans="1:30" x14ac:dyDescent="0.35">
      <c r="A322" t="s">
        <v>704</v>
      </c>
      <c r="B322" t="s">
        <v>705</v>
      </c>
      <c r="C322" t="s">
        <v>706</v>
      </c>
      <c r="D322" t="s">
        <v>44</v>
      </c>
      <c r="E322" t="s">
        <v>29</v>
      </c>
      <c r="F322">
        <v>118</v>
      </c>
      <c r="G322" t="s">
        <v>1887</v>
      </c>
      <c r="H322" t="str">
        <f t="shared" si="41"/>
        <v>22</v>
      </c>
      <c r="I322" t="str">
        <f t="shared" si="42"/>
        <v>04</v>
      </c>
      <c r="J322" t="str">
        <f t="shared" si="43"/>
        <v>2023</v>
      </c>
      <c r="K322" t="s">
        <v>1075</v>
      </c>
      <c r="L322" t="s">
        <v>128</v>
      </c>
      <c r="M322" t="s">
        <v>408</v>
      </c>
      <c r="N322" t="s">
        <v>130</v>
      </c>
      <c r="O322" t="s">
        <v>33</v>
      </c>
      <c r="P322" t="s">
        <v>344</v>
      </c>
      <c r="Q322" t="s">
        <v>217</v>
      </c>
      <c r="R322">
        <v>1</v>
      </c>
      <c r="S322">
        <v>14995</v>
      </c>
      <c r="T322">
        <v>5998</v>
      </c>
      <c r="U322">
        <v>97</v>
      </c>
      <c r="V322">
        <f t="shared" si="44"/>
        <v>8997</v>
      </c>
      <c r="W322" t="s">
        <v>566</v>
      </c>
      <c r="X322" t="s">
        <v>55</v>
      </c>
      <c r="Y322" t="s">
        <v>37</v>
      </c>
      <c r="Z322">
        <f t="shared" si="45"/>
        <v>4835.5062711864412</v>
      </c>
      <c r="AA322" t="s">
        <v>724</v>
      </c>
      <c r="AB322" t="s">
        <v>48</v>
      </c>
      <c r="AC322" t="s">
        <v>48</v>
      </c>
      <c r="AD322" t="str">
        <f t="shared" ref="AD322:AD385" si="46">IF(Z322&gt;10000,"good","bad")</f>
        <v>bad</v>
      </c>
    </row>
    <row r="323" spans="1:30" x14ac:dyDescent="0.35">
      <c r="A323" t="s">
        <v>575</v>
      </c>
      <c r="B323" t="s">
        <v>576</v>
      </c>
      <c r="C323" t="s">
        <v>577</v>
      </c>
      <c r="D323" t="s">
        <v>44</v>
      </c>
      <c r="E323" t="s">
        <v>29</v>
      </c>
      <c r="F323">
        <v>480</v>
      </c>
      <c r="G323" t="s">
        <v>1874</v>
      </c>
      <c r="H323" t="str">
        <f t="shared" ref="H323:H386" si="47">TEXT(G323,"DD")</f>
        <v>23</v>
      </c>
      <c r="I323" t="str">
        <f t="shared" ref="I323:I386" si="48">TEXT(G323,"MM")</f>
        <v>04</v>
      </c>
      <c r="J323" t="str">
        <f t="shared" ref="J323:J386" si="49">TEXT(G323,"YYYY")</f>
        <v>2023</v>
      </c>
      <c r="K323" t="s">
        <v>1076</v>
      </c>
      <c r="L323" t="s">
        <v>128</v>
      </c>
      <c r="M323" t="s">
        <v>515</v>
      </c>
      <c r="N323" t="s">
        <v>130</v>
      </c>
      <c r="O323" t="s">
        <v>33</v>
      </c>
      <c r="P323" t="s">
        <v>421</v>
      </c>
      <c r="Q323" t="s">
        <v>422</v>
      </c>
      <c r="R323">
        <v>1</v>
      </c>
      <c r="S323">
        <v>14995</v>
      </c>
      <c r="T323">
        <v>4498</v>
      </c>
      <c r="U323">
        <v>0</v>
      </c>
      <c r="V323">
        <f t="shared" si="44"/>
        <v>10497</v>
      </c>
      <c r="W323" t="s">
        <v>566</v>
      </c>
      <c r="X323" t="s">
        <v>55</v>
      </c>
      <c r="Y323" t="s">
        <v>37</v>
      </c>
      <c r="Z323">
        <f t="shared" si="45"/>
        <v>5641.6927118644071</v>
      </c>
      <c r="AA323" t="s">
        <v>724</v>
      </c>
      <c r="AB323" t="s">
        <v>48</v>
      </c>
      <c r="AC323" t="s">
        <v>48</v>
      </c>
      <c r="AD323" t="str">
        <f t="shared" si="46"/>
        <v>bad</v>
      </c>
    </row>
    <row r="324" spans="1:30" x14ac:dyDescent="0.35">
      <c r="A324" t="s">
        <v>678</v>
      </c>
      <c r="B324" t="s">
        <v>679</v>
      </c>
      <c r="C324" t="s">
        <v>680</v>
      </c>
      <c r="D324" t="s">
        <v>44</v>
      </c>
      <c r="E324" t="s">
        <v>29</v>
      </c>
      <c r="F324">
        <v>126</v>
      </c>
      <c r="G324" t="s">
        <v>1874</v>
      </c>
      <c r="H324" t="str">
        <f t="shared" si="47"/>
        <v>23</v>
      </c>
      <c r="I324" t="str">
        <f t="shared" si="48"/>
        <v>04</v>
      </c>
      <c r="J324" t="str">
        <f t="shared" si="49"/>
        <v>2023</v>
      </c>
      <c r="K324" t="s">
        <v>1026</v>
      </c>
      <c r="L324" t="s">
        <v>128</v>
      </c>
      <c r="M324" t="s">
        <v>515</v>
      </c>
      <c r="N324" t="s">
        <v>130</v>
      </c>
      <c r="O324" t="s">
        <v>33</v>
      </c>
      <c r="P324" t="s">
        <v>159</v>
      </c>
      <c r="Q324" t="s">
        <v>160</v>
      </c>
      <c r="R324">
        <v>1</v>
      </c>
      <c r="S324">
        <v>14995</v>
      </c>
      <c r="T324">
        <v>0</v>
      </c>
      <c r="U324">
        <v>2999</v>
      </c>
      <c r="V324">
        <f t="shared" si="44"/>
        <v>14995</v>
      </c>
      <c r="W324" t="s">
        <v>566</v>
      </c>
      <c r="X324" t="s">
        <v>55</v>
      </c>
      <c r="Y324" t="s">
        <v>37</v>
      </c>
      <c r="Z324">
        <f t="shared" si="45"/>
        <v>8059.1771186440674</v>
      </c>
      <c r="AA324" t="s">
        <v>724</v>
      </c>
      <c r="AB324" t="s">
        <v>38</v>
      </c>
      <c r="AC324" t="s">
        <v>38</v>
      </c>
      <c r="AD324" t="str">
        <f t="shared" si="46"/>
        <v>bad</v>
      </c>
    </row>
    <row r="325" spans="1:30" x14ac:dyDescent="0.35">
      <c r="A325" t="s">
        <v>25</v>
      </c>
      <c r="B325" t="s">
        <v>26</v>
      </c>
      <c r="C325" t="s">
        <v>27</v>
      </c>
      <c r="D325" t="s">
        <v>44</v>
      </c>
      <c r="E325" t="s">
        <v>29</v>
      </c>
      <c r="F325">
        <v>21</v>
      </c>
      <c r="G325" t="s">
        <v>1948</v>
      </c>
      <c r="H325" t="str">
        <f t="shared" si="47"/>
        <v>01</v>
      </c>
      <c r="I325" t="str">
        <f t="shared" si="48"/>
        <v>04</v>
      </c>
      <c r="J325" t="str">
        <f t="shared" si="49"/>
        <v>2023</v>
      </c>
      <c r="K325" t="s">
        <v>1077</v>
      </c>
      <c r="L325" t="s">
        <v>30</v>
      </c>
      <c r="M325" t="s">
        <v>31</v>
      </c>
      <c r="N325" t="s">
        <v>32</v>
      </c>
      <c r="O325" t="s">
        <v>33</v>
      </c>
      <c r="P325" t="s">
        <v>61</v>
      </c>
      <c r="Q325" t="s">
        <v>62</v>
      </c>
      <c r="R325">
        <v>1</v>
      </c>
      <c r="S325">
        <v>14495</v>
      </c>
      <c r="T325">
        <v>4348</v>
      </c>
      <c r="U325">
        <v>0</v>
      </c>
      <c r="V325">
        <f t="shared" si="44"/>
        <v>10147</v>
      </c>
      <c r="W325" t="s">
        <v>35</v>
      </c>
      <c r="X325" t="s">
        <v>47</v>
      </c>
      <c r="Y325" t="s">
        <v>37</v>
      </c>
      <c r="Z325">
        <f t="shared" si="45"/>
        <v>5453.582542372882</v>
      </c>
      <c r="AA325" t="s">
        <v>847</v>
      </c>
      <c r="AB325" t="s">
        <v>48</v>
      </c>
      <c r="AC325" t="s">
        <v>48</v>
      </c>
      <c r="AD325" t="str">
        <f t="shared" si="46"/>
        <v>bad</v>
      </c>
    </row>
    <row r="326" spans="1:30" x14ac:dyDescent="0.35">
      <c r="A326" t="s">
        <v>63</v>
      </c>
      <c r="B326" t="s">
        <v>64</v>
      </c>
      <c r="C326" t="s">
        <v>65</v>
      </c>
      <c r="D326" t="s">
        <v>44</v>
      </c>
      <c r="E326" t="s">
        <v>29</v>
      </c>
      <c r="F326">
        <v>2665</v>
      </c>
      <c r="G326" t="s">
        <v>1950</v>
      </c>
      <c r="H326" t="str">
        <f t="shared" si="47"/>
        <v>28</v>
      </c>
      <c r="I326" t="str">
        <f t="shared" si="48"/>
        <v>03</v>
      </c>
      <c r="J326" t="str">
        <f t="shared" si="49"/>
        <v>2023</v>
      </c>
      <c r="K326" t="s">
        <v>1078</v>
      </c>
      <c r="L326" t="s">
        <v>30</v>
      </c>
      <c r="M326" t="s">
        <v>31</v>
      </c>
      <c r="N326" t="s">
        <v>32</v>
      </c>
      <c r="O326" t="s">
        <v>33</v>
      </c>
      <c r="P326" t="s">
        <v>70</v>
      </c>
      <c r="Q326" t="s">
        <v>71</v>
      </c>
      <c r="R326">
        <v>1</v>
      </c>
      <c r="S326">
        <v>14495</v>
      </c>
      <c r="T326">
        <v>0</v>
      </c>
      <c r="U326">
        <v>495</v>
      </c>
      <c r="V326">
        <v>14495</v>
      </c>
      <c r="W326" t="s">
        <v>35</v>
      </c>
      <c r="X326" t="s">
        <v>55</v>
      </c>
      <c r="Y326" t="s">
        <v>37</v>
      </c>
      <c r="Z326">
        <v>7790.4483050847448</v>
      </c>
      <c r="AA326" t="s">
        <v>724</v>
      </c>
      <c r="AB326" t="s">
        <v>38</v>
      </c>
      <c r="AC326" t="s">
        <v>38</v>
      </c>
      <c r="AD326" t="str">
        <f t="shared" si="46"/>
        <v>bad</v>
      </c>
    </row>
    <row r="327" spans="1:30" x14ac:dyDescent="0.35">
      <c r="A327" t="s">
        <v>63</v>
      </c>
      <c r="B327" t="s">
        <v>64</v>
      </c>
      <c r="C327" t="s">
        <v>65</v>
      </c>
      <c r="D327" t="s">
        <v>72</v>
      </c>
      <c r="E327" t="s">
        <v>29</v>
      </c>
      <c r="F327">
        <v>2684</v>
      </c>
      <c r="G327" t="s">
        <v>1951</v>
      </c>
      <c r="H327" t="str">
        <f t="shared" si="47"/>
        <v>31</v>
      </c>
      <c r="I327" t="str">
        <f t="shared" si="48"/>
        <v>03</v>
      </c>
      <c r="J327" t="str">
        <f t="shared" si="49"/>
        <v>2023</v>
      </c>
      <c r="K327" t="s">
        <v>1079</v>
      </c>
      <c r="L327" t="s">
        <v>30</v>
      </c>
      <c r="M327" t="s">
        <v>31</v>
      </c>
      <c r="N327" t="s">
        <v>32</v>
      </c>
      <c r="O327" t="s">
        <v>33</v>
      </c>
      <c r="P327" t="s">
        <v>90</v>
      </c>
      <c r="Q327" t="s">
        <v>90</v>
      </c>
      <c r="R327">
        <v>1</v>
      </c>
      <c r="S327">
        <v>14495</v>
      </c>
      <c r="T327">
        <v>0</v>
      </c>
      <c r="U327">
        <v>0</v>
      </c>
      <c r="V327">
        <v>14495</v>
      </c>
      <c r="W327" t="s">
        <v>35</v>
      </c>
      <c r="X327" t="s">
        <v>75</v>
      </c>
      <c r="Y327" t="s">
        <v>37</v>
      </c>
      <c r="Z327">
        <v>7790.4483050847448</v>
      </c>
      <c r="AA327" t="s">
        <v>856</v>
      </c>
      <c r="AB327" t="s">
        <v>38</v>
      </c>
      <c r="AC327" t="s">
        <v>38</v>
      </c>
      <c r="AD327" t="str">
        <f t="shared" si="46"/>
        <v>bad</v>
      </c>
    </row>
    <row r="328" spans="1:30" x14ac:dyDescent="0.35">
      <c r="A328" t="s">
        <v>585</v>
      </c>
      <c r="B328" t="s">
        <v>586</v>
      </c>
      <c r="C328" t="s">
        <v>587</v>
      </c>
      <c r="D328" t="s">
        <v>44</v>
      </c>
      <c r="E328" t="s">
        <v>29</v>
      </c>
      <c r="F328">
        <v>2519</v>
      </c>
      <c r="G328" t="s">
        <v>1951</v>
      </c>
      <c r="H328" t="str">
        <f t="shared" si="47"/>
        <v>31</v>
      </c>
      <c r="I328" t="str">
        <f t="shared" si="48"/>
        <v>03</v>
      </c>
      <c r="J328" t="str">
        <f t="shared" si="49"/>
        <v>2023</v>
      </c>
      <c r="K328" t="s">
        <v>1080</v>
      </c>
      <c r="L328" t="s">
        <v>30</v>
      </c>
      <c r="M328" t="s">
        <v>31</v>
      </c>
      <c r="N328" t="s">
        <v>32</v>
      </c>
      <c r="O328" t="s">
        <v>33</v>
      </c>
      <c r="P328" t="s">
        <v>1081</v>
      </c>
      <c r="Q328" t="s">
        <v>1082</v>
      </c>
      <c r="R328">
        <v>1</v>
      </c>
      <c r="S328">
        <v>14495</v>
      </c>
      <c r="T328">
        <v>0</v>
      </c>
      <c r="U328">
        <v>725</v>
      </c>
      <c r="V328">
        <v>14495</v>
      </c>
      <c r="W328" t="s">
        <v>566</v>
      </c>
      <c r="X328" t="s">
        <v>55</v>
      </c>
      <c r="Y328" t="s">
        <v>37</v>
      </c>
      <c r="Z328">
        <v>7790.4483050847448</v>
      </c>
      <c r="AA328" t="s">
        <v>724</v>
      </c>
      <c r="AB328" t="s">
        <v>38</v>
      </c>
      <c r="AC328" t="s">
        <v>38</v>
      </c>
      <c r="AD328" t="str">
        <f t="shared" si="46"/>
        <v>bad</v>
      </c>
    </row>
    <row r="329" spans="1:30" x14ac:dyDescent="0.35">
      <c r="A329" t="s">
        <v>585</v>
      </c>
      <c r="B329" t="s">
        <v>586</v>
      </c>
      <c r="C329" t="s">
        <v>587</v>
      </c>
      <c r="D329" t="s">
        <v>44</v>
      </c>
      <c r="E329" t="s">
        <v>29</v>
      </c>
      <c r="F329">
        <v>2</v>
      </c>
      <c r="G329" t="s">
        <v>1948</v>
      </c>
      <c r="H329" t="str">
        <f t="shared" si="47"/>
        <v>01</v>
      </c>
      <c r="I329" t="str">
        <f t="shared" si="48"/>
        <v>04</v>
      </c>
      <c r="J329" t="str">
        <f t="shared" si="49"/>
        <v>2023</v>
      </c>
      <c r="K329" t="s">
        <v>1083</v>
      </c>
      <c r="L329" t="s">
        <v>30</v>
      </c>
      <c r="M329" t="s">
        <v>31</v>
      </c>
      <c r="N329" t="s">
        <v>32</v>
      </c>
      <c r="O329" t="s">
        <v>33</v>
      </c>
      <c r="P329" t="s">
        <v>70</v>
      </c>
      <c r="Q329" t="s">
        <v>71</v>
      </c>
      <c r="R329">
        <v>1</v>
      </c>
      <c r="S329">
        <v>14495</v>
      </c>
      <c r="T329">
        <v>0</v>
      </c>
      <c r="U329">
        <v>1015</v>
      </c>
      <c r="V329">
        <f>S329-T329</f>
        <v>14495</v>
      </c>
      <c r="W329" t="s">
        <v>566</v>
      </c>
      <c r="X329" t="s">
        <v>55</v>
      </c>
      <c r="Y329" t="s">
        <v>37</v>
      </c>
      <c r="Z329">
        <f>IF(Y329="Traditional",V329-(V329*31%)-(V329*18/118),V329-(V329*22%)-(V329*18/118))</f>
        <v>7790.4483050847448</v>
      </c>
      <c r="AA329" t="s">
        <v>724</v>
      </c>
      <c r="AB329" t="s">
        <v>38</v>
      </c>
      <c r="AC329" t="s">
        <v>38</v>
      </c>
      <c r="AD329" t="str">
        <f t="shared" si="46"/>
        <v>bad</v>
      </c>
    </row>
    <row r="330" spans="1:30" x14ac:dyDescent="0.35">
      <c r="A330" t="s">
        <v>825</v>
      </c>
      <c r="B330" t="s">
        <v>826</v>
      </c>
      <c r="C330" t="s">
        <v>827</v>
      </c>
      <c r="D330" t="s">
        <v>44</v>
      </c>
      <c r="E330" t="s">
        <v>29</v>
      </c>
      <c r="F330">
        <v>1444</v>
      </c>
      <c r="G330" t="s">
        <v>1950</v>
      </c>
      <c r="H330" t="str">
        <f t="shared" si="47"/>
        <v>28</v>
      </c>
      <c r="I330" t="str">
        <f t="shared" si="48"/>
        <v>03</v>
      </c>
      <c r="J330" t="str">
        <f t="shared" si="49"/>
        <v>2023</v>
      </c>
      <c r="K330" t="s">
        <v>1084</v>
      </c>
      <c r="L330" t="s">
        <v>30</v>
      </c>
      <c r="M330" t="s">
        <v>31</v>
      </c>
      <c r="N330" t="s">
        <v>32</v>
      </c>
      <c r="O330" t="s">
        <v>33</v>
      </c>
      <c r="P330" t="s">
        <v>345</v>
      </c>
      <c r="Q330" t="s">
        <v>346</v>
      </c>
      <c r="R330">
        <v>1</v>
      </c>
      <c r="S330">
        <v>14495</v>
      </c>
      <c r="T330">
        <v>0</v>
      </c>
      <c r="U330">
        <v>1015</v>
      </c>
      <c r="V330">
        <v>14495</v>
      </c>
      <c r="W330" t="s">
        <v>566</v>
      </c>
      <c r="X330" t="s">
        <v>55</v>
      </c>
      <c r="Y330" t="s">
        <v>37</v>
      </c>
      <c r="Z330">
        <v>7790.4483050847448</v>
      </c>
      <c r="AA330" t="s">
        <v>724</v>
      </c>
      <c r="AB330" t="s">
        <v>38</v>
      </c>
      <c r="AC330" t="s">
        <v>38</v>
      </c>
      <c r="AD330" t="str">
        <f t="shared" si="46"/>
        <v>bad</v>
      </c>
    </row>
    <row r="331" spans="1:30" x14ac:dyDescent="0.35">
      <c r="A331" t="s">
        <v>714</v>
      </c>
      <c r="B331" t="s">
        <v>715</v>
      </c>
      <c r="C331" t="s">
        <v>716</v>
      </c>
      <c r="D331" t="s">
        <v>44</v>
      </c>
      <c r="E331" t="s">
        <v>29</v>
      </c>
      <c r="F331">
        <v>2149</v>
      </c>
      <c r="G331" t="s">
        <v>1953</v>
      </c>
      <c r="H331" t="str">
        <f t="shared" si="47"/>
        <v>29</v>
      </c>
      <c r="I331" t="str">
        <f t="shared" si="48"/>
        <v>03</v>
      </c>
      <c r="J331" t="str">
        <f t="shared" si="49"/>
        <v>2023</v>
      </c>
      <c r="K331" t="s">
        <v>1085</v>
      </c>
      <c r="L331" t="s">
        <v>30</v>
      </c>
      <c r="M331" t="s">
        <v>31</v>
      </c>
      <c r="N331" t="s">
        <v>32</v>
      </c>
      <c r="O331" t="s">
        <v>33</v>
      </c>
      <c r="P331" t="s">
        <v>1086</v>
      </c>
      <c r="Q331" t="s">
        <v>1087</v>
      </c>
      <c r="R331">
        <v>1</v>
      </c>
      <c r="S331">
        <v>14495</v>
      </c>
      <c r="T331">
        <v>0</v>
      </c>
      <c r="U331">
        <v>1015</v>
      </c>
      <c r="V331">
        <v>14495</v>
      </c>
      <c r="W331" t="s">
        <v>566</v>
      </c>
      <c r="X331" t="s">
        <v>55</v>
      </c>
      <c r="Y331" t="s">
        <v>37</v>
      </c>
      <c r="Z331">
        <v>7790.4483050847448</v>
      </c>
      <c r="AA331" t="s">
        <v>724</v>
      </c>
      <c r="AB331" t="s">
        <v>38</v>
      </c>
      <c r="AC331" t="s">
        <v>38</v>
      </c>
      <c r="AD331" t="str">
        <f t="shared" si="46"/>
        <v>bad</v>
      </c>
    </row>
    <row r="332" spans="1:30" x14ac:dyDescent="0.35">
      <c r="A332" t="s">
        <v>714</v>
      </c>
      <c r="B332" t="s">
        <v>715</v>
      </c>
      <c r="C332" t="s">
        <v>716</v>
      </c>
      <c r="D332" t="s">
        <v>44</v>
      </c>
      <c r="E332" t="s">
        <v>29</v>
      </c>
      <c r="F332">
        <v>2158</v>
      </c>
      <c r="G332" t="s">
        <v>1952</v>
      </c>
      <c r="H332" t="str">
        <f t="shared" si="47"/>
        <v>30</v>
      </c>
      <c r="I332" t="str">
        <f t="shared" si="48"/>
        <v>03</v>
      </c>
      <c r="J332" t="str">
        <f t="shared" si="49"/>
        <v>2023</v>
      </c>
      <c r="K332" t="s">
        <v>1088</v>
      </c>
      <c r="L332" t="s">
        <v>30</v>
      </c>
      <c r="M332" t="s">
        <v>31</v>
      </c>
      <c r="N332" t="s">
        <v>32</v>
      </c>
      <c r="O332" t="s">
        <v>33</v>
      </c>
      <c r="P332" t="s">
        <v>171</v>
      </c>
      <c r="Q332" t="s">
        <v>172</v>
      </c>
      <c r="R332">
        <v>1</v>
      </c>
      <c r="S332">
        <v>14495</v>
      </c>
      <c r="T332">
        <v>0</v>
      </c>
      <c r="U332">
        <v>0</v>
      </c>
      <c r="V332">
        <v>14495</v>
      </c>
      <c r="W332" t="s">
        <v>566</v>
      </c>
      <c r="X332" t="s">
        <v>55</v>
      </c>
      <c r="Y332" t="s">
        <v>37</v>
      </c>
      <c r="Z332">
        <v>7790.4483050847448</v>
      </c>
      <c r="AA332" t="s">
        <v>724</v>
      </c>
      <c r="AB332" t="s">
        <v>38</v>
      </c>
      <c r="AC332" t="s">
        <v>38</v>
      </c>
      <c r="AD332" t="str">
        <f t="shared" si="46"/>
        <v>bad</v>
      </c>
    </row>
    <row r="333" spans="1:30" x14ac:dyDescent="0.35">
      <c r="A333" t="s">
        <v>708</v>
      </c>
      <c r="B333" t="s">
        <v>709</v>
      </c>
      <c r="C333" t="s">
        <v>710</v>
      </c>
      <c r="D333" t="s">
        <v>44</v>
      </c>
      <c r="E333" t="s">
        <v>29</v>
      </c>
      <c r="F333">
        <v>3</v>
      </c>
      <c r="G333" t="s">
        <v>1948</v>
      </c>
      <c r="H333" t="str">
        <f t="shared" si="47"/>
        <v>01</v>
      </c>
      <c r="I333" t="str">
        <f t="shared" si="48"/>
        <v>04</v>
      </c>
      <c r="J333" t="str">
        <f t="shared" si="49"/>
        <v>2023</v>
      </c>
      <c r="K333" t="s">
        <v>1089</v>
      </c>
      <c r="L333" t="s">
        <v>30</v>
      </c>
      <c r="M333" t="s">
        <v>31</v>
      </c>
      <c r="N333" t="s">
        <v>32</v>
      </c>
      <c r="O333" t="s">
        <v>33</v>
      </c>
      <c r="P333" t="s">
        <v>70</v>
      </c>
      <c r="Q333" t="s">
        <v>71</v>
      </c>
      <c r="R333">
        <v>1</v>
      </c>
      <c r="S333">
        <v>14495</v>
      </c>
      <c r="T333">
        <v>0</v>
      </c>
      <c r="U333">
        <v>1015</v>
      </c>
      <c r="V333">
        <f>S333-T333</f>
        <v>14495</v>
      </c>
      <c r="W333" t="s">
        <v>566</v>
      </c>
      <c r="X333" t="s">
        <v>55</v>
      </c>
      <c r="Y333" t="s">
        <v>37</v>
      </c>
      <c r="Z333">
        <f>IF(Y333="Traditional",V333-(V333*31%)-(V333*18/118),V333-(V333*22%)-(V333*18/118))</f>
        <v>7790.4483050847448</v>
      </c>
      <c r="AA333" t="s">
        <v>724</v>
      </c>
      <c r="AB333" t="s">
        <v>38</v>
      </c>
      <c r="AC333" t="s">
        <v>38</v>
      </c>
      <c r="AD333" t="str">
        <f t="shared" si="46"/>
        <v>bad</v>
      </c>
    </row>
    <row r="334" spans="1:30" x14ac:dyDescent="0.35">
      <c r="A334" t="s">
        <v>113</v>
      </c>
      <c r="B334" t="s">
        <v>114</v>
      </c>
      <c r="C334" t="s">
        <v>115</v>
      </c>
      <c r="D334" t="s">
        <v>44</v>
      </c>
      <c r="E334" t="s">
        <v>29</v>
      </c>
      <c r="F334">
        <v>1448</v>
      </c>
      <c r="G334" t="s">
        <v>1951</v>
      </c>
      <c r="H334" t="str">
        <f t="shared" si="47"/>
        <v>31</v>
      </c>
      <c r="I334" t="str">
        <f t="shared" si="48"/>
        <v>03</v>
      </c>
      <c r="J334" t="str">
        <f t="shared" si="49"/>
        <v>2023</v>
      </c>
      <c r="K334" t="s">
        <v>1090</v>
      </c>
      <c r="L334" t="s">
        <v>30</v>
      </c>
      <c r="M334" t="s">
        <v>31</v>
      </c>
      <c r="N334" t="s">
        <v>32</v>
      </c>
      <c r="O334" t="s">
        <v>33</v>
      </c>
      <c r="P334" t="s">
        <v>123</v>
      </c>
      <c r="Q334" t="s">
        <v>123</v>
      </c>
      <c r="R334">
        <v>1</v>
      </c>
      <c r="S334">
        <v>14495</v>
      </c>
      <c r="T334">
        <v>0</v>
      </c>
      <c r="U334">
        <v>0</v>
      </c>
      <c r="V334">
        <v>14495</v>
      </c>
      <c r="W334" t="s">
        <v>35</v>
      </c>
      <c r="X334" t="s">
        <v>55</v>
      </c>
      <c r="Y334" t="s">
        <v>37</v>
      </c>
      <c r="Z334">
        <v>7790.4483050847448</v>
      </c>
      <c r="AA334" t="s">
        <v>724</v>
      </c>
      <c r="AB334" t="s">
        <v>38</v>
      </c>
      <c r="AC334" t="s">
        <v>38</v>
      </c>
      <c r="AD334" t="str">
        <f t="shared" si="46"/>
        <v>bad</v>
      </c>
    </row>
    <row r="335" spans="1:30" x14ac:dyDescent="0.35">
      <c r="A335" t="s">
        <v>714</v>
      </c>
      <c r="B335" t="s">
        <v>715</v>
      </c>
      <c r="C335" t="s">
        <v>716</v>
      </c>
      <c r="D335" t="s">
        <v>44</v>
      </c>
      <c r="E335" t="s">
        <v>29</v>
      </c>
      <c r="F335">
        <v>14</v>
      </c>
      <c r="G335" t="s">
        <v>1888</v>
      </c>
      <c r="H335" t="str">
        <f t="shared" si="47"/>
        <v>02</v>
      </c>
      <c r="I335" t="str">
        <f t="shared" si="48"/>
        <v>04</v>
      </c>
      <c r="J335" t="str">
        <f t="shared" si="49"/>
        <v>2023</v>
      </c>
      <c r="K335" t="s">
        <v>1091</v>
      </c>
      <c r="L335" t="s">
        <v>128</v>
      </c>
      <c r="M335" t="s">
        <v>129</v>
      </c>
      <c r="N335" t="s">
        <v>130</v>
      </c>
      <c r="O335" t="s">
        <v>33</v>
      </c>
      <c r="P335" t="s">
        <v>194</v>
      </c>
      <c r="Q335" t="s">
        <v>123</v>
      </c>
      <c r="R335">
        <v>1</v>
      </c>
      <c r="S335">
        <v>14495</v>
      </c>
      <c r="T335">
        <v>0</v>
      </c>
      <c r="U335">
        <v>0</v>
      </c>
      <c r="V335">
        <f t="shared" ref="V335:V389" si="50">S335-T335</f>
        <v>14495</v>
      </c>
      <c r="W335" t="s">
        <v>566</v>
      </c>
      <c r="X335" t="s">
        <v>55</v>
      </c>
      <c r="Y335" t="s">
        <v>37</v>
      </c>
      <c r="Z335">
        <f t="shared" ref="Z335:Z389" si="51">IF(Y335="Traditional",V335-(V335*31%)-(V335*18/118),V335-(V335*22%)-(V335*18/118))</f>
        <v>7790.4483050847448</v>
      </c>
      <c r="AA335" t="s">
        <v>724</v>
      </c>
      <c r="AB335" t="s">
        <v>38</v>
      </c>
      <c r="AC335" t="s">
        <v>38</v>
      </c>
      <c r="AD335" t="str">
        <f t="shared" si="46"/>
        <v>bad</v>
      </c>
    </row>
    <row r="336" spans="1:30" x14ac:dyDescent="0.35">
      <c r="A336" t="s">
        <v>63</v>
      </c>
      <c r="B336" t="s">
        <v>64</v>
      </c>
      <c r="C336" t="s">
        <v>65</v>
      </c>
      <c r="D336" t="s">
        <v>50</v>
      </c>
      <c r="E336" t="s">
        <v>29</v>
      </c>
      <c r="F336">
        <v>19</v>
      </c>
      <c r="G336" t="s">
        <v>1885</v>
      </c>
      <c r="H336" t="str">
        <f t="shared" si="47"/>
        <v>03</v>
      </c>
      <c r="I336" t="str">
        <f t="shared" si="48"/>
        <v>04</v>
      </c>
      <c r="J336" t="str">
        <f t="shared" si="49"/>
        <v>2023</v>
      </c>
      <c r="K336" t="s">
        <v>1092</v>
      </c>
      <c r="L336" t="s">
        <v>128</v>
      </c>
      <c r="M336" t="s">
        <v>129</v>
      </c>
      <c r="N336" t="s">
        <v>130</v>
      </c>
      <c r="O336" t="s">
        <v>33</v>
      </c>
      <c r="P336" t="s">
        <v>153</v>
      </c>
      <c r="Q336" t="s">
        <v>154</v>
      </c>
      <c r="R336">
        <v>1</v>
      </c>
      <c r="S336">
        <v>14495</v>
      </c>
      <c r="T336">
        <v>0</v>
      </c>
      <c r="U336">
        <v>1450</v>
      </c>
      <c r="V336">
        <f t="shared" si="50"/>
        <v>14495</v>
      </c>
      <c r="W336" t="s">
        <v>35</v>
      </c>
      <c r="X336" t="s">
        <v>53</v>
      </c>
      <c r="Y336" t="s">
        <v>37</v>
      </c>
      <c r="Z336">
        <f t="shared" si="51"/>
        <v>7790.4483050847448</v>
      </c>
      <c r="AA336" t="s">
        <v>722</v>
      </c>
      <c r="AB336" t="s">
        <v>38</v>
      </c>
      <c r="AC336" t="s">
        <v>38</v>
      </c>
      <c r="AD336" t="str">
        <f t="shared" si="46"/>
        <v>bad</v>
      </c>
    </row>
    <row r="337" spans="1:30" x14ac:dyDescent="0.35">
      <c r="A337" t="s">
        <v>585</v>
      </c>
      <c r="B337" t="s">
        <v>586</v>
      </c>
      <c r="C337" t="s">
        <v>587</v>
      </c>
      <c r="D337" t="s">
        <v>44</v>
      </c>
      <c r="E337" t="s">
        <v>29</v>
      </c>
      <c r="F337">
        <v>16</v>
      </c>
      <c r="G337" t="s">
        <v>1885</v>
      </c>
      <c r="H337" t="str">
        <f t="shared" si="47"/>
        <v>03</v>
      </c>
      <c r="I337" t="str">
        <f t="shared" si="48"/>
        <v>04</v>
      </c>
      <c r="J337" t="str">
        <f t="shared" si="49"/>
        <v>2023</v>
      </c>
      <c r="K337" t="s">
        <v>1093</v>
      </c>
      <c r="L337" t="s">
        <v>128</v>
      </c>
      <c r="M337" t="s">
        <v>129</v>
      </c>
      <c r="N337" t="s">
        <v>130</v>
      </c>
      <c r="O337" t="s">
        <v>33</v>
      </c>
      <c r="P337" t="s">
        <v>485</v>
      </c>
      <c r="Q337" t="s">
        <v>195</v>
      </c>
      <c r="R337">
        <v>1</v>
      </c>
      <c r="S337">
        <v>14495</v>
      </c>
      <c r="T337">
        <v>0</v>
      </c>
      <c r="U337">
        <v>500</v>
      </c>
      <c r="V337">
        <f t="shared" si="50"/>
        <v>14495</v>
      </c>
      <c r="W337" t="s">
        <v>566</v>
      </c>
      <c r="X337" t="s">
        <v>55</v>
      </c>
      <c r="Y337" t="s">
        <v>37</v>
      </c>
      <c r="Z337">
        <f t="shared" si="51"/>
        <v>7790.4483050847448</v>
      </c>
      <c r="AA337" t="s">
        <v>724</v>
      </c>
      <c r="AB337" t="s">
        <v>38</v>
      </c>
      <c r="AC337" t="s">
        <v>38</v>
      </c>
      <c r="AD337" t="str">
        <f t="shared" si="46"/>
        <v>bad</v>
      </c>
    </row>
    <row r="338" spans="1:30" x14ac:dyDescent="0.35">
      <c r="A338" t="s">
        <v>113</v>
      </c>
      <c r="B338" t="s">
        <v>114</v>
      </c>
      <c r="C338" t="s">
        <v>115</v>
      </c>
      <c r="D338" t="s">
        <v>72</v>
      </c>
      <c r="E338" t="s">
        <v>29</v>
      </c>
      <c r="F338">
        <v>14</v>
      </c>
      <c r="G338" t="s">
        <v>1885</v>
      </c>
      <c r="H338" t="str">
        <f t="shared" si="47"/>
        <v>03</v>
      </c>
      <c r="I338" t="str">
        <f t="shared" si="48"/>
        <v>04</v>
      </c>
      <c r="J338" t="str">
        <f t="shared" si="49"/>
        <v>2023</v>
      </c>
      <c r="K338" t="s">
        <v>1094</v>
      </c>
      <c r="L338" t="s">
        <v>128</v>
      </c>
      <c r="M338" t="s">
        <v>129</v>
      </c>
      <c r="N338" t="s">
        <v>130</v>
      </c>
      <c r="O338" t="s">
        <v>33</v>
      </c>
      <c r="P338" t="s">
        <v>161</v>
      </c>
      <c r="Q338" t="s">
        <v>162</v>
      </c>
      <c r="R338">
        <v>1</v>
      </c>
      <c r="S338">
        <v>14495</v>
      </c>
      <c r="T338">
        <v>0</v>
      </c>
      <c r="U338">
        <v>0</v>
      </c>
      <c r="V338">
        <f t="shared" si="50"/>
        <v>14495</v>
      </c>
      <c r="W338" t="s">
        <v>35</v>
      </c>
      <c r="X338" t="s">
        <v>75</v>
      </c>
      <c r="Y338" t="s">
        <v>37</v>
      </c>
      <c r="Z338">
        <f t="shared" si="51"/>
        <v>7790.4483050847448</v>
      </c>
      <c r="AA338" t="s">
        <v>856</v>
      </c>
      <c r="AB338" t="s">
        <v>38</v>
      </c>
      <c r="AC338" t="s">
        <v>38</v>
      </c>
      <c r="AD338" t="str">
        <f t="shared" si="46"/>
        <v>bad</v>
      </c>
    </row>
    <row r="339" spans="1:30" x14ac:dyDescent="0.35">
      <c r="A339" t="s">
        <v>113</v>
      </c>
      <c r="B339" t="s">
        <v>114</v>
      </c>
      <c r="C339" t="s">
        <v>115</v>
      </c>
      <c r="D339" t="s">
        <v>44</v>
      </c>
      <c r="E339" t="s">
        <v>29</v>
      </c>
      <c r="F339">
        <v>10</v>
      </c>
      <c r="G339" t="s">
        <v>1885</v>
      </c>
      <c r="H339" t="str">
        <f t="shared" si="47"/>
        <v>03</v>
      </c>
      <c r="I339" t="str">
        <f t="shared" si="48"/>
        <v>04</v>
      </c>
      <c r="J339" t="str">
        <f t="shared" si="49"/>
        <v>2023</v>
      </c>
      <c r="K339" t="s">
        <v>1095</v>
      </c>
      <c r="L339" t="s">
        <v>128</v>
      </c>
      <c r="M339" t="s">
        <v>129</v>
      </c>
      <c r="N339" t="s">
        <v>130</v>
      </c>
      <c r="O339" t="s">
        <v>33</v>
      </c>
      <c r="P339" t="s">
        <v>163</v>
      </c>
      <c r="Q339" t="s">
        <v>164</v>
      </c>
      <c r="R339">
        <v>1</v>
      </c>
      <c r="S339">
        <v>14495</v>
      </c>
      <c r="T339">
        <v>0</v>
      </c>
      <c r="U339">
        <v>0</v>
      </c>
      <c r="V339">
        <f t="shared" si="50"/>
        <v>14495</v>
      </c>
      <c r="W339" t="s">
        <v>35</v>
      </c>
      <c r="X339" t="s">
        <v>55</v>
      </c>
      <c r="Y339" t="s">
        <v>37</v>
      </c>
      <c r="Z339">
        <f t="shared" si="51"/>
        <v>7790.4483050847448</v>
      </c>
      <c r="AA339" t="s">
        <v>724</v>
      </c>
      <c r="AB339" t="s">
        <v>38</v>
      </c>
      <c r="AC339" t="s">
        <v>38</v>
      </c>
      <c r="AD339" t="str">
        <f t="shared" si="46"/>
        <v>bad</v>
      </c>
    </row>
    <row r="340" spans="1:30" x14ac:dyDescent="0.35">
      <c r="A340" t="s">
        <v>143</v>
      </c>
      <c r="B340" t="s">
        <v>144</v>
      </c>
      <c r="C340" t="s">
        <v>145</v>
      </c>
      <c r="D340" t="s">
        <v>44</v>
      </c>
      <c r="E340" t="s">
        <v>29</v>
      </c>
      <c r="F340">
        <v>15</v>
      </c>
      <c r="G340" t="s">
        <v>1889</v>
      </c>
      <c r="H340" t="str">
        <f t="shared" si="47"/>
        <v>04</v>
      </c>
      <c r="I340" t="str">
        <f t="shared" si="48"/>
        <v>04</v>
      </c>
      <c r="J340" t="str">
        <f t="shared" si="49"/>
        <v>2023</v>
      </c>
      <c r="K340" t="s">
        <v>1096</v>
      </c>
      <c r="L340" t="s">
        <v>128</v>
      </c>
      <c r="M340" t="s">
        <v>129</v>
      </c>
      <c r="N340" t="s">
        <v>130</v>
      </c>
      <c r="O340" t="s">
        <v>33</v>
      </c>
      <c r="P340" t="s">
        <v>171</v>
      </c>
      <c r="Q340" t="s">
        <v>172</v>
      </c>
      <c r="R340">
        <v>1</v>
      </c>
      <c r="S340">
        <v>14495</v>
      </c>
      <c r="T340">
        <v>0</v>
      </c>
      <c r="U340">
        <v>0</v>
      </c>
      <c r="V340">
        <f t="shared" si="50"/>
        <v>14495</v>
      </c>
      <c r="W340" t="s">
        <v>35</v>
      </c>
      <c r="X340" t="s">
        <v>55</v>
      </c>
      <c r="Y340" t="s">
        <v>37</v>
      </c>
      <c r="Z340">
        <f t="shared" si="51"/>
        <v>7790.4483050847448</v>
      </c>
      <c r="AA340" t="s">
        <v>724</v>
      </c>
      <c r="AB340" t="s">
        <v>38</v>
      </c>
      <c r="AC340" t="s">
        <v>38</v>
      </c>
      <c r="AD340" t="str">
        <f t="shared" si="46"/>
        <v>bad</v>
      </c>
    </row>
    <row r="341" spans="1:30" x14ac:dyDescent="0.35">
      <c r="A341" t="s">
        <v>575</v>
      </c>
      <c r="B341" t="s">
        <v>576</v>
      </c>
      <c r="C341" t="s">
        <v>577</v>
      </c>
      <c r="D341" t="s">
        <v>50</v>
      </c>
      <c r="E341" t="s">
        <v>29</v>
      </c>
      <c r="F341">
        <v>87</v>
      </c>
      <c r="G341" t="s">
        <v>1889</v>
      </c>
      <c r="H341" t="str">
        <f t="shared" si="47"/>
        <v>04</v>
      </c>
      <c r="I341" t="str">
        <f t="shared" si="48"/>
        <v>04</v>
      </c>
      <c r="J341" t="str">
        <f t="shared" si="49"/>
        <v>2023</v>
      </c>
      <c r="K341" t="s">
        <v>1097</v>
      </c>
      <c r="L341" t="s">
        <v>128</v>
      </c>
      <c r="M341" t="s">
        <v>129</v>
      </c>
      <c r="N341" t="s">
        <v>130</v>
      </c>
      <c r="O341" t="s">
        <v>33</v>
      </c>
      <c r="P341" t="s">
        <v>1098</v>
      </c>
      <c r="Q341" t="s">
        <v>1099</v>
      </c>
      <c r="R341">
        <v>1</v>
      </c>
      <c r="S341">
        <v>14495</v>
      </c>
      <c r="T341">
        <v>0</v>
      </c>
      <c r="U341">
        <v>1450</v>
      </c>
      <c r="V341">
        <f t="shared" si="50"/>
        <v>14495</v>
      </c>
      <c r="W341" t="s">
        <v>566</v>
      </c>
      <c r="X341" t="s">
        <v>53</v>
      </c>
      <c r="Y341" t="s">
        <v>37</v>
      </c>
      <c r="Z341">
        <f t="shared" si="51"/>
        <v>7790.4483050847448</v>
      </c>
      <c r="AA341" t="s">
        <v>722</v>
      </c>
      <c r="AB341" t="s">
        <v>38</v>
      </c>
      <c r="AC341" t="s">
        <v>38</v>
      </c>
      <c r="AD341" t="str">
        <f t="shared" si="46"/>
        <v>bad</v>
      </c>
    </row>
    <row r="342" spans="1:30" x14ac:dyDescent="0.35">
      <c r="A342" t="s">
        <v>585</v>
      </c>
      <c r="B342" t="s">
        <v>586</v>
      </c>
      <c r="C342" t="s">
        <v>587</v>
      </c>
      <c r="D342" t="s">
        <v>44</v>
      </c>
      <c r="E342" t="s">
        <v>29</v>
      </c>
      <c r="F342">
        <v>25</v>
      </c>
      <c r="G342" t="s">
        <v>1883</v>
      </c>
      <c r="H342" t="str">
        <f t="shared" si="47"/>
        <v>05</v>
      </c>
      <c r="I342" t="str">
        <f t="shared" si="48"/>
        <v>04</v>
      </c>
      <c r="J342" t="str">
        <f t="shared" si="49"/>
        <v>2023</v>
      </c>
      <c r="K342" t="s">
        <v>1100</v>
      </c>
      <c r="L342" t="s">
        <v>128</v>
      </c>
      <c r="M342" t="s">
        <v>129</v>
      </c>
      <c r="N342" t="s">
        <v>130</v>
      </c>
      <c r="O342" t="s">
        <v>33</v>
      </c>
      <c r="P342" t="s">
        <v>171</v>
      </c>
      <c r="Q342" t="s">
        <v>172</v>
      </c>
      <c r="R342">
        <v>1</v>
      </c>
      <c r="S342">
        <v>14495</v>
      </c>
      <c r="T342">
        <v>0</v>
      </c>
      <c r="U342">
        <v>1015</v>
      </c>
      <c r="V342">
        <f t="shared" si="50"/>
        <v>14495</v>
      </c>
      <c r="W342" t="s">
        <v>566</v>
      </c>
      <c r="X342" t="s">
        <v>55</v>
      </c>
      <c r="Y342" t="s">
        <v>37</v>
      </c>
      <c r="Z342">
        <f t="shared" si="51"/>
        <v>7790.4483050847448</v>
      </c>
      <c r="AA342" t="s">
        <v>724</v>
      </c>
      <c r="AB342" t="s">
        <v>38</v>
      </c>
      <c r="AC342" t="s">
        <v>38</v>
      </c>
      <c r="AD342" t="str">
        <f t="shared" si="46"/>
        <v>bad</v>
      </c>
    </row>
    <row r="343" spans="1:30" x14ac:dyDescent="0.35">
      <c r="A343" t="s">
        <v>714</v>
      </c>
      <c r="B343" t="s">
        <v>715</v>
      </c>
      <c r="C343" t="s">
        <v>716</v>
      </c>
      <c r="D343" t="s">
        <v>44</v>
      </c>
      <c r="E343" t="s">
        <v>29</v>
      </c>
      <c r="F343">
        <v>29</v>
      </c>
      <c r="G343" t="s">
        <v>1883</v>
      </c>
      <c r="H343" t="str">
        <f t="shared" si="47"/>
        <v>05</v>
      </c>
      <c r="I343" t="str">
        <f t="shared" si="48"/>
        <v>04</v>
      </c>
      <c r="J343" t="str">
        <f t="shared" si="49"/>
        <v>2023</v>
      </c>
      <c r="K343" t="s">
        <v>1101</v>
      </c>
      <c r="L343" t="s">
        <v>128</v>
      </c>
      <c r="M343" t="s">
        <v>129</v>
      </c>
      <c r="N343" t="s">
        <v>130</v>
      </c>
      <c r="O343" t="s">
        <v>33</v>
      </c>
      <c r="P343" t="s">
        <v>70</v>
      </c>
      <c r="Q343" t="s">
        <v>71</v>
      </c>
      <c r="R343">
        <v>1</v>
      </c>
      <c r="S343">
        <v>14495</v>
      </c>
      <c r="T343">
        <v>0</v>
      </c>
      <c r="U343">
        <v>0</v>
      </c>
      <c r="V343">
        <f t="shared" si="50"/>
        <v>14495</v>
      </c>
      <c r="W343" t="s">
        <v>566</v>
      </c>
      <c r="X343" t="s">
        <v>55</v>
      </c>
      <c r="Y343" t="s">
        <v>37</v>
      </c>
      <c r="Z343">
        <f t="shared" si="51"/>
        <v>7790.4483050847448</v>
      </c>
      <c r="AA343" t="s">
        <v>724</v>
      </c>
      <c r="AB343" t="s">
        <v>38</v>
      </c>
      <c r="AC343" t="s">
        <v>38</v>
      </c>
      <c r="AD343" t="str">
        <f t="shared" si="46"/>
        <v>bad</v>
      </c>
    </row>
    <row r="344" spans="1:30" x14ac:dyDescent="0.35">
      <c r="A344" t="s">
        <v>825</v>
      </c>
      <c r="B344" t="s">
        <v>826</v>
      </c>
      <c r="C344" t="s">
        <v>827</v>
      </c>
      <c r="D344" t="s">
        <v>44</v>
      </c>
      <c r="E344" t="s">
        <v>29</v>
      </c>
      <c r="F344">
        <v>10</v>
      </c>
      <c r="G344" t="s">
        <v>1883</v>
      </c>
      <c r="H344" t="str">
        <f t="shared" si="47"/>
        <v>05</v>
      </c>
      <c r="I344" t="str">
        <f t="shared" si="48"/>
        <v>04</v>
      </c>
      <c r="J344" t="str">
        <f t="shared" si="49"/>
        <v>2023</v>
      </c>
      <c r="K344" t="s">
        <v>1102</v>
      </c>
      <c r="L344" t="s">
        <v>128</v>
      </c>
      <c r="M344" t="s">
        <v>129</v>
      </c>
      <c r="N344" t="s">
        <v>130</v>
      </c>
      <c r="O344" t="s">
        <v>33</v>
      </c>
      <c r="P344" t="s">
        <v>61</v>
      </c>
      <c r="Q344" t="s">
        <v>62</v>
      </c>
      <c r="R344">
        <v>1</v>
      </c>
      <c r="S344">
        <v>14495</v>
      </c>
      <c r="T344">
        <v>4348</v>
      </c>
      <c r="U344">
        <v>0</v>
      </c>
      <c r="V344">
        <f t="shared" si="50"/>
        <v>10147</v>
      </c>
      <c r="W344" t="s">
        <v>566</v>
      </c>
      <c r="X344" t="s">
        <v>47</v>
      </c>
      <c r="Y344" t="s">
        <v>37</v>
      </c>
      <c r="Z344">
        <f t="shared" si="51"/>
        <v>5453.582542372882</v>
      </c>
      <c r="AA344" t="s">
        <v>847</v>
      </c>
      <c r="AB344" t="s">
        <v>48</v>
      </c>
      <c r="AC344" t="s">
        <v>48</v>
      </c>
      <c r="AD344" t="str">
        <f t="shared" si="46"/>
        <v>bad</v>
      </c>
    </row>
    <row r="345" spans="1:30" x14ac:dyDescent="0.35">
      <c r="A345" t="s">
        <v>63</v>
      </c>
      <c r="B345" t="s">
        <v>64</v>
      </c>
      <c r="C345" t="s">
        <v>65</v>
      </c>
      <c r="D345" t="s">
        <v>72</v>
      </c>
      <c r="E345" t="s">
        <v>29</v>
      </c>
      <c r="F345">
        <v>32</v>
      </c>
      <c r="G345" t="s">
        <v>1883</v>
      </c>
      <c r="H345" t="str">
        <f t="shared" si="47"/>
        <v>05</v>
      </c>
      <c r="I345" t="str">
        <f t="shared" si="48"/>
        <v>04</v>
      </c>
      <c r="J345" t="str">
        <f t="shared" si="49"/>
        <v>2023</v>
      </c>
      <c r="K345" t="s">
        <v>1103</v>
      </c>
      <c r="L345" t="s">
        <v>128</v>
      </c>
      <c r="M345" t="s">
        <v>129</v>
      </c>
      <c r="N345" t="s">
        <v>130</v>
      </c>
      <c r="O345" t="s">
        <v>33</v>
      </c>
      <c r="P345" t="s">
        <v>162</v>
      </c>
      <c r="Q345" t="s">
        <v>162</v>
      </c>
      <c r="R345">
        <v>1</v>
      </c>
      <c r="S345">
        <v>14495</v>
      </c>
      <c r="T345">
        <v>0</v>
      </c>
      <c r="U345">
        <v>0</v>
      </c>
      <c r="V345">
        <f t="shared" si="50"/>
        <v>14495</v>
      </c>
      <c r="W345" t="s">
        <v>35</v>
      </c>
      <c r="X345" t="s">
        <v>75</v>
      </c>
      <c r="Y345" t="s">
        <v>37</v>
      </c>
      <c r="Z345">
        <f t="shared" si="51"/>
        <v>7790.4483050847448</v>
      </c>
      <c r="AA345" t="s">
        <v>856</v>
      </c>
      <c r="AB345" t="s">
        <v>38</v>
      </c>
      <c r="AC345" t="s">
        <v>38</v>
      </c>
      <c r="AD345" t="str">
        <f t="shared" si="46"/>
        <v>bad</v>
      </c>
    </row>
    <row r="346" spans="1:30" x14ac:dyDescent="0.35">
      <c r="A346" t="s">
        <v>97</v>
      </c>
      <c r="B346" t="s">
        <v>98</v>
      </c>
      <c r="C346" t="s">
        <v>99</v>
      </c>
      <c r="D346" t="s">
        <v>44</v>
      </c>
      <c r="E346" t="s">
        <v>29</v>
      </c>
      <c r="F346">
        <v>19</v>
      </c>
      <c r="G346" t="s">
        <v>1890</v>
      </c>
      <c r="H346" t="str">
        <f t="shared" si="47"/>
        <v>06</v>
      </c>
      <c r="I346" t="str">
        <f t="shared" si="48"/>
        <v>04</v>
      </c>
      <c r="J346" t="str">
        <f t="shared" si="49"/>
        <v>2023</v>
      </c>
      <c r="K346" t="s">
        <v>1104</v>
      </c>
      <c r="L346" t="s">
        <v>128</v>
      </c>
      <c r="M346" t="s">
        <v>129</v>
      </c>
      <c r="N346" t="s">
        <v>130</v>
      </c>
      <c r="O346" t="s">
        <v>33</v>
      </c>
      <c r="P346" t="s">
        <v>194</v>
      </c>
      <c r="Q346" t="s">
        <v>123</v>
      </c>
      <c r="R346">
        <v>1</v>
      </c>
      <c r="S346">
        <v>14495</v>
      </c>
      <c r="T346">
        <v>0</v>
      </c>
      <c r="U346">
        <v>0</v>
      </c>
      <c r="V346">
        <f t="shared" si="50"/>
        <v>14495</v>
      </c>
      <c r="W346" t="s">
        <v>35</v>
      </c>
      <c r="X346" t="s">
        <v>55</v>
      </c>
      <c r="Y346" t="s">
        <v>37</v>
      </c>
      <c r="Z346">
        <f t="shared" si="51"/>
        <v>7790.4483050847448</v>
      </c>
      <c r="AA346" t="s">
        <v>724</v>
      </c>
      <c r="AB346" t="s">
        <v>38</v>
      </c>
      <c r="AC346" t="s">
        <v>38</v>
      </c>
      <c r="AD346" t="str">
        <f t="shared" si="46"/>
        <v>bad</v>
      </c>
    </row>
    <row r="347" spans="1:30" x14ac:dyDescent="0.35">
      <c r="A347" t="s">
        <v>97</v>
      </c>
      <c r="B347" t="s">
        <v>98</v>
      </c>
      <c r="C347" t="s">
        <v>99</v>
      </c>
      <c r="D347" t="s">
        <v>44</v>
      </c>
      <c r="E347" t="s">
        <v>29</v>
      </c>
      <c r="F347">
        <v>22</v>
      </c>
      <c r="G347" t="s">
        <v>1890</v>
      </c>
      <c r="H347" t="str">
        <f t="shared" si="47"/>
        <v>06</v>
      </c>
      <c r="I347" t="str">
        <f t="shared" si="48"/>
        <v>04</v>
      </c>
      <c r="J347" t="str">
        <f t="shared" si="49"/>
        <v>2023</v>
      </c>
      <c r="K347" t="s">
        <v>1105</v>
      </c>
      <c r="L347" t="s">
        <v>128</v>
      </c>
      <c r="M347" t="s">
        <v>129</v>
      </c>
      <c r="N347" t="s">
        <v>130</v>
      </c>
      <c r="O347" t="s">
        <v>33</v>
      </c>
      <c r="P347" t="s">
        <v>195</v>
      </c>
      <c r="Q347" t="s">
        <v>195</v>
      </c>
      <c r="R347">
        <v>1</v>
      </c>
      <c r="S347">
        <v>14495</v>
      </c>
      <c r="T347">
        <v>0</v>
      </c>
      <c r="U347">
        <v>0</v>
      </c>
      <c r="V347">
        <f t="shared" si="50"/>
        <v>14495</v>
      </c>
      <c r="W347" t="s">
        <v>35</v>
      </c>
      <c r="X347" t="s">
        <v>55</v>
      </c>
      <c r="Y347" t="s">
        <v>37</v>
      </c>
      <c r="Z347">
        <f t="shared" si="51"/>
        <v>7790.4483050847448</v>
      </c>
      <c r="AA347" t="s">
        <v>724</v>
      </c>
      <c r="AB347" t="s">
        <v>38</v>
      </c>
      <c r="AC347" t="s">
        <v>38</v>
      </c>
      <c r="AD347" t="str">
        <f t="shared" si="46"/>
        <v>bad</v>
      </c>
    </row>
    <row r="348" spans="1:30" x14ac:dyDescent="0.35">
      <c r="A348" t="s">
        <v>575</v>
      </c>
      <c r="B348" t="s">
        <v>576</v>
      </c>
      <c r="C348" t="s">
        <v>577</v>
      </c>
      <c r="D348" t="s">
        <v>50</v>
      </c>
      <c r="E348" t="s">
        <v>29</v>
      </c>
      <c r="F348">
        <v>111</v>
      </c>
      <c r="G348" t="s">
        <v>1890</v>
      </c>
      <c r="H348" t="str">
        <f t="shared" si="47"/>
        <v>06</v>
      </c>
      <c r="I348" t="str">
        <f t="shared" si="48"/>
        <v>04</v>
      </c>
      <c r="J348" t="str">
        <f t="shared" si="49"/>
        <v>2023</v>
      </c>
      <c r="K348" t="s">
        <v>1097</v>
      </c>
      <c r="L348" t="s">
        <v>128</v>
      </c>
      <c r="M348" t="s">
        <v>129</v>
      </c>
      <c r="N348" t="s">
        <v>130</v>
      </c>
      <c r="O348" t="s">
        <v>33</v>
      </c>
      <c r="P348" t="s">
        <v>1098</v>
      </c>
      <c r="Q348" t="s">
        <v>1099</v>
      </c>
      <c r="R348">
        <v>1</v>
      </c>
      <c r="S348">
        <v>14495</v>
      </c>
      <c r="T348">
        <v>0</v>
      </c>
      <c r="U348">
        <v>0</v>
      </c>
      <c r="V348">
        <f t="shared" si="50"/>
        <v>14495</v>
      </c>
      <c r="W348" t="s">
        <v>566</v>
      </c>
      <c r="X348" t="s">
        <v>53</v>
      </c>
      <c r="Y348" t="s">
        <v>37</v>
      </c>
      <c r="Z348">
        <f t="shared" si="51"/>
        <v>7790.4483050847448</v>
      </c>
      <c r="AA348" t="s">
        <v>722</v>
      </c>
      <c r="AB348" t="s">
        <v>38</v>
      </c>
      <c r="AC348" t="s">
        <v>38</v>
      </c>
      <c r="AD348" t="str">
        <f t="shared" si="46"/>
        <v>bad</v>
      </c>
    </row>
    <row r="349" spans="1:30" x14ac:dyDescent="0.35">
      <c r="A349" t="s">
        <v>113</v>
      </c>
      <c r="B349" t="s">
        <v>114</v>
      </c>
      <c r="C349" t="s">
        <v>115</v>
      </c>
      <c r="D349" t="s">
        <v>44</v>
      </c>
      <c r="E349" t="s">
        <v>29</v>
      </c>
      <c r="F349">
        <v>33</v>
      </c>
      <c r="G349" t="s">
        <v>1879</v>
      </c>
      <c r="H349" t="str">
        <f t="shared" si="47"/>
        <v>07</v>
      </c>
      <c r="I349" t="str">
        <f t="shared" si="48"/>
        <v>04</v>
      </c>
      <c r="J349" t="str">
        <f t="shared" si="49"/>
        <v>2023</v>
      </c>
      <c r="K349" t="s">
        <v>1106</v>
      </c>
      <c r="L349" t="s">
        <v>128</v>
      </c>
      <c r="M349" t="s">
        <v>129</v>
      </c>
      <c r="N349" t="s">
        <v>130</v>
      </c>
      <c r="O349" t="s">
        <v>33</v>
      </c>
      <c r="P349" t="s">
        <v>220</v>
      </c>
      <c r="Q349" t="s">
        <v>221</v>
      </c>
      <c r="R349">
        <v>1</v>
      </c>
      <c r="S349">
        <v>14495</v>
      </c>
      <c r="T349">
        <v>4348</v>
      </c>
      <c r="U349">
        <v>0</v>
      </c>
      <c r="V349">
        <f t="shared" si="50"/>
        <v>10147</v>
      </c>
      <c r="W349" t="s">
        <v>35</v>
      </c>
      <c r="X349" t="s">
        <v>55</v>
      </c>
      <c r="Y349" t="s">
        <v>37</v>
      </c>
      <c r="Z349">
        <f t="shared" si="51"/>
        <v>5453.582542372882</v>
      </c>
      <c r="AA349" t="s">
        <v>724</v>
      </c>
      <c r="AB349" t="s">
        <v>48</v>
      </c>
      <c r="AC349" t="s">
        <v>48</v>
      </c>
      <c r="AD349" t="str">
        <f t="shared" si="46"/>
        <v>bad</v>
      </c>
    </row>
    <row r="350" spans="1:30" x14ac:dyDescent="0.35">
      <c r="A350" t="s">
        <v>668</v>
      </c>
      <c r="B350" t="s">
        <v>669</v>
      </c>
      <c r="C350" t="s">
        <v>670</v>
      </c>
      <c r="D350" t="s">
        <v>72</v>
      </c>
      <c r="E350" t="s">
        <v>29</v>
      </c>
      <c r="F350">
        <v>36</v>
      </c>
      <c r="G350" t="s">
        <v>1879</v>
      </c>
      <c r="H350" t="str">
        <f t="shared" si="47"/>
        <v>07</v>
      </c>
      <c r="I350" t="str">
        <f t="shared" si="48"/>
        <v>04</v>
      </c>
      <c r="J350" t="str">
        <f t="shared" si="49"/>
        <v>2023</v>
      </c>
      <c r="K350" t="s">
        <v>1107</v>
      </c>
      <c r="L350" t="s">
        <v>128</v>
      </c>
      <c r="M350" t="s">
        <v>129</v>
      </c>
      <c r="N350" t="s">
        <v>130</v>
      </c>
      <c r="O350" t="s">
        <v>33</v>
      </c>
      <c r="P350" t="s">
        <v>162</v>
      </c>
      <c r="Q350" t="s">
        <v>162</v>
      </c>
      <c r="R350">
        <v>1</v>
      </c>
      <c r="S350">
        <v>14495</v>
      </c>
      <c r="T350">
        <v>2899</v>
      </c>
      <c r="U350">
        <v>0</v>
      </c>
      <c r="V350">
        <f t="shared" si="50"/>
        <v>11596</v>
      </c>
      <c r="W350" t="s">
        <v>566</v>
      </c>
      <c r="X350" t="s">
        <v>75</v>
      </c>
      <c r="Y350" t="s">
        <v>37</v>
      </c>
      <c r="Z350">
        <f t="shared" si="51"/>
        <v>6232.3586440677964</v>
      </c>
      <c r="AA350" t="s">
        <v>856</v>
      </c>
      <c r="AB350" t="s">
        <v>48</v>
      </c>
      <c r="AC350" t="s">
        <v>48</v>
      </c>
      <c r="AD350" t="str">
        <f t="shared" si="46"/>
        <v>bad</v>
      </c>
    </row>
    <row r="351" spans="1:30" x14ac:dyDescent="0.35">
      <c r="A351" t="s">
        <v>97</v>
      </c>
      <c r="B351" t="s">
        <v>98</v>
      </c>
      <c r="C351" t="s">
        <v>99</v>
      </c>
      <c r="D351" t="s">
        <v>72</v>
      </c>
      <c r="E351" t="s">
        <v>29</v>
      </c>
      <c r="F351">
        <v>39</v>
      </c>
      <c r="G351" t="s">
        <v>1880</v>
      </c>
      <c r="H351" t="str">
        <f t="shared" si="47"/>
        <v>08</v>
      </c>
      <c r="I351" t="str">
        <f t="shared" si="48"/>
        <v>04</v>
      </c>
      <c r="J351" t="str">
        <f t="shared" si="49"/>
        <v>2023</v>
      </c>
      <c r="K351" t="s">
        <v>1108</v>
      </c>
      <c r="L351" t="s">
        <v>128</v>
      </c>
      <c r="M351" t="s">
        <v>129</v>
      </c>
      <c r="N351" t="s">
        <v>130</v>
      </c>
      <c r="O351" t="s">
        <v>33</v>
      </c>
      <c r="P351" t="s">
        <v>90</v>
      </c>
      <c r="Q351" t="s">
        <v>90</v>
      </c>
      <c r="R351">
        <v>1</v>
      </c>
      <c r="S351">
        <v>14495</v>
      </c>
      <c r="T351">
        <v>4348</v>
      </c>
      <c r="U351">
        <v>0</v>
      </c>
      <c r="V351">
        <f t="shared" si="50"/>
        <v>10147</v>
      </c>
      <c r="W351" t="s">
        <v>35</v>
      </c>
      <c r="X351" t="s">
        <v>75</v>
      </c>
      <c r="Y351" t="s">
        <v>37</v>
      </c>
      <c r="Z351">
        <f t="shared" si="51"/>
        <v>5453.582542372882</v>
      </c>
      <c r="AA351" t="s">
        <v>856</v>
      </c>
      <c r="AB351" t="s">
        <v>48</v>
      </c>
      <c r="AC351" t="s">
        <v>48</v>
      </c>
      <c r="AD351" t="str">
        <f t="shared" si="46"/>
        <v>bad</v>
      </c>
    </row>
    <row r="352" spans="1:30" x14ac:dyDescent="0.35">
      <c r="A352" t="s">
        <v>97</v>
      </c>
      <c r="B352" t="s">
        <v>98</v>
      </c>
      <c r="C352" t="s">
        <v>99</v>
      </c>
      <c r="D352" t="s">
        <v>72</v>
      </c>
      <c r="E352" t="s">
        <v>29</v>
      </c>
      <c r="F352">
        <v>34</v>
      </c>
      <c r="G352" t="s">
        <v>1880</v>
      </c>
      <c r="H352" t="str">
        <f t="shared" si="47"/>
        <v>08</v>
      </c>
      <c r="I352" t="str">
        <f t="shared" si="48"/>
        <v>04</v>
      </c>
      <c r="J352" t="str">
        <f t="shared" si="49"/>
        <v>2023</v>
      </c>
      <c r="K352" t="s">
        <v>1109</v>
      </c>
      <c r="L352" t="s">
        <v>128</v>
      </c>
      <c r="M352" t="s">
        <v>129</v>
      </c>
      <c r="N352" t="s">
        <v>130</v>
      </c>
      <c r="O352" t="s">
        <v>33</v>
      </c>
      <c r="P352" t="s">
        <v>161</v>
      </c>
      <c r="Q352" t="s">
        <v>162</v>
      </c>
      <c r="R352">
        <v>1</v>
      </c>
      <c r="S352">
        <v>14495</v>
      </c>
      <c r="T352">
        <v>2899</v>
      </c>
      <c r="U352">
        <v>0</v>
      </c>
      <c r="V352">
        <f t="shared" si="50"/>
        <v>11596</v>
      </c>
      <c r="W352" t="s">
        <v>35</v>
      </c>
      <c r="X352" t="s">
        <v>75</v>
      </c>
      <c r="Y352" t="s">
        <v>37</v>
      </c>
      <c r="Z352">
        <f t="shared" si="51"/>
        <v>6232.3586440677964</v>
      </c>
      <c r="AA352" t="s">
        <v>856</v>
      </c>
      <c r="AB352" t="s">
        <v>48</v>
      </c>
      <c r="AC352" t="s">
        <v>48</v>
      </c>
      <c r="AD352" t="str">
        <f t="shared" si="46"/>
        <v>bad</v>
      </c>
    </row>
    <row r="353" spans="1:30" x14ac:dyDescent="0.35">
      <c r="A353" t="s">
        <v>585</v>
      </c>
      <c r="B353" t="s">
        <v>586</v>
      </c>
      <c r="C353" t="s">
        <v>587</v>
      </c>
      <c r="D353" t="s">
        <v>72</v>
      </c>
      <c r="E353" t="s">
        <v>29</v>
      </c>
      <c r="F353">
        <v>57</v>
      </c>
      <c r="G353" t="s">
        <v>1878</v>
      </c>
      <c r="H353" t="str">
        <f t="shared" si="47"/>
        <v>09</v>
      </c>
      <c r="I353" t="str">
        <f t="shared" si="48"/>
        <v>04</v>
      </c>
      <c r="J353" t="str">
        <f t="shared" si="49"/>
        <v>2023</v>
      </c>
      <c r="K353" t="s">
        <v>1110</v>
      </c>
      <c r="L353" t="s">
        <v>128</v>
      </c>
      <c r="M353" t="s">
        <v>270</v>
      </c>
      <c r="N353" t="s">
        <v>130</v>
      </c>
      <c r="O353" t="s">
        <v>33</v>
      </c>
      <c r="P353" t="s">
        <v>1111</v>
      </c>
      <c r="Q353" t="s">
        <v>1111</v>
      </c>
      <c r="R353">
        <v>1</v>
      </c>
      <c r="S353">
        <v>14495</v>
      </c>
      <c r="T353">
        <v>8697</v>
      </c>
      <c r="U353">
        <v>0</v>
      </c>
      <c r="V353">
        <f t="shared" si="50"/>
        <v>5798</v>
      </c>
      <c r="W353" t="s">
        <v>566</v>
      </c>
      <c r="X353" t="s">
        <v>75</v>
      </c>
      <c r="Y353" t="s">
        <v>37</v>
      </c>
      <c r="Z353">
        <f t="shared" si="51"/>
        <v>3116.1793220338982</v>
      </c>
      <c r="AA353" t="s">
        <v>856</v>
      </c>
      <c r="AB353" t="s">
        <v>48</v>
      </c>
      <c r="AC353" t="s">
        <v>48</v>
      </c>
      <c r="AD353" t="str">
        <f t="shared" si="46"/>
        <v>bad</v>
      </c>
    </row>
    <row r="354" spans="1:30" x14ac:dyDescent="0.35">
      <c r="A354" t="s">
        <v>585</v>
      </c>
      <c r="B354" t="s">
        <v>586</v>
      </c>
      <c r="C354" t="s">
        <v>587</v>
      </c>
      <c r="D354" t="s">
        <v>72</v>
      </c>
      <c r="E354" t="s">
        <v>29</v>
      </c>
      <c r="F354">
        <v>59</v>
      </c>
      <c r="G354" t="s">
        <v>1878</v>
      </c>
      <c r="H354" t="str">
        <f t="shared" si="47"/>
        <v>09</v>
      </c>
      <c r="I354" t="str">
        <f t="shared" si="48"/>
        <v>04</v>
      </c>
      <c r="J354" t="str">
        <f t="shared" si="49"/>
        <v>2023</v>
      </c>
      <c r="K354" t="s">
        <v>1112</v>
      </c>
      <c r="L354" t="s">
        <v>128</v>
      </c>
      <c r="M354" t="s">
        <v>270</v>
      </c>
      <c r="N354" t="s">
        <v>130</v>
      </c>
      <c r="O354" t="s">
        <v>33</v>
      </c>
      <c r="P354" t="s">
        <v>1113</v>
      </c>
      <c r="Q354" t="s">
        <v>1113</v>
      </c>
      <c r="R354">
        <v>1</v>
      </c>
      <c r="S354">
        <v>14495</v>
      </c>
      <c r="T354">
        <v>8697</v>
      </c>
      <c r="U354">
        <v>0</v>
      </c>
      <c r="V354">
        <f t="shared" si="50"/>
        <v>5798</v>
      </c>
      <c r="W354" t="s">
        <v>566</v>
      </c>
      <c r="X354" t="s">
        <v>75</v>
      </c>
      <c r="Y354" t="s">
        <v>37</v>
      </c>
      <c r="Z354">
        <f t="shared" si="51"/>
        <v>3116.1793220338982</v>
      </c>
      <c r="AA354" t="s">
        <v>856</v>
      </c>
      <c r="AB354" t="s">
        <v>48</v>
      </c>
      <c r="AC354" t="s">
        <v>48</v>
      </c>
      <c r="AD354" t="str">
        <f t="shared" si="46"/>
        <v>bad</v>
      </c>
    </row>
    <row r="355" spans="1:30" x14ac:dyDescent="0.35">
      <c r="A355" t="s">
        <v>585</v>
      </c>
      <c r="B355" t="s">
        <v>586</v>
      </c>
      <c r="C355" t="s">
        <v>587</v>
      </c>
      <c r="D355" t="s">
        <v>72</v>
      </c>
      <c r="E355" t="s">
        <v>29</v>
      </c>
      <c r="F355">
        <v>59</v>
      </c>
      <c r="G355" t="s">
        <v>1878</v>
      </c>
      <c r="H355" t="str">
        <f t="shared" si="47"/>
        <v>09</v>
      </c>
      <c r="I355" t="str">
        <f t="shared" si="48"/>
        <v>04</v>
      </c>
      <c r="J355" t="str">
        <f t="shared" si="49"/>
        <v>2023</v>
      </c>
      <c r="K355" t="s">
        <v>1114</v>
      </c>
      <c r="L355" t="s">
        <v>128</v>
      </c>
      <c r="M355" t="s">
        <v>270</v>
      </c>
      <c r="N355" t="s">
        <v>130</v>
      </c>
      <c r="O355" t="s">
        <v>33</v>
      </c>
      <c r="P355" t="s">
        <v>1115</v>
      </c>
      <c r="Q355" t="s">
        <v>1116</v>
      </c>
      <c r="R355">
        <v>1</v>
      </c>
      <c r="S355">
        <v>14495</v>
      </c>
      <c r="T355">
        <v>8697</v>
      </c>
      <c r="U355">
        <v>0</v>
      </c>
      <c r="V355">
        <f t="shared" si="50"/>
        <v>5798</v>
      </c>
      <c r="W355" t="s">
        <v>566</v>
      </c>
      <c r="X355" t="s">
        <v>75</v>
      </c>
      <c r="Y355" t="s">
        <v>37</v>
      </c>
      <c r="Z355">
        <f t="shared" si="51"/>
        <v>3116.1793220338982</v>
      </c>
      <c r="AA355" t="s">
        <v>856</v>
      </c>
      <c r="AB355" t="s">
        <v>48</v>
      </c>
      <c r="AC355" t="s">
        <v>48</v>
      </c>
      <c r="AD355" t="str">
        <f t="shared" si="46"/>
        <v>bad</v>
      </c>
    </row>
    <row r="356" spans="1:30" x14ac:dyDescent="0.35">
      <c r="A356" t="s">
        <v>943</v>
      </c>
      <c r="B356" t="s">
        <v>944</v>
      </c>
      <c r="C356" t="s">
        <v>945</v>
      </c>
      <c r="D356" t="s">
        <v>50</v>
      </c>
      <c r="E356" t="s">
        <v>29</v>
      </c>
      <c r="F356">
        <v>36</v>
      </c>
      <c r="G356" t="s">
        <v>1878</v>
      </c>
      <c r="H356" t="str">
        <f t="shared" si="47"/>
        <v>09</v>
      </c>
      <c r="I356" t="str">
        <f t="shared" si="48"/>
        <v>04</v>
      </c>
      <c r="J356" t="str">
        <f t="shared" si="49"/>
        <v>2023</v>
      </c>
      <c r="K356" t="s">
        <v>1117</v>
      </c>
      <c r="L356" t="s">
        <v>128</v>
      </c>
      <c r="M356" t="s">
        <v>270</v>
      </c>
      <c r="N356" t="s">
        <v>130</v>
      </c>
      <c r="O356" t="s">
        <v>33</v>
      </c>
      <c r="P356" t="s">
        <v>499</v>
      </c>
      <c r="Q356" t="s">
        <v>500</v>
      </c>
      <c r="R356">
        <v>1</v>
      </c>
      <c r="S356">
        <v>14495</v>
      </c>
      <c r="T356">
        <v>4348</v>
      </c>
      <c r="U356">
        <v>0</v>
      </c>
      <c r="V356">
        <f t="shared" si="50"/>
        <v>10147</v>
      </c>
      <c r="W356" t="s">
        <v>566</v>
      </c>
      <c r="X356" t="s">
        <v>53</v>
      </c>
      <c r="Y356" t="s">
        <v>37</v>
      </c>
      <c r="Z356">
        <f t="shared" si="51"/>
        <v>5453.582542372882</v>
      </c>
      <c r="AA356" t="s">
        <v>722</v>
      </c>
      <c r="AB356" t="s">
        <v>48</v>
      </c>
      <c r="AC356" t="s">
        <v>48</v>
      </c>
      <c r="AD356" t="str">
        <f t="shared" si="46"/>
        <v>bad</v>
      </c>
    </row>
    <row r="357" spans="1:30" x14ac:dyDescent="0.35">
      <c r="A357" t="s">
        <v>97</v>
      </c>
      <c r="B357" t="s">
        <v>98</v>
      </c>
      <c r="C357" t="s">
        <v>99</v>
      </c>
      <c r="D357" t="s">
        <v>44</v>
      </c>
      <c r="E357" t="s">
        <v>29</v>
      </c>
      <c r="F357">
        <v>49</v>
      </c>
      <c r="G357" t="s">
        <v>1878</v>
      </c>
      <c r="H357" t="str">
        <f t="shared" si="47"/>
        <v>09</v>
      </c>
      <c r="I357" t="str">
        <f t="shared" si="48"/>
        <v>04</v>
      </c>
      <c r="J357" t="str">
        <f t="shared" si="49"/>
        <v>2023</v>
      </c>
      <c r="K357" t="s">
        <v>1118</v>
      </c>
      <c r="L357" t="s">
        <v>128</v>
      </c>
      <c r="M357" t="s">
        <v>270</v>
      </c>
      <c r="N357" t="s">
        <v>130</v>
      </c>
      <c r="O357" t="s">
        <v>33</v>
      </c>
      <c r="P357" t="s">
        <v>294</v>
      </c>
      <c r="Q357" t="s">
        <v>295</v>
      </c>
      <c r="R357">
        <v>1</v>
      </c>
      <c r="S357">
        <v>14495</v>
      </c>
      <c r="T357">
        <v>2899</v>
      </c>
      <c r="U357">
        <v>0</v>
      </c>
      <c r="V357">
        <f t="shared" si="50"/>
        <v>11596</v>
      </c>
      <c r="W357" t="s">
        <v>35</v>
      </c>
      <c r="X357" t="s">
        <v>55</v>
      </c>
      <c r="Y357" t="s">
        <v>37</v>
      </c>
      <c r="Z357">
        <f t="shared" si="51"/>
        <v>6232.3586440677964</v>
      </c>
      <c r="AA357" t="s">
        <v>724</v>
      </c>
      <c r="AB357" t="s">
        <v>48</v>
      </c>
      <c r="AC357" t="s">
        <v>48</v>
      </c>
      <c r="AD357" t="str">
        <f t="shared" si="46"/>
        <v>bad</v>
      </c>
    </row>
    <row r="358" spans="1:30" x14ac:dyDescent="0.35">
      <c r="A358" t="s">
        <v>561</v>
      </c>
      <c r="B358" t="s">
        <v>562</v>
      </c>
      <c r="C358" t="s">
        <v>563</v>
      </c>
      <c r="D358" t="s">
        <v>44</v>
      </c>
      <c r="E358" t="s">
        <v>29</v>
      </c>
      <c r="F358">
        <v>72</v>
      </c>
      <c r="G358" t="s">
        <v>1886</v>
      </c>
      <c r="H358" t="str">
        <f t="shared" si="47"/>
        <v>10</v>
      </c>
      <c r="I358" t="str">
        <f t="shared" si="48"/>
        <v>04</v>
      </c>
      <c r="J358" t="str">
        <f t="shared" si="49"/>
        <v>2023</v>
      </c>
      <c r="K358" t="s">
        <v>1119</v>
      </c>
      <c r="L358" t="s">
        <v>128</v>
      </c>
      <c r="M358" t="s">
        <v>270</v>
      </c>
      <c r="N358" t="s">
        <v>130</v>
      </c>
      <c r="O358" t="s">
        <v>33</v>
      </c>
      <c r="P358" t="s">
        <v>1120</v>
      </c>
      <c r="Q358" t="s">
        <v>1121</v>
      </c>
      <c r="R358">
        <v>1</v>
      </c>
      <c r="S358">
        <v>14495</v>
      </c>
      <c r="T358">
        <v>5798</v>
      </c>
      <c r="U358">
        <v>0</v>
      </c>
      <c r="V358">
        <f t="shared" si="50"/>
        <v>8697</v>
      </c>
      <c r="W358" t="s">
        <v>566</v>
      </c>
      <c r="X358" t="s">
        <v>47</v>
      </c>
      <c r="Y358" t="s">
        <v>37</v>
      </c>
      <c r="Z358">
        <f t="shared" si="51"/>
        <v>4674.268983050848</v>
      </c>
      <c r="AA358" t="s">
        <v>847</v>
      </c>
      <c r="AB358" t="s">
        <v>48</v>
      </c>
      <c r="AC358" t="s">
        <v>48</v>
      </c>
      <c r="AD358" t="str">
        <f t="shared" si="46"/>
        <v>bad</v>
      </c>
    </row>
    <row r="359" spans="1:30" x14ac:dyDescent="0.35">
      <c r="A359" t="s">
        <v>561</v>
      </c>
      <c r="B359" t="s">
        <v>562</v>
      </c>
      <c r="C359" t="s">
        <v>563</v>
      </c>
      <c r="D359" t="s">
        <v>72</v>
      </c>
      <c r="E359" t="s">
        <v>29</v>
      </c>
      <c r="F359">
        <v>74</v>
      </c>
      <c r="G359" t="s">
        <v>1886</v>
      </c>
      <c r="H359" t="str">
        <f t="shared" si="47"/>
        <v>10</v>
      </c>
      <c r="I359" t="str">
        <f t="shared" si="48"/>
        <v>04</v>
      </c>
      <c r="J359" t="str">
        <f t="shared" si="49"/>
        <v>2023</v>
      </c>
      <c r="K359" t="s">
        <v>1122</v>
      </c>
      <c r="L359" t="s">
        <v>128</v>
      </c>
      <c r="M359" t="s">
        <v>270</v>
      </c>
      <c r="N359" t="s">
        <v>130</v>
      </c>
      <c r="O359" t="s">
        <v>33</v>
      </c>
      <c r="P359" t="s">
        <v>482</v>
      </c>
      <c r="Q359" t="s">
        <v>90</v>
      </c>
      <c r="R359">
        <v>1</v>
      </c>
      <c r="S359">
        <v>14495</v>
      </c>
      <c r="T359">
        <v>4348</v>
      </c>
      <c r="U359">
        <v>0</v>
      </c>
      <c r="V359">
        <f t="shared" si="50"/>
        <v>10147</v>
      </c>
      <c r="W359" t="s">
        <v>566</v>
      </c>
      <c r="X359" t="s">
        <v>75</v>
      </c>
      <c r="Y359" t="s">
        <v>37</v>
      </c>
      <c r="Z359">
        <f t="shared" si="51"/>
        <v>5453.582542372882</v>
      </c>
      <c r="AA359" t="s">
        <v>856</v>
      </c>
      <c r="AB359" t="s">
        <v>48</v>
      </c>
      <c r="AC359" t="s">
        <v>48</v>
      </c>
      <c r="AD359" t="str">
        <f t="shared" si="46"/>
        <v>bad</v>
      </c>
    </row>
    <row r="360" spans="1:30" x14ac:dyDescent="0.35">
      <c r="A360" t="s">
        <v>63</v>
      </c>
      <c r="B360" t="s">
        <v>64</v>
      </c>
      <c r="C360" t="s">
        <v>65</v>
      </c>
      <c r="D360" t="s">
        <v>44</v>
      </c>
      <c r="E360" t="s">
        <v>29</v>
      </c>
      <c r="F360">
        <v>78</v>
      </c>
      <c r="G360" t="s">
        <v>1886</v>
      </c>
      <c r="H360" t="str">
        <f t="shared" si="47"/>
        <v>10</v>
      </c>
      <c r="I360" t="str">
        <f t="shared" si="48"/>
        <v>04</v>
      </c>
      <c r="J360" t="str">
        <f t="shared" si="49"/>
        <v>2023</v>
      </c>
      <c r="K360" t="s">
        <v>1123</v>
      </c>
      <c r="L360" t="s">
        <v>128</v>
      </c>
      <c r="M360" t="s">
        <v>270</v>
      </c>
      <c r="N360" t="s">
        <v>130</v>
      </c>
      <c r="O360" t="s">
        <v>33</v>
      </c>
      <c r="P360" t="s">
        <v>315</v>
      </c>
      <c r="Q360" t="s">
        <v>295</v>
      </c>
      <c r="R360">
        <v>1</v>
      </c>
      <c r="S360">
        <v>14495</v>
      </c>
      <c r="T360">
        <v>2899</v>
      </c>
      <c r="U360">
        <v>0</v>
      </c>
      <c r="V360">
        <f t="shared" si="50"/>
        <v>11596</v>
      </c>
      <c r="W360" t="s">
        <v>35</v>
      </c>
      <c r="X360" t="s">
        <v>55</v>
      </c>
      <c r="Y360" t="s">
        <v>37</v>
      </c>
      <c r="Z360">
        <f t="shared" si="51"/>
        <v>6232.3586440677964</v>
      </c>
      <c r="AA360" t="s">
        <v>724</v>
      </c>
      <c r="AB360" t="s">
        <v>48</v>
      </c>
      <c r="AC360" t="s">
        <v>48</v>
      </c>
      <c r="AD360" t="str">
        <f t="shared" si="46"/>
        <v>bad</v>
      </c>
    </row>
    <row r="361" spans="1:30" x14ac:dyDescent="0.35">
      <c r="A361" t="s">
        <v>585</v>
      </c>
      <c r="B361" t="s">
        <v>586</v>
      </c>
      <c r="C361" t="s">
        <v>587</v>
      </c>
      <c r="D361" t="s">
        <v>44</v>
      </c>
      <c r="E361" t="s">
        <v>29</v>
      </c>
      <c r="F361">
        <v>73</v>
      </c>
      <c r="G361" t="s">
        <v>1891</v>
      </c>
      <c r="H361" t="str">
        <f t="shared" si="47"/>
        <v>11</v>
      </c>
      <c r="I361" t="str">
        <f t="shared" si="48"/>
        <v>04</v>
      </c>
      <c r="J361" t="str">
        <f t="shared" si="49"/>
        <v>2023</v>
      </c>
      <c r="K361" t="s">
        <v>1124</v>
      </c>
      <c r="L361" t="s">
        <v>128</v>
      </c>
      <c r="M361" t="s">
        <v>270</v>
      </c>
      <c r="N361" t="s">
        <v>130</v>
      </c>
      <c r="O361" t="s">
        <v>33</v>
      </c>
      <c r="P361" t="s">
        <v>1120</v>
      </c>
      <c r="Q361" t="s">
        <v>1121</v>
      </c>
      <c r="R361">
        <v>1</v>
      </c>
      <c r="S361">
        <v>14495</v>
      </c>
      <c r="T361">
        <v>5798</v>
      </c>
      <c r="U361">
        <v>0</v>
      </c>
      <c r="V361">
        <f t="shared" si="50"/>
        <v>8697</v>
      </c>
      <c r="W361" t="s">
        <v>566</v>
      </c>
      <c r="X361" t="s">
        <v>47</v>
      </c>
      <c r="Y361" t="s">
        <v>37</v>
      </c>
      <c r="Z361">
        <f t="shared" si="51"/>
        <v>4674.268983050848</v>
      </c>
      <c r="AA361" t="s">
        <v>847</v>
      </c>
      <c r="AB361" t="s">
        <v>48</v>
      </c>
      <c r="AC361" t="s">
        <v>48</v>
      </c>
      <c r="AD361" t="str">
        <f t="shared" si="46"/>
        <v>bad</v>
      </c>
    </row>
    <row r="362" spans="1:30" x14ac:dyDescent="0.35">
      <c r="A362" t="s">
        <v>585</v>
      </c>
      <c r="B362" t="s">
        <v>586</v>
      </c>
      <c r="C362" t="s">
        <v>587</v>
      </c>
      <c r="D362" t="s">
        <v>44</v>
      </c>
      <c r="E362" t="s">
        <v>29</v>
      </c>
      <c r="F362">
        <v>77</v>
      </c>
      <c r="G362" t="s">
        <v>1884</v>
      </c>
      <c r="H362" t="str">
        <f t="shared" si="47"/>
        <v>12</v>
      </c>
      <c r="I362" t="str">
        <f t="shared" si="48"/>
        <v>04</v>
      </c>
      <c r="J362" t="str">
        <f t="shared" si="49"/>
        <v>2023</v>
      </c>
      <c r="K362" t="s">
        <v>1083</v>
      </c>
      <c r="L362" t="s">
        <v>128</v>
      </c>
      <c r="M362" t="s">
        <v>270</v>
      </c>
      <c r="N362" t="s">
        <v>130</v>
      </c>
      <c r="O362" t="s">
        <v>33</v>
      </c>
      <c r="P362" t="s">
        <v>70</v>
      </c>
      <c r="Q362" t="s">
        <v>71</v>
      </c>
      <c r="R362">
        <v>1</v>
      </c>
      <c r="S362">
        <v>14495</v>
      </c>
      <c r="T362">
        <v>0</v>
      </c>
      <c r="U362">
        <v>1015</v>
      </c>
      <c r="V362">
        <f t="shared" si="50"/>
        <v>14495</v>
      </c>
      <c r="W362" t="s">
        <v>566</v>
      </c>
      <c r="X362" t="s">
        <v>55</v>
      </c>
      <c r="Y362" t="s">
        <v>37</v>
      </c>
      <c r="Z362">
        <f t="shared" si="51"/>
        <v>7790.4483050847448</v>
      </c>
      <c r="AA362" t="s">
        <v>724</v>
      </c>
      <c r="AB362" t="s">
        <v>38</v>
      </c>
      <c r="AC362" t="s">
        <v>38</v>
      </c>
      <c r="AD362" t="str">
        <f t="shared" si="46"/>
        <v>bad</v>
      </c>
    </row>
    <row r="363" spans="1:30" x14ac:dyDescent="0.35">
      <c r="A363" t="s">
        <v>97</v>
      </c>
      <c r="B363" t="s">
        <v>98</v>
      </c>
      <c r="C363" t="s">
        <v>99</v>
      </c>
      <c r="D363" t="s">
        <v>44</v>
      </c>
      <c r="E363" t="s">
        <v>29</v>
      </c>
      <c r="F363">
        <v>52</v>
      </c>
      <c r="G363" t="s">
        <v>1884</v>
      </c>
      <c r="H363" t="str">
        <f t="shared" si="47"/>
        <v>12</v>
      </c>
      <c r="I363" t="str">
        <f t="shared" si="48"/>
        <v>04</v>
      </c>
      <c r="J363" t="str">
        <f t="shared" si="49"/>
        <v>2023</v>
      </c>
      <c r="K363" t="s">
        <v>1125</v>
      </c>
      <c r="L363" t="s">
        <v>128</v>
      </c>
      <c r="M363" t="s">
        <v>270</v>
      </c>
      <c r="N363" t="s">
        <v>130</v>
      </c>
      <c r="O363" t="s">
        <v>33</v>
      </c>
      <c r="P363" t="s">
        <v>345</v>
      </c>
      <c r="Q363" t="s">
        <v>346</v>
      </c>
      <c r="R363">
        <v>1</v>
      </c>
      <c r="S363">
        <v>14495</v>
      </c>
      <c r="T363">
        <v>4348</v>
      </c>
      <c r="U363">
        <v>0</v>
      </c>
      <c r="V363">
        <f t="shared" si="50"/>
        <v>10147</v>
      </c>
      <c r="W363" t="s">
        <v>35</v>
      </c>
      <c r="X363" t="s">
        <v>55</v>
      </c>
      <c r="Y363" t="s">
        <v>37</v>
      </c>
      <c r="Z363">
        <f t="shared" si="51"/>
        <v>5453.582542372882</v>
      </c>
      <c r="AA363" t="s">
        <v>724</v>
      </c>
      <c r="AB363" t="s">
        <v>48</v>
      </c>
      <c r="AC363" t="s">
        <v>48</v>
      </c>
      <c r="AD363" t="str">
        <f t="shared" si="46"/>
        <v>bad</v>
      </c>
    </row>
    <row r="364" spans="1:30" x14ac:dyDescent="0.35">
      <c r="A364" t="s">
        <v>704</v>
      </c>
      <c r="B364" t="s">
        <v>705</v>
      </c>
      <c r="C364" t="s">
        <v>706</v>
      </c>
      <c r="D364" t="s">
        <v>50</v>
      </c>
      <c r="E364" t="s">
        <v>29</v>
      </c>
      <c r="F364">
        <v>63</v>
      </c>
      <c r="G364" t="s">
        <v>1875</v>
      </c>
      <c r="H364" t="str">
        <f t="shared" si="47"/>
        <v>13</v>
      </c>
      <c r="I364" t="str">
        <f t="shared" si="48"/>
        <v>04</v>
      </c>
      <c r="J364" t="str">
        <f t="shared" si="49"/>
        <v>2023</v>
      </c>
      <c r="K364" t="s">
        <v>1126</v>
      </c>
      <c r="L364" t="s">
        <v>128</v>
      </c>
      <c r="M364" t="s">
        <v>270</v>
      </c>
      <c r="N364" t="s">
        <v>130</v>
      </c>
      <c r="O364" t="s">
        <v>33</v>
      </c>
      <c r="P364" t="s">
        <v>499</v>
      </c>
      <c r="Q364" t="s">
        <v>500</v>
      </c>
      <c r="R364">
        <v>1</v>
      </c>
      <c r="S364">
        <v>14495</v>
      </c>
      <c r="T364">
        <v>4348</v>
      </c>
      <c r="U364">
        <v>0</v>
      </c>
      <c r="V364">
        <f t="shared" si="50"/>
        <v>10147</v>
      </c>
      <c r="W364" t="s">
        <v>566</v>
      </c>
      <c r="X364" t="s">
        <v>53</v>
      </c>
      <c r="Y364" t="s">
        <v>37</v>
      </c>
      <c r="Z364">
        <f t="shared" si="51"/>
        <v>5453.582542372882</v>
      </c>
      <c r="AA364" t="s">
        <v>722</v>
      </c>
      <c r="AB364" t="s">
        <v>48</v>
      </c>
      <c r="AC364" t="s">
        <v>48</v>
      </c>
      <c r="AD364" t="str">
        <f t="shared" si="46"/>
        <v>bad</v>
      </c>
    </row>
    <row r="365" spans="1:30" x14ac:dyDescent="0.35">
      <c r="A365" t="s">
        <v>143</v>
      </c>
      <c r="B365" t="s">
        <v>144</v>
      </c>
      <c r="C365" t="s">
        <v>145</v>
      </c>
      <c r="D365" t="s">
        <v>44</v>
      </c>
      <c r="E365" t="s">
        <v>29</v>
      </c>
      <c r="F365">
        <v>48</v>
      </c>
      <c r="G365" t="s">
        <v>1872</v>
      </c>
      <c r="H365" t="str">
        <f t="shared" si="47"/>
        <v>14</v>
      </c>
      <c r="I365" t="str">
        <f t="shared" si="48"/>
        <v>04</v>
      </c>
      <c r="J365" t="str">
        <f t="shared" si="49"/>
        <v>2023</v>
      </c>
      <c r="K365" t="s">
        <v>1127</v>
      </c>
      <c r="L365" t="s">
        <v>128</v>
      </c>
      <c r="M365" t="s">
        <v>270</v>
      </c>
      <c r="N365" t="s">
        <v>130</v>
      </c>
      <c r="O365" t="s">
        <v>33</v>
      </c>
      <c r="P365" t="s">
        <v>367</v>
      </c>
      <c r="Q365" t="s">
        <v>368</v>
      </c>
      <c r="R365">
        <v>1</v>
      </c>
      <c r="S365">
        <v>14495</v>
      </c>
      <c r="T365">
        <v>5798</v>
      </c>
      <c r="U365">
        <v>0</v>
      </c>
      <c r="V365">
        <f t="shared" si="50"/>
        <v>8697</v>
      </c>
      <c r="W365" t="s">
        <v>35</v>
      </c>
      <c r="X365" t="s">
        <v>47</v>
      </c>
      <c r="Y365" t="s">
        <v>37</v>
      </c>
      <c r="Z365">
        <f t="shared" si="51"/>
        <v>4674.268983050848</v>
      </c>
      <c r="AA365" t="s">
        <v>847</v>
      </c>
      <c r="AB365" t="s">
        <v>48</v>
      </c>
      <c r="AC365" t="s">
        <v>48</v>
      </c>
      <c r="AD365" t="str">
        <f t="shared" si="46"/>
        <v>bad</v>
      </c>
    </row>
    <row r="366" spans="1:30" x14ac:dyDescent="0.35">
      <c r="A366" t="s">
        <v>143</v>
      </c>
      <c r="B366" t="s">
        <v>144</v>
      </c>
      <c r="C366" t="s">
        <v>145</v>
      </c>
      <c r="D366" t="s">
        <v>44</v>
      </c>
      <c r="E366" t="s">
        <v>29</v>
      </c>
      <c r="F366">
        <v>46</v>
      </c>
      <c r="G366" t="s">
        <v>1872</v>
      </c>
      <c r="H366" t="str">
        <f t="shared" si="47"/>
        <v>14</v>
      </c>
      <c r="I366" t="str">
        <f t="shared" si="48"/>
        <v>04</v>
      </c>
      <c r="J366" t="str">
        <f t="shared" si="49"/>
        <v>2023</v>
      </c>
      <c r="K366" t="s">
        <v>1128</v>
      </c>
      <c r="L366" t="s">
        <v>128</v>
      </c>
      <c r="M366" t="s">
        <v>270</v>
      </c>
      <c r="N366" t="s">
        <v>130</v>
      </c>
      <c r="O366" t="s">
        <v>33</v>
      </c>
      <c r="P366" t="s">
        <v>220</v>
      </c>
      <c r="Q366" t="s">
        <v>221</v>
      </c>
      <c r="R366">
        <v>1</v>
      </c>
      <c r="S366">
        <v>14495</v>
      </c>
      <c r="T366">
        <v>4348</v>
      </c>
      <c r="U366">
        <v>0</v>
      </c>
      <c r="V366">
        <f t="shared" si="50"/>
        <v>10147</v>
      </c>
      <c r="W366" t="s">
        <v>35</v>
      </c>
      <c r="X366" t="s">
        <v>55</v>
      </c>
      <c r="Y366" t="s">
        <v>37</v>
      </c>
      <c r="Z366">
        <f t="shared" si="51"/>
        <v>5453.582542372882</v>
      </c>
      <c r="AA366" t="s">
        <v>724</v>
      </c>
      <c r="AB366" t="s">
        <v>48</v>
      </c>
      <c r="AC366" t="s">
        <v>48</v>
      </c>
      <c r="AD366" t="str">
        <f t="shared" si="46"/>
        <v>bad</v>
      </c>
    </row>
    <row r="367" spans="1:30" x14ac:dyDescent="0.35">
      <c r="A367" t="s">
        <v>714</v>
      </c>
      <c r="B367" t="s">
        <v>715</v>
      </c>
      <c r="C367" t="s">
        <v>716</v>
      </c>
      <c r="D367" t="s">
        <v>44</v>
      </c>
      <c r="E367" t="s">
        <v>29</v>
      </c>
      <c r="F367">
        <v>85</v>
      </c>
      <c r="G367" t="s">
        <v>1872</v>
      </c>
      <c r="H367" t="str">
        <f t="shared" si="47"/>
        <v>14</v>
      </c>
      <c r="I367" t="str">
        <f t="shared" si="48"/>
        <v>04</v>
      </c>
      <c r="J367" t="str">
        <f t="shared" si="49"/>
        <v>2023</v>
      </c>
      <c r="K367" t="s">
        <v>1129</v>
      </c>
      <c r="L367" t="s">
        <v>128</v>
      </c>
      <c r="M367" t="s">
        <v>270</v>
      </c>
      <c r="N367" t="s">
        <v>130</v>
      </c>
      <c r="O367" t="s">
        <v>33</v>
      </c>
      <c r="P367" t="s">
        <v>220</v>
      </c>
      <c r="Q367" t="s">
        <v>221</v>
      </c>
      <c r="R367">
        <v>1</v>
      </c>
      <c r="S367">
        <v>14495</v>
      </c>
      <c r="T367">
        <v>4348</v>
      </c>
      <c r="U367">
        <v>0</v>
      </c>
      <c r="V367">
        <f t="shared" si="50"/>
        <v>10147</v>
      </c>
      <c r="W367" t="s">
        <v>566</v>
      </c>
      <c r="X367" t="s">
        <v>55</v>
      </c>
      <c r="Y367" t="s">
        <v>37</v>
      </c>
      <c r="Z367">
        <f t="shared" si="51"/>
        <v>5453.582542372882</v>
      </c>
      <c r="AA367" t="s">
        <v>724</v>
      </c>
      <c r="AB367" t="s">
        <v>48</v>
      </c>
      <c r="AC367" t="s">
        <v>48</v>
      </c>
      <c r="AD367" t="str">
        <f t="shared" si="46"/>
        <v>bad</v>
      </c>
    </row>
    <row r="368" spans="1:30" x14ac:dyDescent="0.35">
      <c r="A368" t="s">
        <v>668</v>
      </c>
      <c r="B368" t="s">
        <v>669</v>
      </c>
      <c r="C368" t="s">
        <v>670</v>
      </c>
      <c r="D368" t="s">
        <v>72</v>
      </c>
      <c r="E368" t="s">
        <v>29</v>
      </c>
      <c r="F368">
        <v>79</v>
      </c>
      <c r="G368" t="s">
        <v>1892</v>
      </c>
      <c r="H368" t="str">
        <f t="shared" si="47"/>
        <v>15</v>
      </c>
      <c r="I368" t="str">
        <f t="shared" si="48"/>
        <v>04</v>
      </c>
      <c r="J368" t="str">
        <f t="shared" si="49"/>
        <v>2023</v>
      </c>
      <c r="K368" t="s">
        <v>1130</v>
      </c>
      <c r="L368" t="s">
        <v>128</v>
      </c>
      <c r="M368" t="s">
        <v>270</v>
      </c>
      <c r="N368" t="s">
        <v>130</v>
      </c>
      <c r="O368" t="s">
        <v>33</v>
      </c>
      <c r="P368" t="s">
        <v>1111</v>
      </c>
      <c r="Q368" t="s">
        <v>1111</v>
      </c>
      <c r="R368">
        <v>1</v>
      </c>
      <c r="S368">
        <v>14495</v>
      </c>
      <c r="T368">
        <v>8697</v>
      </c>
      <c r="U368">
        <v>0</v>
      </c>
      <c r="V368">
        <f t="shared" si="50"/>
        <v>5798</v>
      </c>
      <c r="W368" t="s">
        <v>566</v>
      </c>
      <c r="X368" t="s">
        <v>75</v>
      </c>
      <c r="Y368" t="s">
        <v>37</v>
      </c>
      <c r="Z368">
        <f t="shared" si="51"/>
        <v>3116.1793220338982</v>
      </c>
      <c r="AA368" t="s">
        <v>856</v>
      </c>
      <c r="AB368" t="s">
        <v>48</v>
      </c>
      <c r="AC368" t="s">
        <v>48</v>
      </c>
      <c r="AD368" t="str">
        <f t="shared" si="46"/>
        <v>bad</v>
      </c>
    </row>
    <row r="369" spans="1:30" x14ac:dyDescent="0.35">
      <c r="A369" t="s">
        <v>63</v>
      </c>
      <c r="B369" t="s">
        <v>64</v>
      </c>
      <c r="C369" t="s">
        <v>65</v>
      </c>
      <c r="D369" t="s">
        <v>40</v>
      </c>
      <c r="E369" t="s">
        <v>29</v>
      </c>
      <c r="F369">
        <v>120</v>
      </c>
      <c r="G369" t="s">
        <v>1876</v>
      </c>
      <c r="H369" t="str">
        <f t="shared" si="47"/>
        <v>16</v>
      </c>
      <c r="I369" t="str">
        <f t="shared" si="48"/>
        <v>04</v>
      </c>
      <c r="J369" t="str">
        <f t="shared" si="49"/>
        <v>2023</v>
      </c>
      <c r="K369" t="s">
        <v>1131</v>
      </c>
      <c r="L369" t="s">
        <v>128</v>
      </c>
      <c r="M369" t="s">
        <v>408</v>
      </c>
      <c r="N369" t="s">
        <v>130</v>
      </c>
      <c r="O369" t="s">
        <v>33</v>
      </c>
      <c r="P369" t="s">
        <v>419</v>
      </c>
      <c r="Q369" t="s">
        <v>420</v>
      </c>
      <c r="R369">
        <v>1</v>
      </c>
      <c r="S369">
        <v>14495</v>
      </c>
      <c r="T369">
        <v>4348</v>
      </c>
      <c r="U369">
        <v>0</v>
      </c>
      <c r="V369">
        <f t="shared" si="50"/>
        <v>10147</v>
      </c>
      <c r="W369" t="s">
        <v>35</v>
      </c>
      <c r="X369" t="s">
        <v>43</v>
      </c>
      <c r="Y369" t="s">
        <v>37</v>
      </c>
      <c r="Z369">
        <f t="shared" si="51"/>
        <v>5453.582542372882</v>
      </c>
      <c r="AA369" t="s">
        <v>630</v>
      </c>
      <c r="AB369" t="s">
        <v>48</v>
      </c>
      <c r="AC369" t="s">
        <v>48</v>
      </c>
      <c r="AD369" t="str">
        <f t="shared" si="46"/>
        <v>bad</v>
      </c>
    </row>
    <row r="370" spans="1:30" x14ac:dyDescent="0.35">
      <c r="A370" t="s">
        <v>97</v>
      </c>
      <c r="B370" t="s">
        <v>98</v>
      </c>
      <c r="C370" t="s">
        <v>99</v>
      </c>
      <c r="D370" t="s">
        <v>44</v>
      </c>
      <c r="E370" t="s">
        <v>29</v>
      </c>
      <c r="F370">
        <v>69</v>
      </c>
      <c r="G370" t="s">
        <v>1876</v>
      </c>
      <c r="H370" t="str">
        <f t="shared" si="47"/>
        <v>16</v>
      </c>
      <c r="I370" t="str">
        <f t="shared" si="48"/>
        <v>04</v>
      </c>
      <c r="J370" t="str">
        <f t="shared" si="49"/>
        <v>2023</v>
      </c>
      <c r="K370" t="s">
        <v>1132</v>
      </c>
      <c r="L370" t="s">
        <v>128</v>
      </c>
      <c r="M370" t="s">
        <v>408</v>
      </c>
      <c r="N370" t="s">
        <v>130</v>
      </c>
      <c r="O370" t="s">
        <v>33</v>
      </c>
      <c r="P370" t="s">
        <v>220</v>
      </c>
      <c r="Q370" t="s">
        <v>221</v>
      </c>
      <c r="R370">
        <v>1</v>
      </c>
      <c r="S370">
        <v>14495</v>
      </c>
      <c r="T370">
        <v>4348</v>
      </c>
      <c r="U370">
        <v>0</v>
      </c>
      <c r="V370">
        <f t="shared" si="50"/>
        <v>10147</v>
      </c>
      <c r="W370" t="s">
        <v>35</v>
      </c>
      <c r="X370" t="s">
        <v>55</v>
      </c>
      <c r="Y370" t="s">
        <v>37</v>
      </c>
      <c r="Z370">
        <f t="shared" si="51"/>
        <v>5453.582542372882</v>
      </c>
      <c r="AA370" t="s">
        <v>724</v>
      </c>
      <c r="AB370" t="s">
        <v>48</v>
      </c>
      <c r="AC370" t="s">
        <v>48</v>
      </c>
      <c r="AD370" t="str">
        <f t="shared" si="46"/>
        <v>bad</v>
      </c>
    </row>
    <row r="371" spans="1:30" x14ac:dyDescent="0.35">
      <c r="A371" t="s">
        <v>704</v>
      </c>
      <c r="B371" t="s">
        <v>705</v>
      </c>
      <c r="C371" t="s">
        <v>706</v>
      </c>
      <c r="D371" t="s">
        <v>50</v>
      </c>
      <c r="E371" t="s">
        <v>29</v>
      </c>
      <c r="F371">
        <v>85</v>
      </c>
      <c r="G371" t="s">
        <v>1876</v>
      </c>
      <c r="H371" t="str">
        <f t="shared" si="47"/>
        <v>16</v>
      </c>
      <c r="I371" t="str">
        <f t="shared" si="48"/>
        <v>04</v>
      </c>
      <c r="J371" t="str">
        <f t="shared" si="49"/>
        <v>2023</v>
      </c>
      <c r="K371" t="s">
        <v>1133</v>
      </c>
      <c r="L371" t="s">
        <v>128</v>
      </c>
      <c r="M371" t="s">
        <v>408</v>
      </c>
      <c r="N371" t="s">
        <v>130</v>
      </c>
      <c r="O371" t="s">
        <v>33</v>
      </c>
      <c r="P371" t="s">
        <v>511</v>
      </c>
      <c r="Q371" t="s">
        <v>512</v>
      </c>
      <c r="R371">
        <v>1</v>
      </c>
      <c r="S371">
        <v>14495</v>
      </c>
      <c r="T371">
        <v>0</v>
      </c>
      <c r="U371">
        <v>500</v>
      </c>
      <c r="V371">
        <f t="shared" si="50"/>
        <v>14495</v>
      </c>
      <c r="W371" t="s">
        <v>566</v>
      </c>
      <c r="X371" t="s">
        <v>53</v>
      </c>
      <c r="Y371" t="s">
        <v>37</v>
      </c>
      <c r="Z371">
        <f t="shared" si="51"/>
        <v>7790.4483050847448</v>
      </c>
      <c r="AA371" t="s">
        <v>722</v>
      </c>
      <c r="AB371" t="s">
        <v>38</v>
      </c>
      <c r="AC371" t="s">
        <v>38</v>
      </c>
      <c r="AD371" t="str">
        <f t="shared" si="46"/>
        <v>bad</v>
      </c>
    </row>
    <row r="372" spans="1:30" x14ac:dyDescent="0.35">
      <c r="A372" t="s">
        <v>575</v>
      </c>
      <c r="B372" t="s">
        <v>576</v>
      </c>
      <c r="C372" t="s">
        <v>577</v>
      </c>
      <c r="D372" t="s">
        <v>44</v>
      </c>
      <c r="E372" t="s">
        <v>29</v>
      </c>
      <c r="F372">
        <v>345</v>
      </c>
      <c r="G372" t="s">
        <v>1876</v>
      </c>
      <c r="H372" t="str">
        <f t="shared" si="47"/>
        <v>16</v>
      </c>
      <c r="I372" t="str">
        <f t="shared" si="48"/>
        <v>04</v>
      </c>
      <c r="J372" t="str">
        <f t="shared" si="49"/>
        <v>2023</v>
      </c>
      <c r="K372" t="s">
        <v>1134</v>
      </c>
      <c r="L372" t="s">
        <v>128</v>
      </c>
      <c r="M372" t="s">
        <v>408</v>
      </c>
      <c r="N372" t="s">
        <v>130</v>
      </c>
      <c r="O372" t="s">
        <v>33</v>
      </c>
      <c r="P372" t="s">
        <v>194</v>
      </c>
      <c r="Q372" t="s">
        <v>123</v>
      </c>
      <c r="R372">
        <v>1</v>
      </c>
      <c r="S372">
        <v>14495</v>
      </c>
      <c r="T372">
        <v>0</v>
      </c>
      <c r="U372">
        <v>1000</v>
      </c>
      <c r="V372">
        <f t="shared" si="50"/>
        <v>14495</v>
      </c>
      <c r="W372" t="s">
        <v>566</v>
      </c>
      <c r="X372" t="s">
        <v>55</v>
      </c>
      <c r="Y372" t="s">
        <v>37</v>
      </c>
      <c r="Z372">
        <f t="shared" si="51"/>
        <v>7790.4483050847448</v>
      </c>
      <c r="AA372" t="s">
        <v>724</v>
      </c>
      <c r="AB372" t="s">
        <v>38</v>
      </c>
      <c r="AC372" t="s">
        <v>38</v>
      </c>
      <c r="AD372" t="str">
        <f t="shared" si="46"/>
        <v>bad</v>
      </c>
    </row>
    <row r="373" spans="1:30" x14ac:dyDescent="0.35">
      <c r="A373" t="s">
        <v>25</v>
      </c>
      <c r="B373" t="s">
        <v>26</v>
      </c>
      <c r="C373" t="s">
        <v>27</v>
      </c>
      <c r="D373" t="s">
        <v>44</v>
      </c>
      <c r="E373" t="s">
        <v>29</v>
      </c>
      <c r="F373">
        <v>207</v>
      </c>
      <c r="G373" t="s">
        <v>1876</v>
      </c>
      <c r="H373" t="str">
        <f t="shared" si="47"/>
        <v>16</v>
      </c>
      <c r="I373" t="str">
        <f t="shared" si="48"/>
        <v>04</v>
      </c>
      <c r="J373" t="str">
        <f t="shared" si="49"/>
        <v>2023</v>
      </c>
      <c r="K373" t="s">
        <v>1135</v>
      </c>
      <c r="L373" t="s">
        <v>128</v>
      </c>
      <c r="M373" t="s">
        <v>408</v>
      </c>
      <c r="N373" t="s">
        <v>130</v>
      </c>
      <c r="O373" t="s">
        <v>33</v>
      </c>
      <c r="P373" t="s">
        <v>294</v>
      </c>
      <c r="Q373" t="s">
        <v>295</v>
      </c>
      <c r="R373">
        <v>1</v>
      </c>
      <c r="S373">
        <v>14495</v>
      </c>
      <c r="T373">
        <v>2899</v>
      </c>
      <c r="U373">
        <v>0</v>
      </c>
      <c r="V373">
        <f t="shared" si="50"/>
        <v>11596</v>
      </c>
      <c r="W373" t="s">
        <v>35</v>
      </c>
      <c r="X373" t="s">
        <v>55</v>
      </c>
      <c r="Y373" t="s">
        <v>37</v>
      </c>
      <c r="Z373">
        <f t="shared" si="51"/>
        <v>6232.3586440677964</v>
      </c>
      <c r="AA373" t="s">
        <v>724</v>
      </c>
      <c r="AB373" t="s">
        <v>48</v>
      </c>
      <c r="AC373" t="s">
        <v>48</v>
      </c>
      <c r="AD373" t="str">
        <f t="shared" si="46"/>
        <v>bad</v>
      </c>
    </row>
    <row r="374" spans="1:30" x14ac:dyDescent="0.35">
      <c r="A374" t="s">
        <v>943</v>
      </c>
      <c r="B374" t="s">
        <v>944</v>
      </c>
      <c r="C374" t="s">
        <v>945</v>
      </c>
      <c r="D374" t="s">
        <v>44</v>
      </c>
      <c r="E374" t="s">
        <v>29</v>
      </c>
      <c r="F374">
        <v>67</v>
      </c>
      <c r="G374" t="s">
        <v>1873</v>
      </c>
      <c r="H374" t="str">
        <f t="shared" si="47"/>
        <v>18</v>
      </c>
      <c r="I374" t="str">
        <f t="shared" si="48"/>
        <v>04</v>
      </c>
      <c r="J374" t="str">
        <f t="shared" si="49"/>
        <v>2023</v>
      </c>
      <c r="K374" t="s">
        <v>1136</v>
      </c>
      <c r="L374" t="s">
        <v>128</v>
      </c>
      <c r="M374" t="s">
        <v>408</v>
      </c>
      <c r="N374" t="s">
        <v>130</v>
      </c>
      <c r="O374" t="s">
        <v>33</v>
      </c>
      <c r="P374" t="s">
        <v>1137</v>
      </c>
      <c r="Q374" t="s">
        <v>368</v>
      </c>
      <c r="R374">
        <v>1</v>
      </c>
      <c r="S374">
        <v>14495</v>
      </c>
      <c r="T374">
        <v>5798</v>
      </c>
      <c r="U374">
        <v>0</v>
      </c>
      <c r="V374">
        <f t="shared" si="50"/>
        <v>8697</v>
      </c>
      <c r="W374" t="s">
        <v>566</v>
      </c>
      <c r="X374" t="s">
        <v>47</v>
      </c>
      <c r="Y374" t="s">
        <v>37</v>
      </c>
      <c r="Z374">
        <f t="shared" si="51"/>
        <v>4674.268983050848</v>
      </c>
      <c r="AA374" t="s">
        <v>847</v>
      </c>
      <c r="AB374" t="s">
        <v>48</v>
      </c>
      <c r="AC374" t="s">
        <v>48</v>
      </c>
      <c r="AD374" t="str">
        <f t="shared" si="46"/>
        <v>bad</v>
      </c>
    </row>
    <row r="375" spans="1:30" x14ac:dyDescent="0.35">
      <c r="A375" t="s">
        <v>704</v>
      </c>
      <c r="B375" t="s">
        <v>705</v>
      </c>
      <c r="C375" t="s">
        <v>706</v>
      </c>
      <c r="D375" t="s">
        <v>44</v>
      </c>
      <c r="E375" t="s">
        <v>29</v>
      </c>
      <c r="F375">
        <v>94</v>
      </c>
      <c r="G375" t="s">
        <v>1873</v>
      </c>
      <c r="H375" t="str">
        <f t="shared" si="47"/>
        <v>18</v>
      </c>
      <c r="I375" t="str">
        <f t="shared" si="48"/>
        <v>04</v>
      </c>
      <c r="J375" t="str">
        <f t="shared" si="49"/>
        <v>2023</v>
      </c>
      <c r="K375" t="s">
        <v>1138</v>
      </c>
      <c r="L375" t="s">
        <v>128</v>
      </c>
      <c r="M375" t="s">
        <v>408</v>
      </c>
      <c r="N375" t="s">
        <v>130</v>
      </c>
      <c r="O375" t="s">
        <v>33</v>
      </c>
      <c r="P375" t="s">
        <v>1120</v>
      </c>
      <c r="Q375" t="s">
        <v>1121</v>
      </c>
      <c r="R375">
        <v>1</v>
      </c>
      <c r="S375">
        <v>14495</v>
      </c>
      <c r="T375">
        <v>5798</v>
      </c>
      <c r="U375">
        <v>0</v>
      </c>
      <c r="V375">
        <f t="shared" si="50"/>
        <v>8697</v>
      </c>
      <c r="W375" t="s">
        <v>566</v>
      </c>
      <c r="X375" t="s">
        <v>47</v>
      </c>
      <c r="Y375" t="s">
        <v>37</v>
      </c>
      <c r="Z375">
        <f t="shared" si="51"/>
        <v>4674.268983050848</v>
      </c>
      <c r="AA375" t="s">
        <v>847</v>
      </c>
      <c r="AB375" t="s">
        <v>48</v>
      </c>
      <c r="AC375" t="s">
        <v>48</v>
      </c>
      <c r="AD375" t="str">
        <f t="shared" si="46"/>
        <v>bad</v>
      </c>
    </row>
    <row r="376" spans="1:30" x14ac:dyDescent="0.35">
      <c r="A376" t="s">
        <v>585</v>
      </c>
      <c r="B376" t="s">
        <v>586</v>
      </c>
      <c r="C376" t="s">
        <v>587</v>
      </c>
      <c r="D376" t="s">
        <v>44</v>
      </c>
      <c r="E376" t="s">
        <v>29</v>
      </c>
      <c r="F376">
        <v>131</v>
      </c>
      <c r="G376" t="s">
        <v>1873</v>
      </c>
      <c r="H376" t="str">
        <f t="shared" si="47"/>
        <v>18</v>
      </c>
      <c r="I376" t="str">
        <f t="shared" si="48"/>
        <v>04</v>
      </c>
      <c r="J376" t="str">
        <f t="shared" si="49"/>
        <v>2023</v>
      </c>
      <c r="K376" t="s">
        <v>1139</v>
      </c>
      <c r="L376" t="s">
        <v>128</v>
      </c>
      <c r="M376" t="s">
        <v>408</v>
      </c>
      <c r="N376" t="s">
        <v>130</v>
      </c>
      <c r="O376" t="s">
        <v>33</v>
      </c>
      <c r="P376" t="s">
        <v>315</v>
      </c>
      <c r="Q376" t="s">
        <v>295</v>
      </c>
      <c r="R376">
        <v>1</v>
      </c>
      <c r="S376">
        <v>14495</v>
      </c>
      <c r="T376">
        <v>2899</v>
      </c>
      <c r="U376">
        <v>0</v>
      </c>
      <c r="V376">
        <f t="shared" si="50"/>
        <v>11596</v>
      </c>
      <c r="W376" t="s">
        <v>566</v>
      </c>
      <c r="X376" t="s">
        <v>55</v>
      </c>
      <c r="Y376" t="s">
        <v>37</v>
      </c>
      <c r="Z376">
        <f t="shared" si="51"/>
        <v>6232.3586440677964</v>
      </c>
      <c r="AA376" t="s">
        <v>724</v>
      </c>
      <c r="AB376" t="s">
        <v>48</v>
      </c>
      <c r="AC376" t="s">
        <v>48</v>
      </c>
      <c r="AD376" t="str">
        <f t="shared" si="46"/>
        <v>bad</v>
      </c>
    </row>
    <row r="377" spans="1:30" x14ac:dyDescent="0.35">
      <c r="A377" t="s">
        <v>63</v>
      </c>
      <c r="B377" t="s">
        <v>64</v>
      </c>
      <c r="C377" t="s">
        <v>65</v>
      </c>
      <c r="D377" t="s">
        <v>44</v>
      </c>
      <c r="E377" t="s">
        <v>29</v>
      </c>
      <c r="F377">
        <v>138</v>
      </c>
      <c r="G377" t="s">
        <v>1881</v>
      </c>
      <c r="H377" t="str">
        <f t="shared" si="47"/>
        <v>20</v>
      </c>
      <c r="I377" t="str">
        <f t="shared" si="48"/>
        <v>04</v>
      </c>
      <c r="J377" t="str">
        <f t="shared" si="49"/>
        <v>2023</v>
      </c>
      <c r="K377" t="s">
        <v>1140</v>
      </c>
      <c r="L377" t="s">
        <v>128</v>
      </c>
      <c r="M377" t="s">
        <v>408</v>
      </c>
      <c r="N377" t="s">
        <v>130</v>
      </c>
      <c r="O377" t="s">
        <v>33</v>
      </c>
      <c r="P377" t="s">
        <v>61</v>
      </c>
      <c r="Q377" t="s">
        <v>62</v>
      </c>
      <c r="R377">
        <v>1</v>
      </c>
      <c r="S377">
        <v>14495</v>
      </c>
      <c r="T377">
        <v>4348</v>
      </c>
      <c r="U377">
        <v>0</v>
      </c>
      <c r="V377">
        <f t="shared" si="50"/>
        <v>10147</v>
      </c>
      <c r="W377" t="s">
        <v>35</v>
      </c>
      <c r="X377" t="s">
        <v>47</v>
      </c>
      <c r="Y377" t="s">
        <v>37</v>
      </c>
      <c r="Z377">
        <f t="shared" si="51"/>
        <v>5453.582542372882</v>
      </c>
      <c r="AA377" t="s">
        <v>847</v>
      </c>
      <c r="AB377" t="s">
        <v>48</v>
      </c>
      <c r="AC377" t="s">
        <v>48</v>
      </c>
      <c r="AD377" t="str">
        <f t="shared" si="46"/>
        <v>bad</v>
      </c>
    </row>
    <row r="378" spans="1:30" x14ac:dyDescent="0.35">
      <c r="A378" t="s">
        <v>825</v>
      </c>
      <c r="B378" t="s">
        <v>826</v>
      </c>
      <c r="C378" t="s">
        <v>827</v>
      </c>
      <c r="D378" t="s">
        <v>44</v>
      </c>
      <c r="E378" t="s">
        <v>29</v>
      </c>
      <c r="F378">
        <v>49</v>
      </c>
      <c r="G378" t="s">
        <v>1881</v>
      </c>
      <c r="H378" t="str">
        <f t="shared" si="47"/>
        <v>20</v>
      </c>
      <c r="I378" t="str">
        <f t="shared" si="48"/>
        <v>04</v>
      </c>
      <c r="J378" t="str">
        <f t="shared" si="49"/>
        <v>2023</v>
      </c>
      <c r="K378" t="s">
        <v>1141</v>
      </c>
      <c r="L378" t="s">
        <v>128</v>
      </c>
      <c r="M378" t="s">
        <v>408</v>
      </c>
      <c r="N378" t="s">
        <v>130</v>
      </c>
      <c r="O378" t="s">
        <v>33</v>
      </c>
      <c r="P378" t="s">
        <v>315</v>
      </c>
      <c r="Q378" t="s">
        <v>295</v>
      </c>
      <c r="R378">
        <v>1</v>
      </c>
      <c r="S378">
        <v>14495</v>
      </c>
      <c r="T378">
        <v>2899</v>
      </c>
      <c r="U378">
        <v>0</v>
      </c>
      <c r="V378">
        <f t="shared" si="50"/>
        <v>11596</v>
      </c>
      <c r="W378" t="s">
        <v>566</v>
      </c>
      <c r="X378" t="s">
        <v>55</v>
      </c>
      <c r="Y378" t="s">
        <v>37</v>
      </c>
      <c r="Z378">
        <f t="shared" si="51"/>
        <v>6232.3586440677964</v>
      </c>
      <c r="AA378" t="s">
        <v>724</v>
      </c>
      <c r="AB378" t="s">
        <v>48</v>
      </c>
      <c r="AC378" t="s">
        <v>48</v>
      </c>
      <c r="AD378" t="str">
        <f t="shared" si="46"/>
        <v>bad</v>
      </c>
    </row>
    <row r="379" spans="1:30" x14ac:dyDescent="0.35">
      <c r="A379" t="s">
        <v>63</v>
      </c>
      <c r="B379" t="s">
        <v>64</v>
      </c>
      <c r="C379" t="s">
        <v>65</v>
      </c>
      <c r="D379" t="s">
        <v>72</v>
      </c>
      <c r="E379" t="s">
        <v>29</v>
      </c>
      <c r="F379">
        <v>141</v>
      </c>
      <c r="G379" t="s">
        <v>1877</v>
      </c>
      <c r="H379" t="str">
        <f t="shared" si="47"/>
        <v>21</v>
      </c>
      <c r="I379" t="str">
        <f t="shared" si="48"/>
        <v>04</v>
      </c>
      <c r="J379" t="str">
        <f t="shared" si="49"/>
        <v>2023</v>
      </c>
      <c r="K379" t="s">
        <v>1142</v>
      </c>
      <c r="L379" t="s">
        <v>128</v>
      </c>
      <c r="M379" t="s">
        <v>408</v>
      </c>
      <c r="N379" t="s">
        <v>130</v>
      </c>
      <c r="O379" t="s">
        <v>33</v>
      </c>
      <c r="P379" t="s">
        <v>482</v>
      </c>
      <c r="Q379" t="s">
        <v>90</v>
      </c>
      <c r="R379">
        <v>1</v>
      </c>
      <c r="S379">
        <v>14495</v>
      </c>
      <c r="T379">
        <v>4348</v>
      </c>
      <c r="U379">
        <v>0</v>
      </c>
      <c r="V379">
        <f t="shared" si="50"/>
        <v>10147</v>
      </c>
      <c r="W379" t="s">
        <v>35</v>
      </c>
      <c r="X379" t="s">
        <v>75</v>
      </c>
      <c r="Y379" t="s">
        <v>37</v>
      </c>
      <c r="Z379">
        <f t="shared" si="51"/>
        <v>5453.582542372882</v>
      </c>
      <c r="AA379" t="s">
        <v>856</v>
      </c>
      <c r="AB379" t="s">
        <v>48</v>
      </c>
      <c r="AC379" t="s">
        <v>48</v>
      </c>
      <c r="AD379" t="str">
        <f t="shared" si="46"/>
        <v>bad</v>
      </c>
    </row>
    <row r="380" spans="1:30" x14ac:dyDescent="0.35">
      <c r="A380" t="s">
        <v>1052</v>
      </c>
      <c r="B380" t="s">
        <v>1053</v>
      </c>
      <c r="C380" t="s">
        <v>1054</v>
      </c>
      <c r="D380" t="s">
        <v>44</v>
      </c>
      <c r="E380" t="s">
        <v>29</v>
      </c>
      <c r="F380">
        <v>15</v>
      </c>
      <c r="G380" t="s">
        <v>1877</v>
      </c>
      <c r="H380" t="str">
        <f t="shared" si="47"/>
        <v>21</v>
      </c>
      <c r="I380" t="str">
        <f t="shared" si="48"/>
        <v>04</v>
      </c>
      <c r="J380" t="str">
        <f t="shared" si="49"/>
        <v>2023</v>
      </c>
      <c r="K380" t="s">
        <v>1143</v>
      </c>
      <c r="L380" t="s">
        <v>128</v>
      </c>
      <c r="M380" t="s">
        <v>408</v>
      </c>
      <c r="N380" t="s">
        <v>130</v>
      </c>
      <c r="O380" t="s">
        <v>33</v>
      </c>
      <c r="P380" t="s">
        <v>294</v>
      </c>
      <c r="Q380" t="s">
        <v>295</v>
      </c>
      <c r="R380">
        <v>1</v>
      </c>
      <c r="S380">
        <v>14495</v>
      </c>
      <c r="T380">
        <v>2899</v>
      </c>
      <c r="U380">
        <v>0</v>
      </c>
      <c r="V380">
        <f t="shared" si="50"/>
        <v>11596</v>
      </c>
      <c r="W380" t="s">
        <v>566</v>
      </c>
      <c r="X380" t="s">
        <v>55</v>
      </c>
      <c r="Y380" t="s">
        <v>37</v>
      </c>
      <c r="Z380">
        <f t="shared" si="51"/>
        <v>6232.3586440677964</v>
      </c>
      <c r="AA380" t="s">
        <v>724</v>
      </c>
      <c r="AB380" t="s">
        <v>48</v>
      </c>
      <c r="AC380" t="s">
        <v>48</v>
      </c>
      <c r="AD380" t="str">
        <f t="shared" si="46"/>
        <v>bad</v>
      </c>
    </row>
    <row r="381" spans="1:30" x14ac:dyDescent="0.35">
      <c r="A381" t="s">
        <v>668</v>
      </c>
      <c r="B381" t="s">
        <v>669</v>
      </c>
      <c r="C381" t="s">
        <v>670</v>
      </c>
      <c r="D381" t="s">
        <v>44</v>
      </c>
      <c r="E381" t="s">
        <v>29</v>
      </c>
      <c r="F381">
        <v>113</v>
      </c>
      <c r="G381" t="s">
        <v>1877</v>
      </c>
      <c r="H381" t="str">
        <f t="shared" si="47"/>
        <v>21</v>
      </c>
      <c r="I381" t="str">
        <f t="shared" si="48"/>
        <v>04</v>
      </c>
      <c r="J381" t="str">
        <f t="shared" si="49"/>
        <v>2023</v>
      </c>
      <c r="K381" t="s">
        <v>1144</v>
      </c>
      <c r="L381" t="s">
        <v>128</v>
      </c>
      <c r="M381" t="s">
        <v>408</v>
      </c>
      <c r="N381" t="s">
        <v>130</v>
      </c>
      <c r="O381" t="s">
        <v>33</v>
      </c>
      <c r="P381" t="s">
        <v>195</v>
      </c>
      <c r="Q381" t="s">
        <v>195</v>
      </c>
      <c r="R381">
        <v>1</v>
      </c>
      <c r="S381">
        <v>14495</v>
      </c>
      <c r="T381">
        <v>0</v>
      </c>
      <c r="U381">
        <v>0</v>
      </c>
      <c r="V381">
        <f t="shared" si="50"/>
        <v>14495</v>
      </c>
      <c r="W381" t="s">
        <v>566</v>
      </c>
      <c r="X381" t="s">
        <v>55</v>
      </c>
      <c r="Y381" t="s">
        <v>37</v>
      </c>
      <c r="Z381">
        <f t="shared" si="51"/>
        <v>7790.4483050847448</v>
      </c>
      <c r="AA381" t="s">
        <v>724</v>
      </c>
      <c r="AB381" t="s">
        <v>38</v>
      </c>
      <c r="AC381" t="s">
        <v>38</v>
      </c>
      <c r="AD381" t="str">
        <f t="shared" si="46"/>
        <v>bad</v>
      </c>
    </row>
    <row r="382" spans="1:30" x14ac:dyDescent="0.35">
      <c r="A382" t="s">
        <v>25</v>
      </c>
      <c r="B382" t="s">
        <v>26</v>
      </c>
      <c r="C382" t="s">
        <v>27</v>
      </c>
      <c r="D382" t="s">
        <v>44</v>
      </c>
      <c r="E382" t="s">
        <v>29</v>
      </c>
      <c r="F382">
        <v>234</v>
      </c>
      <c r="G382" t="s">
        <v>1877</v>
      </c>
      <c r="H382" t="str">
        <f t="shared" si="47"/>
        <v>21</v>
      </c>
      <c r="I382" t="str">
        <f t="shared" si="48"/>
        <v>04</v>
      </c>
      <c r="J382" t="str">
        <f t="shared" si="49"/>
        <v>2023</v>
      </c>
      <c r="K382" t="s">
        <v>1145</v>
      </c>
      <c r="L382" t="s">
        <v>128</v>
      </c>
      <c r="M382" t="s">
        <v>408</v>
      </c>
      <c r="N382" t="s">
        <v>130</v>
      </c>
      <c r="O382" t="s">
        <v>33</v>
      </c>
      <c r="P382" t="s">
        <v>485</v>
      </c>
      <c r="Q382" t="s">
        <v>195</v>
      </c>
      <c r="R382">
        <v>1</v>
      </c>
      <c r="S382">
        <v>14495</v>
      </c>
      <c r="T382">
        <v>0</v>
      </c>
      <c r="U382">
        <v>0</v>
      </c>
      <c r="V382">
        <f t="shared" si="50"/>
        <v>14495</v>
      </c>
      <c r="W382" t="s">
        <v>35</v>
      </c>
      <c r="X382" t="s">
        <v>55</v>
      </c>
      <c r="Y382" t="s">
        <v>37</v>
      </c>
      <c r="Z382">
        <f t="shared" si="51"/>
        <v>7790.4483050847448</v>
      </c>
      <c r="AA382" t="s">
        <v>724</v>
      </c>
      <c r="AB382" t="s">
        <v>38</v>
      </c>
      <c r="AC382" t="s">
        <v>38</v>
      </c>
      <c r="AD382" t="str">
        <f t="shared" si="46"/>
        <v>bad</v>
      </c>
    </row>
    <row r="383" spans="1:30" x14ac:dyDescent="0.35">
      <c r="A383" t="s">
        <v>575</v>
      </c>
      <c r="B383" t="s">
        <v>576</v>
      </c>
      <c r="C383" t="s">
        <v>577</v>
      </c>
      <c r="D383" t="s">
        <v>40</v>
      </c>
      <c r="E383" t="s">
        <v>29</v>
      </c>
      <c r="F383">
        <v>419</v>
      </c>
      <c r="G383" t="s">
        <v>1877</v>
      </c>
      <c r="H383" t="str">
        <f t="shared" si="47"/>
        <v>21</v>
      </c>
      <c r="I383" t="str">
        <f t="shared" si="48"/>
        <v>04</v>
      </c>
      <c r="J383" t="str">
        <f t="shared" si="49"/>
        <v>2023</v>
      </c>
      <c r="K383" t="s">
        <v>1146</v>
      </c>
      <c r="L383" t="s">
        <v>128</v>
      </c>
      <c r="M383" t="s">
        <v>408</v>
      </c>
      <c r="N383" t="s">
        <v>130</v>
      </c>
      <c r="O383" t="s">
        <v>33</v>
      </c>
      <c r="P383" t="s">
        <v>968</v>
      </c>
      <c r="Q383" t="s">
        <v>969</v>
      </c>
      <c r="R383">
        <v>1</v>
      </c>
      <c r="S383">
        <v>14495</v>
      </c>
      <c r="T383">
        <v>0</v>
      </c>
      <c r="U383">
        <v>0</v>
      </c>
      <c r="V383">
        <f t="shared" si="50"/>
        <v>14495</v>
      </c>
      <c r="W383" t="s">
        <v>566</v>
      </c>
      <c r="X383" t="s">
        <v>43</v>
      </c>
      <c r="Y383" t="s">
        <v>37</v>
      </c>
      <c r="Z383">
        <f t="shared" si="51"/>
        <v>7790.4483050847448</v>
      </c>
      <c r="AA383" t="s">
        <v>630</v>
      </c>
      <c r="AB383" t="s">
        <v>38</v>
      </c>
      <c r="AC383" t="s">
        <v>38</v>
      </c>
      <c r="AD383" t="str">
        <f t="shared" si="46"/>
        <v>bad</v>
      </c>
    </row>
    <row r="384" spans="1:30" x14ac:dyDescent="0.35">
      <c r="A384" t="s">
        <v>25</v>
      </c>
      <c r="B384" t="s">
        <v>26</v>
      </c>
      <c r="C384" t="s">
        <v>27</v>
      </c>
      <c r="D384" t="s">
        <v>44</v>
      </c>
      <c r="E384" t="s">
        <v>29</v>
      </c>
      <c r="F384">
        <v>236</v>
      </c>
      <c r="G384" t="s">
        <v>1887</v>
      </c>
      <c r="H384" t="str">
        <f t="shared" si="47"/>
        <v>22</v>
      </c>
      <c r="I384" t="str">
        <f t="shared" si="48"/>
        <v>04</v>
      </c>
      <c r="J384" t="str">
        <f t="shared" si="49"/>
        <v>2023</v>
      </c>
      <c r="K384" t="s">
        <v>1147</v>
      </c>
      <c r="L384" t="s">
        <v>128</v>
      </c>
      <c r="M384" t="s">
        <v>408</v>
      </c>
      <c r="N384" t="s">
        <v>130</v>
      </c>
      <c r="O384" t="s">
        <v>33</v>
      </c>
      <c r="P384" t="s">
        <v>367</v>
      </c>
      <c r="Q384" t="s">
        <v>368</v>
      </c>
      <c r="R384">
        <v>1</v>
      </c>
      <c r="S384">
        <v>14495</v>
      </c>
      <c r="T384">
        <v>5798</v>
      </c>
      <c r="U384">
        <v>0</v>
      </c>
      <c r="V384">
        <f t="shared" si="50"/>
        <v>8697</v>
      </c>
      <c r="W384" t="s">
        <v>35</v>
      </c>
      <c r="X384" t="s">
        <v>47</v>
      </c>
      <c r="Y384" t="s">
        <v>37</v>
      </c>
      <c r="Z384">
        <f t="shared" si="51"/>
        <v>4674.268983050848</v>
      </c>
      <c r="AA384" t="s">
        <v>847</v>
      </c>
      <c r="AB384" t="s">
        <v>48</v>
      </c>
      <c r="AC384" t="s">
        <v>48</v>
      </c>
      <c r="AD384" t="str">
        <f t="shared" si="46"/>
        <v>bad</v>
      </c>
    </row>
    <row r="385" spans="1:30" x14ac:dyDescent="0.35">
      <c r="A385" t="s">
        <v>63</v>
      </c>
      <c r="B385" t="s">
        <v>64</v>
      </c>
      <c r="C385" t="s">
        <v>65</v>
      </c>
      <c r="D385" t="s">
        <v>50</v>
      </c>
      <c r="E385" t="s">
        <v>29</v>
      </c>
      <c r="F385">
        <v>161</v>
      </c>
      <c r="G385" t="s">
        <v>1887</v>
      </c>
      <c r="H385" t="str">
        <f t="shared" si="47"/>
        <v>22</v>
      </c>
      <c r="I385" t="str">
        <f t="shared" si="48"/>
        <v>04</v>
      </c>
      <c r="J385" t="str">
        <f t="shared" si="49"/>
        <v>2023</v>
      </c>
      <c r="K385" t="s">
        <v>1148</v>
      </c>
      <c r="L385" t="s">
        <v>128</v>
      </c>
      <c r="M385" t="s">
        <v>408</v>
      </c>
      <c r="N385" t="s">
        <v>130</v>
      </c>
      <c r="O385" t="s">
        <v>33</v>
      </c>
      <c r="P385" t="s">
        <v>499</v>
      </c>
      <c r="Q385" t="s">
        <v>500</v>
      </c>
      <c r="R385">
        <v>1</v>
      </c>
      <c r="S385">
        <v>14495</v>
      </c>
      <c r="T385">
        <v>4348</v>
      </c>
      <c r="U385">
        <v>0</v>
      </c>
      <c r="V385">
        <f t="shared" si="50"/>
        <v>10147</v>
      </c>
      <c r="W385" t="s">
        <v>35</v>
      </c>
      <c r="X385" t="s">
        <v>53</v>
      </c>
      <c r="Y385" t="s">
        <v>37</v>
      </c>
      <c r="Z385">
        <f t="shared" si="51"/>
        <v>5453.582542372882</v>
      </c>
      <c r="AA385" t="s">
        <v>722</v>
      </c>
      <c r="AB385" t="s">
        <v>48</v>
      </c>
      <c r="AC385" t="s">
        <v>48</v>
      </c>
      <c r="AD385" t="str">
        <f t="shared" si="46"/>
        <v>bad</v>
      </c>
    </row>
    <row r="386" spans="1:30" x14ac:dyDescent="0.35">
      <c r="A386" t="s">
        <v>113</v>
      </c>
      <c r="B386" t="s">
        <v>114</v>
      </c>
      <c r="C386" t="s">
        <v>115</v>
      </c>
      <c r="D386" t="s">
        <v>50</v>
      </c>
      <c r="E386" t="s">
        <v>29</v>
      </c>
      <c r="F386">
        <v>129</v>
      </c>
      <c r="G386" t="s">
        <v>1887</v>
      </c>
      <c r="H386" t="str">
        <f t="shared" si="47"/>
        <v>22</v>
      </c>
      <c r="I386" t="str">
        <f t="shared" si="48"/>
        <v>04</v>
      </c>
      <c r="J386" t="str">
        <f t="shared" si="49"/>
        <v>2023</v>
      </c>
      <c r="K386" t="s">
        <v>1149</v>
      </c>
      <c r="L386" t="s">
        <v>128</v>
      </c>
      <c r="M386" t="s">
        <v>408</v>
      </c>
      <c r="N386" t="s">
        <v>130</v>
      </c>
      <c r="O386" t="s">
        <v>33</v>
      </c>
      <c r="P386" t="s">
        <v>511</v>
      </c>
      <c r="Q386" t="s">
        <v>512</v>
      </c>
      <c r="R386">
        <v>1</v>
      </c>
      <c r="S386">
        <v>14495</v>
      </c>
      <c r="T386">
        <v>0</v>
      </c>
      <c r="U386">
        <v>0</v>
      </c>
      <c r="V386">
        <f t="shared" si="50"/>
        <v>14495</v>
      </c>
      <c r="W386" t="s">
        <v>35</v>
      </c>
      <c r="X386" t="s">
        <v>53</v>
      </c>
      <c r="Y386" t="s">
        <v>37</v>
      </c>
      <c r="Z386">
        <f t="shared" si="51"/>
        <v>7790.4483050847448</v>
      </c>
      <c r="AA386" t="s">
        <v>722</v>
      </c>
      <c r="AB386" t="s">
        <v>38</v>
      </c>
      <c r="AC386" t="s">
        <v>38</v>
      </c>
      <c r="AD386" t="str">
        <f t="shared" ref="AD386:AD449" si="52">IF(Z386&gt;10000,"good","bad")</f>
        <v>bad</v>
      </c>
    </row>
    <row r="387" spans="1:30" x14ac:dyDescent="0.35">
      <c r="A387" t="s">
        <v>97</v>
      </c>
      <c r="B387" t="s">
        <v>98</v>
      </c>
      <c r="C387" t="s">
        <v>99</v>
      </c>
      <c r="D387" t="s">
        <v>44</v>
      </c>
      <c r="E387" t="s">
        <v>29</v>
      </c>
      <c r="F387">
        <v>95</v>
      </c>
      <c r="G387" t="s">
        <v>1874</v>
      </c>
      <c r="H387" t="str">
        <f t="shared" ref="H387:H450" si="53">TEXT(G387,"DD")</f>
        <v>23</v>
      </c>
      <c r="I387" t="str">
        <f t="shared" ref="I387:I450" si="54">TEXT(G387,"MM")</f>
        <v>04</v>
      </c>
      <c r="J387" t="str">
        <f t="shared" ref="J387:J450" si="55">TEXT(G387,"YYYY")</f>
        <v>2023</v>
      </c>
      <c r="K387" t="s">
        <v>1150</v>
      </c>
      <c r="L387" t="s">
        <v>128</v>
      </c>
      <c r="M387" t="s">
        <v>515</v>
      </c>
      <c r="N387" t="s">
        <v>130</v>
      </c>
      <c r="O387" t="s">
        <v>33</v>
      </c>
      <c r="P387" t="s">
        <v>518</v>
      </c>
      <c r="Q387" t="s">
        <v>519</v>
      </c>
      <c r="R387">
        <v>1</v>
      </c>
      <c r="S387">
        <v>14495</v>
      </c>
      <c r="T387">
        <v>5798</v>
      </c>
      <c r="U387">
        <v>0</v>
      </c>
      <c r="V387">
        <f t="shared" si="50"/>
        <v>8697</v>
      </c>
      <c r="W387" t="s">
        <v>35</v>
      </c>
      <c r="X387" t="s">
        <v>47</v>
      </c>
      <c r="Y387" t="s">
        <v>37</v>
      </c>
      <c r="Z387">
        <f t="shared" si="51"/>
        <v>4674.268983050848</v>
      </c>
      <c r="AA387" t="s">
        <v>847</v>
      </c>
      <c r="AB387" t="s">
        <v>48</v>
      </c>
      <c r="AC387" t="s">
        <v>48</v>
      </c>
      <c r="AD387" t="str">
        <f t="shared" si="52"/>
        <v>bad</v>
      </c>
    </row>
    <row r="388" spans="1:30" x14ac:dyDescent="0.35">
      <c r="A388" t="s">
        <v>825</v>
      </c>
      <c r="B388" t="s">
        <v>826</v>
      </c>
      <c r="C388" t="s">
        <v>827</v>
      </c>
      <c r="D388" t="s">
        <v>50</v>
      </c>
      <c r="E388" t="s">
        <v>29</v>
      </c>
      <c r="F388">
        <v>63</v>
      </c>
      <c r="G388" t="s">
        <v>1874</v>
      </c>
      <c r="H388" t="str">
        <f t="shared" si="53"/>
        <v>23</v>
      </c>
      <c r="I388" t="str">
        <f t="shared" si="54"/>
        <v>04</v>
      </c>
      <c r="J388" t="str">
        <f t="shared" si="55"/>
        <v>2023</v>
      </c>
      <c r="K388" t="s">
        <v>1151</v>
      </c>
      <c r="L388" t="s">
        <v>128</v>
      </c>
      <c r="M388" t="s">
        <v>515</v>
      </c>
      <c r="N388" t="s">
        <v>130</v>
      </c>
      <c r="O388" t="s">
        <v>33</v>
      </c>
      <c r="P388" t="s">
        <v>511</v>
      </c>
      <c r="Q388" t="s">
        <v>512</v>
      </c>
      <c r="R388">
        <v>1</v>
      </c>
      <c r="S388">
        <v>14495</v>
      </c>
      <c r="T388">
        <v>0</v>
      </c>
      <c r="U388">
        <v>1015</v>
      </c>
      <c r="V388">
        <f t="shared" si="50"/>
        <v>14495</v>
      </c>
      <c r="W388" t="s">
        <v>566</v>
      </c>
      <c r="X388" t="s">
        <v>53</v>
      </c>
      <c r="Y388" t="s">
        <v>37</v>
      </c>
      <c r="Z388">
        <f t="shared" si="51"/>
        <v>7790.4483050847448</v>
      </c>
      <c r="AA388" t="s">
        <v>722</v>
      </c>
      <c r="AB388" t="s">
        <v>38</v>
      </c>
      <c r="AC388" t="s">
        <v>38</v>
      </c>
      <c r="AD388" t="str">
        <f t="shared" si="52"/>
        <v>bad</v>
      </c>
    </row>
    <row r="389" spans="1:30" x14ac:dyDescent="0.35">
      <c r="A389" t="s">
        <v>575</v>
      </c>
      <c r="B389" t="s">
        <v>576</v>
      </c>
      <c r="C389" t="s">
        <v>577</v>
      </c>
      <c r="D389" t="s">
        <v>50</v>
      </c>
      <c r="E389" t="s">
        <v>29</v>
      </c>
      <c r="F389">
        <v>473</v>
      </c>
      <c r="G389" t="s">
        <v>1874</v>
      </c>
      <c r="H389" t="str">
        <f t="shared" si="53"/>
        <v>23</v>
      </c>
      <c r="I389" t="str">
        <f t="shared" si="54"/>
        <v>04</v>
      </c>
      <c r="J389" t="str">
        <f t="shared" si="55"/>
        <v>2023</v>
      </c>
      <c r="K389" t="s">
        <v>1097</v>
      </c>
      <c r="L389" t="s">
        <v>128</v>
      </c>
      <c r="M389" t="s">
        <v>515</v>
      </c>
      <c r="N389" t="s">
        <v>130</v>
      </c>
      <c r="O389" t="s">
        <v>33</v>
      </c>
      <c r="P389" t="s">
        <v>1098</v>
      </c>
      <c r="Q389" t="s">
        <v>1099</v>
      </c>
      <c r="R389">
        <v>1</v>
      </c>
      <c r="S389">
        <v>14495</v>
      </c>
      <c r="T389">
        <v>0</v>
      </c>
      <c r="U389">
        <v>750</v>
      </c>
      <c r="V389">
        <f t="shared" si="50"/>
        <v>14495</v>
      </c>
      <c r="W389" t="s">
        <v>566</v>
      </c>
      <c r="X389" t="s">
        <v>53</v>
      </c>
      <c r="Y389" t="s">
        <v>37</v>
      </c>
      <c r="Z389">
        <f t="shared" si="51"/>
        <v>7790.4483050847448</v>
      </c>
      <c r="AA389" t="s">
        <v>722</v>
      </c>
      <c r="AB389" t="s">
        <v>38</v>
      </c>
      <c r="AC389" t="s">
        <v>38</v>
      </c>
      <c r="AD389" t="str">
        <f t="shared" si="52"/>
        <v>bad</v>
      </c>
    </row>
    <row r="390" spans="1:30" x14ac:dyDescent="0.35">
      <c r="A390" t="s">
        <v>686</v>
      </c>
      <c r="B390" t="s">
        <v>687</v>
      </c>
      <c r="C390" t="s">
        <v>688</v>
      </c>
      <c r="D390" t="s">
        <v>50</v>
      </c>
      <c r="E390" t="s">
        <v>29</v>
      </c>
      <c r="F390">
        <v>1164</v>
      </c>
      <c r="G390" t="s">
        <v>1951</v>
      </c>
      <c r="H390" t="str">
        <f t="shared" si="53"/>
        <v>31</v>
      </c>
      <c r="I390" t="str">
        <f t="shared" si="54"/>
        <v>03</v>
      </c>
      <c r="J390" t="str">
        <f t="shared" si="55"/>
        <v>2023</v>
      </c>
      <c r="K390" t="s">
        <v>1152</v>
      </c>
      <c r="L390" t="s">
        <v>30</v>
      </c>
      <c r="M390" t="s">
        <v>31</v>
      </c>
      <c r="N390" t="s">
        <v>32</v>
      </c>
      <c r="O390" t="s">
        <v>33</v>
      </c>
      <c r="P390" t="s">
        <v>1153</v>
      </c>
      <c r="Q390" t="s">
        <v>1153</v>
      </c>
      <c r="R390">
        <v>1</v>
      </c>
      <c r="S390">
        <v>13995</v>
      </c>
      <c r="T390">
        <v>0</v>
      </c>
      <c r="U390">
        <v>329</v>
      </c>
      <c r="V390">
        <v>13995</v>
      </c>
      <c r="W390" t="s">
        <v>690</v>
      </c>
      <c r="X390" t="s">
        <v>53</v>
      </c>
      <c r="Y390" t="s">
        <v>37</v>
      </c>
      <c r="Z390">
        <v>7521.7194915254231</v>
      </c>
      <c r="AA390" t="s">
        <v>722</v>
      </c>
      <c r="AB390" t="s">
        <v>38</v>
      </c>
      <c r="AC390" t="s">
        <v>38</v>
      </c>
      <c r="AD390" t="str">
        <f t="shared" si="52"/>
        <v>bad</v>
      </c>
    </row>
    <row r="391" spans="1:30" x14ac:dyDescent="0.35">
      <c r="A391" t="s">
        <v>686</v>
      </c>
      <c r="B391" t="s">
        <v>687</v>
      </c>
      <c r="C391" t="s">
        <v>688</v>
      </c>
      <c r="D391" t="s">
        <v>44</v>
      </c>
      <c r="E391" t="s">
        <v>29</v>
      </c>
      <c r="F391">
        <v>1</v>
      </c>
      <c r="G391" t="s">
        <v>1948</v>
      </c>
      <c r="H391" t="str">
        <f t="shared" si="53"/>
        <v>01</v>
      </c>
      <c r="I391" t="str">
        <f t="shared" si="54"/>
        <v>04</v>
      </c>
      <c r="J391" t="str">
        <f t="shared" si="55"/>
        <v>2023</v>
      </c>
      <c r="K391" t="s">
        <v>1154</v>
      </c>
      <c r="L391" t="s">
        <v>30</v>
      </c>
      <c r="M391" t="s">
        <v>31</v>
      </c>
      <c r="N391" t="s">
        <v>32</v>
      </c>
      <c r="O391" t="s">
        <v>33</v>
      </c>
      <c r="P391" t="s">
        <v>207</v>
      </c>
      <c r="Q391" t="s">
        <v>208</v>
      </c>
      <c r="R391">
        <v>1</v>
      </c>
      <c r="S391">
        <v>13995</v>
      </c>
      <c r="T391">
        <v>0</v>
      </c>
      <c r="U391">
        <v>980</v>
      </c>
      <c r="V391">
        <f>S391-T391</f>
        <v>13995</v>
      </c>
      <c r="W391" t="s">
        <v>690</v>
      </c>
      <c r="X391" t="s">
        <v>55</v>
      </c>
      <c r="Y391" t="s">
        <v>37</v>
      </c>
      <c r="Z391">
        <f>IF(Y391="Traditional",V391-(V391*31%)-(V391*18/118),V391-(V391*22%)-(V391*18/118))</f>
        <v>7521.7194915254231</v>
      </c>
      <c r="AA391" t="s">
        <v>724</v>
      </c>
      <c r="AB391" t="s">
        <v>38</v>
      </c>
      <c r="AC391" t="s">
        <v>38</v>
      </c>
      <c r="AD391" t="str">
        <f t="shared" si="52"/>
        <v>bad</v>
      </c>
    </row>
    <row r="392" spans="1:30" x14ac:dyDescent="0.35">
      <c r="A392" t="s">
        <v>63</v>
      </c>
      <c r="B392" t="s">
        <v>64</v>
      </c>
      <c r="C392" t="s">
        <v>65</v>
      </c>
      <c r="D392" t="s">
        <v>50</v>
      </c>
      <c r="E392" t="s">
        <v>29</v>
      </c>
      <c r="F392">
        <v>2</v>
      </c>
      <c r="G392" t="s">
        <v>1948</v>
      </c>
      <c r="H392" t="str">
        <f t="shared" si="53"/>
        <v>01</v>
      </c>
      <c r="I392" t="str">
        <f t="shared" si="54"/>
        <v>04</v>
      </c>
      <c r="J392" t="str">
        <f t="shared" si="55"/>
        <v>2023</v>
      </c>
      <c r="K392" t="s">
        <v>1155</v>
      </c>
      <c r="L392" t="s">
        <v>30</v>
      </c>
      <c r="M392" t="s">
        <v>31</v>
      </c>
      <c r="N392" t="s">
        <v>32</v>
      </c>
      <c r="O392" t="s">
        <v>33</v>
      </c>
      <c r="P392" t="s">
        <v>93</v>
      </c>
      <c r="Q392" t="s">
        <v>94</v>
      </c>
      <c r="R392">
        <v>1</v>
      </c>
      <c r="S392">
        <v>13995</v>
      </c>
      <c r="T392">
        <v>0</v>
      </c>
      <c r="U392">
        <v>0</v>
      </c>
      <c r="V392">
        <f>S392-T392</f>
        <v>13995</v>
      </c>
      <c r="W392" t="s">
        <v>35</v>
      </c>
      <c r="X392" t="s">
        <v>53</v>
      </c>
      <c r="Y392" t="s">
        <v>37</v>
      </c>
      <c r="Z392">
        <f>IF(Y392="Traditional",V392-(V392*31%)-(V392*18/118),V392-(V392*22%)-(V392*18/118))</f>
        <v>7521.7194915254231</v>
      </c>
      <c r="AA392" t="s">
        <v>722</v>
      </c>
      <c r="AB392" t="s">
        <v>38</v>
      </c>
      <c r="AC392" t="s">
        <v>38</v>
      </c>
      <c r="AD392" t="str">
        <f t="shared" si="52"/>
        <v>bad</v>
      </c>
    </row>
    <row r="393" spans="1:30" x14ac:dyDescent="0.35">
      <c r="A393" t="s">
        <v>704</v>
      </c>
      <c r="B393" t="s">
        <v>705</v>
      </c>
      <c r="C393" t="s">
        <v>706</v>
      </c>
      <c r="D393" t="s">
        <v>50</v>
      </c>
      <c r="E393" t="s">
        <v>29</v>
      </c>
      <c r="F393">
        <v>2019</v>
      </c>
      <c r="G393" t="s">
        <v>1950</v>
      </c>
      <c r="H393" t="str">
        <f t="shared" si="53"/>
        <v>28</v>
      </c>
      <c r="I393" t="str">
        <f t="shared" si="54"/>
        <v>03</v>
      </c>
      <c r="J393" t="str">
        <f t="shared" si="55"/>
        <v>2023</v>
      </c>
      <c r="K393" t="s">
        <v>1156</v>
      </c>
      <c r="L393" t="s">
        <v>30</v>
      </c>
      <c r="M393" t="s">
        <v>31</v>
      </c>
      <c r="N393" t="s">
        <v>32</v>
      </c>
      <c r="O393" t="s">
        <v>33</v>
      </c>
      <c r="P393" t="s">
        <v>1157</v>
      </c>
      <c r="Q393" t="s">
        <v>1158</v>
      </c>
      <c r="R393">
        <v>1</v>
      </c>
      <c r="S393">
        <v>13995</v>
      </c>
      <c r="T393">
        <v>5598</v>
      </c>
      <c r="U393">
        <v>0</v>
      </c>
      <c r="V393">
        <v>8397</v>
      </c>
      <c r="W393" t="s">
        <v>566</v>
      </c>
      <c r="X393" t="s">
        <v>53</v>
      </c>
      <c r="Y393" t="s">
        <v>37</v>
      </c>
      <c r="Z393">
        <v>4513.0316949152548</v>
      </c>
      <c r="AA393" t="s">
        <v>722</v>
      </c>
      <c r="AB393" t="s">
        <v>48</v>
      </c>
      <c r="AC393" t="s">
        <v>48</v>
      </c>
      <c r="AD393" t="str">
        <f t="shared" si="52"/>
        <v>bad</v>
      </c>
    </row>
    <row r="394" spans="1:30" x14ac:dyDescent="0.35">
      <c r="A394" t="s">
        <v>143</v>
      </c>
      <c r="B394" t="s">
        <v>144</v>
      </c>
      <c r="C394" t="s">
        <v>145</v>
      </c>
      <c r="D394" t="s">
        <v>50</v>
      </c>
      <c r="E394" t="s">
        <v>29</v>
      </c>
      <c r="F394">
        <v>2</v>
      </c>
      <c r="G394" t="s">
        <v>1888</v>
      </c>
      <c r="H394" t="str">
        <f t="shared" si="53"/>
        <v>02</v>
      </c>
      <c r="I394" t="str">
        <f t="shared" si="54"/>
        <v>04</v>
      </c>
      <c r="J394" t="str">
        <f t="shared" si="55"/>
        <v>2023</v>
      </c>
      <c r="K394" t="s">
        <v>1159</v>
      </c>
      <c r="L394" t="s">
        <v>128</v>
      </c>
      <c r="M394" t="s">
        <v>129</v>
      </c>
      <c r="N394" t="s">
        <v>130</v>
      </c>
      <c r="O394" t="s">
        <v>33</v>
      </c>
      <c r="P394" t="s">
        <v>146</v>
      </c>
      <c r="Q394" t="s">
        <v>147</v>
      </c>
      <c r="R394">
        <v>1</v>
      </c>
      <c r="S394">
        <v>13995</v>
      </c>
      <c r="T394">
        <v>0</v>
      </c>
      <c r="U394">
        <v>0</v>
      </c>
      <c r="V394">
        <f t="shared" ref="V394:V457" si="56">S394-T394</f>
        <v>13995</v>
      </c>
      <c r="W394" t="s">
        <v>35</v>
      </c>
      <c r="X394" t="s">
        <v>53</v>
      </c>
      <c r="Y394" t="s">
        <v>37</v>
      </c>
      <c r="Z394">
        <f t="shared" ref="Z394:Z457" si="57">IF(Y394="Traditional",V394-(V394*31%)-(V394*18/118),V394-(V394*22%)-(V394*18/118))</f>
        <v>7521.7194915254231</v>
      </c>
      <c r="AA394" t="s">
        <v>722</v>
      </c>
      <c r="AB394" t="s">
        <v>38</v>
      </c>
      <c r="AC394" t="s">
        <v>38</v>
      </c>
      <c r="AD394" t="str">
        <f t="shared" si="52"/>
        <v>bad</v>
      </c>
    </row>
    <row r="395" spans="1:30" x14ac:dyDescent="0.35">
      <c r="A395" t="s">
        <v>97</v>
      </c>
      <c r="B395" t="s">
        <v>98</v>
      </c>
      <c r="C395" t="s">
        <v>99</v>
      </c>
      <c r="D395" t="s">
        <v>50</v>
      </c>
      <c r="E395" t="s">
        <v>29</v>
      </c>
      <c r="F395">
        <v>13</v>
      </c>
      <c r="G395" t="s">
        <v>1885</v>
      </c>
      <c r="H395" t="str">
        <f t="shared" si="53"/>
        <v>03</v>
      </c>
      <c r="I395" t="str">
        <f t="shared" si="54"/>
        <v>04</v>
      </c>
      <c r="J395" t="str">
        <f t="shared" si="55"/>
        <v>2023</v>
      </c>
      <c r="K395" t="s">
        <v>1160</v>
      </c>
      <c r="L395" t="s">
        <v>128</v>
      </c>
      <c r="M395" t="s">
        <v>129</v>
      </c>
      <c r="N395" t="s">
        <v>130</v>
      </c>
      <c r="O395" t="s">
        <v>33</v>
      </c>
      <c r="P395" t="s">
        <v>157</v>
      </c>
      <c r="Q395" t="s">
        <v>147</v>
      </c>
      <c r="R395">
        <v>1</v>
      </c>
      <c r="S395">
        <v>13995</v>
      </c>
      <c r="T395">
        <v>0</v>
      </c>
      <c r="U395">
        <v>0</v>
      </c>
      <c r="V395">
        <f t="shared" si="56"/>
        <v>13995</v>
      </c>
      <c r="W395" t="s">
        <v>35</v>
      </c>
      <c r="X395" t="s">
        <v>53</v>
      </c>
      <c r="Y395" t="s">
        <v>37</v>
      </c>
      <c r="Z395">
        <f t="shared" si="57"/>
        <v>7521.7194915254231</v>
      </c>
      <c r="AA395" t="s">
        <v>722</v>
      </c>
      <c r="AB395" t="s">
        <v>38</v>
      </c>
      <c r="AC395" t="s">
        <v>38</v>
      </c>
      <c r="AD395" t="str">
        <f t="shared" si="52"/>
        <v>bad</v>
      </c>
    </row>
    <row r="396" spans="1:30" x14ac:dyDescent="0.35">
      <c r="A396" t="s">
        <v>704</v>
      </c>
      <c r="B396" t="s">
        <v>705</v>
      </c>
      <c r="C396" t="s">
        <v>706</v>
      </c>
      <c r="D396" t="s">
        <v>50</v>
      </c>
      <c r="E396" t="s">
        <v>29</v>
      </c>
      <c r="F396">
        <v>11</v>
      </c>
      <c r="G396" t="s">
        <v>1885</v>
      </c>
      <c r="H396" t="str">
        <f t="shared" si="53"/>
        <v>03</v>
      </c>
      <c r="I396" t="str">
        <f t="shared" si="54"/>
        <v>04</v>
      </c>
      <c r="J396" t="str">
        <f t="shared" si="55"/>
        <v>2023</v>
      </c>
      <c r="K396" t="s">
        <v>1161</v>
      </c>
      <c r="L396" t="s">
        <v>128</v>
      </c>
      <c r="M396" t="s">
        <v>129</v>
      </c>
      <c r="N396" t="s">
        <v>130</v>
      </c>
      <c r="O396" t="s">
        <v>33</v>
      </c>
      <c r="P396" t="s">
        <v>1162</v>
      </c>
      <c r="Q396" t="s">
        <v>1153</v>
      </c>
      <c r="R396">
        <v>1</v>
      </c>
      <c r="S396">
        <v>13995</v>
      </c>
      <c r="T396">
        <v>0</v>
      </c>
      <c r="U396">
        <v>0</v>
      </c>
      <c r="V396">
        <f t="shared" si="56"/>
        <v>13995</v>
      </c>
      <c r="W396" t="s">
        <v>566</v>
      </c>
      <c r="X396" t="s">
        <v>53</v>
      </c>
      <c r="Y396" t="s">
        <v>37</v>
      </c>
      <c r="Z396">
        <f t="shared" si="57"/>
        <v>7521.7194915254231</v>
      </c>
      <c r="AA396" t="s">
        <v>722</v>
      </c>
      <c r="AB396" t="s">
        <v>38</v>
      </c>
      <c r="AC396" t="s">
        <v>38</v>
      </c>
      <c r="AD396" t="str">
        <f t="shared" si="52"/>
        <v>bad</v>
      </c>
    </row>
    <row r="397" spans="1:30" x14ac:dyDescent="0.35">
      <c r="A397" t="s">
        <v>704</v>
      </c>
      <c r="B397" t="s">
        <v>705</v>
      </c>
      <c r="C397" t="s">
        <v>706</v>
      </c>
      <c r="D397" t="s">
        <v>44</v>
      </c>
      <c r="E397" t="s">
        <v>29</v>
      </c>
      <c r="F397">
        <v>11</v>
      </c>
      <c r="G397" t="s">
        <v>1885</v>
      </c>
      <c r="H397" t="str">
        <f t="shared" si="53"/>
        <v>03</v>
      </c>
      <c r="I397" t="str">
        <f t="shared" si="54"/>
        <v>04</v>
      </c>
      <c r="J397" t="str">
        <f t="shared" si="55"/>
        <v>2023</v>
      </c>
      <c r="K397" t="s">
        <v>1163</v>
      </c>
      <c r="L397" t="s">
        <v>128</v>
      </c>
      <c r="M397" t="s">
        <v>129</v>
      </c>
      <c r="N397" t="s">
        <v>130</v>
      </c>
      <c r="O397" t="s">
        <v>33</v>
      </c>
      <c r="P397" t="s">
        <v>207</v>
      </c>
      <c r="Q397" t="s">
        <v>208</v>
      </c>
      <c r="R397">
        <v>1</v>
      </c>
      <c r="S397">
        <v>13995</v>
      </c>
      <c r="T397">
        <v>0</v>
      </c>
      <c r="U397">
        <v>0</v>
      </c>
      <c r="V397">
        <f t="shared" si="56"/>
        <v>13995</v>
      </c>
      <c r="W397" t="s">
        <v>566</v>
      </c>
      <c r="X397" t="s">
        <v>55</v>
      </c>
      <c r="Y397" t="s">
        <v>37</v>
      </c>
      <c r="Z397">
        <f t="shared" si="57"/>
        <v>7521.7194915254231</v>
      </c>
      <c r="AA397" t="s">
        <v>724</v>
      </c>
      <c r="AB397" t="s">
        <v>38</v>
      </c>
      <c r="AC397" t="s">
        <v>38</v>
      </c>
      <c r="AD397" t="str">
        <f t="shared" si="52"/>
        <v>bad</v>
      </c>
    </row>
    <row r="398" spans="1:30" x14ac:dyDescent="0.35">
      <c r="A398" t="s">
        <v>25</v>
      </c>
      <c r="B398" t="s">
        <v>26</v>
      </c>
      <c r="C398" t="s">
        <v>27</v>
      </c>
      <c r="D398" t="s">
        <v>50</v>
      </c>
      <c r="E398" t="s">
        <v>29</v>
      </c>
      <c r="F398">
        <v>84</v>
      </c>
      <c r="G398" t="s">
        <v>1879</v>
      </c>
      <c r="H398" t="str">
        <f t="shared" si="53"/>
        <v>07</v>
      </c>
      <c r="I398" t="str">
        <f t="shared" si="54"/>
        <v>04</v>
      </c>
      <c r="J398" t="str">
        <f t="shared" si="55"/>
        <v>2023</v>
      </c>
      <c r="K398" t="s">
        <v>1164</v>
      </c>
      <c r="L398" t="s">
        <v>128</v>
      </c>
      <c r="M398" t="s">
        <v>129</v>
      </c>
      <c r="N398" t="s">
        <v>130</v>
      </c>
      <c r="O398" t="s">
        <v>33</v>
      </c>
      <c r="P398" t="s">
        <v>157</v>
      </c>
      <c r="Q398" t="s">
        <v>147</v>
      </c>
      <c r="R398">
        <v>1</v>
      </c>
      <c r="S398">
        <v>13995</v>
      </c>
      <c r="T398">
        <v>0</v>
      </c>
      <c r="U398">
        <v>0</v>
      </c>
      <c r="V398">
        <f t="shared" si="56"/>
        <v>13995</v>
      </c>
      <c r="W398" t="s">
        <v>35</v>
      </c>
      <c r="X398" t="s">
        <v>53</v>
      </c>
      <c r="Y398" t="s">
        <v>37</v>
      </c>
      <c r="Z398">
        <f t="shared" si="57"/>
        <v>7521.7194915254231</v>
      </c>
      <c r="AA398" t="s">
        <v>722</v>
      </c>
      <c r="AB398" t="s">
        <v>38</v>
      </c>
      <c r="AC398" t="s">
        <v>38</v>
      </c>
      <c r="AD398" t="str">
        <f t="shared" si="52"/>
        <v>bad</v>
      </c>
    </row>
    <row r="399" spans="1:30" x14ac:dyDescent="0.35">
      <c r="A399" t="s">
        <v>25</v>
      </c>
      <c r="B399" t="s">
        <v>26</v>
      </c>
      <c r="C399" t="s">
        <v>27</v>
      </c>
      <c r="D399" t="s">
        <v>44</v>
      </c>
      <c r="E399" t="s">
        <v>29</v>
      </c>
      <c r="F399">
        <v>81</v>
      </c>
      <c r="G399" t="s">
        <v>1879</v>
      </c>
      <c r="H399" t="str">
        <f t="shared" si="53"/>
        <v>07</v>
      </c>
      <c r="I399" t="str">
        <f t="shared" si="54"/>
        <v>04</v>
      </c>
      <c r="J399" t="str">
        <f t="shared" si="55"/>
        <v>2023</v>
      </c>
      <c r="K399" t="s">
        <v>1165</v>
      </c>
      <c r="L399" t="s">
        <v>128</v>
      </c>
      <c r="M399" t="s">
        <v>129</v>
      </c>
      <c r="N399" t="s">
        <v>130</v>
      </c>
      <c r="O399" t="s">
        <v>33</v>
      </c>
      <c r="P399" t="s">
        <v>207</v>
      </c>
      <c r="Q399" t="s">
        <v>208</v>
      </c>
      <c r="R399">
        <v>1</v>
      </c>
      <c r="S399">
        <v>13995</v>
      </c>
      <c r="T399">
        <v>0</v>
      </c>
      <c r="U399">
        <v>1400</v>
      </c>
      <c r="V399">
        <f t="shared" si="56"/>
        <v>13995</v>
      </c>
      <c r="W399" t="s">
        <v>35</v>
      </c>
      <c r="X399" t="s">
        <v>55</v>
      </c>
      <c r="Y399" t="s">
        <v>37</v>
      </c>
      <c r="Z399">
        <f t="shared" si="57"/>
        <v>7521.7194915254231</v>
      </c>
      <c r="AA399" t="s">
        <v>724</v>
      </c>
      <c r="AB399" t="s">
        <v>38</v>
      </c>
      <c r="AC399" t="s">
        <v>38</v>
      </c>
      <c r="AD399" t="str">
        <f t="shared" si="52"/>
        <v>bad</v>
      </c>
    </row>
    <row r="400" spans="1:30" x14ac:dyDescent="0.35">
      <c r="A400" t="s">
        <v>825</v>
      </c>
      <c r="B400" t="s">
        <v>826</v>
      </c>
      <c r="C400" t="s">
        <v>827</v>
      </c>
      <c r="D400" t="s">
        <v>50</v>
      </c>
      <c r="E400" t="s">
        <v>29</v>
      </c>
      <c r="F400">
        <v>14</v>
      </c>
      <c r="G400" t="s">
        <v>1879</v>
      </c>
      <c r="H400" t="str">
        <f t="shared" si="53"/>
        <v>07</v>
      </c>
      <c r="I400" t="str">
        <f t="shared" si="54"/>
        <v>04</v>
      </c>
      <c r="J400" t="str">
        <f t="shared" si="55"/>
        <v>2023</v>
      </c>
      <c r="K400" t="s">
        <v>1166</v>
      </c>
      <c r="L400" t="s">
        <v>128</v>
      </c>
      <c r="M400" t="s">
        <v>129</v>
      </c>
      <c r="N400" t="s">
        <v>130</v>
      </c>
      <c r="O400" t="s">
        <v>33</v>
      </c>
      <c r="P400" t="s">
        <v>1167</v>
      </c>
      <c r="Q400" t="s">
        <v>1168</v>
      </c>
      <c r="R400">
        <v>1</v>
      </c>
      <c r="S400">
        <v>13995</v>
      </c>
      <c r="T400">
        <v>0</v>
      </c>
      <c r="U400">
        <v>700</v>
      </c>
      <c r="V400">
        <f t="shared" si="56"/>
        <v>13995</v>
      </c>
      <c r="W400" t="s">
        <v>566</v>
      </c>
      <c r="X400" t="s">
        <v>53</v>
      </c>
      <c r="Y400" t="s">
        <v>37</v>
      </c>
      <c r="Z400">
        <f t="shared" si="57"/>
        <v>7521.7194915254231</v>
      </c>
      <c r="AA400" t="s">
        <v>722</v>
      </c>
      <c r="AB400" t="s">
        <v>38</v>
      </c>
      <c r="AC400" t="s">
        <v>38</v>
      </c>
      <c r="AD400" t="str">
        <f t="shared" si="52"/>
        <v>bad</v>
      </c>
    </row>
    <row r="401" spans="1:30" x14ac:dyDescent="0.35">
      <c r="A401" t="s">
        <v>1052</v>
      </c>
      <c r="B401" t="s">
        <v>1053</v>
      </c>
      <c r="C401" t="s">
        <v>1054</v>
      </c>
      <c r="D401" t="s">
        <v>50</v>
      </c>
      <c r="E401" t="s">
        <v>29</v>
      </c>
      <c r="F401">
        <v>5</v>
      </c>
      <c r="G401" t="s">
        <v>1880</v>
      </c>
      <c r="H401" t="str">
        <f t="shared" si="53"/>
        <v>08</v>
      </c>
      <c r="I401" t="str">
        <f t="shared" si="54"/>
        <v>04</v>
      </c>
      <c r="J401" t="str">
        <f t="shared" si="55"/>
        <v>2023</v>
      </c>
      <c r="K401" t="s">
        <v>1169</v>
      </c>
      <c r="L401" t="s">
        <v>128</v>
      </c>
      <c r="M401" t="s">
        <v>129</v>
      </c>
      <c r="N401" t="s">
        <v>130</v>
      </c>
      <c r="O401" t="s">
        <v>33</v>
      </c>
      <c r="P401" t="s">
        <v>1167</v>
      </c>
      <c r="Q401" t="s">
        <v>1168</v>
      </c>
      <c r="R401">
        <v>1</v>
      </c>
      <c r="S401">
        <v>13995</v>
      </c>
      <c r="T401">
        <v>0</v>
      </c>
      <c r="U401">
        <v>700</v>
      </c>
      <c r="V401">
        <f t="shared" si="56"/>
        <v>13995</v>
      </c>
      <c r="W401" t="s">
        <v>566</v>
      </c>
      <c r="X401" t="s">
        <v>53</v>
      </c>
      <c r="Y401" t="s">
        <v>37</v>
      </c>
      <c r="Z401">
        <f t="shared" si="57"/>
        <v>7521.7194915254231</v>
      </c>
      <c r="AA401" t="s">
        <v>722</v>
      </c>
      <c r="AB401" t="s">
        <v>38</v>
      </c>
      <c r="AC401" t="s">
        <v>38</v>
      </c>
      <c r="AD401" t="str">
        <f t="shared" si="52"/>
        <v>bad</v>
      </c>
    </row>
    <row r="402" spans="1:30" x14ac:dyDescent="0.35">
      <c r="A402" t="s">
        <v>25</v>
      </c>
      <c r="B402" t="s">
        <v>26</v>
      </c>
      <c r="C402" t="s">
        <v>27</v>
      </c>
      <c r="D402" t="s">
        <v>50</v>
      </c>
      <c r="E402" t="s">
        <v>29</v>
      </c>
      <c r="F402">
        <v>109</v>
      </c>
      <c r="G402" t="s">
        <v>1880</v>
      </c>
      <c r="H402" t="str">
        <f t="shared" si="53"/>
        <v>08</v>
      </c>
      <c r="I402" t="str">
        <f t="shared" si="54"/>
        <v>04</v>
      </c>
      <c r="J402" t="str">
        <f t="shared" si="55"/>
        <v>2023</v>
      </c>
      <c r="K402" t="s">
        <v>1170</v>
      </c>
      <c r="L402" t="s">
        <v>128</v>
      </c>
      <c r="M402" t="s">
        <v>129</v>
      </c>
      <c r="N402" t="s">
        <v>130</v>
      </c>
      <c r="O402" t="s">
        <v>33</v>
      </c>
      <c r="P402" t="s">
        <v>225</v>
      </c>
      <c r="Q402" t="s">
        <v>226</v>
      </c>
      <c r="R402">
        <v>1</v>
      </c>
      <c r="S402">
        <v>13995</v>
      </c>
      <c r="T402">
        <v>0</v>
      </c>
      <c r="U402">
        <v>0</v>
      </c>
      <c r="V402">
        <f t="shared" si="56"/>
        <v>13995</v>
      </c>
      <c r="W402" t="s">
        <v>35</v>
      </c>
      <c r="X402" t="s">
        <v>53</v>
      </c>
      <c r="Y402" t="s">
        <v>37</v>
      </c>
      <c r="Z402">
        <f t="shared" si="57"/>
        <v>7521.7194915254231</v>
      </c>
      <c r="AA402" t="s">
        <v>722</v>
      </c>
      <c r="AB402" t="s">
        <v>38</v>
      </c>
      <c r="AC402" t="s">
        <v>38</v>
      </c>
      <c r="AD402" t="str">
        <f t="shared" si="52"/>
        <v>bad</v>
      </c>
    </row>
    <row r="403" spans="1:30" x14ac:dyDescent="0.35">
      <c r="A403" t="s">
        <v>568</v>
      </c>
      <c r="B403" t="s">
        <v>569</v>
      </c>
      <c r="C403" t="s">
        <v>570</v>
      </c>
      <c r="D403" t="s">
        <v>44</v>
      </c>
      <c r="E403" t="s">
        <v>29</v>
      </c>
      <c r="F403">
        <v>39</v>
      </c>
      <c r="G403" t="s">
        <v>1880</v>
      </c>
      <c r="H403" t="str">
        <f t="shared" si="53"/>
        <v>08</v>
      </c>
      <c r="I403" t="str">
        <f t="shared" si="54"/>
        <v>04</v>
      </c>
      <c r="J403" t="str">
        <f t="shared" si="55"/>
        <v>2023</v>
      </c>
      <c r="K403" t="s">
        <v>1171</v>
      </c>
      <c r="L403" t="s">
        <v>128</v>
      </c>
      <c r="M403" t="s">
        <v>129</v>
      </c>
      <c r="N403" t="s">
        <v>130</v>
      </c>
      <c r="O403" t="s">
        <v>33</v>
      </c>
      <c r="P403" t="s">
        <v>435</v>
      </c>
      <c r="Q403" t="s">
        <v>436</v>
      </c>
      <c r="R403">
        <v>1</v>
      </c>
      <c r="S403">
        <v>13995</v>
      </c>
      <c r="T403">
        <v>5598</v>
      </c>
      <c r="U403">
        <v>0</v>
      </c>
      <c r="V403">
        <f t="shared" si="56"/>
        <v>8397</v>
      </c>
      <c r="W403" t="s">
        <v>566</v>
      </c>
      <c r="X403" t="s">
        <v>47</v>
      </c>
      <c r="Y403" t="s">
        <v>37</v>
      </c>
      <c r="Z403">
        <f t="shared" si="57"/>
        <v>4513.0316949152548</v>
      </c>
      <c r="AA403" t="s">
        <v>847</v>
      </c>
      <c r="AB403" t="s">
        <v>48</v>
      </c>
      <c r="AC403" t="s">
        <v>48</v>
      </c>
      <c r="AD403" t="str">
        <f t="shared" si="52"/>
        <v>bad</v>
      </c>
    </row>
    <row r="404" spans="1:30" x14ac:dyDescent="0.35">
      <c r="A404" t="s">
        <v>97</v>
      </c>
      <c r="B404" t="s">
        <v>98</v>
      </c>
      <c r="C404" t="s">
        <v>99</v>
      </c>
      <c r="D404" t="s">
        <v>44</v>
      </c>
      <c r="E404" t="s">
        <v>29</v>
      </c>
      <c r="F404">
        <v>33</v>
      </c>
      <c r="G404" t="s">
        <v>1880</v>
      </c>
      <c r="H404" t="str">
        <f t="shared" si="53"/>
        <v>08</v>
      </c>
      <c r="I404" t="str">
        <f t="shared" si="54"/>
        <v>04</v>
      </c>
      <c r="J404" t="str">
        <f t="shared" si="55"/>
        <v>2023</v>
      </c>
      <c r="K404" t="s">
        <v>1172</v>
      </c>
      <c r="L404" t="s">
        <v>128</v>
      </c>
      <c r="M404" t="s">
        <v>129</v>
      </c>
      <c r="N404" t="s">
        <v>130</v>
      </c>
      <c r="O404" t="s">
        <v>33</v>
      </c>
      <c r="P404" t="s">
        <v>207</v>
      </c>
      <c r="Q404" t="s">
        <v>208</v>
      </c>
      <c r="R404">
        <v>1</v>
      </c>
      <c r="S404">
        <v>13995</v>
      </c>
      <c r="T404">
        <v>5598</v>
      </c>
      <c r="U404">
        <v>0</v>
      </c>
      <c r="V404">
        <f t="shared" si="56"/>
        <v>8397</v>
      </c>
      <c r="W404" t="s">
        <v>35</v>
      </c>
      <c r="X404" t="s">
        <v>55</v>
      </c>
      <c r="Y404" t="s">
        <v>37</v>
      </c>
      <c r="Z404">
        <f t="shared" si="57"/>
        <v>4513.0316949152548</v>
      </c>
      <c r="AA404" t="s">
        <v>724</v>
      </c>
      <c r="AB404" t="s">
        <v>48</v>
      </c>
      <c r="AC404" t="s">
        <v>48</v>
      </c>
      <c r="AD404" t="str">
        <f t="shared" si="52"/>
        <v>bad</v>
      </c>
    </row>
    <row r="405" spans="1:30" x14ac:dyDescent="0.35">
      <c r="A405" t="s">
        <v>97</v>
      </c>
      <c r="B405" t="s">
        <v>98</v>
      </c>
      <c r="C405" t="s">
        <v>99</v>
      </c>
      <c r="D405" t="s">
        <v>72</v>
      </c>
      <c r="E405" t="s">
        <v>29</v>
      </c>
      <c r="F405">
        <v>46</v>
      </c>
      <c r="G405" t="s">
        <v>1878</v>
      </c>
      <c r="H405" t="str">
        <f t="shared" si="53"/>
        <v>09</v>
      </c>
      <c r="I405" t="str">
        <f t="shared" si="54"/>
        <v>04</v>
      </c>
      <c r="J405" t="str">
        <f t="shared" si="55"/>
        <v>2023</v>
      </c>
      <c r="K405" t="s">
        <v>1173</v>
      </c>
      <c r="L405" t="s">
        <v>128</v>
      </c>
      <c r="M405" t="s">
        <v>270</v>
      </c>
      <c r="N405" t="s">
        <v>130</v>
      </c>
      <c r="O405" t="s">
        <v>33</v>
      </c>
      <c r="P405" t="s">
        <v>287</v>
      </c>
      <c r="Q405" t="s">
        <v>288</v>
      </c>
      <c r="R405">
        <v>1</v>
      </c>
      <c r="S405">
        <v>13995</v>
      </c>
      <c r="T405">
        <v>9796</v>
      </c>
      <c r="U405">
        <v>0</v>
      </c>
      <c r="V405">
        <f t="shared" si="56"/>
        <v>4199</v>
      </c>
      <c r="W405" t="s">
        <v>35</v>
      </c>
      <c r="X405" t="s">
        <v>75</v>
      </c>
      <c r="Y405" t="s">
        <v>37</v>
      </c>
      <c r="Z405">
        <f t="shared" si="57"/>
        <v>2256.7845762711863</v>
      </c>
      <c r="AA405" t="s">
        <v>856</v>
      </c>
      <c r="AB405" t="s">
        <v>48</v>
      </c>
      <c r="AC405" t="s">
        <v>48</v>
      </c>
      <c r="AD405" t="str">
        <f t="shared" si="52"/>
        <v>bad</v>
      </c>
    </row>
    <row r="406" spans="1:30" x14ac:dyDescent="0.35">
      <c r="A406" t="s">
        <v>575</v>
      </c>
      <c r="B406" t="s">
        <v>576</v>
      </c>
      <c r="C406" t="s">
        <v>577</v>
      </c>
      <c r="D406" t="s">
        <v>72</v>
      </c>
      <c r="E406" t="s">
        <v>29</v>
      </c>
      <c r="F406">
        <v>193</v>
      </c>
      <c r="G406" t="s">
        <v>1878</v>
      </c>
      <c r="H406" t="str">
        <f t="shared" si="53"/>
        <v>09</v>
      </c>
      <c r="I406" t="str">
        <f t="shared" si="54"/>
        <v>04</v>
      </c>
      <c r="J406" t="str">
        <f t="shared" si="55"/>
        <v>2023</v>
      </c>
      <c r="K406" t="s">
        <v>1174</v>
      </c>
      <c r="L406" t="s">
        <v>128</v>
      </c>
      <c r="M406" t="s">
        <v>270</v>
      </c>
      <c r="N406" t="s">
        <v>130</v>
      </c>
      <c r="O406" t="s">
        <v>33</v>
      </c>
      <c r="P406" t="s">
        <v>402</v>
      </c>
      <c r="Q406" t="s">
        <v>403</v>
      </c>
      <c r="R406">
        <v>1</v>
      </c>
      <c r="S406">
        <v>13995</v>
      </c>
      <c r="T406">
        <v>9796</v>
      </c>
      <c r="U406">
        <v>0</v>
      </c>
      <c r="V406">
        <f t="shared" si="56"/>
        <v>4199</v>
      </c>
      <c r="W406" t="s">
        <v>566</v>
      </c>
      <c r="X406" t="s">
        <v>75</v>
      </c>
      <c r="Y406" t="s">
        <v>37</v>
      </c>
      <c r="Z406">
        <f t="shared" si="57"/>
        <v>2256.7845762711863</v>
      </c>
      <c r="AA406" t="s">
        <v>856</v>
      </c>
      <c r="AB406" t="s">
        <v>48</v>
      </c>
      <c r="AC406" t="s">
        <v>48</v>
      </c>
      <c r="AD406" t="str">
        <f t="shared" si="52"/>
        <v>bad</v>
      </c>
    </row>
    <row r="407" spans="1:30" x14ac:dyDescent="0.35">
      <c r="A407" t="s">
        <v>113</v>
      </c>
      <c r="B407" t="s">
        <v>114</v>
      </c>
      <c r="C407" t="s">
        <v>115</v>
      </c>
      <c r="D407" t="s">
        <v>44</v>
      </c>
      <c r="E407" t="s">
        <v>29</v>
      </c>
      <c r="F407">
        <v>44</v>
      </c>
      <c r="G407" t="s">
        <v>1878</v>
      </c>
      <c r="H407" t="str">
        <f t="shared" si="53"/>
        <v>09</v>
      </c>
      <c r="I407" t="str">
        <f t="shared" si="54"/>
        <v>04</v>
      </c>
      <c r="J407" t="str">
        <f t="shared" si="55"/>
        <v>2023</v>
      </c>
      <c r="K407" t="s">
        <v>1175</v>
      </c>
      <c r="L407" t="s">
        <v>128</v>
      </c>
      <c r="M407" t="s">
        <v>270</v>
      </c>
      <c r="N407" t="s">
        <v>130</v>
      </c>
      <c r="O407" t="s">
        <v>33</v>
      </c>
      <c r="P407" t="s">
        <v>207</v>
      </c>
      <c r="Q407" t="s">
        <v>208</v>
      </c>
      <c r="R407">
        <v>1</v>
      </c>
      <c r="S407">
        <v>13995</v>
      </c>
      <c r="T407">
        <v>5598</v>
      </c>
      <c r="U407">
        <v>0</v>
      </c>
      <c r="V407">
        <f t="shared" si="56"/>
        <v>8397</v>
      </c>
      <c r="W407" t="s">
        <v>35</v>
      </c>
      <c r="X407" t="s">
        <v>55</v>
      </c>
      <c r="Y407" t="s">
        <v>37</v>
      </c>
      <c r="Z407">
        <f t="shared" si="57"/>
        <v>4513.0316949152548</v>
      </c>
      <c r="AA407" t="s">
        <v>724</v>
      </c>
      <c r="AB407" t="s">
        <v>48</v>
      </c>
      <c r="AC407" t="s">
        <v>48</v>
      </c>
      <c r="AD407" t="str">
        <f t="shared" si="52"/>
        <v>bad</v>
      </c>
    </row>
    <row r="408" spans="1:30" x14ac:dyDescent="0.35">
      <c r="A408" t="s">
        <v>704</v>
      </c>
      <c r="B408" t="s">
        <v>705</v>
      </c>
      <c r="C408" t="s">
        <v>706</v>
      </c>
      <c r="D408" t="s">
        <v>44</v>
      </c>
      <c r="E408" t="s">
        <v>29</v>
      </c>
      <c r="F408">
        <v>54</v>
      </c>
      <c r="G408" t="s">
        <v>1886</v>
      </c>
      <c r="H408" t="str">
        <f t="shared" si="53"/>
        <v>10</v>
      </c>
      <c r="I408" t="str">
        <f t="shared" si="54"/>
        <v>04</v>
      </c>
      <c r="J408" t="str">
        <f t="shared" si="55"/>
        <v>2023</v>
      </c>
      <c r="K408" t="s">
        <v>1163</v>
      </c>
      <c r="L408" t="s">
        <v>128</v>
      </c>
      <c r="M408" t="s">
        <v>270</v>
      </c>
      <c r="N408" t="s">
        <v>130</v>
      </c>
      <c r="O408" t="s">
        <v>33</v>
      </c>
      <c r="P408" t="s">
        <v>207</v>
      </c>
      <c r="Q408" t="s">
        <v>208</v>
      </c>
      <c r="R408">
        <v>1</v>
      </c>
      <c r="S408">
        <v>13995</v>
      </c>
      <c r="T408">
        <v>5000</v>
      </c>
      <c r="U408">
        <v>0</v>
      </c>
      <c r="V408">
        <f t="shared" si="56"/>
        <v>8995</v>
      </c>
      <c r="W408" t="s">
        <v>566</v>
      </c>
      <c r="X408" t="s">
        <v>55</v>
      </c>
      <c r="Y408" t="s">
        <v>37</v>
      </c>
      <c r="Z408">
        <f t="shared" si="57"/>
        <v>4834.4313559322036</v>
      </c>
      <c r="AA408" t="s">
        <v>724</v>
      </c>
      <c r="AB408" t="s">
        <v>48</v>
      </c>
      <c r="AC408" t="s">
        <v>48</v>
      </c>
      <c r="AD408" t="str">
        <f t="shared" si="52"/>
        <v>bad</v>
      </c>
    </row>
    <row r="409" spans="1:30" x14ac:dyDescent="0.35">
      <c r="A409" t="s">
        <v>678</v>
      </c>
      <c r="B409" t="s">
        <v>679</v>
      </c>
      <c r="C409" t="s">
        <v>680</v>
      </c>
      <c r="D409" t="s">
        <v>44</v>
      </c>
      <c r="E409" t="s">
        <v>29</v>
      </c>
      <c r="F409">
        <v>73</v>
      </c>
      <c r="G409" t="s">
        <v>1884</v>
      </c>
      <c r="H409" t="str">
        <f t="shared" si="53"/>
        <v>12</v>
      </c>
      <c r="I409" t="str">
        <f t="shared" si="54"/>
        <v>04</v>
      </c>
      <c r="J409" t="str">
        <f t="shared" si="55"/>
        <v>2023</v>
      </c>
      <c r="K409" t="s">
        <v>1176</v>
      </c>
      <c r="L409" t="s">
        <v>128</v>
      </c>
      <c r="M409" t="s">
        <v>270</v>
      </c>
      <c r="N409" t="s">
        <v>130</v>
      </c>
      <c r="O409" t="s">
        <v>33</v>
      </c>
      <c r="P409" t="s">
        <v>435</v>
      </c>
      <c r="Q409" t="s">
        <v>436</v>
      </c>
      <c r="R409">
        <v>1</v>
      </c>
      <c r="S409">
        <v>13995</v>
      </c>
      <c r="T409">
        <v>5598</v>
      </c>
      <c r="U409">
        <v>0</v>
      </c>
      <c r="V409">
        <f t="shared" si="56"/>
        <v>8397</v>
      </c>
      <c r="W409" t="s">
        <v>566</v>
      </c>
      <c r="X409" t="s">
        <v>47</v>
      </c>
      <c r="Y409" t="s">
        <v>37</v>
      </c>
      <c r="Z409">
        <f t="shared" si="57"/>
        <v>4513.0316949152548</v>
      </c>
      <c r="AA409" t="s">
        <v>847</v>
      </c>
      <c r="AB409" t="s">
        <v>48</v>
      </c>
      <c r="AC409" t="s">
        <v>48</v>
      </c>
      <c r="AD409" t="str">
        <f t="shared" si="52"/>
        <v>bad</v>
      </c>
    </row>
    <row r="410" spans="1:30" x14ac:dyDescent="0.35">
      <c r="A410" t="s">
        <v>113</v>
      </c>
      <c r="B410" t="s">
        <v>114</v>
      </c>
      <c r="C410" t="s">
        <v>115</v>
      </c>
      <c r="D410" t="s">
        <v>72</v>
      </c>
      <c r="E410" t="s">
        <v>29</v>
      </c>
      <c r="F410">
        <v>69</v>
      </c>
      <c r="G410" t="s">
        <v>1872</v>
      </c>
      <c r="H410" t="str">
        <f t="shared" si="53"/>
        <v>14</v>
      </c>
      <c r="I410" t="str">
        <f t="shared" si="54"/>
        <v>04</v>
      </c>
      <c r="J410" t="str">
        <f t="shared" si="55"/>
        <v>2023</v>
      </c>
      <c r="K410" t="s">
        <v>1177</v>
      </c>
      <c r="L410" t="s">
        <v>128</v>
      </c>
      <c r="M410" t="s">
        <v>270</v>
      </c>
      <c r="N410" t="s">
        <v>130</v>
      </c>
      <c r="O410" t="s">
        <v>33</v>
      </c>
      <c r="P410" t="s">
        <v>287</v>
      </c>
      <c r="Q410" t="s">
        <v>288</v>
      </c>
      <c r="R410">
        <v>1</v>
      </c>
      <c r="S410">
        <v>13995</v>
      </c>
      <c r="T410">
        <v>8397</v>
      </c>
      <c r="U410">
        <v>0</v>
      </c>
      <c r="V410">
        <f t="shared" si="56"/>
        <v>5598</v>
      </c>
      <c r="W410" t="s">
        <v>35</v>
      </c>
      <c r="X410" t="s">
        <v>75</v>
      </c>
      <c r="Y410" t="s">
        <v>37</v>
      </c>
      <c r="Z410">
        <f t="shared" si="57"/>
        <v>3008.6877966101692</v>
      </c>
      <c r="AA410" t="s">
        <v>856</v>
      </c>
      <c r="AB410" t="s">
        <v>48</v>
      </c>
      <c r="AC410" t="s">
        <v>48</v>
      </c>
      <c r="AD410" t="str">
        <f t="shared" si="52"/>
        <v>bad</v>
      </c>
    </row>
    <row r="411" spans="1:30" x14ac:dyDescent="0.35">
      <c r="A411" t="s">
        <v>113</v>
      </c>
      <c r="B411" t="s">
        <v>114</v>
      </c>
      <c r="C411" t="s">
        <v>115</v>
      </c>
      <c r="D411" t="s">
        <v>72</v>
      </c>
      <c r="E411" t="s">
        <v>29</v>
      </c>
      <c r="F411">
        <v>77</v>
      </c>
      <c r="G411" t="s">
        <v>1872</v>
      </c>
      <c r="H411" t="str">
        <f t="shared" si="53"/>
        <v>14</v>
      </c>
      <c r="I411" t="str">
        <f t="shared" si="54"/>
        <v>04</v>
      </c>
      <c r="J411" t="str">
        <f t="shared" si="55"/>
        <v>2023</v>
      </c>
      <c r="K411" t="s">
        <v>1178</v>
      </c>
      <c r="L411" t="s">
        <v>128</v>
      </c>
      <c r="M411" t="s">
        <v>270</v>
      </c>
      <c r="N411" t="s">
        <v>130</v>
      </c>
      <c r="O411" t="s">
        <v>33</v>
      </c>
      <c r="P411" t="s">
        <v>383</v>
      </c>
      <c r="Q411" t="s">
        <v>384</v>
      </c>
      <c r="R411">
        <v>1</v>
      </c>
      <c r="S411">
        <v>13995</v>
      </c>
      <c r="T411">
        <v>8397</v>
      </c>
      <c r="U411">
        <v>0</v>
      </c>
      <c r="V411">
        <f t="shared" si="56"/>
        <v>5598</v>
      </c>
      <c r="W411" t="s">
        <v>35</v>
      </c>
      <c r="X411" t="s">
        <v>75</v>
      </c>
      <c r="Y411" t="s">
        <v>37</v>
      </c>
      <c r="Z411">
        <f t="shared" si="57"/>
        <v>3008.6877966101692</v>
      </c>
      <c r="AA411" t="s">
        <v>856</v>
      </c>
      <c r="AB411" t="s">
        <v>48</v>
      </c>
      <c r="AC411" t="s">
        <v>48</v>
      </c>
      <c r="AD411" t="str">
        <f t="shared" si="52"/>
        <v>bad</v>
      </c>
    </row>
    <row r="412" spans="1:30" x14ac:dyDescent="0.35">
      <c r="A412" t="s">
        <v>113</v>
      </c>
      <c r="B412" t="s">
        <v>114</v>
      </c>
      <c r="C412" t="s">
        <v>115</v>
      </c>
      <c r="D412" t="s">
        <v>72</v>
      </c>
      <c r="E412" t="s">
        <v>29</v>
      </c>
      <c r="F412">
        <v>84</v>
      </c>
      <c r="G412" t="s">
        <v>1892</v>
      </c>
      <c r="H412" t="str">
        <f t="shared" si="53"/>
        <v>15</v>
      </c>
      <c r="I412" t="str">
        <f t="shared" si="54"/>
        <v>04</v>
      </c>
      <c r="J412" t="str">
        <f t="shared" si="55"/>
        <v>2023</v>
      </c>
      <c r="K412" t="s">
        <v>1179</v>
      </c>
      <c r="L412" t="s">
        <v>128</v>
      </c>
      <c r="M412" t="s">
        <v>270</v>
      </c>
      <c r="N412" t="s">
        <v>130</v>
      </c>
      <c r="O412" t="s">
        <v>33</v>
      </c>
      <c r="P412" t="s">
        <v>402</v>
      </c>
      <c r="Q412" t="s">
        <v>403</v>
      </c>
      <c r="R412">
        <v>1</v>
      </c>
      <c r="S412">
        <v>13995</v>
      </c>
      <c r="T412">
        <v>9796</v>
      </c>
      <c r="U412">
        <v>0</v>
      </c>
      <c r="V412">
        <f t="shared" si="56"/>
        <v>4199</v>
      </c>
      <c r="W412" t="s">
        <v>35</v>
      </c>
      <c r="X412" t="s">
        <v>75</v>
      </c>
      <c r="Y412" t="s">
        <v>37</v>
      </c>
      <c r="Z412">
        <f t="shared" si="57"/>
        <v>2256.7845762711863</v>
      </c>
      <c r="AA412" t="s">
        <v>856</v>
      </c>
      <c r="AB412" t="s">
        <v>48</v>
      </c>
      <c r="AC412" t="s">
        <v>48</v>
      </c>
      <c r="AD412" t="str">
        <f t="shared" si="52"/>
        <v>bad</v>
      </c>
    </row>
    <row r="413" spans="1:30" x14ac:dyDescent="0.35">
      <c r="A413" t="s">
        <v>25</v>
      </c>
      <c r="B413" t="s">
        <v>26</v>
      </c>
      <c r="C413" t="s">
        <v>27</v>
      </c>
      <c r="D413" t="s">
        <v>72</v>
      </c>
      <c r="E413" t="s">
        <v>29</v>
      </c>
      <c r="F413">
        <v>190</v>
      </c>
      <c r="G413" t="s">
        <v>1876</v>
      </c>
      <c r="H413" t="str">
        <f t="shared" si="53"/>
        <v>16</v>
      </c>
      <c r="I413" t="str">
        <f t="shared" si="54"/>
        <v>04</v>
      </c>
      <c r="J413" t="str">
        <f t="shared" si="55"/>
        <v>2023</v>
      </c>
      <c r="K413" t="s">
        <v>1180</v>
      </c>
      <c r="L413" t="s">
        <v>128</v>
      </c>
      <c r="M413" t="s">
        <v>408</v>
      </c>
      <c r="N413" t="s">
        <v>130</v>
      </c>
      <c r="O413" t="s">
        <v>33</v>
      </c>
      <c r="P413" t="s">
        <v>383</v>
      </c>
      <c r="Q413" t="s">
        <v>384</v>
      </c>
      <c r="R413">
        <v>1</v>
      </c>
      <c r="S413">
        <v>13995</v>
      </c>
      <c r="T413">
        <v>8397</v>
      </c>
      <c r="U413">
        <v>0</v>
      </c>
      <c r="V413">
        <f t="shared" si="56"/>
        <v>5598</v>
      </c>
      <c r="W413" t="s">
        <v>35</v>
      </c>
      <c r="X413" t="s">
        <v>75</v>
      </c>
      <c r="Y413" t="s">
        <v>37</v>
      </c>
      <c r="Z413">
        <f t="shared" si="57"/>
        <v>3008.6877966101692</v>
      </c>
      <c r="AA413" t="s">
        <v>856</v>
      </c>
      <c r="AB413" t="s">
        <v>48</v>
      </c>
      <c r="AC413" t="s">
        <v>48</v>
      </c>
      <c r="AD413" t="str">
        <f t="shared" si="52"/>
        <v>bad</v>
      </c>
    </row>
    <row r="414" spans="1:30" x14ac:dyDescent="0.35">
      <c r="A414" t="s">
        <v>686</v>
      </c>
      <c r="B414" t="s">
        <v>687</v>
      </c>
      <c r="C414" t="s">
        <v>688</v>
      </c>
      <c r="D414" t="s">
        <v>50</v>
      </c>
      <c r="E414" t="s">
        <v>29</v>
      </c>
      <c r="F414">
        <v>42</v>
      </c>
      <c r="G414" t="s">
        <v>1876</v>
      </c>
      <c r="H414" t="str">
        <f t="shared" si="53"/>
        <v>16</v>
      </c>
      <c r="I414" t="str">
        <f t="shared" si="54"/>
        <v>04</v>
      </c>
      <c r="J414" t="str">
        <f t="shared" si="55"/>
        <v>2023</v>
      </c>
      <c r="K414" t="s">
        <v>1181</v>
      </c>
      <c r="L414" t="s">
        <v>128</v>
      </c>
      <c r="M414" t="s">
        <v>408</v>
      </c>
      <c r="N414" t="s">
        <v>130</v>
      </c>
      <c r="O414" t="s">
        <v>33</v>
      </c>
      <c r="P414" t="s">
        <v>484</v>
      </c>
      <c r="Q414" t="s">
        <v>484</v>
      </c>
      <c r="R414">
        <v>1</v>
      </c>
      <c r="S414">
        <v>13995</v>
      </c>
      <c r="T414">
        <v>2799</v>
      </c>
      <c r="U414">
        <v>0</v>
      </c>
      <c r="V414">
        <f t="shared" si="56"/>
        <v>11196</v>
      </c>
      <c r="W414" t="s">
        <v>690</v>
      </c>
      <c r="X414" t="s">
        <v>53</v>
      </c>
      <c r="Y414" t="s">
        <v>37</v>
      </c>
      <c r="Z414">
        <f t="shared" si="57"/>
        <v>6017.3755932203385</v>
      </c>
      <c r="AA414" t="s">
        <v>722</v>
      </c>
      <c r="AB414" t="s">
        <v>48</v>
      </c>
      <c r="AC414" t="s">
        <v>48</v>
      </c>
      <c r="AD414" t="str">
        <f t="shared" si="52"/>
        <v>bad</v>
      </c>
    </row>
    <row r="415" spans="1:30" x14ac:dyDescent="0.35">
      <c r="A415" t="s">
        <v>113</v>
      </c>
      <c r="B415" t="s">
        <v>114</v>
      </c>
      <c r="C415" t="s">
        <v>115</v>
      </c>
      <c r="D415" t="s">
        <v>50</v>
      </c>
      <c r="E415" t="s">
        <v>29</v>
      </c>
      <c r="F415">
        <v>89</v>
      </c>
      <c r="G415" t="s">
        <v>1876</v>
      </c>
      <c r="H415" t="str">
        <f t="shared" si="53"/>
        <v>16</v>
      </c>
      <c r="I415" t="str">
        <f t="shared" si="54"/>
        <v>04</v>
      </c>
      <c r="J415" t="str">
        <f t="shared" si="55"/>
        <v>2023</v>
      </c>
      <c r="K415" t="s">
        <v>1182</v>
      </c>
      <c r="L415" t="s">
        <v>128</v>
      </c>
      <c r="M415" t="s">
        <v>408</v>
      </c>
      <c r="N415" t="s">
        <v>130</v>
      </c>
      <c r="O415" t="s">
        <v>33</v>
      </c>
      <c r="P415" t="s">
        <v>427</v>
      </c>
      <c r="Q415" t="s">
        <v>428</v>
      </c>
      <c r="R415">
        <v>1</v>
      </c>
      <c r="S415">
        <v>13995</v>
      </c>
      <c r="T415">
        <v>0</v>
      </c>
      <c r="U415">
        <v>0</v>
      </c>
      <c r="V415">
        <f t="shared" si="56"/>
        <v>13995</v>
      </c>
      <c r="W415" t="s">
        <v>35</v>
      </c>
      <c r="X415" t="s">
        <v>53</v>
      </c>
      <c r="Y415" t="s">
        <v>37</v>
      </c>
      <c r="Z415">
        <f t="shared" si="57"/>
        <v>7521.7194915254231</v>
      </c>
      <c r="AA415" t="s">
        <v>722</v>
      </c>
      <c r="AB415" t="s">
        <v>38</v>
      </c>
      <c r="AC415" t="s">
        <v>38</v>
      </c>
      <c r="AD415" t="str">
        <f t="shared" si="52"/>
        <v>bad</v>
      </c>
    </row>
    <row r="416" spans="1:30" x14ac:dyDescent="0.35">
      <c r="A416" t="s">
        <v>143</v>
      </c>
      <c r="B416" t="s">
        <v>144</v>
      </c>
      <c r="C416" t="s">
        <v>145</v>
      </c>
      <c r="D416" t="s">
        <v>44</v>
      </c>
      <c r="E416" t="s">
        <v>29</v>
      </c>
      <c r="F416">
        <v>55</v>
      </c>
      <c r="G416" t="s">
        <v>1871</v>
      </c>
      <c r="H416" t="str">
        <f t="shared" si="53"/>
        <v>17</v>
      </c>
      <c r="I416" t="str">
        <f t="shared" si="54"/>
        <v>04</v>
      </c>
      <c r="J416" t="str">
        <f t="shared" si="55"/>
        <v>2023</v>
      </c>
      <c r="K416" t="s">
        <v>1183</v>
      </c>
      <c r="L416" t="s">
        <v>128</v>
      </c>
      <c r="M416" t="s">
        <v>408</v>
      </c>
      <c r="N416" t="s">
        <v>130</v>
      </c>
      <c r="O416" t="s">
        <v>33</v>
      </c>
      <c r="P416" t="s">
        <v>435</v>
      </c>
      <c r="Q416" t="s">
        <v>436</v>
      </c>
      <c r="R416">
        <v>1</v>
      </c>
      <c r="S416">
        <v>13995</v>
      </c>
      <c r="T416">
        <v>5598</v>
      </c>
      <c r="U416">
        <v>0</v>
      </c>
      <c r="V416">
        <f t="shared" si="56"/>
        <v>8397</v>
      </c>
      <c r="W416" t="s">
        <v>35</v>
      </c>
      <c r="X416" t="s">
        <v>47</v>
      </c>
      <c r="Y416" t="s">
        <v>37</v>
      </c>
      <c r="Z416">
        <f t="shared" si="57"/>
        <v>4513.0316949152548</v>
      </c>
      <c r="AA416" t="s">
        <v>847</v>
      </c>
      <c r="AB416" t="s">
        <v>48</v>
      </c>
      <c r="AC416" t="s">
        <v>48</v>
      </c>
      <c r="AD416" t="str">
        <f t="shared" si="52"/>
        <v>bad</v>
      </c>
    </row>
    <row r="417" spans="1:30" x14ac:dyDescent="0.35">
      <c r="A417" t="s">
        <v>25</v>
      </c>
      <c r="B417" t="s">
        <v>26</v>
      </c>
      <c r="C417" t="s">
        <v>27</v>
      </c>
      <c r="D417" t="s">
        <v>50</v>
      </c>
      <c r="E417" t="s">
        <v>29</v>
      </c>
      <c r="F417">
        <v>229</v>
      </c>
      <c r="G417" t="s">
        <v>1881</v>
      </c>
      <c r="H417" t="str">
        <f t="shared" si="53"/>
        <v>20</v>
      </c>
      <c r="I417" t="str">
        <f t="shared" si="54"/>
        <v>04</v>
      </c>
      <c r="J417" t="str">
        <f t="shared" si="55"/>
        <v>2023</v>
      </c>
      <c r="K417" t="s">
        <v>1184</v>
      </c>
      <c r="L417" t="s">
        <v>128</v>
      </c>
      <c r="M417" t="s">
        <v>408</v>
      </c>
      <c r="N417" t="s">
        <v>130</v>
      </c>
      <c r="O417" t="s">
        <v>33</v>
      </c>
      <c r="P417" t="s">
        <v>472</v>
      </c>
      <c r="Q417" t="s">
        <v>428</v>
      </c>
      <c r="R417">
        <v>1</v>
      </c>
      <c r="S417">
        <v>13995</v>
      </c>
      <c r="T417">
        <v>0</v>
      </c>
      <c r="U417">
        <v>0</v>
      </c>
      <c r="V417">
        <f t="shared" si="56"/>
        <v>13995</v>
      </c>
      <c r="W417" t="s">
        <v>35</v>
      </c>
      <c r="X417" t="s">
        <v>53</v>
      </c>
      <c r="Y417" t="s">
        <v>37</v>
      </c>
      <c r="Z417">
        <f t="shared" si="57"/>
        <v>7521.7194915254231</v>
      </c>
      <c r="AA417" t="s">
        <v>722</v>
      </c>
      <c r="AB417" t="s">
        <v>38</v>
      </c>
      <c r="AC417" t="s">
        <v>38</v>
      </c>
      <c r="AD417" t="str">
        <f t="shared" si="52"/>
        <v>bad</v>
      </c>
    </row>
    <row r="418" spans="1:30" x14ac:dyDescent="0.35">
      <c r="A418" t="s">
        <v>714</v>
      </c>
      <c r="B418" t="s">
        <v>715</v>
      </c>
      <c r="C418" t="s">
        <v>716</v>
      </c>
      <c r="D418" t="s">
        <v>44</v>
      </c>
      <c r="E418" t="s">
        <v>29</v>
      </c>
      <c r="F418">
        <v>120</v>
      </c>
      <c r="G418" t="s">
        <v>1881</v>
      </c>
      <c r="H418" t="str">
        <f t="shared" si="53"/>
        <v>20</v>
      </c>
      <c r="I418" t="str">
        <f t="shared" si="54"/>
        <v>04</v>
      </c>
      <c r="J418" t="str">
        <f t="shared" si="55"/>
        <v>2023</v>
      </c>
      <c r="K418" t="s">
        <v>1185</v>
      </c>
      <c r="L418" t="s">
        <v>128</v>
      </c>
      <c r="M418" t="s">
        <v>408</v>
      </c>
      <c r="N418" t="s">
        <v>130</v>
      </c>
      <c r="O418" t="s">
        <v>33</v>
      </c>
      <c r="P418" t="s">
        <v>207</v>
      </c>
      <c r="Q418" t="s">
        <v>208</v>
      </c>
      <c r="R418">
        <v>1</v>
      </c>
      <c r="S418">
        <v>13995</v>
      </c>
      <c r="T418">
        <v>5598</v>
      </c>
      <c r="U418">
        <v>0</v>
      </c>
      <c r="V418">
        <f t="shared" si="56"/>
        <v>8397</v>
      </c>
      <c r="W418" t="s">
        <v>566</v>
      </c>
      <c r="X418" t="s">
        <v>55</v>
      </c>
      <c r="Y418" t="s">
        <v>37</v>
      </c>
      <c r="Z418">
        <f t="shared" si="57"/>
        <v>4513.0316949152548</v>
      </c>
      <c r="AA418" t="s">
        <v>724</v>
      </c>
      <c r="AB418" t="s">
        <v>48</v>
      </c>
      <c r="AC418" t="s">
        <v>48</v>
      </c>
      <c r="AD418" t="str">
        <f t="shared" si="52"/>
        <v>bad</v>
      </c>
    </row>
    <row r="419" spans="1:30" x14ac:dyDescent="0.35">
      <c r="A419" t="s">
        <v>704</v>
      </c>
      <c r="B419" t="s">
        <v>705</v>
      </c>
      <c r="C419" t="s">
        <v>706</v>
      </c>
      <c r="D419" t="s">
        <v>50</v>
      </c>
      <c r="E419" t="s">
        <v>29</v>
      </c>
      <c r="F419">
        <v>111</v>
      </c>
      <c r="G419" t="s">
        <v>1877</v>
      </c>
      <c r="H419" t="str">
        <f t="shared" si="53"/>
        <v>21</v>
      </c>
      <c r="I419" t="str">
        <f t="shared" si="54"/>
        <v>04</v>
      </c>
      <c r="J419" t="str">
        <f t="shared" si="55"/>
        <v>2023</v>
      </c>
      <c r="K419" t="s">
        <v>1186</v>
      </c>
      <c r="L419" t="s">
        <v>128</v>
      </c>
      <c r="M419" t="s">
        <v>408</v>
      </c>
      <c r="N419" t="s">
        <v>130</v>
      </c>
      <c r="O419" t="s">
        <v>33</v>
      </c>
      <c r="P419" t="s">
        <v>1187</v>
      </c>
      <c r="Q419" t="s">
        <v>1188</v>
      </c>
      <c r="R419">
        <v>1</v>
      </c>
      <c r="S419">
        <v>13995</v>
      </c>
      <c r="T419">
        <v>4198</v>
      </c>
      <c r="U419">
        <v>0</v>
      </c>
      <c r="V419">
        <f t="shared" si="56"/>
        <v>9797</v>
      </c>
      <c r="W419" t="s">
        <v>566</v>
      </c>
      <c r="X419" t="s">
        <v>53</v>
      </c>
      <c r="Y419" t="s">
        <v>37</v>
      </c>
      <c r="Z419">
        <f t="shared" si="57"/>
        <v>5265.472372881356</v>
      </c>
      <c r="AA419" t="s">
        <v>722</v>
      </c>
      <c r="AB419" t="s">
        <v>48</v>
      </c>
      <c r="AC419" t="s">
        <v>48</v>
      </c>
      <c r="AD419" t="str">
        <f t="shared" si="52"/>
        <v>bad</v>
      </c>
    </row>
    <row r="420" spans="1:30" x14ac:dyDescent="0.35">
      <c r="A420" t="s">
        <v>143</v>
      </c>
      <c r="B420" t="s">
        <v>144</v>
      </c>
      <c r="C420" t="s">
        <v>145</v>
      </c>
      <c r="D420" t="s">
        <v>50</v>
      </c>
      <c r="E420" t="s">
        <v>29</v>
      </c>
      <c r="F420">
        <v>68</v>
      </c>
      <c r="G420" t="s">
        <v>1877</v>
      </c>
      <c r="H420" t="str">
        <f t="shared" si="53"/>
        <v>21</v>
      </c>
      <c r="I420" t="str">
        <f t="shared" si="54"/>
        <v>04</v>
      </c>
      <c r="J420" t="str">
        <f t="shared" si="55"/>
        <v>2023</v>
      </c>
      <c r="K420" t="s">
        <v>1189</v>
      </c>
      <c r="L420" t="s">
        <v>128</v>
      </c>
      <c r="M420" t="s">
        <v>408</v>
      </c>
      <c r="N420" t="s">
        <v>130</v>
      </c>
      <c r="O420" t="s">
        <v>33</v>
      </c>
      <c r="P420" t="s">
        <v>483</v>
      </c>
      <c r="Q420" t="s">
        <v>484</v>
      </c>
      <c r="R420">
        <v>1</v>
      </c>
      <c r="S420">
        <v>13995</v>
      </c>
      <c r="T420">
        <v>2799</v>
      </c>
      <c r="U420">
        <v>0</v>
      </c>
      <c r="V420">
        <f t="shared" si="56"/>
        <v>11196</v>
      </c>
      <c r="W420" t="s">
        <v>35</v>
      </c>
      <c r="X420" t="s">
        <v>53</v>
      </c>
      <c r="Y420" t="s">
        <v>37</v>
      </c>
      <c r="Z420">
        <f t="shared" si="57"/>
        <v>6017.3755932203385</v>
      </c>
      <c r="AA420" t="s">
        <v>722</v>
      </c>
      <c r="AB420" t="s">
        <v>48</v>
      </c>
      <c r="AC420" t="s">
        <v>48</v>
      </c>
      <c r="AD420" t="str">
        <f t="shared" si="52"/>
        <v>bad</v>
      </c>
    </row>
    <row r="421" spans="1:30" x14ac:dyDescent="0.35">
      <c r="A421" t="s">
        <v>708</v>
      </c>
      <c r="B421" t="s">
        <v>709</v>
      </c>
      <c r="C421" t="s">
        <v>710</v>
      </c>
      <c r="D421" t="s">
        <v>44</v>
      </c>
      <c r="E421" t="s">
        <v>29</v>
      </c>
      <c r="F421">
        <v>51</v>
      </c>
      <c r="G421" t="s">
        <v>1877</v>
      </c>
      <c r="H421" t="str">
        <f t="shared" si="53"/>
        <v>21</v>
      </c>
      <c r="I421" t="str">
        <f t="shared" si="54"/>
        <v>04</v>
      </c>
      <c r="J421" t="str">
        <f t="shared" si="55"/>
        <v>2023</v>
      </c>
      <c r="K421" t="s">
        <v>1190</v>
      </c>
      <c r="L421" t="s">
        <v>128</v>
      </c>
      <c r="M421" t="s">
        <v>408</v>
      </c>
      <c r="N421" t="s">
        <v>130</v>
      </c>
      <c r="O421" t="s">
        <v>33</v>
      </c>
      <c r="P421" t="s">
        <v>207</v>
      </c>
      <c r="Q421" t="s">
        <v>208</v>
      </c>
      <c r="R421">
        <v>1</v>
      </c>
      <c r="S421">
        <v>13995</v>
      </c>
      <c r="T421">
        <v>5598</v>
      </c>
      <c r="U421">
        <v>0</v>
      </c>
      <c r="V421">
        <f t="shared" si="56"/>
        <v>8397</v>
      </c>
      <c r="W421" t="s">
        <v>566</v>
      </c>
      <c r="X421" t="s">
        <v>55</v>
      </c>
      <c r="Y421" t="s">
        <v>37</v>
      </c>
      <c r="Z421">
        <f t="shared" si="57"/>
        <v>4513.0316949152548</v>
      </c>
      <c r="AA421" t="s">
        <v>724</v>
      </c>
      <c r="AB421" t="s">
        <v>48</v>
      </c>
      <c r="AC421" t="s">
        <v>48</v>
      </c>
      <c r="AD421" t="str">
        <f t="shared" si="52"/>
        <v>bad</v>
      </c>
    </row>
    <row r="422" spans="1:30" x14ac:dyDescent="0.35">
      <c r="A422" t="s">
        <v>575</v>
      </c>
      <c r="B422" t="s">
        <v>576</v>
      </c>
      <c r="C422" t="s">
        <v>577</v>
      </c>
      <c r="D422" t="s">
        <v>72</v>
      </c>
      <c r="E422" t="s">
        <v>29</v>
      </c>
      <c r="F422">
        <v>413</v>
      </c>
      <c r="G422" t="s">
        <v>1877</v>
      </c>
      <c r="H422" t="str">
        <f t="shared" si="53"/>
        <v>21</v>
      </c>
      <c r="I422" t="str">
        <f t="shared" si="54"/>
        <v>04</v>
      </c>
      <c r="J422" t="str">
        <f t="shared" si="55"/>
        <v>2023</v>
      </c>
      <c r="K422" t="s">
        <v>1191</v>
      </c>
      <c r="L422" t="s">
        <v>128</v>
      </c>
      <c r="M422" t="s">
        <v>408</v>
      </c>
      <c r="N422" t="s">
        <v>130</v>
      </c>
      <c r="O422" t="s">
        <v>33</v>
      </c>
      <c r="P422" t="s">
        <v>287</v>
      </c>
      <c r="Q422" t="s">
        <v>288</v>
      </c>
      <c r="R422">
        <v>1</v>
      </c>
      <c r="S422">
        <v>13995</v>
      </c>
      <c r="T422">
        <v>9796</v>
      </c>
      <c r="U422">
        <v>0</v>
      </c>
      <c r="V422">
        <f t="shared" si="56"/>
        <v>4199</v>
      </c>
      <c r="W422" t="s">
        <v>566</v>
      </c>
      <c r="X422" t="s">
        <v>75</v>
      </c>
      <c r="Y422" t="s">
        <v>37</v>
      </c>
      <c r="Z422">
        <f t="shared" si="57"/>
        <v>2256.7845762711863</v>
      </c>
      <c r="AA422" t="s">
        <v>856</v>
      </c>
      <c r="AB422" t="s">
        <v>48</v>
      </c>
      <c r="AC422" t="s">
        <v>48</v>
      </c>
      <c r="AD422" t="str">
        <f t="shared" si="52"/>
        <v>bad</v>
      </c>
    </row>
    <row r="423" spans="1:30" x14ac:dyDescent="0.35">
      <c r="A423" t="s">
        <v>825</v>
      </c>
      <c r="B423" t="s">
        <v>826</v>
      </c>
      <c r="C423" t="s">
        <v>827</v>
      </c>
      <c r="D423" t="s">
        <v>50</v>
      </c>
      <c r="E423" t="s">
        <v>29</v>
      </c>
      <c r="F423">
        <v>58</v>
      </c>
      <c r="G423" t="s">
        <v>1887</v>
      </c>
      <c r="H423" t="str">
        <f t="shared" si="53"/>
        <v>22</v>
      </c>
      <c r="I423" t="str">
        <f t="shared" si="54"/>
        <v>04</v>
      </c>
      <c r="J423" t="str">
        <f t="shared" si="55"/>
        <v>2023</v>
      </c>
      <c r="K423" t="s">
        <v>1192</v>
      </c>
      <c r="L423" t="s">
        <v>128</v>
      </c>
      <c r="M423" t="s">
        <v>408</v>
      </c>
      <c r="N423" t="s">
        <v>130</v>
      </c>
      <c r="O423" t="s">
        <v>33</v>
      </c>
      <c r="P423" t="s">
        <v>1193</v>
      </c>
      <c r="Q423" t="s">
        <v>1194</v>
      </c>
      <c r="R423">
        <v>1</v>
      </c>
      <c r="S423">
        <v>13995</v>
      </c>
      <c r="T423">
        <v>4198</v>
      </c>
      <c r="U423">
        <v>0</v>
      </c>
      <c r="V423">
        <f t="shared" si="56"/>
        <v>9797</v>
      </c>
      <c r="W423" t="s">
        <v>566</v>
      </c>
      <c r="X423" t="s">
        <v>53</v>
      </c>
      <c r="Y423" t="s">
        <v>37</v>
      </c>
      <c r="Z423">
        <f t="shared" si="57"/>
        <v>5265.472372881356</v>
      </c>
      <c r="AA423" t="s">
        <v>722</v>
      </c>
      <c r="AB423" t="s">
        <v>48</v>
      </c>
      <c r="AC423" t="s">
        <v>48</v>
      </c>
      <c r="AD423" t="str">
        <f t="shared" si="52"/>
        <v>bad</v>
      </c>
    </row>
    <row r="424" spans="1:30" x14ac:dyDescent="0.35">
      <c r="A424" t="s">
        <v>704</v>
      </c>
      <c r="B424" t="s">
        <v>705</v>
      </c>
      <c r="C424" t="s">
        <v>706</v>
      </c>
      <c r="D424" t="s">
        <v>50</v>
      </c>
      <c r="E424" t="s">
        <v>29</v>
      </c>
      <c r="F424">
        <v>112</v>
      </c>
      <c r="G424" t="s">
        <v>1887</v>
      </c>
      <c r="H424" t="str">
        <f t="shared" si="53"/>
        <v>22</v>
      </c>
      <c r="I424" t="str">
        <f t="shared" si="54"/>
        <v>04</v>
      </c>
      <c r="J424" t="str">
        <f t="shared" si="55"/>
        <v>2023</v>
      </c>
      <c r="K424" t="s">
        <v>1195</v>
      </c>
      <c r="L424" t="s">
        <v>128</v>
      </c>
      <c r="M424" t="s">
        <v>408</v>
      </c>
      <c r="N424" t="s">
        <v>130</v>
      </c>
      <c r="O424" t="s">
        <v>33</v>
      </c>
      <c r="P424" t="s">
        <v>1196</v>
      </c>
      <c r="Q424" t="s">
        <v>484</v>
      </c>
      <c r="R424">
        <v>1</v>
      </c>
      <c r="S424">
        <v>13995</v>
      </c>
      <c r="T424">
        <v>2799</v>
      </c>
      <c r="U424">
        <v>0</v>
      </c>
      <c r="V424">
        <f t="shared" si="56"/>
        <v>11196</v>
      </c>
      <c r="W424" t="s">
        <v>566</v>
      </c>
      <c r="X424" t="s">
        <v>53</v>
      </c>
      <c r="Y424" t="s">
        <v>37</v>
      </c>
      <c r="Z424">
        <f t="shared" si="57"/>
        <v>6017.3755932203385</v>
      </c>
      <c r="AA424" t="s">
        <v>722</v>
      </c>
      <c r="AB424" t="s">
        <v>48</v>
      </c>
      <c r="AC424" t="s">
        <v>48</v>
      </c>
      <c r="AD424" t="str">
        <f t="shared" si="52"/>
        <v>bad</v>
      </c>
    </row>
    <row r="425" spans="1:30" x14ac:dyDescent="0.35">
      <c r="A425" t="s">
        <v>668</v>
      </c>
      <c r="B425" t="s">
        <v>669</v>
      </c>
      <c r="C425" t="s">
        <v>670</v>
      </c>
      <c r="D425" t="s">
        <v>72</v>
      </c>
      <c r="E425" t="s">
        <v>29</v>
      </c>
      <c r="F425">
        <v>119</v>
      </c>
      <c r="G425" t="s">
        <v>1887</v>
      </c>
      <c r="H425" t="str">
        <f t="shared" si="53"/>
        <v>22</v>
      </c>
      <c r="I425" t="str">
        <f t="shared" si="54"/>
        <v>04</v>
      </c>
      <c r="J425" t="str">
        <f t="shared" si="55"/>
        <v>2023</v>
      </c>
      <c r="K425" t="s">
        <v>1197</v>
      </c>
      <c r="L425" t="s">
        <v>128</v>
      </c>
      <c r="M425" t="s">
        <v>408</v>
      </c>
      <c r="N425" t="s">
        <v>130</v>
      </c>
      <c r="O425" t="s">
        <v>33</v>
      </c>
      <c r="P425" t="s">
        <v>383</v>
      </c>
      <c r="Q425" t="s">
        <v>384</v>
      </c>
      <c r="R425">
        <v>1</v>
      </c>
      <c r="S425">
        <v>13995</v>
      </c>
      <c r="T425">
        <v>8397</v>
      </c>
      <c r="U425">
        <v>0</v>
      </c>
      <c r="V425">
        <f t="shared" si="56"/>
        <v>5598</v>
      </c>
      <c r="W425" t="s">
        <v>566</v>
      </c>
      <c r="X425" t="s">
        <v>75</v>
      </c>
      <c r="Y425" t="s">
        <v>37</v>
      </c>
      <c r="Z425">
        <f t="shared" si="57"/>
        <v>3008.6877966101692</v>
      </c>
      <c r="AA425" t="s">
        <v>856</v>
      </c>
      <c r="AB425" t="s">
        <v>48</v>
      </c>
      <c r="AC425" t="s">
        <v>48</v>
      </c>
      <c r="AD425" t="str">
        <f t="shared" si="52"/>
        <v>bad</v>
      </c>
    </row>
    <row r="426" spans="1:30" x14ac:dyDescent="0.35">
      <c r="A426" t="s">
        <v>704</v>
      </c>
      <c r="B426" t="s">
        <v>705</v>
      </c>
      <c r="C426" t="s">
        <v>706</v>
      </c>
      <c r="D426" t="s">
        <v>50</v>
      </c>
      <c r="E426" t="s">
        <v>29</v>
      </c>
      <c r="F426">
        <v>113</v>
      </c>
      <c r="G426" t="s">
        <v>1887</v>
      </c>
      <c r="H426" t="str">
        <f t="shared" si="53"/>
        <v>22</v>
      </c>
      <c r="I426" t="str">
        <f t="shared" si="54"/>
        <v>04</v>
      </c>
      <c r="J426" t="str">
        <f t="shared" si="55"/>
        <v>2023</v>
      </c>
      <c r="K426" t="s">
        <v>1198</v>
      </c>
      <c r="L426" t="s">
        <v>128</v>
      </c>
      <c r="M426" t="s">
        <v>408</v>
      </c>
      <c r="N426" t="s">
        <v>130</v>
      </c>
      <c r="O426" t="s">
        <v>33</v>
      </c>
      <c r="P426" t="s">
        <v>1199</v>
      </c>
      <c r="Q426" t="s">
        <v>1200</v>
      </c>
      <c r="R426">
        <v>1</v>
      </c>
      <c r="S426">
        <v>13995</v>
      </c>
      <c r="T426">
        <v>5598</v>
      </c>
      <c r="U426">
        <v>93</v>
      </c>
      <c r="V426">
        <f t="shared" si="56"/>
        <v>8397</v>
      </c>
      <c r="W426" t="s">
        <v>566</v>
      </c>
      <c r="X426" t="s">
        <v>53</v>
      </c>
      <c r="Y426" t="s">
        <v>37</v>
      </c>
      <c r="Z426">
        <f t="shared" si="57"/>
        <v>4513.0316949152548</v>
      </c>
      <c r="AA426" t="s">
        <v>722</v>
      </c>
      <c r="AB426" t="s">
        <v>48</v>
      </c>
      <c r="AC426" t="s">
        <v>48</v>
      </c>
      <c r="AD426" t="str">
        <f t="shared" si="52"/>
        <v>bad</v>
      </c>
    </row>
    <row r="427" spans="1:30" x14ac:dyDescent="0.35">
      <c r="A427" t="s">
        <v>704</v>
      </c>
      <c r="B427" t="s">
        <v>705</v>
      </c>
      <c r="C427" t="s">
        <v>706</v>
      </c>
      <c r="D427" t="s">
        <v>50</v>
      </c>
      <c r="E427" t="s">
        <v>29</v>
      </c>
      <c r="F427">
        <v>116</v>
      </c>
      <c r="G427" t="s">
        <v>1887</v>
      </c>
      <c r="H427" t="str">
        <f t="shared" si="53"/>
        <v>22</v>
      </c>
      <c r="I427" t="str">
        <f t="shared" si="54"/>
        <v>04</v>
      </c>
      <c r="J427" t="str">
        <f t="shared" si="55"/>
        <v>2023</v>
      </c>
      <c r="K427" t="s">
        <v>1201</v>
      </c>
      <c r="L427" t="s">
        <v>128</v>
      </c>
      <c r="M427" t="s">
        <v>408</v>
      </c>
      <c r="N427" t="s">
        <v>130</v>
      </c>
      <c r="O427" t="s">
        <v>33</v>
      </c>
      <c r="P427" t="s">
        <v>1202</v>
      </c>
      <c r="Q427" t="s">
        <v>226</v>
      </c>
      <c r="R427">
        <v>1</v>
      </c>
      <c r="S427">
        <v>13995</v>
      </c>
      <c r="T427">
        <v>0</v>
      </c>
      <c r="U427">
        <v>500</v>
      </c>
      <c r="V427">
        <f t="shared" si="56"/>
        <v>13995</v>
      </c>
      <c r="W427" t="s">
        <v>566</v>
      </c>
      <c r="X427" t="s">
        <v>53</v>
      </c>
      <c r="Y427" t="s">
        <v>37</v>
      </c>
      <c r="Z427">
        <f t="shared" si="57"/>
        <v>7521.7194915254231</v>
      </c>
      <c r="AA427" t="s">
        <v>722</v>
      </c>
      <c r="AB427" t="s">
        <v>38</v>
      </c>
      <c r="AC427" t="s">
        <v>38</v>
      </c>
      <c r="AD427" t="str">
        <f t="shared" si="52"/>
        <v>bad</v>
      </c>
    </row>
    <row r="428" spans="1:30" x14ac:dyDescent="0.35">
      <c r="A428" t="s">
        <v>585</v>
      </c>
      <c r="B428" t="s">
        <v>586</v>
      </c>
      <c r="C428" t="s">
        <v>587</v>
      </c>
      <c r="D428" t="s">
        <v>72</v>
      </c>
      <c r="E428" t="s">
        <v>29</v>
      </c>
      <c r="F428">
        <v>153</v>
      </c>
      <c r="G428" t="s">
        <v>1887</v>
      </c>
      <c r="H428" t="str">
        <f t="shared" si="53"/>
        <v>22</v>
      </c>
      <c r="I428" t="str">
        <f t="shared" si="54"/>
        <v>04</v>
      </c>
      <c r="J428" t="str">
        <f t="shared" si="55"/>
        <v>2023</v>
      </c>
      <c r="K428" t="s">
        <v>1203</v>
      </c>
      <c r="L428" t="s">
        <v>128</v>
      </c>
      <c r="M428" t="s">
        <v>408</v>
      </c>
      <c r="N428" t="s">
        <v>130</v>
      </c>
      <c r="O428" t="s">
        <v>33</v>
      </c>
      <c r="P428" t="s">
        <v>1204</v>
      </c>
      <c r="Q428" t="s">
        <v>1204</v>
      </c>
      <c r="R428">
        <v>1</v>
      </c>
      <c r="S428">
        <v>13995</v>
      </c>
      <c r="T428">
        <v>8397</v>
      </c>
      <c r="U428">
        <v>0</v>
      </c>
      <c r="V428">
        <f t="shared" si="56"/>
        <v>5598</v>
      </c>
      <c r="W428" t="s">
        <v>566</v>
      </c>
      <c r="X428" t="s">
        <v>75</v>
      </c>
      <c r="Y428" t="s">
        <v>37</v>
      </c>
      <c r="Z428">
        <f t="shared" si="57"/>
        <v>3008.6877966101692</v>
      </c>
      <c r="AA428" t="s">
        <v>856</v>
      </c>
      <c r="AB428" t="s">
        <v>48</v>
      </c>
      <c r="AC428" t="s">
        <v>48</v>
      </c>
      <c r="AD428" t="str">
        <f t="shared" si="52"/>
        <v>bad</v>
      </c>
    </row>
    <row r="429" spans="1:30" x14ac:dyDescent="0.35">
      <c r="A429" t="s">
        <v>825</v>
      </c>
      <c r="B429" t="s">
        <v>826</v>
      </c>
      <c r="C429" t="s">
        <v>827</v>
      </c>
      <c r="D429" t="s">
        <v>50</v>
      </c>
      <c r="E429" t="s">
        <v>29</v>
      </c>
      <c r="F429">
        <v>59</v>
      </c>
      <c r="G429" t="s">
        <v>1887</v>
      </c>
      <c r="H429" t="str">
        <f t="shared" si="53"/>
        <v>22</v>
      </c>
      <c r="I429" t="str">
        <f t="shared" si="54"/>
        <v>04</v>
      </c>
      <c r="J429" t="str">
        <f t="shared" si="55"/>
        <v>2023</v>
      </c>
      <c r="K429" t="s">
        <v>1205</v>
      </c>
      <c r="L429" t="s">
        <v>128</v>
      </c>
      <c r="M429" t="s">
        <v>408</v>
      </c>
      <c r="N429" t="s">
        <v>130</v>
      </c>
      <c r="O429" t="s">
        <v>33</v>
      </c>
      <c r="P429" t="s">
        <v>1162</v>
      </c>
      <c r="Q429" t="s">
        <v>1153</v>
      </c>
      <c r="R429">
        <v>1</v>
      </c>
      <c r="S429">
        <v>13995</v>
      </c>
      <c r="T429">
        <v>0</v>
      </c>
      <c r="U429">
        <v>980</v>
      </c>
      <c r="V429">
        <f t="shared" si="56"/>
        <v>13995</v>
      </c>
      <c r="W429" t="s">
        <v>566</v>
      </c>
      <c r="X429" t="s">
        <v>53</v>
      </c>
      <c r="Y429" t="s">
        <v>37</v>
      </c>
      <c r="Z429">
        <f t="shared" si="57"/>
        <v>7521.7194915254231</v>
      </c>
      <c r="AA429" t="s">
        <v>722</v>
      </c>
      <c r="AB429" t="s">
        <v>38</v>
      </c>
      <c r="AC429" t="s">
        <v>38</v>
      </c>
      <c r="AD429" t="str">
        <f t="shared" si="52"/>
        <v>bad</v>
      </c>
    </row>
    <row r="430" spans="1:30" x14ac:dyDescent="0.35">
      <c r="A430" t="s">
        <v>585</v>
      </c>
      <c r="B430" t="s">
        <v>586</v>
      </c>
      <c r="C430" t="s">
        <v>587</v>
      </c>
      <c r="D430" t="s">
        <v>102</v>
      </c>
      <c r="E430" t="s">
        <v>29</v>
      </c>
      <c r="F430">
        <v>161</v>
      </c>
      <c r="G430" t="s">
        <v>1874</v>
      </c>
      <c r="H430" t="str">
        <f t="shared" si="53"/>
        <v>23</v>
      </c>
      <c r="I430" t="str">
        <f t="shared" si="54"/>
        <v>04</v>
      </c>
      <c r="J430" t="str">
        <f t="shared" si="55"/>
        <v>2023</v>
      </c>
      <c r="K430" t="s">
        <v>1206</v>
      </c>
      <c r="L430" t="s">
        <v>128</v>
      </c>
      <c r="M430" t="s">
        <v>515</v>
      </c>
      <c r="N430" t="s">
        <v>130</v>
      </c>
      <c r="O430" t="s">
        <v>33</v>
      </c>
      <c r="P430" t="s">
        <v>1207</v>
      </c>
      <c r="Q430" t="s">
        <v>1207</v>
      </c>
      <c r="R430">
        <v>1</v>
      </c>
      <c r="S430">
        <v>13995</v>
      </c>
      <c r="T430">
        <v>4198</v>
      </c>
      <c r="U430">
        <v>0</v>
      </c>
      <c r="V430">
        <f t="shared" si="56"/>
        <v>9797</v>
      </c>
      <c r="W430" t="s">
        <v>566</v>
      </c>
      <c r="X430" t="s">
        <v>104</v>
      </c>
      <c r="Y430" t="s">
        <v>37</v>
      </c>
      <c r="Z430">
        <f t="shared" si="57"/>
        <v>5265.472372881356</v>
      </c>
      <c r="AA430" t="s">
        <v>591</v>
      </c>
      <c r="AB430" t="s">
        <v>48</v>
      </c>
      <c r="AC430" t="s">
        <v>48</v>
      </c>
      <c r="AD430" t="str">
        <f t="shared" si="52"/>
        <v>bad</v>
      </c>
    </row>
    <row r="431" spans="1:30" x14ac:dyDescent="0.35">
      <c r="A431" t="s">
        <v>25</v>
      </c>
      <c r="B431" t="s">
        <v>26</v>
      </c>
      <c r="C431" t="s">
        <v>27</v>
      </c>
      <c r="D431" t="s">
        <v>50</v>
      </c>
      <c r="E431" t="s">
        <v>29</v>
      </c>
      <c r="F431">
        <v>255</v>
      </c>
      <c r="G431" t="s">
        <v>1874</v>
      </c>
      <c r="H431" t="str">
        <f t="shared" si="53"/>
        <v>23</v>
      </c>
      <c r="I431" t="str">
        <f t="shared" si="54"/>
        <v>04</v>
      </c>
      <c r="J431" t="str">
        <f t="shared" si="55"/>
        <v>2023</v>
      </c>
      <c r="K431" t="s">
        <v>1208</v>
      </c>
      <c r="L431" t="s">
        <v>128</v>
      </c>
      <c r="M431" t="s">
        <v>515</v>
      </c>
      <c r="N431" t="s">
        <v>130</v>
      </c>
      <c r="O431" t="s">
        <v>33</v>
      </c>
      <c r="P431" t="s">
        <v>524</v>
      </c>
      <c r="Q431" t="s">
        <v>525</v>
      </c>
      <c r="R431">
        <v>1</v>
      </c>
      <c r="S431">
        <v>13995</v>
      </c>
      <c r="T431">
        <v>0</v>
      </c>
      <c r="U431">
        <v>980</v>
      </c>
      <c r="V431">
        <f t="shared" si="56"/>
        <v>13995</v>
      </c>
      <c r="W431" t="s">
        <v>35</v>
      </c>
      <c r="X431" t="s">
        <v>53</v>
      </c>
      <c r="Y431" t="s">
        <v>37</v>
      </c>
      <c r="Z431">
        <f t="shared" si="57"/>
        <v>7521.7194915254231</v>
      </c>
      <c r="AA431" t="s">
        <v>722</v>
      </c>
      <c r="AB431" t="s">
        <v>38</v>
      </c>
      <c r="AC431" t="s">
        <v>38</v>
      </c>
      <c r="AD431" t="str">
        <f t="shared" si="52"/>
        <v>bad</v>
      </c>
    </row>
    <row r="432" spans="1:30" x14ac:dyDescent="0.35">
      <c r="A432" t="s">
        <v>97</v>
      </c>
      <c r="B432" t="s">
        <v>98</v>
      </c>
      <c r="C432" t="s">
        <v>99</v>
      </c>
      <c r="D432" t="s">
        <v>44</v>
      </c>
      <c r="E432" t="s">
        <v>29</v>
      </c>
      <c r="F432">
        <v>1</v>
      </c>
      <c r="G432" t="s">
        <v>1948</v>
      </c>
      <c r="H432" t="str">
        <f t="shared" si="53"/>
        <v>01</v>
      </c>
      <c r="I432" t="str">
        <f t="shared" si="54"/>
        <v>04</v>
      </c>
      <c r="J432" t="str">
        <f t="shared" si="55"/>
        <v>2023</v>
      </c>
      <c r="K432" t="s">
        <v>1209</v>
      </c>
      <c r="L432" t="s">
        <v>30</v>
      </c>
      <c r="M432" t="s">
        <v>31</v>
      </c>
      <c r="N432" t="s">
        <v>32</v>
      </c>
      <c r="O432" t="s">
        <v>33</v>
      </c>
      <c r="P432" t="s">
        <v>107</v>
      </c>
      <c r="Q432" t="s">
        <v>108</v>
      </c>
      <c r="R432">
        <v>1</v>
      </c>
      <c r="S432">
        <v>13495</v>
      </c>
      <c r="T432">
        <v>0</v>
      </c>
      <c r="U432">
        <v>0</v>
      </c>
      <c r="V432">
        <f t="shared" si="56"/>
        <v>13495</v>
      </c>
      <c r="W432" t="s">
        <v>35</v>
      </c>
      <c r="X432" t="s">
        <v>55</v>
      </c>
      <c r="Y432" t="s">
        <v>37</v>
      </c>
      <c r="Z432">
        <f t="shared" si="57"/>
        <v>7252.9906779661014</v>
      </c>
      <c r="AA432" t="s">
        <v>724</v>
      </c>
      <c r="AB432" t="s">
        <v>38</v>
      </c>
      <c r="AC432" t="s">
        <v>38</v>
      </c>
      <c r="AD432" t="str">
        <f t="shared" si="52"/>
        <v>bad</v>
      </c>
    </row>
    <row r="433" spans="1:30" x14ac:dyDescent="0.35">
      <c r="A433" t="s">
        <v>97</v>
      </c>
      <c r="B433" t="s">
        <v>98</v>
      </c>
      <c r="C433" t="s">
        <v>99</v>
      </c>
      <c r="D433" t="s">
        <v>44</v>
      </c>
      <c r="E433" t="s">
        <v>29</v>
      </c>
      <c r="F433">
        <v>5</v>
      </c>
      <c r="G433" t="s">
        <v>1948</v>
      </c>
      <c r="H433" t="str">
        <f t="shared" si="53"/>
        <v>01</v>
      </c>
      <c r="I433" t="str">
        <f t="shared" si="54"/>
        <v>04</v>
      </c>
      <c r="J433" t="str">
        <f t="shared" si="55"/>
        <v>2023</v>
      </c>
      <c r="K433" t="s">
        <v>1210</v>
      </c>
      <c r="L433" t="s">
        <v>30</v>
      </c>
      <c r="M433" t="s">
        <v>31</v>
      </c>
      <c r="N433" t="s">
        <v>32</v>
      </c>
      <c r="O433" t="s">
        <v>33</v>
      </c>
      <c r="P433" t="s">
        <v>109</v>
      </c>
      <c r="Q433" t="s">
        <v>110</v>
      </c>
      <c r="R433">
        <v>1</v>
      </c>
      <c r="S433">
        <v>13495</v>
      </c>
      <c r="T433">
        <v>0</v>
      </c>
      <c r="U433">
        <v>0</v>
      </c>
      <c r="V433">
        <f t="shared" si="56"/>
        <v>13495</v>
      </c>
      <c r="W433" t="s">
        <v>35</v>
      </c>
      <c r="X433" t="s">
        <v>55</v>
      </c>
      <c r="Y433" t="s">
        <v>37</v>
      </c>
      <c r="Z433">
        <f t="shared" si="57"/>
        <v>7252.9906779661014</v>
      </c>
      <c r="AA433" t="s">
        <v>724</v>
      </c>
      <c r="AB433" t="s">
        <v>38</v>
      </c>
      <c r="AC433" t="s">
        <v>38</v>
      </c>
      <c r="AD433" t="str">
        <f t="shared" si="52"/>
        <v>bad</v>
      </c>
    </row>
    <row r="434" spans="1:30" x14ac:dyDescent="0.35">
      <c r="A434" t="s">
        <v>97</v>
      </c>
      <c r="B434" t="s">
        <v>98</v>
      </c>
      <c r="C434" t="s">
        <v>99</v>
      </c>
      <c r="D434" t="s">
        <v>44</v>
      </c>
      <c r="E434" t="s">
        <v>29</v>
      </c>
      <c r="F434">
        <v>6</v>
      </c>
      <c r="G434" t="s">
        <v>1888</v>
      </c>
      <c r="H434" t="str">
        <f t="shared" si="53"/>
        <v>02</v>
      </c>
      <c r="I434" t="str">
        <f t="shared" si="54"/>
        <v>04</v>
      </c>
      <c r="J434" t="str">
        <f t="shared" si="55"/>
        <v>2023</v>
      </c>
      <c r="K434" t="s">
        <v>1211</v>
      </c>
      <c r="L434" t="s">
        <v>128</v>
      </c>
      <c r="M434" t="s">
        <v>129</v>
      </c>
      <c r="N434" t="s">
        <v>130</v>
      </c>
      <c r="O434" t="s">
        <v>33</v>
      </c>
      <c r="P434" t="s">
        <v>141</v>
      </c>
      <c r="Q434" t="s">
        <v>142</v>
      </c>
      <c r="R434">
        <v>1</v>
      </c>
      <c r="S434">
        <v>13495</v>
      </c>
      <c r="T434">
        <v>4048</v>
      </c>
      <c r="U434">
        <v>0</v>
      </c>
      <c r="V434">
        <f t="shared" si="56"/>
        <v>9447</v>
      </c>
      <c r="W434" t="s">
        <v>35</v>
      </c>
      <c r="X434" t="s">
        <v>55</v>
      </c>
      <c r="Y434" t="s">
        <v>37</v>
      </c>
      <c r="Z434">
        <f t="shared" si="57"/>
        <v>5077.3622033898309</v>
      </c>
      <c r="AA434" t="s">
        <v>724</v>
      </c>
      <c r="AB434" t="s">
        <v>48</v>
      </c>
      <c r="AC434" t="s">
        <v>48</v>
      </c>
      <c r="AD434" t="str">
        <f t="shared" si="52"/>
        <v>bad</v>
      </c>
    </row>
    <row r="435" spans="1:30" x14ac:dyDescent="0.35">
      <c r="A435" t="s">
        <v>97</v>
      </c>
      <c r="B435" t="s">
        <v>98</v>
      </c>
      <c r="C435" t="s">
        <v>99</v>
      </c>
      <c r="D435" t="s">
        <v>44</v>
      </c>
      <c r="E435" t="s">
        <v>29</v>
      </c>
      <c r="F435">
        <v>9</v>
      </c>
      <c r="G435" t="s">
        <v>1888</v>
      </c>
      <c r="H435" t="str">
        <f t="shared" si="53"/>
        <v>02</v>
      </c>
      <c r="I435" t="str">
        <f t="shared" si="54"/>
        <v>04</v>
      </c>
      <c r="J435" t="str">
        <f t="shared" si="55"/>
        <v>2023</v>
      </c>
      <c r="K435" t="s">
        <v>1212</v>
      </c>
      <c r="L435" t="s">
        <v>128</v>
      </c>
      <c r="M435" t="s">
        <v>129</v>
      </c>
      <c r="N435" t="s">
        <v>130</v>
      </c>
      <c r="O435" t="s">
        <v>33</v>
      </c>
      <c r="P435" t="s">
        <v>148</v>
      </c>
      <c r="Q435" t="s">
        <v>149</v>
      </c>
      <c r="R435">
        <v>1</v>
      </c>
      <c r="S435">
        <v>13495</v>
      </c>
      <c r="T435">
        <v>4048</v>
      </c>
      <c r="U435">
        <v>0</v>
      </c>
      <c r="V435">
        <f t="shared" si="56"/>
        <v>9447</v>
      </c>
      <c r="W435" t="s">
        <v>35</v>
      </c>
      <c r="X435" t="s">
        <v>47</v>
      </c>
      <c r="Y435" t="s">
        <v>37</v>
      </c>
      <c r="Z435">
        <f t="shared" si="57"/>
        <v>5077.3622033898309</v>
      </c>
      <c r="AA435" t="s">
        <v>847</v>
      </c>
      <c r="AB435" t="s">
        <v>48</v>
      </c>
      <c r="AC435" t="s">
        <v>48</v>
      </c>
      <c r="AD435" t="str">
        <f t="shared" si="52"/>
        <v>bad</v>
      </c>
    </row>
    <row r="436" spans="1:30" x14ac:dyDescent="0.35">
      <c r="A436" t="s">
        <v>585</v>
      </c>
      <c r="B436" t="s">
        <v>586</v>
      </c>
      <c r="C436" t="s">
        <v>587</v>
      </c>
      <c r="D436" t="s">
        <v>44</v>
      </c>
      <c r="E436" t="s">
        <v>29</v>
      </c>
      <c r="F436">
        <v>23</v>
      </c>
      <c r="G436" t="s">
        <v>1889</v>
      </c>
      <c r="H436" t="str">
        <f t="shared" si="53"/>
        <v>04</v>
      </c>
      <c r="I436" t="str">
        <f t="shared" si="54"/>
        <v>04</v>
      </c>
      <c r="J436" t="str">
        <f t="shared" si="55"/>
        <v>2023</v>
      </c>
      <c r="K436" t="s">
        <v>1213</v>
      </c>
      <c r="L436" t="s">
        <v>128</v>
      </c>
      <c r="M436" t="s">
        <v>129</v>
      </c>
      <c r="N436" t="s">
        <v>130</v>
      </c>
      <c r="O436" t="s">
        <v>33</v>
      </c>
      <c r="P436" t="s">
        <v>1214</v>
      </c>
      <c r="Q436" t="s">
        <v>1215</v>
      </c>
      <c r="R436">
        <v>1</v>
      </c>
      <c r="S436">
        <v>13495</v>
      </c>
      <c r="T436">
        <v>0</v>
      </c>
      <c r="U436">
        <v>0</v>
      </c>
      <c r="V436">
        <f t="shared" si="56"/>
        <v>13495</v>
      </c>
      <c r="W436" t="s">
        <v>566</v>
      </c>
      <c r="X436" t="s">
        <v>55</v>
      </c>
      <c r="Y436" t="s">
        <v>37</v>
      </c>
      <c r="Z436">
        <f t="shared" si="57"/>
        <v>7252.9906779661014</v>
      </c>
      <c r="AA436" t="s">
        <v>724</v>
      </c>
      <c r="AB436" t="s">
        <v>38</v>
      </c>
      <c r="AC436" t="s">
        <v>38</v>
      </c>
      <c r="AD436" t="str">
        <f t="shared" si="52"/>
        <v>bad</v>
      </c>
    </row>
    <row r="437" spans="1:30" x14ac:dyDescent="0.35">
      <c r="A437" t="s">
        <v>143</v>
      </c>
      <c r="B437" t="s">
        <v>144</v>
      </c>
      <c r="C437" t="s">
        <v>145</v>
      </c>
      <c r="D437" t="s">
        <v>44</v>
      </c>
      <c r="E437" t="s">
        <v>29</v>
      </c>
      <c r="F437">
        <v>21</v>
      </c>
      <c r="G437" t="s">
        <v>1883</v>
      </c>
      <c r="H437" t="str">
        <f t="shared" si="53"/>
        <v>05</v>
      </c>
      <c r="I437" t="str">
        <f t="shared" si="54"/>
        <v>04</v>
      </c>
      <c r="J437" t="str">
        <f t="shared" si="55"/>
        <v>2023</v>
      </c>
      <c r="K437" t="s">
        <v>1216</v>
      </c>
      <c r="L437" t="s">
        <v>128</v>
      </c>
      <c r="M437" t="s">
        <v>129</v>
      </c>
      <c r="N437" t="s">
        <v>130</v>
      </c>
      <c r="O437" t="s">
        <v>33</v>
      </c>
      <c r="P437" t="s">
        <v>183</v>
      </c>
      <c r="Q437" t="s">
        <v>184</v>
      </c>
      <c r="R437">
        <v>1</v>
      </c>
      <c r="S437">
        <v>13495</v>
      </c>
      <c r="T437">
        <v>0</v>
      </c>
      <c r="U437">
        <v>0</v>
      </c>
      <c r="V437">
        <f t="shared" si="56"/>
        <v>13495</v>
      </c>
      <c r="W437" t="s">
        <v>35</v>
      </c>
      <c r="X437" t="s">
        <v>55</v>
      </c>
      <c r="Y437" t="s">
        <v>37</v>
      </c>
      <c r="Z437">
        <f t="shared" si="57"/>
        <v>7252.9906779661014</v>
      </c>
      <c r="AA437" t="s">
        <v>724</v>
      </c>
      <c r="AB437" t="s">
        <v>38</v>
      </c>
      <c r="AC437" t="s">
        <v>38</v>
      </c>
      <c r="AD437" t="str">
        <f t="shared" si="52"/>
        <v>bad</v>
      </c>
    </row>
    <row r="438" spans="1:30" x14ac:dyDescent="0.35">
      <c r="A438" t="s">
        <v>63</v>
      </c>
      <c r="B438" t="s">
        <v>64</v>
      </c>
      <c r="C438" t="s">
        <v>65</v>
      </c>
      <c r="D438" t="s">
        <v>44</v>
      </c>
      <c r="E438" t="s">
        <v>29</v>
      </c>
      <c r="F438">
        <v>38</v>
      </c>
      <c r="G438" t="s">
        <v>1890</v>
      </c>
      <c r="H438" t="str">
        <f t="shared" si="53"/>
        <v>06</v>
      </c>
      <c r="I438" t="str">
        <f t="shared" si="54"/>
        <v>04</v>
      </c>
      <c r="J438" t="str">
        <f t="shared" si="55"/>
        <v>2023</v>
      </c>
      <c r="K438" t="s">
        <v>1217</v>
      </c>
      <c r="L438" t="s">
        <v>128</v>
      </c>
      <c r="M438" t="s">
        <v>129</v>
      </c>
      <c r="N438" t="s">
        <v>130</v>
      </c>
      <c r="O438" t="s">
        <v>33</v>
      </c>
      <c r="P438" t="s">
        <v>192</v>
      </c>
      <c r="Q438" t="s">
        <v>193</v>
      </c>
      <c r="R438">
        <v>1</v>
      </c>
      <c r="S438">
        <v>13495</v>
      </c>
      <c r="T438">
        <v>0</v>
      </c>
      <c r="U438">
        <v>0</v>
      </c>
      <c r="V438">
        <f t="shared" si="56"/>
        <v>13495</v>
      </c>
      <c r="W438" t="s">
        <v>35</v>
      </c>
      <c r="X438" t="s">
        <v>55</v>
      </c>
      <c r="Y438" t="s">
        <v>37</v>
      </c>
      <c r="Z438">
        <f t="shared" si="57"/>
        <v>7252.9906779661014</v>
      </c>
      <c r="AA438" t="s">
        <v>724</v>
      </c>
      <c r="AB438" t="s">
        <v>38</v>
      </c>
      <c r="AC438" t="s">
        <v>38</v>
      </c>
      <c r="AD438" t="str">
        <f t="shared" si="52"/>
        <v>bad</v>
      </c>
    </row>
    <row r="439" spans="1:30" x14ac:dyDescent="0.35">
      <c r="A439" t="s">
        <v>143</v>
      </c>
      <c r="B439" t="s">
        <v>144</v>
      </c>
      <c r="C439" t="s">
        <v>145</v>
      </c>
      <c r="D439" t="s">
        <v>44</v>
      </c>
      <c r="E439" t="s">
        <v>29</v>
      </c>
      <c r="F439">
        <v>26</v>
      </c>
      <c r="G439" t="s">
        <v>1890</v>
      </c>
      <c r="H439" t="str">
        <f t="shared" si="53"/>
        <v>06</v>
      </c>
      <c r="I439" t="str">
        <f t="shared" si="54"/>
        <v>04</v>
      </c>
      <c r="J439" t="str">
        <f t="shared" si="55"/>
        <v>2023</v>
      </c>
      <c r="K439" t="s">
        <v>1218</v>
      </c>
      <c r="L439" t="s">
        <v>128</v>
      </c>
      <c r="M439" t="s">
        <v>129</v>
      </c>
      <c r="N439" t="s">
        <v>130</v>
      </c>
      <c r="O439" t="s">
        <v>33</v>
      </c>
      <c r="P439" t="s">
        <v>109</v>
      </c>
      <c r="Q439" t="s">
        <v>110</v>
      </c>
      <c r="R439">
        <v>1</v>
      </c>
      <c r="S439">
        <v>13495</v>
      </c>
      <c r="T439">
        <v>0</v>
      </c>
      <c r="U439">
        <v>0</v>
      </c>
      <c r="V439">
        <f t="shared" si="56"/>
        <v>13495</v>
      </c>
      <c r="W439" t="s">
        <v>35</v>
      </c>
      <c r="X439" t="s">
        <v>55</v>
      </c>
      <c r="Y439" t="s">
        <v>37</v>
      </c>
      <c r="Z439">
        <f t="shared" si="57"/>
        <v>7252.9906779661014</v>
      </c>
      <c r="AA439" t="s">
        <v>724</v>
      </c>
      <c r="AB439" t="s">
        <v>38</v>
      </c>
      <c r="AC439" t="s">
        <v>38</v>
      </c>
      <c r="AD439" t="str">
        <f t="shared" si="52"/>
        <v>bad</v>
      </c>
    </row>
    <row r="440" spans="1:30" x14ac:dyDescent="0.35">
      <c r="A440" t="s">
        <v>704</v>
      </c>
      <c r="B440" t="s">
        <v>705</v>
      </c>
      <c r="C440" t="s">
        <v>706</v>
      </c>
      <c r="D440" t="s">
        <v>44</v>
      </c>
      <c r="E440" t="s">
        <v>29</v>
      </c>
      <c r="F440">
        <v>29</v>
      </c>
      <c r="G440" t="s">
        <v>1879</v>
      </c>
      <c r="H440" t="str">
        <f t="shared" si="53"/>
        <v>07</v>
      </c>
      <c r="I440" t="str">
        <f t="shared" si="54"/>
        <v>04</v>
      </c>
      <c r="J440" t="str">
        <f t="shared" si="55"/>
        <v>2023</v>
      </c>
      <c r="K440" t="s">
        <v>1219</v>
      </c>
      <c r="L440" t="s">
        <v>128</v>
      </c>
      <c r="M440" t="s">
        <v>129</v>
      </c>
      <c r="N440" t="s">
        <v>130</v>
      </c>
      <c r="O440" t="s">
        <v>33</v>
      </c>
      <c r="P440" t="s">
        <v>400</v>
      </c>
      <c r="Q440" t="s">
        <v>401</v>
      </c>
      <c r="R440">
        <v>1</v>
      </c>
      <c r="S440">
        <v>13495</v>
      </c>
      <c r="T440">
        <v>5398</v>
      </c>
      <c r="U440">
        <v>0</v>
      </c>
      <c r="V440">
        <f t="shared" si="56"/>
        <v>8097</v>
      </c>
      <c r="W440" t="s">
        <v>566</v>
      </c>
      <c r="X440" t="s">
        <v>55</v>
      </c>
      <c r="Y440" t="s">
        <v>37</v>
      </c>
      <c r="Z440">
        <f t="shared" si="57"/>
        <v>4351.7944067796616</v>
      </c>
      <c r="AA440" t="s">
        <v>724</v>
      </c>
      <c r="AB440" t="s">
        <v>48</v>
      </c>
      <c r="AC440" t="s">
        <v>48</v>
      </c>
      <c r="AD440" t="str">
        <f t="shared" si="52"/>
        <v>bad</v>
      </c>
    </row>
    <row r="441" spans="1:30" x14ac:dyDescent="0.35">
      <c r="A441" t="s">
        <v>575</v>
      </c>
      <c r="B441" t="s">
        <v>576</v>
      </c>
      <c r="C441" t="s">
        <v>577</v>
      </c>
      <c r="D441" t="s">
        <v>44</v>
      </c>
      <c r="E441" t="s">
        <v>29</v>
      </c>
      <c r="F441">
        <v>136</v>
      </c>
      <c r="G441" t="s">
        <v>1879</v>
      </c>
      <c r="H441" t="str">
        <f t="shared" si="53"/>
        <v>07</v>
      </c>
      <c r="I441" t="str">
        <f t="shared" si="54"/>
        <v>04</v>
      </c>
      <c r="J441" t="str">
        <f t="shared" si="55"/>
        <v>2023</v>
      </c>
      <c r="K441" t="s">
        <v>1220</v>
      </c>
      <c r="L441" t="s">
        <v>128</v>
      </c>
      <c r="M441" t="s">
        <v>129</v>
      </c>
      <c r="N441" t="s">
        <v>130</v>
      </c>
      <c r="O441" t="s">
        <v>33</v>
      </c>
      <c r="P441" t="s">
        <v>1221</v>
      </c>
      <c r="Q441" t="s">
        <v>1221</v>
      </c>
      <c r="R441">
        <v>1</v>
      </c>
      <c r="S441">
        <v>13495</v>
      </c>
      <c r="T441">
        <v>4048</v>
      </c>
      <c r="U441">
        <v>0</v>
      </c>
      <c r="V441">
        <f t="shared" si="56"/>
        <v>9447</v>
      </c>
      <c r="W441" t="s">
        <v>566</v>
      </c>
      <c r="X441" t="s">
        <v>55</v>
      </c>
      <c r="Y441" t="s">
        <v>37</v>
      </c>
      <c r="Z441">
        <f t="shared" si="57"/>
        <v>5077.3622033898309</v>
      </c>
      <c r="AA441" t="s">
        <v>724</v>
      </c>
      <c r="AB441" t="s">
        <v>48</v>
      </c>
      <c r="AC441" t="s">
        <v>48</v>
      </c>
      <c r="AD441" t="str">
        <f t="shared" si="52"/>
        <v>bad</v>
      </c>
    </row>
    <row r="442" spans="1:30" x14ac:dyDescent="0.35">
      <c r="A442" t="s">
        <v>678</v>
      </c>
      <c r="B442" t="s">
        <v>679</v>
      </c>
      <c r="C442" t="s">
        <v>680</v>
      </c>
      <c r="D442" t="s">
        <v>44</v>
      </c>
      <c r="E442" t="s">
        <v>29</v>
      </c>
      <c r="F442">
        <v>42</v>
      </c>
      <c r="G442" t="s">
        <v>1880</v>
      </c>
      <c r="H442" t="str">
        <f t="shared" si="53"/>
        <v>08</v>
      </c>
      <c r="I442" t="str">
        <f t="shared" si="54"/>
        <v>04</v>
      </c>
      <c r="J442" t="str">
        <f t="shared" si="55"/>
        <v>2023</v>
      </c>
      <c r="K442" t="s">
        <v>1222</v>
      </c>
      <c r="L442" t="s">
        <v>128</v>
      </c>
      <c r="M442" t="s">
        <v>129</v>
      </c>
      <c r="N442" t="s">
        <v>130</v>
      </c>
      <c r="O442" t="s">
        <v>33</v>
      </c>
      <c r="P442" t="s">
        <v>373</v>
      </c>
      <c r="Q442" t="s">
        <v>374</v>
      </c>
      <c r="R442">
        <v>1</v>
      </c>
      <c r="S442">
        <v>13495</v>
      </c>
      <c r="T442">
        <v>5398</v>
      </c>
      <c r="U442">
        <v>0</v>
      </c>
      <c r="V442">
        <f t="shared" si="56"/>
        <v>8097</v>
      </c>
      <c r="W442" t="s">
        <v>566</v>
      </c>
      <c r="X442" t="s">
        <v>55</v>
      </c>
      <c r="Y442" t="s">
        <v>37</v>
      </c>
      <c r="Z442">
        <f t="shared" si="57"/>
        <v>4351.7944067796616</v>
      </c>
      <c r="AA442" t="s">
        <v>724</v>
      </c>
      <c r="AB442" t="s">
        <v>48</v>
      </c>
      <c r="AC442" t="s">
        <v>48</v>
      </c>
      <c r="AD442" t="str">
        <f t="shared" si="52"/>
        <v>bad</v>
      </c>
    </row>
    <row r="443" spans="1:30" x14ac:dyDescent="0.35">
      <c r="A443" t="s">
        <v>585</v>
      </c>
      <c r="B443" t="s">
        <v>586</v>
      </c>
      <c r="C443" t="s">
        <v>587</v>
      </c>
      <c r="D443" t="s">
        <v>72</v>
      </c>
      <c r="E443" t="s">
        <v>29</v>
      </c>
      <c r="F443">
        <v>53</v>
      </c>
      <c r="G443" t="s">
        <v>1880</v>
      </c>
      <c r="H443" t="str">
        <f t="shared" si="53"/>
        <v>08</v>
      </c>
      <c r="I443" t="str">
        <f t="shared" si="54"/>
        <v>04</v>
      </c>
      <c r="J443" t="str">
        <f t="shared" si="55"/>
        <v>2023</v>
      </c>
      <c r="K443" t="s">
        <v>1223</v>
      </c>
      <c r="L443" t="s">
        <v>128</v>
      </c>
      <c r="M443" t="s">
        <v>129</v>
      </c>
      <c r="N443" t="s">
        <v>130</v>
      </c>
      <c r="O443" t="s">
        <v>33</v>
      </c>
      <c r="P443" t="s">
        <v>275</v>
      </c>
      <c r="Q443" t="s">
        <v>276</v>
      </c>
      <c r="R443">
        <v>1</v>
      </c>
      <c r="S443">
        <v>13495</v>
      </c>
      <c r="T443">
        <v>8097</v>
      </c>
      <c r="U443">
        <v>0</v>
      </c>
      <c r="V443">
        <f t="shared" si="56"/>
        <v>5398</v>
      </c>
      <c r="W443" t="s">
        <v>566</v>
      </c>
      <c r="X443" t="s">
        <v>75</v>
      </c>
      <c r="Y443" t="s">
        <v>37</v>
      </c>
      <c r="Z443">
        <f t="shared" si="57"/>
        <v>2901.1962711864408</v>
      </c>
      <c r="AA443" t="s">
        <v>856</v>
      </c>
      <c r="AB443" t="s">
        <v>48</v>
      </c>
      <c r="AC443" t="s">
        <v>48</v>
      </c>
      <c r="AD443" t="str">
        <f t="shared" si="52"/>
        <v>bad</v>
      </c>
    </row>
    <row r="444" spans="1:30" x14ac:dyDescent="0.35">
      <c r="A444" t="s">
        <v>97</v>
      </c>
      <c r="B444" t="s">
        <v>98</v>
      </c>
      <c r="C444" t="s">
        <v>99</v>
      </c>
      <c r="D444" t="s">
        <v>44</v>
      </c>
      <c r="E444" t="s">
        <v>29</v>
      </c>
      <c r="F444">
        <v>41</v>
      </c>
      <c r="G444" t="s">
        <v>1880</v>
      </c>
      <c r="H444" t="str">
        <f t="shared" si="53"/>
        <v>08</v>
      </c>
      <c r="I444" t="str">
        <f t="shared" si="54"/>
        <v>04</v>
      </c>
      <c r="J444" t="str">
        <f t="shared" si="55"/>
        <v>2023</v>
      </c>
      <c r="K444" t="s">
        <v>1224</v>
      </c>
      <c r="L444" t="s">
        <v>128</v>
      </c>
      <c r="M444" t="s">
        <v>129</v>
      </c>
      <c r="N444" t="s">
        <v>130</v>
      </c>
      <c r="O444" t="s">
        <v>33</v>
      </c>
      <c r="P444" t="s">
        <v>263</v>
      </c>
      <c r="Q444" t="s">
        <v>264</v>
      </c>
      <c r="R444">
        <v>1</v>
      </c>
      <c r="S444">
        <v>13495</v>
      </c>
      <c r="T444">
        <v>1350</v>
      </c>
      <c r="U444">
        <v>0</v>
      </c>
      <c r="V444">
        <f t="shared" si="56"/>
        <v>12145</v>
      </c>
      <c r="W444" t="s">
        <v>35</v>
      </c>
      <c r="X444" t="s">
        <v>55</v>
      </c>
      <c r="Y444" t="s">
        <v>37</v>
      </c>
      <c r="Z444">
        <f t="shared" si="57"/>
        <v>6527.4228813559312</v>
      </c>
      <c r="AA444" t="s">
        <v>724</v>
      </c>
      <c r="AB444" t="s">
        <v>48</v>
      </c>
      <c r="AC444" t="s">
        <v>48</v>
      </c>
      <c r="AD444" t="str">
        <f t="shared" si="52"/>
        <v>bad</v>
      </c>
    </row>
    <row r="445" spans="1:30" x14ac:dyDescent="0.35">
      <c r="A445" t="s">
        <v>143</v>
      </c>
      <c r="B445" t="s">
        <v>144</v>
      </c>
      <c r="C445" t="s">
        <v>145</v>
      </c>
      <c r="D445" t="s">
        <v>44</v>
      </c>
      <c r="E445" t="s">
        <v>29</v>
      </c>
      <c r="F445">
        <v>28</v>
      </c>
      <c r="G445" t="s">
        <v>1880</v>
      </c>
      <c r="H445" t="str">
        <f t="shared" si="53"/>
        <v>08</v>
      </c>
      <c r="I445" t="str">
        <f t="shared" si="54"/>
        <v>04</v>
      </c>
      <c r="J445" t="str">
        <f t="shared" si="55"/>
        <v>2023</v>
      </c>
      <c r="K445" t="s">
        <v>1225</v>
      </c>
      <c r="L445" t="s">
        <v>128</v>
      </c>
      <c r="M445" t="s">
        <v>129</v>
      </c>
      <c r="N445" t="s">
        <v>130</v>
      </c>
      <c r="O445" t="s">
        <v>33</v>
      </c>
      <c r="P445" t="s">
        <v>263</v>
      </c>
      <c r="Q445" t="s">
        <v>264</v>
      </c>
      <c r="R445">
        <v>1</v>
      </c>
      <c r="S445">
        <v>13495</v>
      </c>
      <c r="T445">
        <v>0</v>
      </c>
      <c r="U445">
        <v>0</v>
      </c>
      <c r="V445">
        <f t="shared" si="56"/>
        <v>13495</v>
      </c>
      <c r="W445" t="s">
        <v>35</v>
      </c>
      <c r="X445" t="s">
        <v>55</v>
      </c>
      <c r="Y445" t="s">
        <v>37</v>
      </c>
      <c r="Z445">
        <f t="shared" si="57"/>
        <v>7252.9906779661014</v>
      </c>
      <c r="AA445" t="s">
        <v>724</v>
      </c>
      <c r="AB445" t="s">
        <v>38</v>
      </c>
      <c r="AC445" t="s">
        <v>38</v>
      </c>
      <c r="AD445" t="str">
        <f t="shared" si="52"/>
        <v>bad</v>
      </c>
    </row>
    <row r="446" spans="1:30" x14ac:dyDescent="0.35">
      <c r="A446" t="s">
        <v>25</v>
      </c>
      <c r="B446" t="s">
        <v>26</v>
      </c>
      <c r="C446" t="s">
        <v>27</v>
      </c>
      <c r="D446" t="s">
        <v>72</v>
      </c>
      <c r="E446" t="s">
        <v>29</v>
      </c>
      <c r="F446">
        <v>126</v>
      </c>
      <c r="G446" t="s">
        <v>1878</v>
      </c>
      <c r="H446" t="str">
        <f t="shared" si="53"/>
        <v>09</v>
      </c>
      <c r="I446" t="str">
        <f t="shared" si="54"/>
        <v>04</v>
      </c>
      <c r="J446" t="str">
        <f t="shared" si="55"/>
        <v>2023</v>
      </c>
      <c r="K446" t="s">
        <v>1226</v>
      </c>
      <c r="L446" t="s">
        <v>128</v>
      </c>
      <c r="M446" t="s">
        <v>270</v>
      </c>
      <c r="N446" t="s">
        <v>130</v>
      </c>
      <c r="O446" t="s">
        <v>33</v>
      </c>
      <c r="P446" t="s">
        <v>275</v>
      </c>
      <c r="Q446" t="s">
        <v>276</v>
      </c>
      <c r="R446">
        <v>1</v>
      </c>
      <c r="S446">
        <v>13495</v>
      </c>
      <c r="T446">
        <v>8097</v>
      </c>
      <c r="U446">
        <v>0</v>
      </c>
      <c r="V446">
        <f t="shared" si="56"/>
        <v>5398</v>
      </c>
      <c r="W446" t="s">
        <v>35</v>
      </c>
      <c r="X446" t="s">
        <v>75</v>
      </c>
      <c r="Y446" t="s">
        <v>37</v>
      </c>
      <c r="Z446">
        <f t="shared" si="57"/>
        <v>2901.1962711864408</v>
      </c>
      <c r="AA446" t="s">
        <v>856</v>
      </c>
      <c r="AB446" t="s">
        <v>48</v>
      </c>
      <c r="AC446" t="s">
        <v>48</v>
      </c>
      <c r="AD446" t="str">
        <f t="shared" si="52"/>
        <v>bad</v>
      </c>
    </row>
    <row r="447" spans="1:30" x14ac:dyDescent="0.35">
      <c r="A447" t="s">
        <v>704</v>
      </c>
      <c r="B447" t="s">
        <v>705</v>
      </c>
      <c r="C447" t="s">
        <v>706</v>
      </c>
      <c r="D447" t="s">
        <v>44</v>
      </c>
      <c r="E447" t="s">
        <v>29</v>
      </c>
      <c r="F447">
        <v>43</v>
      </c>
      <c r="G447" t="s">
        <v>1878</v>
      </c>
      <c r="H447" t="str">
        <f t="shared" si="53"/>
        <v>09</v>
      </c>
      <c r="I447" t="str">
        <f t="shared" si="54"/>
        <v>04</v>
      </c>
      <c r="J447" t="str">
        <f t="shared" si="55"/>
        <v>2023</v>
      </c>
      <c r="K447" t="s">
        <v>1227</v>
      </c>
      <c r="L447" t="s">
        <v>128</v>
      </c>
      <c r="M447" t="s">
        <v>270</v>
      </c>
      <c r="N447" t="s">
        <v>130</v>
      </c>
      <c r="O447" t="s">
        <v>33</v>
      </c>
      <c r="P447" t="s">
        <v>478</v>
      </c>
      <c r="Q447" t="s">
        <v>479</v>
      </c>
      <c r="R447">
        <v>1</v>
      </c>
      <c r="S447">
        <v>13495</v>
      </c>
      <c r="T447">
        <v>0</v>
      </c>
      <c r="U447">
        <v>0</v>
      </c>
      <c r="V447">
        <f t="shared" si="56"/>
        <v>13495</v>
      </c>
      <c r="W447" t="s">
        <v>566</v>
      </c>
      <c r="X447" t="s">
        <v>55</v>
      </c>
      <c r="Y447" t="s">
        <v>37</v>
      </c>
      <c r="Z447">
        <f t="shared" si="57"/>
        <v>7252.9906779661014</v>
      </c>
      <c r="AA447" t="s">
        <v>724</v>
      </c>
      <c r="AB447" t="s">
        <v>38</v>
      </c>
      <c r="AC447" t="s">
        <v>38</v>
      </c>
      <c r="AD447" t="str">
        <f t="shared" si="52"/>
        <v>bad</v>
      </c>
    </row>
    <row r="448" spans="1:30" x14ac:dyDescent="0.35">
      <c r="A448" t="s">
        <v>63</v>
      </c>
      <c r="B448" t="s">
        <v>64</v>
      </c>
      <c r="C448" t="s">
        <v>65</v>
      </c>
      <c r="D448" t="s">
        <v>44</v>
      </c>
      <c r="E448" t="s">
        <v>29</v>
      </c>
      <c r="F448">
        <v>78</v>
      </c>
      <c r="G448" t="s">
        <v>1886</v>
      </c>
      <c r="H448" t="str">
        <f t="shared" si="53"/>
        <v>10</v>
      </c>
      <c r="I448" t="str">
        <f t="shared" si="54"/>
        <v>04</v>
      </c>
      <c r="J448" t="str">
        <f t="shared" si="55"/>
        <v>2023</v>
      </c>
      <c r="K448" t="s">
        <v>1228</v>
      </c>
      <c r="L448" t="s">
        <v>128</v>
      </c>
      <c r="M448" t="s">
        <v>270</v>
      </c>
      <c r="N448" t="s">
        <v>130</v>
      </c>
      <c r="O448" t="s">
        <v>33</v>
      </c>
      <c r="P448" t="s">
        <v>107</v>
      </c>
      <c r="Q448" t="s">
        <v>108</v>
      </c>
      <c r="R448">
        <v>1</v>
      </c>
      <c r="S448">
        <v>13495</v>
      </c>
      <c r="T448">
        <v>5398</v>
      </c>
      <c r="U448">
        <v>0</v>
      </c>
      <c r="V448">
        <f t="shared" si="56"/>
        <v>8097</v>
      </c>
      <c r="W448" t="s">
        <v>35</v>
      </c>
      <c r="X448" t="s">
        <v>55</v>
      </c>
      <c r="Y448" t="s">
        <v>37</v>
      </c>
      <c r="Z448">
        <f t="shared" si="57"/>
        <v>4351.7944067796616</v>
      </c>
      <c r="AA448" t="s">
        <v>724</v>
      </c>
      <c r="AB448" t="s">
        <v>48</v>
      </c>
      <c r="AC448" t="s">
        <v>48</v>
      </c>
      <c r="AD448" t="str">
        <f t="shared" si="52"/>
        <v>bad</v>
      </c>
    </row>
    <row r="449" spans="1:30" x14ac:dyDescent="0.35">
      <c r="A449" t="s">
        <v>113</v>
      </c>
      <c r="B449" t="s">
        <v>114</v>
      </c>
      <c r="C449" t="s">
        <v>115</v>
      </c>
      <c r="D449" t="s">
        <v>44</v>
      </c>
      <c r="E449" t="s">
        <v>29</v>
      </c>
      <c r="F449">
        <v>55</v>
      </c>
      <c r="G449" t="s">
        <v>1891</v>
      </c>
      <c r="H449" t="str">
        <f t="shared" si="53"/>
        <v>11</v>
      </c>
      <c r="I449" t="str">
        <f t="shared" si="54"/>
        <v>04</v>
      </c>
      <c r="J449" t="str">
        <f t="shared" si="55"/>
        <v>2023</v>
      </c>
      <c r="K449" t="s">
        <v>1229</v>
      </c>
      <c r="L449" t="s">
        <v>128</v>
      </c>
      <c r="M449" t="s">
        <v>270</v>
      </c>
      <c r="N449" t="s">
        <v>130</v>
      </c>
      <c r="O449" t="s">
        <v>33</v>
      </c>
      <c r="P449" t="s">
        <v>322</v>
      </c>
      <c r="Q449" t="s">
        <v>323</v>
      </c>
      <c r="R449">
        <v>1</v>
      </c>
      <c r="S449">
        <v>13495</v>
      </c>
      <c r="T449">
        <v>5398</v>
      </c>
      <c r="U449">
        <v>0</v>
      </c>
      <c r="V449">
        <f t="shared" si="56"/>
        <v>8097</v>
      </c>
      <c r="W449" t="s">
        <v>35</v>
      </c>
      <c r="X449" t="s">
        <v>55</v>
      </c>
      <c r="Y449" t="s">
        <v>37</v>
      </c>
      <c r="Z449">
        <f t="shared" si="57"/>
        <v>4351.7944067796616</v>
      </c>
      <c r="AA449" t="s">
        <v>724</v>
      </c>
      <c r="AB449" t="s">
        <v>48</v>
      </c>
      <c r="AC449" t="s">
        <v>48</v>
      </c>
      <c r="AD449" t="str">
        <f t="shared" si="52"/>
        <v>bad</v>
      </c>
    </row>
    <row r="450" spans="1:30" x14ac:dyDescent="0.35">
      <c r="A450" t="s">
        <v>63</v>
      </c>
      <c r="B450" t="s">
        <v>64</v>
      </c>
      <c r="C450" t="s">
        <v>65</v>
      </c>
      <c r="D450" t="s">
        <v>44</v>
      </c>
      <c r="E450" t="s">
        <v>29</v>
      </c>
      <c r="F450">
        <v>90</v>
      </c>
      <c r="G450" t="s">
        <v>1884</v>
      </c>
      <c r="H450" t="str">
        <f t="shared" si="53"/>
        <v>12</v>
      </c>
      <c r="I450" t="str">
        <f t="shared" si="54"/>
        <v>04</v>
      </c>
      <c r="J450" t="str">
        <f t="shared" si="55"/>
        <v>2023</v>
      </c>
      <c r="K450" t="s">
        <v>1230</v>
      </c>
      <c r="L450" t="s">
        <v>128</v>
      </c>
      <c r="M450" t="s">
        <v>270</v>
      </c>
      <c r="N450" t="s">
        <v>130</v>
      </c>
      <c r="O450" t="s">
        <v>33</v>
      </c>
      <c r="P450" t="s">
        <v>339</v>
      </c>
      <c r="Q450" t="s">
        <v>340</v>
      </c>
      <c r="R450">
        <v>1</v>
      </c>
      <c r="S450">
        <v>13495</v>
      </c>
      <c r="T450">
        <v>4048</v>
      </c>
      <c r="U450">
        <v>0</v>
      </c>
      <c r="V450">
        <f t="shared" si="56"/>
        <v>9447</v>
      </c>
      <c r="W450" t="s">
        <v>35</v>
      </c>
      <c r="X450" t="s">
        <v>55</v>
      </c>
      <c r="Y450" t="s">
        <v>37</v>
      </c>
      <c r="Z450">
        <f t="shared" si="57"/>
        <v>5077.3622033898309</v>
      </c>
      <c r="AA450" t="s">
        <v>724</v>
      </c>
      <c r="AB450" t="s">
        <v>48</v>
      </c>
      <c r="AC450" t="s">
        <v>48</v>
      </c>
      <c r="AD450" t="str">
        <f t="shared" ref="AD450:AD513" si="58">IF(Z450&gt;10000,"good","bad")</f>
        <v>bad</v>
      </c>
    </row>
    <row r="451" spans="1:30" x14ac:dyDescent="0.35">
      <c r="A451" t="s">
        <v>585</v>
      </c>
      <c r="B451" t="s">
        <v>586</v>
      </c>
      <c r="C451" t="s">
        <v>587</v>
      </c>
      <c r="D451" t="s">
        <v>44</v>
      </c>
      <c r="E451" t="s">
        <v>29</v>
      </c>
      <c r="F451">
        <v>74</v>
      </c>
      <c r="G451" t="s">
        <v>1884</v>
      </c>
      <c r="H451" t="str">
        <f t="shared" ref="H451:H514" si="59">TEXT(G451,"DD")</f>
        <v>12</v>
      </c>
      <c r="I451" t="str">
        <f t="shared" ref="I451:I514" si="60">TEXT(G451,"MM")</f>
        <v>04</v>
      </c>
      <c r="J451" t="str">
        <f t="shared" ref="J451:J514" si="61">TEXT(G451,"YYYY")</f>
        <v>2023</v>
      </c>
      <c r="K451" t="s">
        <v>1231</v>
      </c>
      <c r="L451" t="s">
        <v>128</v>
      </c>
      <c r="M451" t="s">
        <v>270</v>
      </c>
      <c r="N451" t="s">
        <v>130</v>
      </c>
      <c r="O451" t="s">
        <v>33</v>
      </c>
      <c r="P451" t="s">
        <v>183</v>
      </c>
      <c r="Q451" t="s">
        <v>184</v>
      </c>
      <c r="R451">
        <v>1</v>
      </c>
      <c r="S451">
        <v>13495</v>
      </c>
      <c r="T451">
        <v>0</v>
      </c>
      <c r="U451">
        <v>0</v>
      </c>
      <c r="V451">
        <f t="shared" si="56"/>
        <v>13495</v>
      </c>
      <c r="W451" t="s">
        <v>566</v>
      </c>
      <c r="X451" t="s">
        <v>55</v>
      </c>
      <c r="Y451" t="s">
        <v>37</v>
      </c>
      <c r="Z451">
        <f t="shared" si="57"/>
        <v>7252.9906779661014</v>
      </c>
      <c r="AA451" t="s">
        <v>724</v>
      </c>
      <c r="AB451" t="s">
        <v>38</v>
      </c>
      <c r="AC451" t="s">
        <v>38</v>
      </c>
      <c r="AD451" t="str">
        <f t="shared" si="58"/>
        <v>bad</v>
      </c>
    </row>
    <row r="452" spans="1:30" x14ac:dyDescent="0.35">
      <c r="A452" t="s">
        <v>668</v>
      </c>
      <c r="B452" t="s">
        <v>669</v>
      </c>
      <c r="C452" t="s">
        <v>670</v>
      </c>
      <c r="D452" t="s">
        <v>44</v>
      </c>
      <c r="E452" t="s">
        <v>29</v>
      </c>
      <c r="F452">
        <v>69</v>
      </c>
      <c r="G452" t="s">
        <v>1884</v>
      </c>
      <c r="H452" t="str">
        <f t="shared" si="59"/>
        <v>12</v>
      </c>
      <c r="I452" t="str">
        <f t="shared" si="60"/>
        <v>04</v>
      </c>
      <c r="J452" t="str">
        <f t="shared" si="61"/>
        <v>2023</v>
      </c>
      <c r="K452" t="s">
        <v>1232</v>
      </c>
      <c r="L452" t="s">
        <v>128</v>
      </c>
      <c r="M452" t="s">
        <v>270</v>
      </c>
      <c r="N452" t="s">
        <v>130</v>
      </c>
      <c r="O452" t="s">
        <v>33</v>
      </c>
      <c r="P452" t="s">
        <v>263</v>
      </c>
      <c r="Q452" t="s">
        <v>264</v>
      </c>
      <c r="R452">
        <v>1</v>
      </c>
      <c r="S452">
        <v>13495</v>
      </c>
      <c r="T452">
        <v>1350</v>
      </c>
      <c r="U452">
        <v>0</v>
      </c>
      <c r="V452">
        <f t="shared" si="56"/>
        <v>12145</v>
      </c>
      <c r="W452" t="s">
        <v>566</v>
      </c>
      <c r="X452" t="s">
        <v>55</v>
      </c>
      <c r="Y452" t="s">
        <v>37</v>
      </c>
      <c r="Z452">
        <f t="shared" si="57"/>
        <v>6527.4228813559312</v>
      </c>
      <c r="AA452" t="s">
        <v>724</v>
      </c>
      <c r="AB452" t="s">
        <v>48</v>
      </c>
      <c r="AC452" t="s">
        <v>48</v>
      </c>
      <c r="AD452" t="str">
        <f t="shared" si="58"/>
        <v>bad</v>
      </c>
    </row>
    <row r="453" spans="1:30" x14ac:dyDescent="0.35">
      <c r="A453" t="s">
        <v>143</v>
      </c>
      <c r="B453" t="s">
        <v>144</v>
      </c>
      <c r="C453" t="s">
        <v>145</v>
      </c>
      <c r="D453" t="s">
        <v>44</v>
      </c>
      <c r="E453" t="s">
        <v>29</v>
      </c>
      <c r="F453">
        <v>45</v>
      </c>
      <c r="G453" t="s">
        <v>1872</v>
      </c>
      <c r="H453" t="str">
        <f t="shared" si="59"/>
        <v>14</v>
      </c>
      <c r="I453" t="str">
        <f t="shared" si="60"/>
        <v>04</v>
      </c>
      <c r="J453" t="str">
        <f t="shared" si="61"/>
        <v>2023</v>
      </c>
      <c r="K453" t="s">
        <v>1233</v>
      </c>
      <c r="L453" t="s">
        <v>128</v>
      </c>
      <c r="M453" t="s">
        <v>270</v>
      </c>
      <c r="N453" t="s">
        <v>130</v>
      </c>
      <c r="O453" t="s">
        <v>33</v>
      </c>
      <c r="P453" t="s">
        <v>322</v>
      </c>
      <c r="Q453" t="s">
        <v>323</v>
      </c>
      <c r="R453">
        <v>1</v>
      </c>
      <c r="S453">
        <v>13495</v>
      </c>
      <c r="T453">
        <v>5398</v>
      </c>
      <c r="U453">
        <v>0</v>
      </c>
      <c r="V453">
        <f t="shared" si="56"/>
        <v>8097</v>
      </c>
      <c r="W453" t="s">
        <v>35</v>
      </c>
      <c r="X453" t="s">
        <v>55</v>
      </c>
      <c r="Y453" t="s">
        <v>37</v>
      </c>
      <c r="Z453">
        <f t="shared" si="57"/>
        <v>4351.7944067796616</v>
      </c>
      <c r="AA453" t="s">
        <v>724</v>
      </c>
      <c r="AB453" t="s">
        <v>48</v>
      </c>
      <c r="AC453" t="s">
        <v>48</v>
      </c>
      <c r="AD453" t="str">
        <f t="shared" si="58"/>
        <v>bad</v>
      </c>
    </row>
    <row r="454" spans="1:30" x14ac:dyDescent="0.35">
      <c r="A454" t="s">
        <v>97</v>
      </c>
      <c r="B454" t="s">
        <v>98</v>
      </c>
      <c r="C454" t="s">
        <v>99</v>
      </c>
      <c r="D454" t="s">
        <v>44</v>
      </c>
      <c r="E454" t="s">
        <v>29</v>
      </c>
      <c r="F454">
        <v>61</v>
      </c>
      <c r="G454" t="s">
        <v>1872</v>
      </c>
      <c r="H454" t="str">
        <f t="shared" si="59"/>
        <v>14</v>
      </c>
      <c r="I454" t="str">
        <f t="shared" si="60"/>
        <v>04</v>
      </c>
      <c r="J454" t="str">
        <f t="shared" si="61"/>
        <v>2023</v>
      </c>
      <c r="K454" t="s">
        <v>1234</v>
      </c>
      <c r="L454" t="s">
        <v>128</v>
      </c>
      <c r="M454" t="s">
        <v>270</v>
      </c>
      <c r="N454" t="s">
        <v>130</v>
      </c>
      <c r="O454" t="s">
        <v>33</v>
      </c>
      <c r="P454" t="s">
        <v>373</v>
      </c>
      <c r="Q454" t="s">
        <v>374</v>
      </c>
      <c r="R454">
        <v>1</v>
      </c>
      <c r="S454">
        <v>13495</v>
      </c>
      <c r="T454">
        <v>5398</v>
      </c>
      <c r="U454">
        <v>0</v>
      </c>
      <c r="V454">
        <f t="shared" si="56"/>
        <v>8097</v>
      </c>
      <c r="W454" t="s">
        <v>35</v>
      </c>
      <c r="X454" t="s">
        <v>55</v>
      </c>
      <c r="Y454" t="s">
        <v>37</v>
      </c>
      <c r="Z454">
        <f t="shared" si="57"/>
        <v>4351.7944067796616</v>
      </c>
      <c r="AA454" t="s">
        <v>724</v>
      </c>
      <c r="AB454" t="s">
        <v>48</v>
      </c>
      <c r="AC454" t="s">
        <v>48</v>
      </c>
      <c r="AD454" t="str">
        <f t="shared" si="58"/>
        <v>bad</v>
      </c>
    </row>
    <row r="455" spans="1:30" x14ac:dyDescent="0.35">
      <c r="A455" t="s">
        <v>825</v>
      </c>
      <c r="B455" t="s">
        <v>826</v>
      </c>
      <c r="C455" t="s">
        <v>827</v>
      </c>
      <c r="D455" t="s">
        <v>44</v>
      </c>
      <c r="E455" t="s">
        <v>29</v>
      </c>
      <c r="F455">
        <v>30</v>
      </c>
      <c r="G455" t="s">
        <v>1872</v>
      </c>
      <c r="H455" t="str">
        <f t="shared" si="59"/>
        <v>14</v>
      </c>
      <c r="I455" t="str">
        <f t="shared" si="60"/>
        <v>04</v>
      </c>
      <c r="J455" t="str">
        <f t="shared" si="61"/>
        <v>2023</v>
      </c>
      <c r="K455" t="s">
        <v>1235</v>
      </c>
      <c r="L455" t="s">
        <v>128</v>
      </c>
      <c r="M455" t="s">
        <v>270</v>
      </c>
      <c r="N455" t="s">
        <v>130</v>
      </c>
      <c r="O455" t="s">
        <v>33</v>
      </c>
      <c r="P455" t="s">
        <v>1236</v>
      </c>
      <c r="Q455" t="s">
        <v>1237</v>
      </c>
      <c r="R455">
        <v>1</v>
      </c>
      <c r="S455">
        <v>13495</v>
      </c>
      <c r="T455">
        <v>0</v>
      </c>
      <c r="U455">
        <v>0</v>
      </c>
      <c r="V455">
        <f t="shared" si="56"/>
        <v>13495</v>
      </c>
      <c r="W455" t="s">
        <v>566</v>
      </c>
      <c r="X455" t="s">
        <v>55</v>
      </c>
      <c r="Y455" t="s">
        <v>37</v>
      </c>
      <c r="Z455">
        <f t="shared" si="57"/>
        <v>7252.9906779661014</v>
      </c>
      <c r="AA455" t="s">
        <v>724</v>
      </c>
      <c r="AB455" t="s">
        <v>38</v>
      </c>
      <c r="AC455" t="s">
        <v>38</v>
      </c>
      <c r="AD455" t="str">
        <f t="shared" si="58"/>
        <v>bad</v>
      </c>
    </row>
    <row r="456" spans="1:30" x14ac:dyDescent="0.35">
      <c r="A456" t="s">
        <v>113</v>
      </c>
      <c r="B456" t="s">
        <v>114</v>
      </c>
      <c r="C456" t="s">
        <v>115</v>
      </c>
      <c r="D456" t="s">
        <v>72</v>
      </c>
      <c r="E456" t="s">
        <v>29</v>
      </c>
      <c r="F456">
        <v>69</v>
      </c>
      <c r="G456" t="s">
        <v>1872</v>
      </c>
      <c r="H456" t="str">
        <f t="shared" si="59"/>
        <v>14</v>
      </c>
      <c r="I456" t="str">
        <f t="shared" si="60"/>
        <v>04</v>
      </c>
      <c r="J456" t="str">
        <f t="shared" si="61"/>
        <v>2023</v>
      </c>
      <c r="K456" t="s">
        <v>1238</v>
      </c>
      <c r="L456" t="s">
        <v>128</v>
      </c>
      <c r="M456" t="s">
        <v>270</v>
      </c>
      <c r="N456" t="s">
        <v>130</v>
      </c>
      <c r="O456" t="s">
        <v>33</v>
      </c>
      <c r="P456" t="s">
        <v>276</v>
      </c>
      <c r="Q456" t="s">
        <v>276</v>
      </c>
      <c r="R456">
        <v>1</v>
      </c>
      <c r="S456">
        <v>13495</v>
      </c>
      <c r="T456">
        <v>8097</v>
      </c>
      <c r="U456">
        <v>0</v>
      </c>
      <c r="V456">
        <f t="shared" si="56"/>
        <v>5398</v>
      </c>
      <c r="W456" t="s">
        <v>35</v>
      </c>
      <c r="X456" t="s">
        <v>75</v>
      </c>
      <c r="Y456" t="s">
        <v>37</v>
      </c>
      <c r="Z456">
        <f t="shared" si="57"/>
        <v>2901.1962711864408</v>
      </c>
      <c r="AA456" t="s">
        <v>856</v>
      </c>
      <c r="AB456" t="s">
        <v>48</v>
      </c>
      <c r="AC456" t="s">
        <v>48</v>
      </c>
      <c r="AD456" t="str">
        <f t="shared" si="58"/>
        <v>bad</v>
      </c>
    </row>
    <row r="457" spans="1:30" x14ac:dyDescent="0.35">
      <c r="A457" t="s">
        <v>704</v>
      </c>
      <c r="B457" t="s">
        <v>705</v>
      </c>
      <c r="C457" t="s">
        <v>706</v>
      </c>
      <c r="D457" t="s">
        <v>44</v>
      </c>
      <c r="E457" t="s">
        <v>29</v>
      </c>
      <c r="F457">
        <v>81</v>
      </c>
      <c r="G457" t="s">
        <v>1892</v>
      </c>
      <c r="H457" t="str">
        <f t="shared" si="59"/>
        <v>15</v>
      </c>
      <c r="I457" t="str">
        <f t="shared" si="60"/>
        <v>04</v>
      </c>
      <c r="J457" t="str">
        <f t="shared" si="61"/>
        <v>2023</v>
      </c>
      <c r="K457" t="s">
        <v>1239</v>
      </c>
      <c r="L457" t="s">
        <v>128</v>
      </c>
      <c r="M457" t="s">
        <v>270</v>
      </c>
      <c r="N457" t="s">
        <v>130</v>
      </c>
      <c r="O457" t="s">
        <v>33</v>
      </c>
      <c r="P457" t="s">
        <v>148</v>
      </c>
      <c r="Q457" t="s">
        <v>149</v>
      </c>
      <c r="R457">
        <v>1</v>
      </c>
      <c r="S457">
        <v>13495</v>
      </c>
      <c r="T457">
        <v>5398</v>
      </c>
      <c r="U457">
        <v>0</v>
      </c>
      <c r="V457">
        <f t="shared" si="56"/>
        <v>8097</v>
      </c>
      <c r="W457" t="s">
        <v>566</v>
      </c>
      <c r="X457" t="s">
        <v>47</v>
      </c>
      <c r="Y457" t="s">
        <v>37</v>
      </c>
      <c r="Z457">
        <f t="shared" si="57"/>
        <v>4351.7944067796616</v>
      </c>
      <c r="AA457" t="s">
        <v>847</v>
      </c>
      <c r="AB457" t="s">
        <v>48</v>
      </c>
      <c r="AC457" t="s">
        <v>48</v>
      </c>
      <c r="AD457" t="str">
        <f t="shared" si="58"/>
        <v>bad</v>
      </c>
    </row>
    <row r="458" spans="1:30" x14ac:dyDescent="0.35">
      <c r="A458" t="s">
        <v>63</v>
      </c>
      <c r="B458" t="s">
        <v>64</v>
      </c>
      <c r="C458" t="s">
        <v>65</v>
      </c>
      <c r="D458" t="s">
        <v>72</v>
      </c>
      <c r="E458" t="s">
        <v>29</v>
      </c>
      <c r="F458">
        <v>112</v>
      </c>
      <c r="G458" t="s">
        <v>1892</v>
      </c>
      <c r="H458" t="str">
        <f t="shared" si="59"/>
        <v>15</v>
      </c>
      <c r="I458" t="str">
        <f t="shared" si="60"/>
        <v>04</v>
      </c>
      <c r="J458" t="str">
        <f t="shared" si="61"/>
        <v>2023</v>
      </c>
      <c r="K458" t="s">
        <v>1240</v>
      </c>
      <c r="L458" t="s">
        <v>128</v>
      </c>
      <c r="M458" t="s">
        <v>270</v>
      </c>
      <c r="N458" t="s">
        <v>130</v>
      </c>
      <c r="O458" t="s">
        <v>33</v>
      </c>
      <c r="P458" t="s">
        <v>395</v>
      </c>
      <c r="Q458" t="s">
        <v>395</v>
      </c>
      <c r="R458">
        <v>1</v>
      </c>
      <c r="S458">
        <v>13495</v>
      </c>
      <c r="T458">
        <v>5398</v>
      </c>
      <c r="U458">
        <v>0</v>
      </c>
      <c r="V458">
        <f t="shared" ref="V458:V480" si="62">S458-T458</f>
        <v>8097</v>
      </c>
      <c r="W458" t="s">
        <v>35</v>
      </c>
      <c r="X458" t="s">
        <v>75</v>
      </c>
      <c r="Y458" t="s">
        <v>37</v>
      </c>
      <c r="Z458">
        <f t="shared" ref="Z458:Z480" si="63">IF(Y458="Traditional",V458-(V458*31%)-(V458*18/118),V458-(V458*22%)-(V458*18/118))</f>
        <v>4351.7944067796616</v>
      </c>
      <c r="AA458" t="s">
        <v>856</v>
      </c>
      <c r="AB458" t="s">
        <v>48</v>
      </c>
      <c r="AC458" t="s">
        <v>48</v>
      </c>
      <c r="AD458" t="str">
        <f t="shared" si="58"/>
        <v>bad</v>
      </c>
    </row>
    <row r="459" spans="1:30" x14ac:dyDescent="0.35">
      <c r="A459" t="s">
        <v>825</v>
      </c>
      <c r="B459" t="s">
        <v>826</v>
      </c>
      <c r="C459" t="s">
        <v>827</v>
      </c>
      <c r="D459" t="s">
        <v>44</v>
      </c>
      <c r="E459" t="s">
        <v>29</v>
      </c>
      <c r="F459">
        <v>36</v>
      </c>
      <c r="G459" t="s">
        <v>1892</v>
      </c>
      <c r="H459" t="str">
        <f t="shared" si="59"/>
        <v>15</v>
      </c>
      <c r="I459" t="str">
        <f t="shared" si="60"/>
        <v>04</v>
      </c>
      <c r="J459" t="str">
        <f t="shared" si="61"/>
        <v>2023</v>
      </c>
      <c r="K459" t="s">
        <v>1241</v>
      </c>
      <c r="L459" t="s">
        <v>128</v>
      </c>
      <c r="M459" t="s">
        <v>270</v>
      </c>
      <c r="N459" t="s">
        <v>130</v>
      </c>
      <c r="O459" t="s">
        <v>33</v>
      </c>
      <c r="P459" t="s">
        <v>478</v>
      </c>
      <c r="Q459" t="s">
        <v>479</v>
      </c>
      <c r="R459">
        <v>1</v>
      </c>
      <c r="S459">
        <v>13495</v>
      </c>
      <c r="T459">
        <v>0</v>
      </c>
      <c r="U459">
        <v>945</v>
      </c>
      <c r="V459">
        <f t="shared" si="62"/>
        <v>13495</v>
      </c>
      <c r="W459" t="s">
        <v>566</v>
      </c>
      <c r="X459" t="s">
        <v>55</v>
      </c>
      <c r="Y459" t="s">
        <v>37</v>
      </c>
      <c r="Z459">
        <f t="shared" si="63"/>
        <v>7252.9906779661014</v>
      </c>
      <c r="AA459" t="s">
        <v>724</v>
      </c>
      <c r="AB459" t="s">
        <v>38</v>
      </c>
      <c r="AC459" t="s">
        <v>38</v>
      </c>
      <c r="AD459" t="str">
        <f t="shared" si="58"/>
        <v>bad</v>
      </c>
    </row>
    <row r="460" spans="1:30" x14ac:dyDescent="0.35">
      <c r="A460" t="s">
        <v>113</v>
      </c>
      <c r="B460" t="s">
        <v>114</v>
      </c>
      <c r="C460" t="s">
        <v>115</v>
      </c>
      <c r="D460" t="s">
        <v>44</v>
      </c>
      <c r="E460" t="s">
        <v>29</v>
      </c>
      <c r="F460">
        <v>86</v>
      </c>
      <c r="G460" t="s">
        <v>1892</v>
      </c>
      <c r="H460" t="str">
        <f t="shared" si="59"/>
        <v>15</v>
      </c>
      <c r="I460" t="str">
        <f t="shared" si="60"/>
        <v>04</v>
      </c>
      <c r="J460" t="str">
        <f t="shared" si="61"/>
        <v>2023</v>
      </c>
      <c r="K460" t="s">
        <v>1242</v>
      </c>
      <c r="L460" t="s">
        <v>128</v>
      </c>
      <c r="M460" t="s">
        <v>270</v>
      </c>
      <c r="N460" t="s">
        <v>130</v>
      </c>
      <c r="O460" t="s">
        <v>33</v>
      </c>
      <c r="P460" t="s">
        <v>400</v>
      </c>
      <c r="Q460" t="s">
        <v>401</v>
      </c>
      <c r="R460">
        <v>1</v>
      </c>
      <c r="S460">
        <v>13495</v>
      </c>
      <c r="T460">
        <v>5398</v>
      </c>
      <c r="U460">
        <v>0</v>
      </c>
      <c r="V460">
        <f t="shared" si="62"/>
        <v>8097</v>
      </c>
      <c r="W460" t="s">
        <v>35</v>
      </c>
      <c r="X460" t="s">
        <v>55</v>
      </c>
      <c r="Y460" t="s">
        <v>37</v>
      </c>
      <c r="Z460">
        <f t="shared" si="63"/>
        <v>4351.7944067796616</v>
      </c>
      <c r="AA460" t="s">
        <v>724</v>
      </c>
      <c r="AB460" t="s">
        <v>48</v>
      </c>
      <c r="AC460" t="s">
        <v>48</v>
      </c>
      <c r="AD460" t="str">
        <f t="shared" si="58"/>
        <v>bad</v>
      </c>
    </row>
    <row r="461" spans="1:30" x14ac:dyDescent="0.35">
      <c r="A461" t="s">
        <v>113</v>
      </c>
      <c r="B461" t="s">
        <v>114</v>
      </c>
      <c r="C461" t="s">
        <v>115</v>
      </c>
      <c r="D461" t="s">
        <v>72</v>
      </c>
      <c r="E461" t="s">
        <v>29</v>
      </c>
      <c r="F461">
        <v>82</v>
      </c>
      <c r="G461" t="s">
        <v>1892</v>
      </c>
      <c r="H461" t="str">
        <f t="shared" si="59"/>
        <v>15</v>
      </c>
      <c r="I461" t="str">
        <f t="shared" si="60"/>
        <v>04</v>
      </c>
      <c r="J461" t="str">
        <f t="shared" si="61"/>
        <v>2023</v>
      </c>
      <c r="K461" t="s">
        <v>1243</v>
      </c>
      <c r="L461" t="s">
        <v>128</v>
      </c>
      <c r="M461" t="s">
        <v>270</v>
      </c>
      <c r="N461" t="s">
        <v>130</v>
      </c>
      <c r="O461" t="s">
        <v>33</v>
      </c>
      <c r="P461" t="s">
        <v>275</v>
      </c>
      <c r="Q461" t="s">
        <v>276</v>
      </c>
      <c r="R461">
        <v>1</v>
      </c>
      <c r="S461">
        <v>13495</v>
      </c>
      <c r="T461">
        <v>8097</v>
      </c>
      <c r="U461">
        <v>0</v>
      </c>
      <c r="V461">
        <f t="shared" si="62"/>
        <v>5398</v>
      </c>
      <c r="W461" t="s">
        <v>35</v>
      </c>
      <c r="X461" t="s">
        <v>75</v>
      </c>
      <c r="Y461" t="s">
        <v>37</v>
      </c>
      <c r="Z461">
        <f t="shared" si="63"/>
        <v>2901.1962711864408</v>
      </c>
      <c r="AA461" t="s">
        <v>856</v>
      </c>
      <c r="AB461" t="s">
        <v>48</v>
      </c>
      <c r="AC461" t="s">
        <v>48</v>
      </c>
      <c r="AD461" t="str">
        <f t="shared" si="58"/>
        <v>bad</v>
      </c>
    </row>
    <row r="462" spans="1:30" x14ac:dyDescent="0.35">
      <c r="A462" t="s">
        <v>561</v>
      </c>
      <c r="B462" t="s">
        <v>562</v>
      </c>
      <c r="C462" t="s">
        <v>563</v>
      </c>
      <c r="D462" t="s">
        <v>44</v>
      </c>
      <c r="E462" t="s">
        <v>29</v>
      </c>
      <c r="F462">
        <v>112</v>
      </c>
      <c r="G462" t="s">
        <v>1876</v>
      </c>
      <c r="H462" t="str">
        <f t="shared" si="59"/>
        <v>16</v>
      </c>
      <c r="I462" t="str">
        <f t="shared" si="60"/>
        <v>04</v>
      </c>
      <c r="J462" t="str">
        <f t="shared" si="61"/>
        <v>2023</v>
      </c>
      <c r="K462" t="s">
        <v>1244</v>
      </c>
      <c r="L462" t="s">
        <v>128</v>
      </c>
      <c r="M462" t="s">
        <v>408</v>
      </c>
      <c r="N462" t="s">
        <v>130</v>
      </c>
      <c r="O462" t="s">
        <v>33</v>
      </c>
      <c r="P462" t="s">
        <v>263</v>
      </c>
      <c r="Q462" t="s">
        <v>264</v>
      </c>
      <c r="R462">
        <v>1</v>
      </c>
      <c r="S462">
        <v>13495</v>
      </c>
      <c r="T462">
        <v>1350</v>
      </c>
      <c r="U462">
        <v>0</v>
      </c>
      <c r="V462">
        <f t="shared" si="62"/>
        <v>12145</v>
      </c>
      <c r="W462" t="s">
        <v>566</v>
      </c>
      <c r="X462" t="s">
        <v>55</v>
      </c>
      <c r="Y462" t="s">
        <v>37</v>
      </c>
      <c r="Z462">
        <f t="shared" si="63"/>
        <v>6527.4228813559312</v>
      </c>
      <c r="AA462" t="s">
        <v>724</v>
      </c>
      <c r="AB462" t="s">
        <v>48</v>
      </c>
      <c r="AC462" t="s">
        <v>48</v>
      </c>
      <c r="AD462" t="str">
        <f t="shared" si="58"/>
        <v>bad</v>
      </c>
    </row>
    <row r="463" spans="1:30" x14ac:dyDescent="0.35">
      <c r="A463" t="s">
        <v>568</v>
      </c>
      <c r="B463" t="s">
        <v>569</v>
      </c>
      <c r="C463" t="s">
        <v>570</v>
      </c>
      <c r="D463" t="s">
        <v>44</v>
      </c>
      <c r="E463" t="s">
        <v>29</v>
      </c>
      <c r="F463">
        <v>85</v>
      </c>
      <c r="G463" t="s">
        <v>1871</v>
      </c>
      <c r="H463" t="str">
        <f t="shared" si="59"/>
        <v>17</v>
      </c>
      <c r="I463" t="str">
        <f t="shared" si="60"/>
        <v>04</v>
      </c>
      <c r="J463" t="str">
        <f t="shared" si="61"/>
        <v>2023</v>
      </c>
      <c r="K463" t="s">
        <v>1245</v>
      </c>
      <c r="L463" t="s">
        <v>128</v>
      </c>
      <c r="M463" t="s">
        <v>408</v>
      </c>
      <c r="N463" t="s">
        <v>130</v>
      </c>
      <c r="O463" t="s">
        <v>33</v>
      </c>
      <c r="P463" t="s">
        <v>437</v>
      </c>
      <c r="Q463" t="s">
        <v>438</v>
      </c>
      <c r="R463">
        <v>1</v>
      </c>
      <c r="S463">
        <v>13495</v>
      </c>
      <c r="T463">
        <v>4048</v>
      </c>
      <c r="U463">
        <v>0</v>
      </c>
      <c r="V463">
        <f t="shared" si="62"/>
        <v>9447</v>
      </c>
      <c r="W463" t="s">
        <v>566</v>
      </c>
      <c r="X463" t="s">
        <v>55</v>
      </c>
      <c r="Y463" t="s">
        <v>37</v>
      </c>
      <c r="Z463">
        <f t="shared" si="63"/>
        <v>5077.3622033898309</v>
      </c>
      <c r="AA463" t="s">
        <v>724</v>
      </c>
      <c r="AB463" t="s">
        <v>48</v>
      </c>
      <c r="AC463" t="s">
        <v>48</v>
      </c>
      <c r="AD463" t="str">
        <f t="shared" si="58"/>
        <v>bad</v>
      </c>
    </row>
    <row r="464" spans="1:30" x14ac:dyDescent="0.35">
      <c r="A464" t="s">
        <v>143</v>
      </c>
      <c r="B464" t="s">
        <v>144</v>
      </c>
      <c r="C464" t="s">
        <v>145</v>
      </c>
      <c r="D464" t="s">
        <v>44</v>
      </c>
      <c r="E464" t="s">
        <v>29</v>
      </c>
      <c r="F464">
        <v>55</v>
      </c>
      <c r="G464" t="s">
        <v>1871</v>
      </c>
      <c r="H464" t="str">
        <f t="shared" si="59"/>
        <v>17</v>
      </c>
      <c r="I464" t="str">
        <f t="shared" si="60"/>
        <v>04</v>
      </c>
      <c r="J464" t="str">
        <f t="shared" si="61"/>
        <v>2023</v>
      </c>
      <c r="K464" t="s">
        <v>1246</v>
      </c>
      <c r="L464" t="s">
        <v>128</v>
      </c>
      <c r="M464" t="s">
        <v>408</v>
      </c>
      <c r="N464" t="s">
        <v>130</v>
      </c>
      <c r="O464" t="s">
        <v>33</v>
      </c>
      <c r="P464" t="s">
        <v>437</v>
      </c>
      <c r="Q464" t="s">
        <v>438</v>
      </c>
      <c r="R464">
        <v>1</v>
      </c>
      <c r="S464">
        <v>13495</v>
      </c>
      <c r="T464">
        <v>4048</v>
      </c>
      <c r="U464">
        <v>0</v>
      </c>
      <c r="V464">
        <f t="shared" si="62"/>
        <v>9447</v>
      </c>
      <c r="W464" t="s">
        <v>35</v>
      </c>
      <c r="X464" t="s">
        <v>55</v>
      </c>
      <c r="Y464" t="s">
        <v>37</v>
      </c>
      <c r="Z464">
        <f t="shared" si="63"/>
        <v>5077.3622033898309</v>
      </c>
      <c r="AA464" t="s">
        <v>724</v>
      </c>
      <c r="AB464" t="s">
        <v>48</v>
      </c>
      <c r="AC464" t="s">
        <v>48</v>
      </c>
      <c r="AD464" t="str">
        <f t="shared" si="58"/>
        <v>bad</v>
      </c>
    </row>
    <row r="465" spans="1:30" x14ac:dyDescent="0.35">
      <c r="A465" t="s">
        <v>575</v>
      </c>
      <c r="B465" t="s">
        <v>576</v>
      </c>
      <c r="C465" t="s">
        <v>577</v>
      </c>
      <c r="D465" t="s">
        <v>44</v>
      </c>
      <c r="E465" t="s">
        <v>29</v>
      </c>
      <c r="F465">
        <v>358</v>
      </c>
      <c r="G465" t="s">
        <v>1871</v>
      </c>
      <c r="H465" t="str">
        <f t="shared" si="59"/>
        <v>17</v>
      </c>
      <c r="I465" t="str">
        <f t="shared" si="60"/>
        <v>04</v>
      </c>
      <c r="J465" t="str">
        <f t="shared" si="61"/>
        <v>2023</v>
      </c>
      <c r="K465" t="s">
        <v>1247</v>
      </c>
      <c r="L465" t="s">
        <v>128</v>
      </c>
      <c r="M465" t="s">
        <v>408</v>
      </c>
      <c r="N465" t="s">
        <v>130</v>
      </c>
      <c r="O465" t="s">
        <v>33</v>
      </c>
      <c r="P465" t="s">
        <v>1248</v>
      </c>
      <c r="Q465" t="s">
        <v>1249</v>
      </c>
      <c r="R465">
        <v>1</v>
      </c>
      <c r="S465">
        <v>13495</v>
      </c>
      <c r="T465">
        <v>4048</v>
      </c>
      <c r="U465">
        <v>0</v>
      </c>
      <c r="V465">
        <f t="shared" si="62"/>
        <v>9447</v>
      </c>
      <c r="W465" t="s">
        <v>566</v>
      </c>
      <c r="X465" t="s">
        <v>55</v>
      </c>
      <c r="Y465" t="s">
        <v>37</v>
      </c>
      <c r="Z465">
        <f t="shared" si="63"/>
        <v>5077.3622033898309</v>
      </c>
      <c r="AA465" t="s">
        <v>724</v>
      </c>
      <c r="AB465" t="s">
        <v>48</v>
      </c>
      <c r="AC465" t="s">
        <v>48</v>
      </c>
      <c r="AD465" t="str">
        <f t="shared" si="58"/>
        <v>bad</v>
      </c>
    </row>
    <row r="466" spans="1:30" x14ac:dyDescent="0.35">
      <c r="A466" t="s">
        <v>113</v>
      </c>
      <c r="B466" t="s">
        <v>114</v>
      </c>
      <c r="C466" t="s">
        <v>115</v>
      </c>
      <c r="D466" t="s">
        <v>44</v>
      </c>
      <c r="E466" t="s">
        <v>29</v>
      </c>
      <c r="F466">
        <v>102</v>
      </c>
      <c r="G466" t="s">
        <v>1873</v>
      </c>
      <c r="H466" t="str">
        <f t="shared" si="59"/>
        <v>18</v>
      </c>
      <c r="I466" t="str">
        <f t="shared" si="60"/>
        <v>04</v>
      </c>
      <c r="J466" t="str">
        <f t="shared" si="61"/>
        <v>2023</v>
      </c>
      <c r="K466" t="s">
        <v>1250</v>
      </c>
      <c r="L466" t="s">
        <v>128</v>
      </c>
      <c r="M466" t="s">
        <v>408</v>
      </c>
      <c r="N466" t="s">
        <v>130</v>
      </c>
      <c r="O466" t="s">
        <v>33</v>
      </c>
      <c r="P466" t="s">
        <v>452</v>
      </c>
      <c r="Q466" t="s">
        <v>453</v>
      </c>
      <c r="R466">
        <v>1</v>
      </c>
      <c r="S466">
        <v>13495</v>
      </c>
      <c r="T466">
        <v>5398</v>
      </c>
      <c r="U466">
        <v>0</v>
      </c>
      <c r="V466">
        <f t="shared" si="62"/>
        <v>8097</v>
      </c>
      <c r="W466" t="s">
        <v>35</v>
      </c>
      <c r="X466" t="s">
        <v>55</v>
      </c>
      <c r="Y466" t="s">
        <v>37</v>
      </c>
      <c r="Z466">
        <f t="shared" si="63"/>
        <v>4351.7944067796616</v>
      </c>
      <c r="AA466" t="s">
        <v>724</v>
      </c>
      <c r="AB466" t="s">
        <v>48</v>
      </c>
      <c r="AC466" t="s">
        <v>48</v>
      </c>
      <c r="AD466" t="str">
        <f t="shared" si="58"/>
        <v>bad</v>
      </c>
    </row>
    <row r="467" spans="1:30" x14ac:dyDescent="0.35">
      <c r="A467" t="s">
        <v>143</v>
      </c>
      <c r="B467" t="s">
        <v>144</v>
      </c>
      <c r="C467" t="s">
        <v>145</v>
      </c>
      <c r="D467" t="s">
        <v>44</v>
      </c>
      <c r="E467" t="s">
        <v>29</v>
      </c>
      <c r="F467">
        <v>60</v>
      </c>
      <c r="G467" t="s">
        <v>1882</v>
      </c>
      <c r="H467" t="str">
        <f t="shared" si="59"/>
        <v>19</v>
      </c>
      <c r="I467" t="str">
        <f t="shared" si="60"/>
        <v>04</v>
      </c>
      <c r="J467" t="str">
        <f t="shared" si="61"/>
        <v>2023</v>
      </c>
      <c r="K467" t="s">
        <v>1251</v>
      </c>
      <c r="L467" t="s">
        <v>128</v>
      </c>
      <c r="M467" t="s">
        <v>408</v>
      </c>
      <c r="N467" t="s">
        <v>130</v>
      </c>
      <c r="O467" t="s">
        <v>33</v>
      </c>
      <c r="P467" t="s">
        <v>148</v>
      </c>
      <c r="Q467" t="s">
        <v>149</v>
      </c>
      <c r="R467">
        <v>1</v>
      </c>
      <c r="S467">
        <v>13495</v>
      </c>
      <c r="T467">
        <v>0</v>
      </c>
      <c r="U467">
        <v>0</v>
      </c>
      <c r="V467">
        <f t="shared" si="62"/>
        <v>13495</v>
      </c>
      <c r="W467" t="s">
        <v>35</v>
      </c>
      <c r="X467" t="s">
        <v>47</v>
      </c>
      <c r="Y467" t="s">
        <v>37</v>
      </c>
      <c r="Z467">
        <f t="shared" si="63"/>
        <v>7252.9906779661014</v>
      </c>
      <c r="AA467" t="s">
        <v>847</v>
      </c>
      <c r="AB467" t="s">
        <v>38</v>
      </c>
      <c r="AC467" t="s">
        <v>38</v>
      </c>
      <c r="AD467" t="str">
        <f t="shared" si="58"/>
        <v>bad</v>
      </c>
    </row>
    <row r="468" spans="1:30" x14ac:dyDescent="0.35">
      <c r="A468" t="s">
        <v>704</v>
      </c>
      <c r="B468" t="s">
        <v>705</v>
      </c>
      <c r="C468" t="s">
        <v>706</v>
      </c>
      <c r="D468" t="s">
        <v>44</v>
      </c>
      <c r="E468" t="s">
        <v>29</v>
      </c>
      <c r="F468">
        <v>99</v>
      </c>
      <c r="G468" t="s">
        <v>1882</v>
      </c>
      <c r="H468" t="str">
        <f t="shared" si="59"/>
        <v>19</v>
      </c>
      <c r="I468" t="str">
        <f t="shared" si="60"/>
        <v>04</v>
      </c>
      <c r="J468" t="str">
        <f t="shared" si="61"/>
        <v>2023</v>
      </c>
      <c r="K468" t="s">
        <v>1252</v>
      </c>
      <c r="L468" t="s">
        <v>128</v>
      </c>
      <c r="M468" t="s">
        <v>408</v>
      </c>
      <c r="N468" t="s">
        <v>130</v>
      </c>
      <c r="O468" t="s">
        <v>33</v>
      </c>
      <c r="P468" t="s">
        <v>107</v>
      </c>
      <c r="Q468" t="s">
        <v>108</v>
      </c>
      <c r="R468">
        <v>1</v>
      </c>
      <c r="S468">
        <v>13495</v>
      </c>
      <c r="T468">
        <v>5398</v>
      </c>
      <c r="U468">
        <v>250</v>
      </c>
      <c r="V468">
        <f t="shared" si="62"/>
        <v>8097</v>
      </c>
      <c r="W468" t="s">
        <v>566</v>
      </c>
      <c r="X468" t="s">
        <v>55</v>
      </c>
      <c r="Y468" t="s">
        <v>37</v>
      </c>
      <c r="Z468">
        <f t="shared" si="63"/>
        <v>4351.7944067796616</v>
      </c>
      <c r="AA468" t="s">
        <v>724</v>
      </c>
      <c r="AB468" t="s">
        <v>48</v>
      </c>
      <c r="AC468" t="s">
        <v>48</v>
      </c>
      <c r="AD468" t="str">
        <f t="shared" si="58"/>
        <v>bad</v>
      </c>
    </row>
    <row r="469" spans="1:30" x14ac:dyDescent="0.35">
      <c r="A469" t="s">
        <v>714</v>
      </c>
      <c r="B469" t="s">
        <v>715</v>
      </c>
      <c r="C469" t="s">
        <v>716</v>
      </c>
      <c r="D469" t="s">
        <v>44</v>
      </c>
      <c r="E469" t="s">
        <v>29</v>
      </c>
      <c r="F469">
        <v>117</v>
      </c>
      <c r="G469" t="s">
        <v>1882</v>
      </c>
      <c r="H469" t="str">
        <f t="shared" si="59"/>
        <v>19</v>
      </c>
      <c r="I469" t="str">
        <f t="shared" si="60"/>
        <v>04</v>
      </c>
      <c r="J469" t="str">
        <f t="shared" si="61"/>
        <v>2023</v>
      </c>
      <c r="K469" t="s">
        <v>1253</v>
      </c>
      <c r="L469" t="s">
        <v>128</v>
      </c>
      <c r="M469" t="s">
        <v>408</v>
      </c>
      <c r="N469" t="s">
        <v>130</v>
      </c>
      <c r="O469" t="s">
        <v>33</v>
      </c>
      <c r="P469" t="s">
        <v>373</v>
      </c>
      <c r="Q469" t="s">
        <v>374</v>
      </c>
      <c r="R469">
        <v>1</v>
      </c>
      <c r="S469">
        <v>13495</v>
      </c>
      <c r="T469">
        <v>5398</v>
      </c>
      <c r="U469">
        <v>42</v>
      </c>
      <c r="V469">
        <f t="shared" si="62"/>
        <v>8097</v>
      </c>
      <c r="W469" t="s">
        <v>566</v>
      </c>
      <c r="X469" t="s">
        <v>55</v>
      </c>
      <c r="Y469" t="s">
        <v>37</v>
      </c>
      <c r="Z469">
        <f t="shared" si="63"/>
        <v>4351.7944067796616</v>
      </c>
      <c r="AA469" t="s">
        <v>724</v>
      </c>
      <c r="AB469" t="s">
        <v>48</v>
      </c>
      <c r="AC469" t="s">
        <v>48</v>
      </c>
      <c r="AD469" t="str">
        <f t="shared" si="58"/>
        <v>bad</v>
      </c>
    </row>
    <row r="470" spans="1:30" x14ac:dyDescent="0.35">
      <c r="A470" t="s">
        <v>568</v>
      </c>
      <c r="B470" t="s">
        <v>569</v>
      </c>
      <c r="C470" t="s">
        <v>570</v>
      </c>
      <c r="D470" t="s">
        <v>44</v>
      </c>
      <c r="E470" t="s">
        <v>29</v>
      </c>
      <c r="F470">
        <v>101</v>
      </c>
      <c r="G470" t="s">
        <v>1881</v>
      </c>
      <c r="H470" t="str">
        <f t="shared" si="59"/>
        <v>20</v>
      </c>
      <c r="I470" t="str">
        <f t="shared" si="60"/>
        <v>04</v>
      </c>
      <c r="J470" t="str">
        <f t="shared" si="61"/>
        <v>2023</v>
      </c>
      <c r="K470" t="s">
        <v>1254</v>
      </c>
      <c r="L470" t="s">
        <v>128</v>
      </c>
      <c r="M470" t="s">
        <v>408</v>
      </c>
      <c r="N470" t="s">
        <v>130</v>
      </c>
      <c r="O470" t="s">
        <v>33</v>
      </c>
      <c r="P470" t="s">
        <v>263</v>
      </c>
      <c r="Q470" t="s">
        <v>264</v>
      </c>
      <c r="R470">
        <v>1</v>
      </c>
      <c r="S470">
        <v>13495</v>
      </c>
      <c r="T470">
        <v>1350</v>
      </c>
      <c r="U470">
        <v>850</v>
      </c>
      <c r="V470">
        <f t="shared" si="62"/>
        <v>12145</v>
      </c>
      <c r="W470" t="s">
        <v>566</v>
      </c>
      <c r="X470" t="s">
        <v>55</v>
      </c>
      <c r="Y470" t="s">
        <v>37</v>
      </c>
      <c r="Z470">
        <f t="shared" si="63"/>
        <v>6527.4228813559312</v>
      </c>
      <c r="AA470" t="s">
        <v>724</v>
      </c>
      <c r="AB470" t="s">
        <v>48</v>
      </c>
      <c r="AC470" t="s">
        <v>48</v>
      </c>
      <c r="AD470" t="str">
        <f t="shared" si="58"/>
        <v>bad</v>
      </c>
    </row>
    <row r="471" spans="1:30" x14ac:dyDescent="0.35">
      <c r="A471" t="s">
        <v>585</v>
      </c>
      <c r="B471" t="s">
        <v>586</v>
      </c>
      <c r="C471" t="s">
        <v>587</v>
      </c>
      <c r="D471" t="s">
        <v>44</v>
      </c>
      <c r="E471" t="s">
        <v>29</v>
      </c>
      <c r="F471">
        <v>137</v>
      </c>
      <c r="G471" t="s">
        <v>1881</v>
      </c>
      <c r="H471" t="str">
        <f t="shared" si="59"/>
        <v>20</v>
      </c>
      <c r="I471" t="str">
        <f t="shared" si="60"/>
        <v>04</v>
      </c>
      <c r="J471" t="str">
        <f t="shared" si="61"/>
        <v>2023</v>
      </c>
      <c r="K471" t="s">
        <v>1255</v>
      </c>
      <c r="L471" t="s">
        <v>128</v>
      </c>
      <c r="M471" t="s">
        <v>408</v>
      </c>
      <c r="N471" t="s">
        <v>130</v>
      </c>
      <c r="O471" t="s">
        <v>33</v>
      </c>
      <c r="P471" t="s">
        <v>107</v>
      </c>
      <c r="Q471" t="s">
        <v>108</v>
      </c>
      <c r="R471">
        <v>1</v>
      </c>
      <c r="S471">
        <v>13495</v>
      </c>
      <c r="T471">
        <v>5398</v>
      </c>
      <c r="U471">
        <v>0</v>
      </c>
      <c r="V471">
        <f t="shared" si="62"/>
        <v>8097</v>
      </c>
      <c r="W471" t="s">
        <v>566</v>
      </c>
      <c r="X471" t="s">
        <v>55</v>
      </c>
      <c r="Y471" t="s">
        <v>37</v>
      </c>
      <c r="Z471">
        <f t="shared" si="63"/>
        <v>4351.7944067796616</v>
      </c>
      <c r="AA471" t="s">
        <v>724</v>
      </c>
      <c r="AB471" t="s">
        <v>48</v>
      </c>
      <c r="AC471" t="s">
        <v>48</v>
      </c>
      <c r="AD471" t="str">
        <f t="shared" si="58"/>
        <v>bad</v>
      </c>
    </row>
    <row r="472" spans="1:30" x14ac:dyDescent="0.35">
      <c r="A472" t="s">
        <v>585</v>
      </c>
      <c r="B472" t="s">
        <v>586</v>
      </c>
      <c r="C472" t="s">
        <v>587</v>
      </c>
      <c r="D472" t="s">
        <v>44</v>
      </c>
      <c r="E472" t="s">
        <v>29</v>
      </c>
      <c r="F472">
        <v>138</v>
      </c>
      <c r="G472" t="s">
        <v>1881</v>
      </c>
      <c r="H472" t="str">
        <f t="shared" si="59"/>
        <v>20</v>
      </c>
      <c r="I472" t="str">
        <f t="shared" si="60"/>
        <v>04</v>
      </c>
      <c r="J472" t="str">
        <f t="shared" si="61"/>
        <v>2023</v>
      </c>
      <c r="K472" t="s">
        <v>1256</v>
      </c>
      <c r="L472" t="s">
        <v>128</v>
      </c>
      <c r="M472" t="s">
        <v>408</v>
      </c>
      <c r="N472" t="s">
        <v>130</v>
      </c>
      <c r="O472" t="s">
        <v>33</v>
      </c>
      <c r="P472" t="s">
        <v>1257</v>
      </c>
      <c r="Q472" t="s">
        <v>455</v>
      </c>
      <c r="R472">
        <v>1</v>
      </c>
      <c r="S472">
        <v>13495</v>
      </c>
      <c r="T472">
        <v>5398</v>
      </c>
      <c r="U472">
        <v>0</v>
      </c>
      <c r="V472">
        <f t="shared" si="62"/>
        <v>8097</v>
      </c>
      <c r="W472" t="s">
        <v>566</v>
      </c>
      <c r="X472" t="s">
        <v>55</v>
      </c>
      <c r="Y472" t="s">
        <v>37</v>
      </c>
      <c r="Z472">
        <f t="shared" si="63"/>
        <v>4351.7944067796616</v>
      </c>
      <c r="AA472" t="s">
        <v>724</v>
      </c>
      <c r="AB472" t="s">
        <v>48</v>
      </c>
      <c r="AC472" t="s">
        <v>48</v>
      </c>
      <c r="AD472" t="str">
        <f t="shared" si="58"/>
        <v>bad</v>
      </c>
    </row>
    <row r="473" spans="1:30" x14ac:dyDescent="0.35">
      <c r="A473" t="s">
        <v>575</v>
      </c>
      <c r="B473" t="s">
        <v>576</v>
      </c>
      <c r="C473" t="s">
        <v>577</v>
      </c>
      <c r="D473" t="s">
        <v>44</v>
      </c>
      <c r="E473" t="s">
        <v>29</v>
      </c>
      <c r="F473">
        <v>394</v>
      </c>
      <c r="G473" t="s">
        <v>1881</v>
      </c>
      <c r="H473" t="str">
        <f t="shared" si="59"/>
        <v>20</v>
      </c>
      <c r="I473" t="str">
        <f t="shared" si="60"/>
        <v>04</v>
      </c>
      <c r="J473" t="str">
        <f t="shared" si="61"/>
        <v>2023</v>
      </c>
      <c r="K473" t="s">
        <v>1258</v>
      </c>
      <c r="L473" t="s">
        <v>128</v>
      </c>
      <c r="M473" t="s">
        <v>408</v>
      </c>
      <c r="N473" t="s">
        <v>130</v>
      </c>
      <c r="O473" t="s">
        <v>33</v>
      </c>
      <c r="P473" t="s">
        <v>478</v>
      </c>
      <c r="Q473" t="s">
        <v>479</v>
      </c>
      <c r="R473">
        <v>1</v>
      </c>
      <c r="S473">
        <v>13495</v>
      </c>
      <c r="T473">
        <v>0</v>
      </c>
      <c r="U473">
        <v>2700</v>
      </c>
      <c r="V473">
        <f t="shared" si="62"/>
        <v>13495</v>
      </c>
      <c r="W473" t="s">
        <v>566</v>
      </c>
      <c r="X473" t="s">
        <v>55</v>
      </c>
      <c r="Y473" t="s">
        <v>37</v>
      </c>
      <c r="Z473">
        <f t="shared" si="63"/>
        <v>7252.9906779661014</v>
      </c>
      <c r="AA473" t="s">
        <v>724</v>
      </c>
      <c r="AB473" t="s">
        <v>38</v>
      </c>
      <c r="AC473" t="s">
        <v>38</v>
      </c>
      <c r="AD473" t="str">
        <f t="shared" si="58"/>
        <v>bad</v>
      </c>
    </row>
    <row r="474" spans="1:30" x14ac:dyDescent="0.35">
      <c r="A474" t="s">
        <v>113</v>
      </c>
      <c r="B474" t="s">
        <v>114</v>
      </c>
      <c r="C474" t="s">
        <v>115</v>
      </c>
      <c r="D474" t="s">
        <v>44</v>
      </c>
      <c r="E474" t="s">
        <v>29</v>
      </c>
      <c r="F474">
        <v>116</v>
      </c>
      <c r="G474" t="s">
        <v>1881</v>
      </c>
      <c r="H474" t="str">
        <f t="shared" si="59"/>
        <v>20</v>
      </c>
      <c r="I474" t="str">
        <f t="shared" si="60"/>
        <v>04</v>
      </c>
      <c r="J474" t="str">
        <f t="shared" si="61"/>
        <v>2023</v>
      </c>
      <c r="K474" t="s">
        <v>1259</v>
      </c>
      <c r="L474" t="s">
        <v>128</v>
      </c>
      <c r="M474" t="s">
        <v>408</v>
      </c>
      <c r="N474" t="s">
        <v>130</v>
      </c>
      <c r="O474" t="s">
        <v>33</v>
      </c>
      <c r="P474" t="s">
        <v>478</v>
      </c>
      <c r="Q474" t="s">
        <v>479</v>
      </c>
      <c r="R474">
        <v>1</v>
      </c>
      <c r="S474">
        <v>13495</v>
      </c>
      <c r="T474">
        <v>0</v>
      </c>
      <c r="U474">
        <v>0</v>
      </c>
      <c r="V474">
        <f t="shared" si="62"/>
        <v>13495</v>
      </c>
      <c r="W474" t="s">
        <v>35</v>
      </c>
      <c r="X474" t="s">
        <v>55</v>
      </c>
      <c r="Y474" t="s">
        <v>37</v>
      </c>
      <c r="Z474">
        <f t="shared" si="63"/>
        <v>7252.9906779661014</v>
      </c>
      <c r="AA474" t="s">
        <v>724</v>
      </c>
      <c r="AB474" t="s">
        <v>38</v>
      </c>
      <c r="AC474" t="s">
        <v>38</v>
      </c>
      <c r="AD474" t="str">
        <f t="shared" si="58"/>
        <v>bad</v>
      </c>
    </row>
    <row r="475" spans="1:30" x14ac:dyDescent="0.35">
      <c r="A475" t="s">
        <v>704</v>
      </c>
      <c r="B475" t="s">
        <v>705</v>
      </c>
      <c r="C475" t="s">
        <v>706</v>
      </c>
      <c r="D475" t="s">
        <v>44</v>
      </c>
      <c r="E475" t="s">
        <v>29</v>
      </c>
      <c r="F475">
        <v>105</v>
      </c>
      <c r="G475" t="s">
        <v>1877</v>
      </c>
      <c r="H475" t="str">
        <f t="shared" si="59"/>
        <v>21</v>
      </c>
      <c r="I475" t="str">
        <f t="shared" si="60"/>
        <v>04</v>
      </c>
      <c r="J475" t="str">
        <f t="shared" si="61"/>
        <v>2023</v>
      </c>
      <c r="K475" t="s">
        <v>1260</v>
      </c>
      <c r="L475" t="s">
        <v>128</v>
      </c>
      <c r="M475" t="s">
        <v>408</v>
      </c>
      <c r="N475" t="s">
        <v>130</v>
      </c>
      <c r="O475" t="s">
        <v>33</v>
      </c>
      <c r="P475" t="s">
        <v>1261</v>
      </c>
      <c r="Q475" t="s">
        <v>1262</v>
      </c>
      <c r="R475">
        <v>1</v>
      </c>
      <c r="S475">
        <v>13495</v>
      </c>
      <c r="T475">
        <v>1350</v>
      </c>
      <c r="U475">
        <v>150</v>
      </c>
      <c r="V475">
        <f t="shared" si="62"/>
        <v>12145</v>
      </c>
      <c r="W475" t="s">
        <v>566</v>
      </c>
      <c r="X475" t="s">
        <v>55</v>
      </c>
      <c r="Y475" t="s">
        <v>37</v>
      </c>
      <c r="Z475">
        <f t="shared" si="63"/>
        <v>6527.4228813559312</v>
      </c>
      <c r="AA475" t="s">
        <v>724</v>
      </c>
      <c r="AB475" t="s">
        <v>48</v>
      </c>
      <c r="AC475" t="s">
        <v>48</v>
      </c>
      <c r="AD475" t="str">
        <f t="shared" si="58"/>
        <v>bad</v>
      </c>
    </row>
    <row r="476" spans="1:30" x14ac:dyDescent="0.35">
      <c r="A476" t="s">
        <v>825</v>
      </c>
      <c r="B476" t="s">
        <v>826</v>
      </c>
      <c r="C476" t="s">
        <v>827</v>
      </c>
      <c r="D476" t="s">
        <v>44</v>
      </c>
      <c r="E476" t="s">
        <v>29</v>
      </c>
      <c r="F476">
        <v>51</v>
      </c>
      <c r="G476" t="s">
        <v>1877</v>
      </c>
      <c r="H476" t="str">
        <f t="shared" si="59"/>
        <v>21</v>
      </c>
      <c r="I476" t="str">
        <f t="shared" si="60"/>
        <v>04</v>
      </c>
      <c r="J476" t="str">
        <f t="shared" si="61"/>
        <v>2023</v>
      </c>
      <c r="K476" t="s">
        <v>1263</v>
      </c>
      <c r="L476" t="s">
        <v>128</v>
      </c>
      <c r="M476" t="s">
        <v>408</v>
      </c>
      <c r="N476" t="s">
        <v>130</v>
      </c>
      <c r="O476" t="s">
        <v>33</v>
      </c>
      <c r="P476" t="s">
        <v>1261</v>
      </c>
      <c r="Q476" t="s">
        <v>1262</v>
      </c>
      <c r="R476">
        <v>1</v>
      </c>
      <c r="S476">
        <v>13495</v>
      </c>
      <c r="T476">
        <v>0</v>
      </c>
      <c r="U476">
        <v>0</v>
      </c>
      <c r="V476">
        <f t="shared" si="62"/>
        <v>13495</v>
      </c>
      <c r="W476" t="s">
        <v>566</v>
      </c>
      <c r="X476" t="s">
        <v>55</v>
      </c>
      <c r="Y476" t="s">
        <v>37</v>
      </c>
      <c r="Z476">
        <f t="shared" si="63"/>
        <v>7252.9906779661014</v>
      </c>
      <c r="AA476" t="s">
        <v>724</v>
      </c>
      <c r="AB476" t="s">
        <v>38</v>
      </c>
      <c r="AC476" t="s">
        <v>38</v>
      </c>
      <c r="AD476" t="str">
        <f t="shared" si="58"/>
        <v>bad</v>
      </c>
    </row>
    <row r="477" spans="1:30" x14ac:dyDescent="0.35">
      <c r="A477" t="s">
        <v>25</v>
      </c>
      <c r="B477" t="s">
        <v>26</v>
      </c>
      <c r="C477" t="s">
        <v>27</v>
      </c>
      <c r="D477" t="s">
        <v>44</v>
      </c>
      <c r="E477" t="s">
        <v>29</v>
      </c>
      <c r="F477">
        <v>236</v>
      </c>
      <c r="G477" t="s">
        <v>1887</v>
      </c>
      <c r="H477" t="str">
        <f t="shared" si="59"/>
        <v>22</v>
      </c>
      <c r="I477" t="str">
        <f t="shared" si="60"/>
        <v>04</v>
      </c>
      <c r="J477" t="str">
        <f t="shared" si="61"/>
        <v>2023</v>
      </c>
      <c r="K477" t="s">
        <v>1264</v>
      </c>
      <c r="L477" t="s">
        <v>128</v>
      </c>
      <c r="M477" t="s">
        <v>408</v>
      </c>
      <c r="N477" t="s">
        <v>130</v>
      </c>
      <c r="O477" t="s">
        <v>33</v>
      </c>
      <c r="P477" t="s">
        <v>501</v>
      </c>
      <c r="Q477" t="s">
        <v>122</v>
      </c>
      <c r="R477">
        <v>1</v>
      </c>
      <c r="S477">
        <v>13495</v>
      </c>
      <c r="T477">
        <v>1350</v>
      </c>
      <c r="U477">
        <v>0</v>
      </c>
      <c r="V477">
        <f t="shared" si="62"/>
        <v>12145</v>
      </c>
      <c r="W477" t="s">
        <v>35</v>
      </c>
      <c r="X477" t="s">
        <v>55</v>
      </c>
      <c r="Y477" t="s">
        <v>37</v>
      </c>
      <c r="Z477">
        <f t="shared" si="63"/>
        <v>6527.4228813559312</v>
      </c>
      <c r="AA477" t="s">
        <v>724</v>
      </c>
      <c r="AB477" t="s">
        <v>48</v>
      </c>
      <c r="AC477" t="s">
        <v>48</v>
      </c>
      <c r="AD477" t="str">
        <f t="shared" si="58"/>
        <v>bad</v>
      </c>
    </row>
    <row r="478" spans="1:30" x14ac:dyDescent="0.35">
      <c r="A478" t="s">
        <v>678</v>
      </c>
      <c r="B478" t="s">
        <v>679</v>
      </c>
      <c r="C478" t="s">
        <v>680</v>
      </c>
      <c r="D478" t="s">
        <v>44</v>
      </c>
      <c r="E478" t="s">
        <v>29</v>
      </c>
      <c r="F478">
        <v>125</v>
      </c>
      <c r="G478" t="s">
        <v>1887</v>
      </c>
      <c r="H478" t="str">
        <f t="shared" si="59"/>
        <v>22</v>
      </c>
      <c r="I478" t="str">
        <f t="shared" si="60"/>
        <v>04</v>
      </c>
      <c r="J478" t="str">
        <f t="shared" si="61"/>
        <v>2023</v>
      </c>
      <c r="K478" t="s">
        <v>1265</v>
      </c>
      <c r="L478" t="s">
        <v>128</v>
      </c>
      <c r="M478" t="s">
        <v>408</v>
      </c>
      <c r="N478" t="s">
        <v>130</v>
      </c>
      <c r="O478" t="s">
        <v>33</v>
      </c>
      <c r="P478" t="s">
        <v>183</v>
      </c>
      <c r="Q478" t="s">
        <v>184</v>
      </c>
      <c r="R478">
        <v>1</v>
      </c>
      <c r="S478">
        <v>13495</v>
      </c>
      <c r="T478">
        <v>0</v>
      </c>
      <c r="U478">
        <v>500</v>
      </c>
      <c r="V478">
        <f t="shared" si="62"/>
        <v>13495</v>
      </c>
      <c r="W478" t="s">
        <v>566</v>
      </c>
      <c r="X478" t="s">
        <v>55</v>
      </c>
      <c r="Y478" t="s">
        <v>37</v>
      </c>
      <c r="Z478">
        <f t="shared" si="63"/>
        <v>7252.9906779661014</v>
      </c>
      <c r="AA478" t="s">
        <v>724</v>
      </c>
      <c r="AB478" t="s">
        <v>38</v>
      </c>
      <c r="AC478" t="s">
        <v>38</v>
      </c>
      <c r="AD478" t="str">
        <f t="shared" si="58"/>
        <v>bad</v>
      </c>
    </row>
    <row r="479" spans="1:30" x14ac:dyDescent="0.35">
      <c r="A479" t="s">
        <v>704</v>
      </c>
      <c r="B479" t="s">
        <v>705</v>
      </c>
      <c r="C479" t="s">
        <v>706</v>
      </c>
      <c r="D479" t="s">
        <v>44</v>
      </c>
      <c r="E479" t="s">
        <v>29</v>
      </c>
      <c r="F479">
        <v>114</v>
      </c>
      <c r="G479" t="s">
        <v>1887</v>
      </c>
      <c r="H479" t="str">
        <f t="shared" si="59"/>
        <v>22</v>
      </c>
      <c r="I479" t="str">
        <f t="shared" si="60"/>
        <v>04</v>
      </c>
      <c r="J479" t="str">
        <f t="shared" si="61"/>
        <v>2023</v>
      </c>
      <c r="K479" t="s">
        <v>1266</v>
      </c>
      <c r="L479" t="s">
        <v>128</v>
      </c>
      <c r="M479" t="s">
        <v>408</v>
      </c>
      <c r="N479" t="s">
        <v>130</v>
      </c>
      <c r="O479" t="s">
        <v>33</v>
      </c>
      <c r="P479" t="s">
        <v>373</v>
      </c>
      <c r="Q479" t="s">
        <v>374</v>
      </c>
      <c r="R479">
        <v>1</v>
      </c>
      <c r="S479">
        <v>13495</v>
      </c>
      <c r="T479">
        <v>5398</v>
      </c>
      <c r="U479">
        <v>0</v>
      </c>
      <c r="V479">
        <f t="shared" si="62"/>
        <v>8097</v>
      </c>
      <c r="W479" t="s">
        <v>566</v>
      </c>
      <c r="X479" t="s">
        <v>55</v>
      </c>
      <c r="Y479" t="s">
        <v>37</v>
      </c>
      <c r="Z479">
        <f t="shared" si="63"/>
        <v>4351.7944067796616</v>
      </c>
      <c r="AA479" t="s">
        <v>724</v>
      </c>
      <c r="AB479" t="s">
        <v>48</v>
      </c>
      <c r="AC479" t="s">
        <v>48</v>
      </c>
      <c r="AD479" t="str">
        <f t="shared" si="58"/>
        <v>bad</v>
      </c>
    </row>
    <row r="480" spans="1:30" x14ac:dyDescent="0.35">
      <c r="A480" t="s">
        <v>25</v>
      </c>
      <c r="B480" t="s">
        <v>26</v>
      </c>
      <c r="C480" t="s">
        <v>27</v>
      </c>
      <c r="D480" t="s">
        <v>44</v>
      </c>
      <c r="E480" t="s">
        <v>29</v>
      </c>
      <c r="F480">
        <v>272</v>
      </c>
      <c r="G480" t="s">
        <v>1874</v>
      </c>
      <c r="H480" t="str">
        <f t="shared" si="59"/>
        <v>23</v>
      </c>
      <c r="I480" t="str">
        <f t="shared" si="60"/>
        <v>04</v>
      </c>
      <c r="J480" t="str">
        <f t="shared" si="61"/>
        <v>2023</v>
      </c>
      <c r="K480" t="s">
        <v>1267</v>
      </c>
      <c r="L480" t="s">
        <v>128</v>
      </c>
      <c r="M480" t="s">
        <v>515</v>
      </c>
      <c r="N480" t="s">
        <v>130</v>
      </c>
      <c r="O480" t="s">
        <v>33</v>
      </c>
      <c r="P480" t="s">
        <v>529</v>
      </c>
      <c r="Q480" t="s">
        <v>479</v>
      </c>
      <c r="R480">
        <v>1</v>
      </c>
      <c r="S480">
        <v>13495</v>
      </c>
      <c r="T480">
        <v>0</v>
      </c>
      <c r="U480">
        <v>0</v>
      </c>
      <c r="V480">
        <f t="shared" si="62"/>
        <v>13495</v>
      </c>
      <c r="W480" t="s">
        <v>35</v>
      </c>
      <c r="X480" t="s">
        <v>55</v>
      </c>
      <c r="Y480" t="s">
        <v>37</v>
      </c>
      <c r="Z480">
        <f t="shared" si="63"/>
        <v>7252.9906779661014</v>
      </c>
      <c r="AA480" t="s">
        <v>724</v>
      </c>
      <c r="AB480" t="s">
        <v>38</v>
      </c>
      <c r="AC480" t="s">
        <v>38</v>
      </c>
      <c r="AD480" t="str">
        <f t="shared" si="58"/>
        <v>bad</v>
      </c>
    </row>
    <row r="481" spans="1:30" x14ac:dyDescent="0.35">
      <c r="A481" t="s">
        <v>678</v>
      </c>
      <c r="B481" t="s">
        <v>679</v>
      </c>
      <c r="C481" t="s">
        <v>680</v>
      </c>
      <c r="D481" t="s">
        <v>44</v>
      </c>
      <c r="E481" t="s">
        <v>29</v>
      </c>
      <c r="F481">
        <v>2004</v>
      </c>
      <c r="G481" t="s">
        <v>1951</v>
      </c>
      <c r="H481" t="str">
        <f t="shared" si="59"/>
        <v>31</v>
      </c>
      <c r="I481" t="str">
        <f t="shared" si="60"/>
        <v>03</v>
      </c>
      <c r="J481" t="str">
        <f t="shared" si="61"/>
        <v>2023</v>
      </c>
      <c r="K481" t="s">
        <v>1268</v>
      </c>
      <c r="L481" t="s">
        <v>30</v>
      </c>
      <c r="M481" t="s">
        <v>31</v>
      </c>
      <c r="N481" t="s">
        <v>32</v>
      </c>
      <c r="O481" t="s">
        <v>33</v>
      </c>
      <c r="P481" t="s">
        <v>109</v>
      </c>
      <c r="Q481" t="s">
        <v>110</v>
      </c>
      <c r="R481">
        <v>1</v>
      </c>
      <c r="S481">
        <v>13494.999999999998</v>
      </c>
      <c r="T481">
        <v>0</v>
      </c>
      <c r="U481">
        <v>0</v>
      </c>
      <c r="V481">
        <v>13494.999999999998</v>
      </c>
      <c r="W481" t="s">
        <v>566</v>
      </c>
      <c r="X481" t="s">
        <v>55</v>
      </c>
      <c r="Y481" t="s">
        <v>37</v>
      </c>
      <c r="Z481">
        <v>7252.9906779661014</v>
      </c>
      <c r="AA481" t="s">
        <v>724</v>
      </c>
      <c r="AB481" t="s">
        <v>38</v>
      </c>
      <c r="AC481" t="s">
        <v>38</v>
      </c>
      <c r="AD481" t="str">
        <f t="shared" si="58"/>
        <v>bad</v>
      </c>
    </row>
    <row r="482" spans="1:30" x14ac:dyDescent="0.35">
      <c r="A482" t="s">
        <v>857</v>
      </c>
      <c r="B482" t="s">
        <v>858</v>
      </c>
      <c r="C482" t="s">
        <v>859</v>
      </c>
      <c r="D482" t="s">
        <v>44</v>
      </c>
      <c r="E482" t="s">
        <v>29</v>
      </c>
      <c r="F482">
        <v>304</v>
      </c>
      <c r="G482" t="s">
        <v>1951</v>
      </c>
      <c r="H482" t="str">
        <f t="shared" si="59"/>
        <v>31</v>
      </c>
      <c r="I482" t="str">
        <f t="shared" si="60"/>
        <v>03</v>
      </c>
      <c r="J482" t="str">
        <f t="shared" si="61"/>
        <v>2023</v>
      </c>
      <c r="K482" t="s">
        <v>1269</v>
      </c>
      <c r="L482" t="s">
        <v>30</v>
      </c>
      <c r="M482" t="s">
        <v>31</v>
      </c>
      <c r="N482" t="s">
        <v>32</v>
      </c>
      <c r="O482" t="s">
        <v>33</v>
      </c>
      <c r="P482" t="s">
        <v>159</v>
      </c>
      <c r="Q482" t="s">
        <v>160</v>
      </c>
      <c r="R482">
        <v>1</v>
      </c>
      <c r="S482">
        <v>13494.999999999998</v>
      </c>
      <c r="T482">
        <v>0</v>
      </c>
      <c r="U482">
        <v>13494</v>
      </c>
      <c r="V482">
        <v>13494.999999999998</v>
      </c>
      <c r="W482" t="s">
        <v>1928</v>
      </c>
      <c r="X482" t="s">
        <v>55</v>
      </c>
      <c r="Y482" t="s">
        <v>37</v>
      </c>
      <c r="Z482">
        <v>7252.9906779661014</v>
      </c>
      <c r="AA482" t="s">
        <v>724</v>
      </c>
      <c r="AB482" t="s">
        <v>38</v>
      </c>
      <c r="AC482" t="s">
        <v>38</v>
      </c>
      <c r="AD482" t="str">
        <f t="shared" si="58"/>
        <v>bad</v>
      </c>
    </row>
    <row r="483" spans="1:30" x14ac:dyDescent="0.35">
      <c r="A483" t="s">
        <v>585</v>
      </c>
      <c r="B483" t="s">
        <v>586</v>
      </c>
      <c r="C483" t="s">
        <v>587</v>
      </c>
      <c r="D483" t="s">
        <v>44</v>
      </c>
      <c r="E483" t="s">
        <v>29</v>
      </c>
      <c r="F483">
        <v>2507</v>
      </c>
      <c r="G483" t="s">
        <v>1950</v>
      </c>
      <c r="H483" t="str">
        <f t="shared" si="59"/>
        <v>28</v>
      </c>
      <c r="I483" t="str">
        <f t="shared" si="60"/>
        <v>03</v>
      </c>
      <c r="J483" t="str">
        <f t="shared" si="61"/>
        <v>2023</v>
      </c>
      <c r="K483" t="s">
        <v>1270</v>
      </c>
      <c r="L483" t="s">
        <v>30</v>
      </c>
      <c r="M483" t="s">
        <v>31</v>
      </c>
      <c r="N483" t="s">
        <v>32</v>
      </c>
      <c r="O483" t="s">
        <v>33</v>
      </c>
      <c r="P483" t="s">
        <v>501</v>
      </c>
      <c r="Q483" t="s">
        <v>122</v>
      </c>
      <c r="R483">
        <v>1</v>
      </c>
      <c r="S483">
        <v>13494.999999999998</v>
      </c>
      <c r="T483">
        <v>0</v>
      </c>
      <c r="U483">
        <v>945</v>
      </c>
      <c r="V483">
        <v>13494.999999999998</v>
      </c>
      <c r="W483" t="s">
        <v>566</v>
      </c>
      <c r="X483" t="s">
        <v>55</v>
      </c>
      <c r="Y483" t="s">
        <v>37</v>
      </c>
      <c r="Z483">
        <v>7252.9906779661014</v>
      </c>
      <c r="AA483" t="s">
        <v>724</v>
      </c>
      <c r="AB483" t="s">
        <v>38</v>
      </c>
      <c r="AC483" t="s">
        <v>38</v>
      </c>
      <c r="AD483" t="str">
        <f t="shared" si="58"/>
        <v>bad</v>
      </c>
    </row>
    <row r="484" spans="1:30" x14ac:dyDescent="0.35">
      <c r="A484" t="s">
        <v>561</v>
      </c>
      <c r="B484" t="s">
        <v>562</v>
      </c>
      <c r="C484" t="s">
        <v>563</v>
      </c>
      <c r="D484" t="s">
        <v>102</v>
      </c>
      <c r="E484" t="s">
        <v>29</v>
      </c>
      <c r="F484">
        <v>2912</v>
      </c>
      <c r="G484" t="s">
        <v>1953</v>
      </c>
      <c r="H484" t="str">
        <f t="shared" si="59"/>
        <v>29</v>
      </c>
      <c r="I484" t="str">
        <f t="shared" si="60"/>
        <v>03</v>
      </c>
      <c r="J484" t="str">
        <f t="shared" si="61"/>
        <v>2023</v>
      </c>
      <c r="K484" t="s">
        <v>1271</v>
      </c>
      <c r="L484" t="s">
        <v>30</v>
      </c>
      <c r="M484" t="s">
        <v>31</v>
      </c>
      <c r="N484" t="s">
        <v>32</v>
      </c>
      <c r="O484" t="s">
        <v>33</v>
      </c>
      <c r="P484" t="s">
        <v>1272</v>
      </c>
      <c r="Q484" t="s">
        <v>1273</v>
      </c>
      <c r="R484">
        <v>1</v>
      </c>
      <c r="S484">
        <v>13494.999999999998</v>
      </c>
      <c r="T484">
        <v>5398</v>
      </c>
      <c r="U484">
        <v>0</v>
      </c>
      <c r="V484">
        <v>8096.9999999999982</v>
      </c>
      <c r="W484" t="s">
        <v>566</v>
      </c>
      <c r="X484" t="s">
        <v>104</v>
      </c>
      <c r="Y484" t="s">
        <v>37</v>
      </c>
      <c r="Z484">
        <v>4351.7944067796598</v>
      </c>
      <c r="AA484" t="s">
        <v>591</v>
      </c>
      <c r="AB484" t="s">
        <v>48</v>
      </c>
      <c r="AC484" t="s">
        <v>48</v>
      </c>
      <c r="AD484" t="str">
        <f t="shared" si="58"/>
        <v>bad</v>
      </c>
    </row>
    <row r="485" spans="1:30" x14ac:dyDescent="0.35">
      <c r="A485" t="s">
        <v>575</v>
      </c>
      <c r="B485" t="s">
        <v>576</v>
      </c>
      <c r="C485" t="s">
        <v>577</v>
      </c>
      <c r="D485" t="s">
        <v>50</v>
      </c>
      <c r="E485" t="s">
        <v>29</v>
      </c>
      <c r="F485">
        <v>7980</v>
      </c>
      <c r="G485" t="s">
        <v>1949</v>
      </c>
      <c r="H485" t="str">
        <f t="shared" si="59"/>
        <v>27</v>
      </c>
      <c r="I485" t="str">
        <f t="shared" si="60"/>
        <v>03</v>
      </c>
      <c r="J485" t="str">
        <f t="shared" si="61"/>
        <v>2023</v>
      </c>
      <c r="K485" t="s">
        <v>1274</v>
      </c>
      <c r="L485" t="s">
        <v>30</v>
      </c>
      <c r="M485" t="s">
        <v>31</v>
      </c>
      <c r="N485" t="s">
        <v>32</v>
      </c>
      <c r="O485" t="s">
        <v>33</v>
      </c>
      <c r="P485" t="s">
        <v>1275</v>
      </c>
      <c r="Q485" t="s">
        <v>1275</v>
      </c>
      <c r="R485">
        <v>1</v>
      </c>
      <c r="S485">
        <v>13494.999999999998</v>
      </c>
      <c r="T485">
        <v>2699</v>
      </c>
      <c r="U485">
        <v>0</v>
      </c>
      <c r="V485">
        <v>10795.999999999998</v>
      </c>
      <c r="W485" t="s">
        <v>566</v>
      </c>
      <c r="X485" t="s">
        <v>53</v>
      </c>
      <c r="Y485" t="s">
        <v>37</v>
      </c>
      <c r="Z485">
        <v>5802.3925423728806</v>
      </c>
      <c r="AA485" t="s">
        <v>722</v>
      </c>
      <c r="AB485" t="s">
        <v>48</v>
      </c>
      <c r="AC485" t="s">
        <v>48</v>
      </c>
      <c r="AD485" t="str">
        <f t="shared" si="58"/>
        <v>bad</v>
      </c>
    </row>
    <row r="486" spans="1:30" x14ac:dyDescent="0.35">
      <c r="A486" t="s">
        <v>113</v>
      </c>
      <c r="B486" t="s">
        <v>114</v>
      </c>
      <c r="C486" t="s">
        <v>115</v>
      </c>
      <c r="D486" t="s">
        <v>44</v>
      </c>
      <c r="E486" t="s">
        <v>29</v>
      </c>
      <c r="F486">
        <v>1447</v>
      </c>
      <c r="G486" t="s">
        <v>1952</v>
      </c>
      <c r="H486" t="str">
        <f t="shared" si="59"/>
        <v>30</v>
      </c>
      <c r="I486" t="str">
        <f t="shared" si="60"/>
        <v>03</v>
      </c>
      <c r="J486" t="str">
        <f t="shared" si="61"/>
        <v>2023</v>
      </c>
      <c r="K486" t="s">
        <v>1276</v>
      </c>
      <c r="L486" t="s">
        <v>30</v>
      </c>
      <c r="M486" t="s">
        <v>31</v>
      </c>
      <c r="N486" t="s">
        <v>32</v>
      </c>
      <c r="O486" t="s">
        <v>33</v>
      </c>
      <c r="P486" t="s">
        <v>121</v>
      </c>
      <c r="Q486" t="s">
        <v>122</v>
      </c>
      <c r="R486">
        <v>1</v>
      </c>
      <c r="S486">
        <v>13494.999999999998</v>
      </c>
      <c r="T486">
        <v>0</v>
      </c>
      <c r="U486">
        <v>0</v>
      </c>
      <c r="V486">
        <v>13494.999999999998</v>
      </c>
      <c r="W486" t="s">
        <v>35</v>
      </c>
      <c r="X486" t="s">
        <v>55</v>
      </c>
      <c r="Y486" t="s">
        <v>37</v>
      </c>
      <c r="Z486">
        <v>7252.9906779661014</v>
      </c>
      <c r="AA486" t="s">
        <v>724</v>
      </c>
      <c r="AB486" t="s">
        <v>38</v>
      </c>
      <c r="AC486" t="s">
        <v>38</v>
      </c>
      <c r="AD486" t="str">
        <f t="shared" si="58"/>
        <v>bad</v>
      </c>
    </row>
    <row r="487" spans="1:30" x14ac:dyDescent="0.35">
      <c r="A487" t="s">
        <v>575</v>
      </c>
      <c r="B487" t="s">
        <v>576</v>
      </c>
      <c r="C487" t="s">
        <v>577</v>
      </c>
      <c r="D487" t="s">
        <v>50</v>
      </c>
      <c r="E487" t="s">
        <v>29</v>
      </c>
      <c r="F487">
        <v>29</v>
      </c>
      <c r="G487" t="s">
        <v>1948</v>
      </c>
      <c r="H487" t="str">
        <f t="shared" si="59"/>
        <v>01</v>
      </c>
      <c r="I487" t="str">
        <f t="shared" si="60"/>
        <v>04</v>
      </c>
      <c r="J487" t="str">
        <f t="shared" si="61"/>
        <v>2023</v>
      </c>
      <c r="K487" t="s">
        <v>1277</v>
      </c>
      <c r="L487" t="s">
        <v>30</v>
      </c>
      <c r="M487" t="s">
        <v>31</v>
      </c>
      <c r="N487" t="s">
        <v>32</v>
      </c>
      <c r="O487" t="s">
        <v>33</v>
      </c>
      <c r="P487" t="s">
        <v>1278</v>
      </c>
      <c r="Q487" t="s">
        <v>1279</v>
      </c>
      <c r="R487">
        <v>1</v>
      </c>
      <c r="S487">
        <v>12995</v>
      </c>
      <c r="T487">
        <v>0</v>
      </c>
      <c r="U487">
        <v>0</v>
      </c>
      <c r="V487">
        <f>S487-T487</f>
        <v>12995</v>
      </c>
      <c r="W487" t="s">
        <v>566</v>
      </c>
      <c r="X487" t="s">
        <v>53</v>
      </c>
      <c r="Y487" t="s">
        <v>37</v>
      </c>
      <c r="Z487">
        <f>IF(Y487="Traditional",V487-(V487*31%)-(V487*18/118),V487-(V487*22%)-(V487*18/118))</f>
        <v>6984.2618644067788</v>
      </c>
      <c r="AA487" t="s">
        <v>722</v>
      </c>
      <c r="AB487" t="s">
        <v>38</v>
      </c>
      <c r="AC487" t="s">
        <v>38</v>
      </c>
      <c r="AD487" t="str">
        <f t="shared" si="58"/>
        <v>bad</v>
      </c>
    </row>
    <row r="488" spans="1:30" x14ac:dyDescent="0.35">
      <c r="A488" t="s">
        <v>63</v>
      </c>
      <c r="B488" t="s">
        <v>64</v>
      </c>
      <c r="C488" t="s">
        <v>65</v>
      </c>
      <c r="D488" t="s">
        <v>50</v>
      </c>
      <c r="E488" t="s">
        <v>29</v>
      </c>
      <c r="F488">
        <v>24</v>
      </c>
      <c r="G488" t="s">
        <v>1889</v>
      </c>
      <c r="H488" t="str">
        <f t="shared" si="59"/>
        <v>04</v>
      </c>
      <c r="I488" t="str">
        <f t="shared" si="60"/>
        <v>04</v>
      </c>
      <c r="J488" t="str">
        <f t="shared" si="61"/>
        <v>2023</v>
      </c>
      <c r="K488" t="s">
        <v>1280</v>
      </c>
      <c r="L488" t="s">
        <v>128</v>
      </c>
      <c r="M488" t="s">
        <v>129</v>
      </c>
      <c r="N488" t="s">
        <v>130</v>
      </c>
      <c r="O488" t="s">
        <v>33</v>
      </c>
      <c r="P488" t="s">
        <v>167</v>
      </c>
      <c r="Q488" t="s">
        <v>168</v>
      </c>
      <c r="R488">
        <v>1</v>
      </c>
      <c r="S488">
        <v>12995</v>
      </c>
      <c r="T488">
        <v>0</v>
      </c>
      <c r="U488">
        <v>0</v>
      </c>
      <c r="V488">
        <f>S488-T488</f>
        <v>12995</v>
      </c>
      <c r="W488" t="s">
        <v>35</v>
      </c>
      <c r="X488" t="s">
        <v>53</v>
      </c>
      <c r="Y488" t="s">
        <v>37</v>
      </c>
      <c r="Z488">
        <f>IF(Y488="Traditional",V488-(V488*31%)-(V488*18/118),V488-(V488*22%)-(V488*18/118))</f>
        <v>6984.2618644067788</v>
      </c>
      <c r="AA488" t="s">
        <v>722</v>
      </c>
      <c r="AB488" t="s">
        <v>38</v>
      </c>
      <c r="AC488" t="s">
        <v>38</v>
      </c>
      <c r="AD488" t="str">
        <f t="shared" si="58"/>
        <v>bad</v>
      </c>
    </row>
    <row r="489" spans="1:30" x14ac:dyDescent="0.35">
      <c r="A489" t="s">
        <v>825</v>
      </c>
      <c r="B489" t="s">
        <v>826</v>
      </c>
      <c r="C489" t="s">
        <v>827</v>
      </c>
      <c r="D489" t="s">
        <v>50</v>
      </c>
      <c r="E489" t="s">
        <v>29</v>
      </c>
      <c r="F489">
        <v>56</v>
      </c>
      <c r="G489" t="s">
        <v>1887</v>
      </c>
      <c r="H489" t="str">
        <f t="shared" si="59"/>
        <v>22</v>
      </c>
      <c r="I489" t="str">
        <f t="shared" si="60"/>
        <v>04</v>
      </c>
      <c r="J489" t="str">
        <f t="shared" si="61"/>
        <v>2023</v>
      </c>
      <c r="K489" t="s">
        <v>1281</v>
      </c>
      <c r="L489" t="s">
        <v>128</v>
      </c>
      <c r="M489" t="s">
        <v>408</v>
      </c>
      <c r="N489" t="s">
        <v>130</v>
      </c>
      <c r="O489" t="s">
        <v>33</v>
      </c>
      <c r="P489" t="s">
        <v>1278</v>
      </c>
      <c r="Q489" t="s">
        <v>1279</v>
      </c>
      <c r="R489">
        <v>1</v>
      </c>
      <c r="S489">
        <v>12995</v>
      </c>
      <c r="T489">
        <v>3898</v>
      </c>
      <c r="U489">
        <v>0</v>
      </c>
      <c r="V489">
        <f>S489-T489</f>
        <v>9097</v>
      </c>
      <c r="W489" t="s">
        <v>566</v>
      </c>
      <c r="X489" t="s">
        <v>53</v>
      </c>
      <c r="Y489" t="s">
        <v>37</v>
      </c>
      <c r="Z489">
        <f>IF(Y489="Traditional",V489-(V489*31%)-(V489*18/118),V489-(V489*22%)-(V489*18/118))</f>
        <v>4889.2520338983049</v>
      </c>
      <c r="AA489" t="s">
        <v>722</v>
      </c>
      <c r="AB489" t="s">
        <v>48</v>
      </c>
      <c r="AC489" t="s">
        <v>48</v>
      </c>
      <c r="AD489" t="str">
        <f t="shared" si="58"/>
        <v>bad</v>
      </c>
    </row>
    <row r="490" spans="1:30" x14ac:dyDescent="0.35">
      <c r="A490" t="s">
        <v>568</v>
      </c>
      <c r="B490" t="s">
        <v>569</v>
      </c>
      <c r="C490" t="s">
        <v>570</v>
      </c>
      <c r="D490" t="s">
        <v>44</v>
      </c>
      <c r="E490" t="s">
        <v>29</v>
      </c>
      <c r="F490">
        <v>1</v>
      </c>
      <c r="G490" t="s">
        <v>1948</v>
      </c>
      <c r="H490" t="str">
        <f t="shared" si="59"/>
        <v>01</v>
      </c>
      <c r="I490" t="str">
        <f t="shared" si="60"/>
        <v>04</v>
      </c>
      <c r="J490" t="str">
        <f t="shared" si="61"/>
        <v>2023</v>
      </c>
      <c r="K490" t="s">
        <v>1282</v>
      </c>
      <c r="L490" t="s">
        <v>30</v>
      </c>
      <c r="M490" t="s">
        <v>31</v>
      </c>
      <c r="N490" t="s">
        <v>32</v>
      </c>
      <c r="O490" t="s">
        <v>33</v>
      </c>
      <c r="P490" t="s">
        <v>45</v>
      </c>
      <c r="Q490" t="s">
        <v>46</v>
      </c>
      <c r="R490">
        <v>1</v>
      </c>
      <c r="S490">
        <v>12495</v>
      </c>
      <c r="T490">
        <v>3748</v>
      </c>
      <c r="U490">
        <v>0</v>
      </c>
      <c r="V490">
        <f>S490-T490</f>
        <v>8747</v>
      </c>
      <c r="W490" t="s">
        <v>566</v>
      </c>
      <c r="X490" t="s">
        <v>47</v>
      </c>
      <c r="Y490" t="s">
        <v>37</v>
      </c>
      <c r="Z490">
        <f>IF(Y490="Traditional",V490-(V490*31%)-(V490*18/118),V490-(V490*22%)-(V490*18/118))</f>
        <v>4701.1418644067799</v>
      </c>
      <c r="AA490" t="s">
        <v>847</v>
      </c>
      <c r="AB490" t="s">
        <v>48</v>
      </c>
      <c r="AC490" t="s">
        <v>48</v>
      </c>
      <c r="AD490" t="str">
        <f t="shared" si="58"/>
        <v>bad</v>
      </c>
    </row>
    <row r="491" spans="1:30" x14ac:dyDescent="0.35">
      <c r="A491" t="s">
        <v>668</v>
      </c>
      <c r="B491" t="s">
        <v>669</v>
      </c>
      <c r="C491" t="s">
        <v>670</v>
      </c>
      <c r="D491" t="s">
        <v>44</v>
      </c>
      <c r="E491" t="s">
        <v>29</v>
      </c>
      <c r="F491">
        <v>1</v>
      </c>
      <c r="G491" t="s">
        <v>1948</v>
      </c>
      <c r="H491" t="str">
        <f t="shared" si="59"/>
        <v>01</v>
      </c>
      <c r="I491" t="str">
        <f t="shared" si="60"/>
        <v>04</v>
      </c>
      <c r="J491" t="str">
        <f t="shared" si="61"/>
        <v>2023</v>
      </c>
      <c r="K491" t="s">
        <v>1283</v>
      </c>
      <c r="L491" t="s">
        <v>30</v>
      </c>
      <c r="M491" t="s">
        <v>31</v>
      </c>
      <c r="N491" t="s">
        <v>32</v>
      </c>
      <c r="O491" t="s">
        <v>33</v>
      </c>
      <c r="P491" t="s">
        <v>1284</v>
      </c>
      <c r="Q491" t="s">
        <v>1285</v>
      </c>
      <c r="R491">
        <v>1</v>
      </c>
      <c r="S491">
        <v>12495</v>
      </c>
      <c r="T491">
        <v>3748</v>
      </c>
      <c r="U491">
        <v>0</v>
      </c>
      <c r="V491">
        <f>S491-T491</f>
        <v>8747</v>
      </c>
      <c r="W491" t="s">
        <v>566</v>
      </c>
      <c r="X491" t="s">
        <v>47</v>
      </c>
      <c r="Y491" t="s">
        <v>37</v>
      </c>
      <c r="Z491">
        <f>IF(Y491="Traditional",V491-(V491*31%)-(V491*18/118),V491-(V491*22%)-(V491*18/118))</f>
        <v>4701.1418644067799</v>
      </c>
      <c r="AA491" t="s">
        <v>847</v>
      </c>
      <c r="AB491" t="s">
        <v>48</v>
      </c>
      <c r="AC491" t="s">
        <v>48</v>
      </c>
      <c r="AD491" t="str">
        <f t="shared" si="58"/>
        <v>bad</v>
      </c>
    </row>
    <row r="492" spans="1:30" x14ac:dyDescent="0.35">
      <c r="A492" t="s">
        <v>25</v>
      </c>
      <c r="B492" t="s">
        <v>26</v>
      </c>
      <c r="C492" t="s">
        <v>27</v>
      </c>
      <c r="D492" t="s">
        <v>44</v>
      </c>
      <c r="E492" t="s">
        <v>29</v>
      </c>
      <c r="F492">
        <v>5495</v>
      </c>
      <c r="G492" t="s">
        <v>1950</v>
      </c>
      <c r="H492" t="str">
        <f t="shared" si="59"/>
        <v>28</v>
      </c>
      <c r="I492" t="str">
        <f t="shared" si="60"/>
        <v>03</v>
      </c>
      <c r="J492" t="str">
        <f t="shared" si="61"/>
        <v>2023</v>
      </c>
      <c r="K492" t="s">
        <v>1286</v>
      </c>
      <c r="L492" t="s">
        <v>30</v>
      </c>
      <c r="M492" t="s">
        <v>31</v>
      </c>
      <c r="N492" t="s">
        <v>32</v>
      </c>
      <c r="O492" t="s">
        <v>33</v>
      </c>
      <c r="P492" t="s">
        <v>45</v>
      </c>
      <c r="Q492" t="s">
        <v>46</v>
      </c>
      <c r="R492">
        <v>1</v>
      </c>
      <c r="S492">
        <v>12495</v>
      </c>
      <c r="T492">
        <v>3748</v>
      </c>
      <c r="U492">
        <v>0</v>
      </c>
      <c r="V492">
        <v>8747</v>
      </c>
      <c r="W492" t="s">
        <v>35</v>
      </c>
      <c r="X492" t="s">
        <v>47</v>
      </c>
      <c r="Y492" t="s">
        <v>37</v>
      </c>
      <c r="Z492">
        <v>4701.1418644067799</v>
      </c>
      <c r="AA492" t="s">
        <v>847</v>
      </c>
      <c r="AB492" t="s">
        <v>48</v>
      </c>
      <c r="AC492" t="s">
        <v>48</v>
      </c>
      <c r="AD492" t="str">
        <f t="shared" si="58"/>
        <v>bad</v>
      </c>
    </row>
    <row r="493" spans="1:30" x14ac:dyDescent="0.35">
      <c r="A493" t="s">
        <v>686</v>
      </c>
      <c r="B493" t="s">
        <v>687</v>
      </c>
      <c r="C493" t="s">
        <v>688</v>
      </c>
      <c r="D493" t="s">
        <v>44</v>
      </c>
      <c r="E493" t="s">
        <v>29</v>
      </c>
      <c r="F493">
        <v>1165</v>
      </c>
      <c r="G493" t="s">
        <v>1951</v>
      </c>
      <c r="H493" t="str">
        <f t="shared" si="59"/>
        <v>31</v>
      </c>
      <c r="I493" t="str">
        <f t="shared" si="60"/>
        <v>03</v>
      </c>
      <c r="J493" t="str">
        <f t="shared" si="61"/>
        <v>2023</v>
      </c>
      <c r="K493" t="s">
        <v>1287</v>
      </c>
      <c r="L493" t="s">
        <v>30</v>
      </c>
      <c r="M493" t="s">
        <v>31</v>
      </c>
      <c r="N493" t="s">
        <v>32</v>
      </c>
      <c r="O493" t="s">
        <v>33</v>
      </c>
      <c r="P493" t="s">
        <v>528</v>
      </c>
      <c r="Q493" t="s">
        <v>158</v>
      </c>
      <c r="R493">
        <v>1</v>
      </c>
      <c r="S493">
        <v>12495</v>
      </c>
      <c r="T493">
        <v>0</v>
      </c>
      <c r="U493">
        <v>875</v>
      </c>
      <c r="V493">
        <v>12495</v>
      </c>
      <c r="W493" t="s">
        <v>690</v>
      </c>
      <c r="X493" t="s">
        <v>55</v>
      </c>
      <c r="Y493" t="s">
        <v>37</v>
      </c>
      <c r="Z493">
        <v>6715.5330508474572</v>
      </c>
      <c r="AA493" t="s">
        <v>724</v>
      </c>
      <c r="AB493" t="s">
        <v>38</v>
      </c>
      <c r="AC493" t="s">
        <v>38</v>
      </c>
      <c r="AD493" t="str">
        <f t="shared" si="58"/>
        <v>bad</v>
      </c>
    </row>
    <row r="494" spans="1:30" x14ac:dyDescent="0.35">
      <c r="A494" t="s">
        <v>63</v>
      </c>
      <c r="B494" t="s">
        <v>64</v>
      </c>
      <c r="C494" t="s">
        <v>65</v>
      </c>
      <c r="D494" t="s">
        <v>50</v>
      </c>
      <c r="E494" t="s">
        <v>66</v>
      </c>
      <c r="F494">
        <v>2659</v>
      </c>
      <c r="G494" t="s">
        <v>1949</v>
      </c>
      <c r="H494" t="str">
        <f t="shared" si="59"/>
        <v>27</v>
      </c>
      <c r="I494" t="str">
        <f t="shared" si="60"/>
        <v>03</v>
      </c>
      <c r="J494" t="str">
        <f t="shared" si="61"/>
        <v>2023</v>
      </c>
      <c r="K494" t="s">
        <v>1288</v>
      </c>
      <c r="L494" t="s">
        <v>30</v>
      </c>
      <c r="M494" t="s">
        <v>31</v>
      </c>
      <c r="N494" t="s">
        <v>32</v>
      </c>
      <c r="O494" t="s">
        <v>33</v>
      </c>
      <c r="P494" t="s">
        <v>67</v>
      </c>
      <c r="Q494" t="s">
        <v>68</v>
      </c>
      <c r="R494">
        <v>1</v>
      </c>
      <c r="S494">
        <v>12495</v>
      </c>
      <c r="T494">
        <v>0</v>
      </c>
      <c r="U494">
        <v>1250</v>
      </c>
      <c r="V494">
        <v>12495</v>
      </c>
      <c r="W494" t="s">
        <v>35</v>
      </c>
      <c r="X494" t="s">
        <v>53</v>
      </c>
      <c r="Y494" t="s">
        <v>37</v>
      </c>
      <c r="Z494">
        <v>6715.5330508474572</v>
      </c>
      <c r="AA494" t="s">
        <v>722</v>
      </c>
      <c r="AB494" t="s">
        <v>38</v>
      </c>
      <c r="AC494" t="s">
        <v>38</v>
      </c>
      <c r="AD494" t="str">
        <f t="shared" si="58"/>
        <v>bad</v>
      </c>
    </row>
    <row r="495" spans="1:30" x14ac:dyDescent="0.35">
      <c r="A495" t="s">
        <v>63</v>
      </c>
      <c r="B495" t="s">
        <v>64</v>
      </c>
      <c r="C495" t="s">
        <v>65</v>
      </c>
      <c r="D495" t="s">
        <v>44</v>
      </c>
      <c r="E495" t="s">
        <v>29</v>
      </c>
      <c r="F495">
        <v>2671</v>
      </c>
      <c r="G495" t="s">
        <v>1953</v>
      </c>
      <c r="H495" t="str">
        <f t="shared" si="59"/>
        <v>29</v>
      </c>
      <c r="I495" t="str">
        <f t="shared" si="60"/>
        <v>03</v>
      </c>
      <c r="J495" t="str">
        <f t="shared" si="61"/>
        <v>2023</v>
      </c>
      <c r="K495" t="s">
        <v>1289</v>
      </c>
      <c r="L495" t="s">
        <v>30</v>
      </c>
      <c r="M495" t="s">
        <v>31</v>
      </c>
      <c r="N495" t="s">
        <v>32</v>
      </c>
      <c r="O495" t="s">
        <v>33</v>
      </c>
      <c r="P495" t="s">
        <v>76</v>
      </c>
      <c r="Q495" t="s">
        <v>77</v>
      </c>
      <c r="R495">
        <v>1</v>
      </c>
      <c r="S495">
        <v>12495</v>
      </c>
      <c r="T495">
        <v>3748</v>
      </c>
      <c r="U495">
        <v>0</v>
      </c>
      <c r="V495">
        <v>8747</v>
      </c>
      <c r="W495" t="s">
        <v>35</v>
      </c>
      <c r="X495" t="s">
        <v>47</v>
      </c>
      <c r="Y495" t="s">
        <v>37</v>
      </c>
      <c r="Z495">
        <v>4701.1418644067799</v>
      </c>
      <c r="AA495" t="s">
        <v>847</v>
      </c>
      <c r="AB495" t="s">
        <v>48</v>
      </c>
      <c r="AC495" t="s">
        <v>48</v>
      </c>
      <c r="AD495" t="str">
        <f t="shared" si="58"/>
        <v>bad</v>
      </c>
    </row>
    <row r="496" spans="1:30" x14ac:dyDescent="0.35">
      <c r="A496" t="s">
        <v>943</v>
      </c>
      <c r="B496" t="s">
        <v>944</v>
      </c>
      <c r="C496" t="s">
        <v>945</v>
      </c>
      <c r="D496" t="s">
        <v>44</v>
      </c>
      <c r="E496" t="s">
        <v>29</v>
      </c>
      <c r="F496">
        <v>1</v>
      </c>
      <c r="G496" t="s">
        <v>1948</v>
      </c>
      <c r="H496" t="str">
        <f t="shared" si="59"/>
        <v>01</v>
      </c>
      <c r="I496" t="str">
        <f t="shared" si="60"/>
        <v>04</v>
      </c>
      <c r="J496" t="str">
        <f t="shared" si="61"/>
        <v>2023</v>
      </c>
      <c r="K496" t="s">
        <v>1290</v>
      </c>
      <c r="L496" t="s">
        <v>30</v>
      </c>
      <c r="M496" t="s">
        <v>31</v>
      </c>
      <c r="N496" t="s">
        <v>32</v>
      </c>
      <c r="O496" t="s">
        <v>33</v>
      </c>
      <c r="P496" t="s">
        <v>126</v>
      </c>
      <c r="Q496" t="s">
        <v>127</v>
      </c>
      <c r="R496">
        <v>1</v>
      </c>
      <c r="S496">
        <v>12495</v>
      </c>
      <c r="T496">
        <v>0</v>
      </c>
      <c r="U496">
        <v>0</v>
      </c>
      <c r="V496">
        <f>S496-T496</f>
        <v>12495</v>
      </c>
      <c r="W496" t="s">
        <v>566</v>
      </c>
      <c r="X496" t="s">
        <v>55</v>
      </c>
      <c r="Y496" t="s">
        <v>37</v>
      </c>
      <c r="Z496">
        <f>IF(Y496="Traditional",V496-(V496*31%)-(V496*18/118),V496-(V496*22%)-(V496*18/118))</f>
        <v>6715.5330508474572</v>
      </c>
      <c r="AA496" t="s">
        <v>724</v>
      </c>
      <c r="AB496" t="s">
        <v>38</v>
      </c>
      <c r="AC496" t="s">
        <v>38</v>
      </c>
      <c r="AD496" t="str">
        <f t="shared" si="58"/>
        <v>bad</v>
      </c>
    </row>
    <row r="497" spans="1:30" x14ac:dyDescent="0.35">
      <c r="A497" t="s">
        <v>97</v>
      </c>
      <c r="B497" t="s">
        <v>98</v>
      </c>
      <c r="C497" t="s">
        <v>99</v>
      </c>
      <c r="D497" t="s">
        <v>50</v>
      </c>
      <c r="E497" t="s">
        <v>29</v>
      </c>
      <c r="F497">
        <v>3</v>
      </c>
      <c r="G497" t="s">
        <v>1948</v>
      </c>
      <c r="H497" t="str">
        <f t="shared" si="59"/>
        <v>01</v>
      </c>
      <c r="I497" t="str">
        <f t="shared" si="60"/>
        <v>04</v>
      </c>
      <c r="J497" t="str">
        <f t="shared" si="61"/>
        <v>2023</v>
      </c>
      <c r="K497" t="s">
        <v>1291</v>
      </c>
      <c r="L497" t="s">
        <v>30</v>
      </c>
      <c r="M497" t="s">
        <v>31</v>
      </c>
      <c r="N497" t="s">
        <v>32</v>
      </c>
      <c r="O497" t="s">
        <v>33</v>
      </c>
      <c r="P497" t="s">
        <v>67</v>
      </c>
      <c r="Q497" t="s">
        <v>68</v>
      </c>
      <c r="R497">
        <v>1</v>
      </c>
      <c r="S497">
        <v>12495</v>
      </c>
      <c r="T497">
        <v>0</v>
      </c>
      <c r="U497">
        <v>0</v>
      </c>
      <c r="V497">
        <f>S497-T497</f>
        <v>12495</v>
      </c>
      <c r="W497" t="s">
        <v>35</v>
      </c>
      <c r="X497" t="s">
        <v>53</v>
      </c>
      <c r="Y497" t="s">
        <v>37</v>
      </c>
      <c r="Z497">
        <f>IF(Y497="Traditional",V497-(V497*31%)-(V497*18/118),V497-(V497*22%)-(V497*18/118))</f>
        <v>6715.5330508474572</v>
      </c>
      <c r="AA497" t="s">
        <v>722</v>
      </c>
      <c r="AB497" t="s">
        <v>38</v>
      </c>
      <c r="AC497" t="s">
        <v>38</v>
      </c>
      <c r="AD497" t="str">
        <f t="shared" si="58"/>
        <v>bad</v>
      </c>
    </row>
    <row r="498" spans="1:30" x14ac:dyDescent="0.35">
      <c r="A498" t="s">
        <v>678</v>
      </c>
      <c r="B498" t="s">
        <v>679</v>
      </c>
      <c r="C498" t="s">
        <v>680</v>
      </c>
      <c r="D498" t="s">
        <v>44</v>
      </c>
      <c r="E498" t="s">
        <v>29</v>
      </c>
      <c r="F498">
        <v>1995</v>
      </c>
      <c r="G498" t="s">
        <v>1953</v>
      </c>
      <c r="H498" t="str">
        <f t="shared" si="59"/>
        <v>29</v>
      </c>
      <c r="I498" t="str">
        <f t="shared" si="60"/>
        <v>03</v>
      </c>
      <c r="J498" t="str">
        <f t="shared" si="61"/>
        <v>2023</v>
      </c>
      <c r="K498" t="s">
        <v>1292</v>
      </c>
      <c r="L498" t="s">
        <v>30</v>
      </c>
      <c r="M498" t="s">
        <v>31</v>
      </c>
      <c r="N498" t="s">
        <v>32</v>
      </c>
      <c r="O498" t="s">
        <v>33</v>
      </c>
      <c r="P498" t="s">
        <v>134</v>
      </c>
      <c r="Q498" t="s">
        <v>134</v>
      </c>
      <c r="R498">
        <v>1</v>
      </c>
      <c r="S498">
        <v>12495</v>
      </c>
      <c r="T498">
        <v>0</v>
      </c>
      <c r="U498">
        <v>0</v>
      </c>
      <c r="V498">
        <v>12495</v>
      </c>
      <c r="W498" t="s">
        <v>566</v>
      </c>
      <c r="X498" t="s">
        <v>55</v>
      </c>
      <c r="Y498" t="s">
        <v>37</v>
      </c>
      <c r="Z498">
        <v>6715.5330508474572</v>
      </c>
      <c r="AA498" t="s">
        <v>724</v>
      </c>
      <c r="AB498" t="s">
        <v>38</v>
      </c>
      <c r="AC498" t="s">
        <v>38</v>
      </c>
      <c r="AD498" t="str">
        <f t="shared" si="58"/>
        <v>bad</v>
      </c>
    </row>
    <row r="499" spans="1:30" x14ac:dyDescent="0.35">
      <c r="A499" t="s">
        <v>704</v>
      </c>
      <c r="B499" t="s">
        <v>705</v>
      </c>
      <c r="C499" t="s">
        <v>706</v>
      </c>
      <c r="D499" t="s">
        <v>44</v>
      </c>
      <c r="E499" t="s">
        <v>29</v>
      </c>
      <c r="F499">
        <v>1</v>
      </c>
      <c r="G499" t="s">
        <v>1948</v>
      </c>
      <c r="H499" t="str">
        <f t="shared" si="59"/>
        <v>01</v>
      </c>
      <c r="I499" t="str">
        <f t="shared" si="60"/>
        <v>04</v>
      </c>
      <c r="J499" t="str">
        <f t="shared" si="61"/>
        <v>2023</v>
      </c>
      <c r="K499" t="s">
        <v>1293</v>
      </c>
      <c r="L499" t="s">
        <v>30</v>
      </c>
      <c r="M499" t="s">
        <v>31</v>
      </c>
      <c r="N499" t="s">
        <v>32</v>
      </c>
      <c r="O499" t="s">
        <v>33</v>
      </c>
      <c r="P499" t="s">
        <v>513</v>
      </c>
      <c r="Q499" t="s">
        <v>514</v>
      </c>
      <c r="R499">
        <v>1</v>
      </c>
      <c r="S499">
        <v>12495</v>
      </c>
      <c r="T499">
        <v>0</v>
      </c>
      <c r="U499">
        <v>500</v>
      </c>
      <c r="V499">
        <f>S499-T499</f>
        <v>12495</v>
      </c>
      <c r="W499" t="s">
        <v>566</v>
      </c>
      <c r="X499" t="s">
        <v>55</v>
      </c>
      <c r="Y499" t="s">
        <v>37</v>
      </c>
      <c r="Z499">
        <f>IF(Y499="Traditional",V499-(V499*31%)-(V499*18/118),V499-(V499*22%)-(V499*18/118))</f>
        <v>6715.5330508474572</v>
      </c>
      <c r="AA499" t="s">
        <v>724</v>
      </c>
      <c r="AB499" t="s">
        <v>38</v>
      </c>
      <c r="AC499" t="s">
        <v>38</v>
      </c>
      <c r="AD499" t="str">
        <f t="shared" si="58"/>
        <v>bad</v>
      </c>
    </row>
    <row r="500" spans="1:30" x14ac:dyDescent="0.35">
      <c r="A500" t="s">
        <v>585</v>
      </c>
      <c r="B500" t="s">
        <v>586</v>
      </c>
      <c r="C500" t="s">
        <v>587</v>
      </c>
      <c r="D500" t="s">
        <v>44</v>
      </c>
      <c r="E500" t="s">
        <v>29</v>
      </c>
      <c r="F500">
        <v>2519</v>
      </c>
      <c r="G500" t="s">
        <v>1951</v>
      </c>
      <c r="H500" t="str">
        <f t="shared" si="59"/>
        <v>31</v>
      </c>
      <c r="I500" t="str">
        <f t="shared" si="60"/>
        <v>03</v>
      </c>
      <c r="J500" t="str">
        <f t="shared" si="61"/>
        <v>2023</v>
      </c>
      <c r="K500" t="s">
        <v>1294</v>
      </c>
      <c r="L500" t="s">
        <v>30</v>
      </c>
      <c r="M500" t="s">
        <v>31</v>
      </c>
      <c r="N500" t="s">
        <v>32</v>
      </c>
      <c r="O500" t="s">
        <v>33</v>
      </c>
      <c r="P500" t="s">
        <v>45</v>
      </c>
      <c r="Q500" t="s">
        <v>46</v>
      </c>
      <c r="R500">
        <v>1</v>
      </c>
      <c r="S500">
        <v>12495</v>
      </c>
      <c r="T500">
        <v>3748</v>
      </c>
      <c r="U500">
        <v>0</v>
      </c>
      <c r="V500">
        <v>8747</v>
      </c>
      <c r="W500" t="s">
        <v>566</v>
      </c>
      <c r="X500" t="s">
        <v>47</v>
      </c>
      <c r="Y500" t="s">
        <v>37</v>
      </c>
      <c r="Z500">
        <v>4701.1418644067799</v>
      </c>
      <c r="AA500" t="s">
        <v>847</v>
      </c>
      <c r="AB500" t="s">
        <v>48</v>
      </c>
      <c r="AC500" t="s">
        <v>48</v>
      </c>
      <c r="AD500" t="str">
        <f t="shared" si="58"/>
        <v>bad</v>
      </c>
    </row>
    <row r="501" spans="1:30" x14ac:dyDescent="0.35">
      <c r="A501" t="s">
        <v>585</v>
      </c>
      <c r="B501" t="s">
        <v>586</v>
      </c>
      <c r="C501" t="s">
        <v>587</v>
      </c>
      <c r="D501" t="s">
        <v>44</v>
      </c>
      <c r="E501" t="s">
        <v>29</v>
      </c>
      <c r="F501">
        <v>2520</v>
      </c>
      <c r="G501" t="s">
        <v>1951</v>
      </c>
      <c r="H501" t="str">
        <f t="shared" si="59"/>
        <v>31</v>
      </c>
      <c r="I501" t="str">
        <f t="shared" si="60"/>
        <v>03</v>
      </c>
      <c r="J501" t="str">
        <f t="shared" si="61"/>
        <v>2023</v>
      </c>
      <c r="K501" t="s">
        <v>1295</v>
      </c>
      <c r="L501" t="s">
        <v>30</v>
      </c>
      <c r="M501" t="s">
        <v>31</v>
      </c>
      <c r="N501" t="s">
        <v>32</v>
      </c>
      <c r="O501" t="s">
        <v>33</v>
      </c>
      <c r="P501" t="s">
        <v>1296</v>
      </c>
      <c r="Q501" t="s">
        <v>1297</v>
      </c>
      <c r="R501">
        <v>1</v>
      </c>
      <c r="S501">
        <v>12495</v>
      </c>
      <c r="T501">
        <v>0</v>
      </c>
      <c r="U501">
        <v>625</v>
      </c>
      <c r="V501">
        <v>12495</v>
      </c>
      <c r="W501" t="s">
        <v>566</v>
      </c>
      <c r="X501" t="s">
        <v>55</v>
      </c>
      <c r="Y501" t="s">
        <v>37</v>
      </c>
      <c r="Z501">
        <v>6715.5330508474572</v>
      </c>
      <c r="AA501" t="s">
        <v>724</v>
      </c>
      <c r="AB501" t="s">
        <v>38</v>
      </c>
      <c r="AC501" t="s">
        <v>38</v>
      </c>
      <c r="AD501" t="str">
        <f t="shared" si="58"/>
        <v>bad</v>
      </c>
    </row>
    <row r="502" spans="1:30" x14ac:dyDescent="0.35">
      <c r="A502" t="s">
        <v>585</v>
      </c>
      <c r="B502" t="s">
        <v>586</v>
      </c>
      <c r="C502" t="s">
        <v>587</v>
      </c>
      <c r="D502" t="s">
        <v>72</v>
      </c>
      <c r="E502" t="s">
        <v>29</v>
      </c>
      <c r="F502">
        <v>2517</v>
      </c>
      <c r="G502" t="s">
        <v>1951</v>
      </c>
      <c r="H502" t="str">
        <f t="shared" si="59"/>
        <v>31</v>
      </c>
      <c r="I502" t="str">
        <f t="shared" si="60"/>
        <v>03</v>
      </c>
      <c r="J502" t="str">
        <f t="shared" si="61"/>
        <v>2023</v>
      </c>
      <c r="K502" t="s">
        <v>1298</v>
      </c>
      <c r="L502" t="s">
        <v>30</v>
      </c>
      <c r="M502" t="s">
        <v>31</v>
      </c>
      <c r="N502" t="s">
        <v>32</v>
      </c>
      <c r="O502" t="s">
        <v>33</v>
      </c>
      <c r="P502" t="s">
        <v>255</v>
      </c>
      <c r="Q502" t="s">
        <v>256</v>
      </c>
      <c r="R502">
        <v>1</v>
      </c>
      <c r="S502">
        <v>12495</v>
      </c>
      <c r="T502">
        <v>3748</v>
      </c>
      <c r="U502">
        <v>0</v>
      </c>
      <c r="V502">
        <v>8747</v>
      </c>
      <c r="W502" t="s">
        <v>566</v>
      </c>
      <c r="X502" t="s">
        <v>75</v>
      </c>
      <c r="Y502" t="s">
        <v>37</v>
      </c>
      <c r="Z502">
        <v>4701.1418644067799</v>
      </c>
      <c r="AA502" t="s">
        <v>856</v>
      </c>
      <c r="AB502" t="s">
        <v>48</v>
      </c>
      <c r="AC502" t="s">
        <v>48</v>
      </c>
      <c r="AD502" t="str">
        <f t="shared" si="58"/>
        <v>bad</v>
      </c>
    </row>
    <row r="503" spans="1:30" x14ac:dyDescent="0.35">
      <c r="A503" t="s">
        <v>825</v>
      </c>
      <c r="B503" t="s">
        <v>826</v>
      </c>
      <c r="C503" t="s">
        <v>827</v>
      </c>
      <c r="D503" t="s">
        <v>44</v>
      </c>
      <c r="E503" t="s">
        <v>29</v>
      </c>
      <c r="F503">
        <v>2</v>
      </c>
      <c r="G503" t="s">
        <v>1948</v>
      </c>
      <c r="H503" t="str">
        <f t="shared" si="59"/>
        <v>01</v>
      </c>
      <c r="I503" t="str">
        <f t="shared" si="60"/>
        <v>04</v>
      </c>
      <c r="J503" t="str">
        <f t="shared" si="61"/>
        <v>2023</v>
      </c>
      <c r="K503" t="s">
        <v>1299</v>
      </c>
      <c r="L503" t="s">
        <v>30</v>
      </c>
      <c r="M503" t="s">
        <v>31</v>
      </c>
      <c r="N503" t="s">
        <v>32</v>
      </c>
      <c r="O503" t="s">
        <v>33</v>
      </c>
      <c r="P503" t="s">
        <v>133</v>
      </c>
      <c r="Q503" t="s">
        <v>134</v>
      </c>
      <c r="R503">
        <v>1</v>
      </c>
      <c r="S503">
        <v>12495</v>
      </c>
      <c r="T503">
        <v>0</v>
      </c>
      <c r="U503">
        <v>0</v>
      </c>
      <c r="V503">
        <f>S503-T503</f>
        <v>12495</v>
      </c>
      <c r="W503" t="s">
        <v>566</v>
      </c>
      <c r="X503" t="s">
        <v>55</v>
      </c>
      <c r="Y503" t="s">
        <v>37</v>
      </c>
      <c r="Z503">
        <f>IF(Y503="Traditional",V503-(V503*31%)-(V503*18/118),V503-(V503*22%)-(V503*18/118))</f>
        <v>6715.5330508474572</v>
      </c>
      <c r="AA503" t="s">
        <v>724</v>
      </c>
      <c r="AB503" t="s">
        <v>38</v>
      </c>
      <c r="AC503" t="s">
        <v>38</v>
      </c>
      <c r="AD503" t="str">
        <f t="shared" si="58"/>
        <v>bad</v>
      </c>
    </row>
    <row r="504" spans="1:30" x14ac:dyDescent="0.35">
      <c r="A504" t="s">
        <v>561</v>
      </c>
      <c r="B504" t="s">
        <v>562</v>
      </c>
      <c r="C504" t="s">
        <v>563</v>
      </c>
      <c r="D504" t="s">
        <v>44</v>
      </c>
      <c r="E504" t="s">
        <v>29</v>
      </c>
      <c r="F504">
        <v>2910</v>
      </c>
      <c r="G504" t="s">
        <v>1953</v>
      </c>
      <c r="H504" t="str">
        <f t="shared" si="59"/>
        <v>29</v>
      </c>
      <c r="I504" t="str">
        <f t="shared" si="60"/>
        <v>03</v>
      </c>
      <c r="J504" t="str">
        <f t="shared" si="61"/>
        <v>2023</v>
      </c>
      <c r="K504" t="s">
        <v>1300</v>
      </c>
      <c r="L504" t="s">
        <v>30</v>
      </c>
      <c r="M504" t="s">
        <v>31</v>
      </c>
      <c r="N504" t="s">
        <v>32</v>
      </c>
      <c r="O504" t="s">
        <v>33</v>
      </c>
      <c r="P504" t="s">
        <v>473</v>
      </c>
      <c r="Q504" t="s">
        <v>474</v>
      </c>
      <c r="R504">
        <v>1</v>
      </c>
      <c r="S504">
        <v>12495</v>
      </c>
      <c r="T504">
        <v>0</v>
      </c>
      <c r="U504">
        <v>1250</v>
      </c>
      <c r="V504">
        <v>12495</v>
      </c>
      <c r="W504" t="s">
        <v>566</v>
      </c>
      <c r="X504" t="s">
        <v>55</v>
      </c>
      <c r="Y504" t="s">
        <v>37</v>
      </c>
      <c r="Z504">
        <v>6715.5330508474572</v>
      </c>
      <c r="AA504" t="s">
        <v>724</v>
      </c>
      <c r="AB504" t="s">
        <v>38</v>
      </c>
      <c r="AC504" t="s">
        <v>38</v>
      </c>
      <c r="AD504" t="str">
        <f t="shared" si="58"/>
        <v>bad</v>
      </c>
    </row>
    <row r="505" spans="1:30" x14ac:dyDescent="0.35">
      <c r="A505" t="s">
        <v>561</v>
      </c>
      <c r="B505" t="s">
        <v>562</v>
      </c>
      <c r="C505" t="s">
        <v>563</v>
      </c>
      <c r="D505" t="s">
        <v>44</v>
      </c>
      <c r="E505" t="s">
        <v>29</v>
      </c>
      <c r="F505">
        <v>2934</v>
      </c>
      <c r="G505" t="s">
        <v>1951</v>
      </c>
      <c r="H505" t="str">
        <f t="shared" si="59"/>
        <v>31</v>
      </c>
      <c r="I505" t="str">
        <f t="shared" si="60"/>
        <v>03</v>
      </c>
      <c r="J505" t="str">
        <f t="shared" si="61"/>
        <v>2023</v>
      </c>
      <c r="K505" t="s">
        <v>1301</v>
      </c>
      <c r="L505" t="s">
        <v>30</v>
      </c>
      <c r="M505" t="s">
        <v>31</v>
      </c>
      <c r="N505" t="s">
        <v>32</v>
      </c>
      <c r="O505" t="s">
        <v>33</v>
      </c>
      <c r="P505" t="s">
        <v>133</v>
      </c>
      <c r="Q505" t="s">
        <v>134</v>
      </c>
      <c r="R505">
        <v>1</v>
      </c>
      <c r="S505">
        <v>12495</v>
      </c>
      <c r="T505">
        <v>0</v>
      </c>
      <c r="U505">
        <v>1250</v>
      </c>
      <c r="V505">
        <v>12495</v>
      </c>
      <c r="W505" t="s">
        <v>566</v>
      </c>
      <c r="X505" t="s">
        <v>55</v>
      </c>
      <c r="Y505" t="s">
        <v>37</v>
      </c>
      <c r="Z505">
        <v>6715.5330508474572</v>
      </c>
      <c r="AA505" t="s">
        <v>724</v>
      </c>
      <c r="AB505" t="s">
        <v>38</v>
      </c>
      <c r="AC505" t="s">
        <v>38</v>
      </c>
      <c r="AD505" t="str">
        <f t="shared" si="58"/>
        <v>bad</v>
      </c>
    </row>
    <row r="506" spans="1:30" x14ac:dyDescent="0.35">
      <c r="A506" t="s">
        <v>575</v>
      </c>
      <c r="B506" t="s">
        <v>576</v>
      </c>
      <c r="C506" t="s">
        <v>577</v>
      </c>
      <c r="D506" t="s">
        <v>50</v>
      </c>
      <c r="E506" t="s">
        <v>29</v>
      </c>
      <c r="F506">
        <v>7994</v>
      </c>
      <c r="G506" t="s">
        <v>1950</v>
      </c>
      <c r="H506" t="str">
        <f t="shared" si="59"/>
        <v>28</v>
      </c>
      <c r="I506" t="str">
        <f t="shared" si="60"/>
        <v>03</v>
      </c>
      <c r="J506" t="str">
        <f t="shared" si="61"/>
        <v>2023</v>
      </c>
      <c r="K506" t="s">
        <v>1302</v>
      </c>
      <c r="L506" t="s">
        <v>30</v>
      </c>
      <c r="M506" t="s">
        <v>31</v>
      </c>
      <c r="N506" t="s">
        <v>32</v>
      </c>
      <c r="O506" t="s">
        <v>33</v>
      </c>
      <c r="P506" t="s">
        <v>1303</v>
      </c>
      <c r="Q506" t="s">
        <v>1303</v>
      </c>
      <c r="R506">
        <v>1</v>
      </c>
      <c r="S506">
        <v>12495</v>
      </c>
      <c r="T506">
        <v>0</v>
      </c>
      <c r="U506">
        <v>0</v>
      </c>
      <c r="V506">
        <v>12495</v>
      </c>
      <c r="W506" t="s">
        <v>566</v>
      </c>
      <c r="X506" t="s">
        <v>53</v>
      </c>
      <c r="Y506" t="s">
        <v>37</v>
      </c>
      <c r="Z506">
        <v>6715.5330508474572</v>
      </c>
      <c r="AA506" t="s">
        <v>722</v>
      </c>
      <c r="AB506" t="s">
        <v>38</v>
      </c>
      <c r="AC506" t="s">
        <v>38</v>
      </c>
      <c r="AD506" t="str">
        <f t="shared" si="58"/>
        <v>bad</v>
      </c>
    </row>
    <row r="507" spans="1:30" x14ac:dyDescent="0.35">
      <c r="A507" t="s">
        <v>575</v>
      </c>
      <c r="B507" t="s">
        <v>576</v>
      </c>
      <c r="C507" t="s">
        <v>577</v>
      </c>
      <c r="D507" t="s">
        <v>50</v>
      </c>
      <c r="E507" t="s">
        <v>29</v>
      </c>
      <c r="F507">
        <v>8022</v>
      </c>
      <c r="G507" t="s">
        <v>1951</v>
      </c>
      <c r="H507" t="str">
        <f t="shared" si="59"/>
        <v>31</v>
      </c>
      <c r="I507" t="str">
        <f t="shared" si="60"/>
        <v>03</v>
      </c>
      <c r="J507" t="str">
        <f t="shared" si="61"/>
        <v>2023</v>
      </c>
      <c r="K507" t="s">
        <v>1304</v>
      </c>
      <c r="L507" t="s">
        <v>30</v>
      </c>
      <c r="M507" t="s">
        <v>31</v>
      </c>
      <c r="N507" t="s">
        <v>32</v>
      </c>
      <c r="O507" t="s">
        <v>33</v>
      </c>
      <c r="P507" t="s">
        <v>67</v>
      </c>
      <c r="Q507" t="s">
        <v>68</v>
      </c>
      <c r="R507">
        <v>1</v>
      </c>
      <c r="S507">
        <v>12495</v>
      </c>
      <c r="T507">
        <v>0</v>
      </c>
      <c r="U507">
        <v>1000</v>
      </c>
      <c r="V507">
        <v>12495</v>
      </c>
      <c r="W507" t="s">
        <v>566</v>
      </c>
      <c r="X507" t="s">
        <v>53</v>
      </c>
      <c r="Y507" t="s">
        <v>37</v>
      </c>
      <c r="Z507">
        <v>6715.5330508474572</v>
      </c>
      <c r="AA507" t="s">
        <v>722</v>
      </c>
      <c r="AB507" t="s">
        <v>38</v>
      </c>
      <c r="AC507" t="s">
        <v>38</v>
      </c>
      <c r="AD507" t="str">
        <f t="shared" si="58"/>
        <v>bad</v>
      </c>
    </row>
    <row r="508" spans="1:30" x14ac:dyDescent="0.35">
      <c r="A508" t="s">
        <v>113</v>
      </c>
      <c r="B508" t="s">
        <v>114</v>
      </c>
      <c r="C508" t="s">
        <v>115</v>
      </c>
      <c r="D508" t="s">
        <v>50</v>
      </c>
      <c r="E508" t="s">
        <v>29</v>
      </c>
      <c r="F508">
        <v>3</v>
      </c>
      <c r="G508" t="s">
        <v>1948</v>
      </c>
      <c r="H508" t="str">
        <f t="shared" si="59"/>
        <v>01</v>
      </c>
      <c r="I508" t="str">
        <f t="shared" si="60"/>
        <v>04</v>
      </c>
      <c r="J508" t="str">
        <f t="shared" si="61"/>
        <v>2023</v>
      </c>
      <c r="K508" t="s">
        <v>1305</v>
      </c>
      <c r="L508" t="s">
        <v>30</v>
      </c>
      <c r="M508" t="s">
        <v>31</v>
      </c>
      <c r="N508" t="s">
        <v>32</v>
      </c>
      <c r="O508" t="s">
        <v>33</v>
      </c>
      <c r="P508" t="s">
        <v>67</v>
      </c>
      <c r="Q508" t="s">
        <v>68</v>
      </c>
      <c r="R508">
        <v>1</v>
      </c>
      <c r="S508">
        <v>12495</v>
      </c>
      <c r="T508">
        <v>0</v>
      </c>
      <c r="U508">
        <v>0</v>
      </c>
      <c r="V508">
        <f t="shared" ref="V508:V571" si="64">S508-T508</f>
        <v>12495</v>
      </c>
      <c r="W508" t="s">
        <v>35</v>
      </c>
      <c r="X508" t="s">
        <v>53</v>
      </c>
      <c r="Y508" t="s">
        <v>37</v>
      </c>
      <c r="Z508">
        <f t="shared" ref="Z508:Z571" si="65">IF(Y508="Traditional",V508-(V508*31%)-(V508*18/118),V508-(V508*22%)-(V508*18/118))</f>
        <v>6715.5330508474572</v>
      </c>
      <c r="AA508" t="s">
        <v>722</v>
      </c>
      <c r="AB508" t="s">
        <v>38</v>
      </c>
      <c r="AC508" t="s">
        <v>38</v>
      </c>
      <c r="AD508" t="str">
        <f t="shared" si="58"/>
        <v>bad</v>
      </c>
    </row>
    <row r="509" spans="1:30" x14ac:dyDescent="0.35">
      <c r="A509" t="s">
        <v>113</v>
      </c>
      <c r="B509" t="s">
        <v>114</v>
      </c>
      <c r="C509" t="s">
        <v>115</v>
      </c>
      <c r="D509" t="s">
        <v>44</v>
      </c>
      <c r="E509" t="s">
        <v>29</v>
      </c>
      <c r="F509">
        <v>4</v>
      </c>
      <c r="G509" t="s">
        <v>1948</v>
      </c>
      <c r="H509" t="str">
        <f t="shared" si="59"/>
        <v>01</v>
      </c>
      <c r="I509" t="str">
        <f t="shared" si="60"/>
        <v>04</v>
      </c>
      <c r="J509" t="str">
        <f t="shared" si="61"/>
        <v>2023</v>
      </c>
      <c r="K509" t="s">
        <v>1306</v>
      </c>
      <c r="L509" t="s">
        <v>30</v>
      </c>
      <c r="M509" t="s">
        <v>31</v>
      </c>
      <c r="N509" t="s">
        <v>32</v>
      </c>
      <c r="O509" t="s">
        <v>33</v>
      </c>
      <c r="P509" t="s">
        <v>126</v>
      </c>
      <c r="Q509" t="s">
        <v>127</v>
      </c>
      <c r="R509">
        <v>1</v>
      </c>
      <c r="S509">
        <v>12495</v>
      </c>
      <c r="T509">
        <v>0</v>
      </c>
      <c r="U509">
        <v>0</v>
      </c>
      <c r="V509">
        <f t="shared" si="64"/>
        <v>12495</v>
      </c>
      <c r="W509" t="s">
        <v>35</v>
      </c>
      <c r="X509" t="s">
        <v>55</v>
      </c>
      <c r="Y509" t="s">
        <v>37</v>
      </c>
      <c r="Z509">
        <f t="shared" si="65"/>
        <v>6715.5330508474572</v>
      </c>
      <c r="AA509" t="s">
        <v>724</v>
      </c>
      <c r="AB509" t="s">
        <v>38</v>
      </c>
      <c r="AC509" t="s">
        <v>38</v>
      </c>
      <c r="AD509" t="str">
        <f t="shared" si="58"/>
        <v>bad</v>
      </c>
    </row>
    <row r="510" spans="1:30" x14ac:dyDescent="0.35">
      <c r="A510" t="s">
        <v>25</v>
      </c>
      <c r="B510" t="s">
        <v>26</v>
      </c>
      <c r="C510" t="s">
        <v>27</v>
      </c>
      <c r="D510" t="s">
        <v>44</v>
      </c>
      <c r="E510" t="s">
        <v>29</v>
      </c>
      <c r="F510">
        <v>34</v>
      </c>
      <c r="G510" t="s">
        <v>1888</v>
      </c>
      <c r="H510" t="str">
        <f t="shared" si="59"/>
        <v>02</v>
      </c>
      <c r="I510" t="str">
        <f t="shared" si="60"/>
        <v>04</v>
      </c>
      <c r="J510" t="str">
        <f t="shared" si="61"/>
        <v>2023</v>
      </c>
      <c r="K510" t="s">
        <v>1307</v>
      </c>
      <c r="L510" t="s">
        <v>128</v>
      </c>
      <c r="M510" t="s">
        <v>129</v>
      </c>
      <c r="N510" t="s">
        <v>130</v>
      </c>
      <c r="O510" t="s">
        <v>33</v>
      </c>
      <c r="P510" t="s">
        <v>131</v>
      </c>
      <c r="Q510" t="s">
        <v>132</v>
      </c>
      <c r="R510">
        <v>1</v>
      </c>
      <c r="S510">
        <v>12495</v>
      </c>
      <c r="T510">
        <v>0</v>
      </c>
      <c r="U510">
        <v>0</v>
      </c>
      <c r="V510">
        <f t="shared" si="64"/>
        <v>12495</v>
      </c>
      <c r="W510" t="s">
        <v>35</v>
      </c>
      <c r="X510" t="s">
        <v>55</v>
      </c>
      <c r="Y510" t="s">
        <v>37</v>
      </c>
      <c r="Z510">
        <f t="shared" si="65"/>
        <v>6715.5330508474572</v>
      </c>
      <c r="AA510" t="s">
        <v>724</v>
      </c>
      <c r="AB510" t="s">
        <v>38</v>
      </c>
      <c r="AC510" t="s">
        <v>38</v>
      </c>
      <c r="AD510" t="str">
        <f t="shared" si="58"/>
        <v>bad</v>
      </c>
    </row>
    <row r="511" spans="1:30" x14ac:dyDescent="0.35">
      <c r="A511" t="s">
        <v>25</v>
      </c>
      <c r="B511" t="s">
        <v>26</v>
      </c>
      <c r="C511" t="s">
        <v>27</v>
      </c>
      <c r="D511" t="s">
        <v>44</v>
      </c>
      <c r="E511" t="s">
        <v>29</v>
      </c>
      <c r="F511">
        <v>40</v>
      </c>
      <c r="G511" t="s">
        <v>1888</v>
      </c>
      <c r="H511" t="str">
        <f t="shared" si="59"/>
        <v>02</v>
      </c>
      <c r="I511" t="str">
        <f t="shared" si="60"/>
        <v>04</v>
      </c>
      <c r="J511" t="str">
        <f t="shared" si="61"/>
        <v>2023</v>
      </c>
      <c r="K511" t="s">
        <v>1308</v>
      </c>
      <c r="L511" t="s">
        <v>128</v>
      </c>
      <c r="M511" t="s">
        <v>129</v>
      </c>
      <c r="N511" t="s">
        <v>130</v>
      </c>
      <c r="O511" t="s">
        <v>33</v>
      </c>
      <c r="P511" t="s">
        <v>133</v>
      </c>
      <c r="Q511" t="s">
        <v>134</v>
      </c>
      <c r="R511">
        <v>1</v>
      </c>
      <c r="S511">
        <v>12495</v>
      </c>
      <c r="T511">
        <v>0</v>
      </c>
      <c r="U511">
        <v>0</v>
      </c>
      <c r="V511">
        <f t="shared" si="64"/>
        <v>12495</v>
      </c>
      <c r="W511" t="s">
        <v>35</v>
      </c>
      <c r="X511" t="s">
        <v>55</v>
      </c>
      <c r="Y511" t="s">
        <v>37</v>
      </c>
      <c r="Z511">
        <f t="shared" si="65"/>
        <v>6715.5330508474572</v>
      </c>
      <c r="AA511" t="s">
        <v>724</v>
      </c>
      <c r="AB511" t="s">
        <v>38</v>
      </c>
      <c r="AC511" t="s">
        <v>38</v>
      </c>
      <c r="AD511" t="str">
        <f t="shared" si="58"/>
        <v>bad</v>
      </c>
    </row>
    <row r="512" spans="1:30" x14ac:dyDescent="0.35">
      <c r="A512" t="s">
        <v>63</v>
      </c>
      <c r="B512" t="s">
        <v>64</v>
      </c>
      <c r="C512" t="s">
        <v>65</v>
      </c>
      <c r="D512" t="s">
        <v>44</v>
      </c>
      <c r="E512" t="s">
        <v>29</v>
      </c>
      <c r="F512">
        <v>7</v>
      </c>
      <c r="G512" t="s">
        <v>1888</v>
      </c>
      <c r="H512" t="str">
        <f t="shared" si="59"/>
        <v>02</v>
      </c>
      <c r="I512" t="str">
        <f t="shared" si="60"/>
        <v>04</v>
      </c>
      <c r="J512" t="str">
        <f t="shared" si="61"/>
        <v>2023</v>
      </c>
      <c r="K512" t="s">
        <v>1309</v>
      </c>
      <c r="L512" t="s">
        <v>128</v>
      </c>
      <c r="M512" t="s">
        <v>129</v>
      </c>
      <c r="N512" t="s">
        <v>130</v>
      </c>
      <c r="O512" t="s">
        <v>33</v>
      </c>
      <c r="P512" t="s">
        <v>133</v>
      </c>
      <c r="Q512" t="s">
        <v>134</v>
      </c>
      <c r="R512">
        <v>1</v>
      </c>
      <c r="S512">
        <v>12495</v>
      </c>
      <c r="T512">
        <v>0</v>
      </c>
      <c r="U512">
        <v>0</v>
      </c>
      <c r="V512">
        <f t="shared" si="64"/>
        <v>12495</v>
      </c>
      <c r="W512" t="s">
        <v>35</v>
      </c>
      <c r="X512" t="s">
        <v>55</v>
      </c>
      <c r="Y512" t="s">
        <v>37</v>
      </c>
      <c r="Z512">
        <f t="shared" si="65"/>
        <v>6715.5330508474572</v>
      </c>
      <c r="AA512" t="s">
        <v>724</v>
      </c>
      <c r="AB512" t="s">
        <v>38</v>
      </c>
      <c r="AC512" t="s">
        <v>38</v>
      </c>
      <c r="AD512" t="str">
        <f t="shared" si="58"/>
        <v>bad</v>
      </c>
    </row>
    <row r="513" spans="1:30" x14ac:dyDescent="0.35">
      <c r="A513" t="s">
        <v>561</v>
      </c>
      <c r="B513" t="s">
        <v>562</v>
      </c>
      <c r="C513" t="s">
        <v>563</v>
      </c>
      <c r="D513" t="s">
        <v>44</v>
      </c>
      <c r="E513" t="s">
        <v>29</v>
      </c>
      <c r="F513">
        <v>22</v>
      </c>
      <c r="G513" t="s">
        <v>1888</v>
      </c>
      <c r="H513" t="str">
        <f t="shared" si="59"/>
        <v>02</v>
      </c>
      <c r="I513" t="str">
        <f t="shared" si="60"/>
        <v>04</v>
      </c>
      <c r="J513" t="str">
        <f t="shared" si="61"/>
        <v>2023</v>
      </c>
      <c r="K513" t="s">
        <v>1310</v>
      </c>
      <c r="L513" t="s">
        <v>128</v>
      </c>
      <c r="M513" t="s">
        <v>129</v>
      </c>
      <c r="N513" t="s">
        <v>130</v>
      </c>
      <c r="O513" t="s">
        <v>33</v>
      </c>
      <c r="P513" t="s">
        <v>513</v>
      </c>
      <c r="Q513" t="s">
        <v>514</v>
      </c>
      <c r="R513">
        <v>1</v>
      </c>
      <c r="S513">
        <v>12495</v>
      </c>
      <c r="T513">
        <v>0</v>
      </c>
      <c r="U513">
        <v>1250</v>
      </c>
      <c r="V513">
        <f t="shared" si="64"/>
        <v>12495</v>
      </c>
      <c r="W513" t="s">
        <v>566</v>
      </c>
      <c r="X513" t="s">
        <v>55</v>
      </c>
      <c r="Y513" t="s">
        <v>37</v>
      </c>
      <c r="Z513">
        <f t="shared" si="65"/>
        <v>6715.5330508474572</v>
      </c>
      <c r="AA513" t="s">
        <v>724</v>
      </c>
      <c r="AB513" t="s">
        <v>38</v>
      </c>
      <c r="AC513" t="s">
        <v>38</v>
      </c>
      <c r="AD513" t="str">
        <f t="shared" si="58"/>
        <v>bad</v>
      </c>
    </row>
    <row r="514" spans="1:30" x14ac:dyDescent="0.35">
      <c r="A514" t="s">
        <v>585</v>
      </c>
      <c r="B514" t="s">
        <v>586</v>
      </c>
      <c r="C514" t="s">
        <v>587</v>
      </c>
      <c r="D514" t="s">
        <v>44</v>
      </c>
      <c r="E514" t="s">
        <v>29</v>
      </c>
      <c r="F514">
        <v>5</v>
      </c>
      <c r="G514" t="s">
        <v>1888</v>
      </c>
      <c r="H514" t="str">
        <f t="shared" si="59"/>
        <v>02</v>
      </c>
      <c r="I514" t="str">
        <f t="shared" si="60"/>
        <v>04</v>
      </c>
      <c r="J514" t="str">
        <f t="shared" si="61"/>
        <v>2023</v>
      </c>
      <c r="K514" t="s">
        <v>1311</v>
      </c>
      <c r="L514" t="s">
        <v>128</v>
      </c>
      <c r="M514" t="s">
        <v>129</v>
      </c>
      <c r="N514" t="s">
        <v>130</v>
      </c>
      <c r="O514" t="s">
        <v>33</v>
      </c>
      <c r="P514" t="s">
        <v>1312</v>
      </c>
      <c r="Q514" t="s">
        <v>1313</v>
      </c>
      <c r="R514">
        <v>1</v>
      </c>
      <c r="S514">
        <v>12495</v>
      </c>
      <c r="T514">
        <v>0</v>
      </c>
      <c r="U514">
        <v>0</v>
      </c>
      <c r="V514">
        <f t="shared" si="64"/>
        <v>12495</v>
      </c>
      <c r="W514" t="s">
        <v>566</v>
      </c>
      <c r="X514" t="s">
        <v>55</v>
      </c>
      <c r="Y514" t="s">
        <v>37</v>
      </c>
      <c r="Z514">
        <f t="shared" si="65"/>
        <v>6715.5330508474572</v>
      </c>
      <c r="AA514" t="s">
        <v>724</v>
      </c>
      <c r="AB514" t="s">
        <v>38</v>
      </c>
      <c r="AC514" t="s">
        <v>38</v>
      </c>
      <c r="AD514" t="str">
        <f t="shared" ref="AD514:AD577" si="66">IF(Z514&gt;10000,"good","bad")</f>
        <v>bad</v>
      </c>
    </row>
    <row r="515" spans="1:30" x14ac:dyDescent="0.35">
      <c r="A515" t="s">
        <v>1052</v>
      </c>
      <c r="B515" t="s">
        <v>1053</v>
      </c>
      <c r="C515" t="s">
        <v>1054</v>
      </c>
      <c r="D515" t="s">
        <v>44</v>
      </c>
      <c r="E515" t="s">
        <v>29</v>
      </c>
      <c r="F515">
        <v>3</v>
      </c>
      <c r="G515" t="s">
        <v>1885</v>
      </c>
      <c r="H515" t="str">
        <f t="shared" ref="H515:H578" si="67">TEXT(G515,"DD")</f>
        <v>03</v>
      </c>
      <c r="I515" t="str">
        <f t="shared" ref="I515:I578" si="68">TEXT(G515,"MM")</f>
        <v>04</v>
      </c>
      <c r="J515" t="str">
        <f t="shared" ref="J515:J578" si="69">TEXT(G515,"YYYY")</f>
        <v>2023</v>
      </c>
      <c r="K515" t="s">
        <v>1314</v>
      </c>
      <c r="L515" t="s">
        <v>128</v>
      </c>
      <c r="M515" t="s">
        <v>129</v>
      </c>
      <c r="N515" t="s">
        <v>130</v>
      </c>
      <c r="O515" t="s">
        <v>33</v>
      </c>
      <c r="P515" t="s">
        <v>1296</v>
      </c>
      <c r="Q515" t="s">
        <v>1297</v>
      </c>
      <c r="R515">
        <v>1</v>
      </c>
      <c r="S515">
        <v>12495</v>
      </c>
      <c r="T515">
        <v>0</v>
      </c>
      <c r="U515">
        <v>625</v>
      </c>
      <c r="V515">
        <f t="shared" si="64"/>
        <v>12495</v>
      </c>
      <c r="W515" t="s">
        <v>566</v>
      </c>
      <c r="X515" t="s">
        <v>55</v>
      </c>
      <c r="Y515" t="s">
        <v>37</v>
      </c>
      <c r="Z515">
        <f t="shared" si="65"/>
        <v>6715.5330508474572</v>
      </c>
      <c r="AA515" t="s">
        <v>724</v>
      </c>
      <c r="AB515" t="s">
        <v>38</v>
      </c>
      <c r="AC515" t="s">
        <v>38</v>
      </c>
      <c r="AD515" t="str">
        <f t="shared" si="66"/>
        <v>bad</v>
      </c>
    </row>
    <row r="516" spans="1:30" x14ac:dyDescent="0.35">
      <c r="A516" t="s">
        <v>97</v>
      </c>
      <c r="B516" t="s">
        <v>98</v>
      </c>
      <c r="C516" t="s">
        <v>99</v>
      </c>
      <c r="D516" t="s">
        <v>44</v>
      </c>
      <c r="E516" t="s">
        <v>29</v>
      </c>
      <c r="F516">
        <v>15</v>
      </c>
      <c r="G516" t="s">
        <v>1885</v>
      </c>
      <c r="H516" t="str">
        <f t="shared" si="67"/>
        <v>03</v>
      </c>
      <c r="I516" t="str">
        <f t="shared" si="68"/>
        <v>04</v>
      </c>
      <c r="J516" t="str">
        <f t="shared" si="69"/>
        <v>2023</v>
      </c>
      <c r="K516" t="s">
        <v>1315</v>
      </c>
      <c r="L516" t="s">
        <v>128</v>
      </c>
      <c r="M516" t="s">
        <v>129</v>
      </c>
      <c r="N516" t="s">
        <v>130</v>
      </c>
      <c r="O516" t="s">
        <v>33</v>
      </c>
      <c r="P516" t="s">
        <v>158</v>
      </c>
      <c r="Q516" t="s">
        <v>158</v>
      </c>
      <c r="R516">
        <v>1</v>
      </c>
      <c r="S516">
        <v>12495</v>
      </c>
      <c r="T516">
        <v>0</v>
      </c>
      <c r="U516">
        <v>0</v>
      </c>
      <c r="V516">
        <f t="shared" si="64"/>
        <v>12495</v>
      </c>
      <c r="W516" t="s">
        <v>35</v>
      </c>
      <c r="X516" t="s">
        <v>55</v>
      </c>
      <c r="Y516" t="s">
        <v>37</v>
      </c>
      <c r="Z516">
        <f t="shared" si="65"/>
        <v>6715.5330508474572</v>
      </c>
      <c r="AA516" t="s">
        <v>724</v>
      </c>
      <c r="AB516" t="s">
        <v>38</v>
      </c>
      <c r="AC516" t="s">
        <v>38</v>
      </c>
      <c r="AD516" t="str">
        <f t="shared" si="66"/>
        <v>bad</v>
      </c>
    </row>
    <row r="517" spans="1:30" x14ac:dyDescent="0.35">
      <c r="A517" t="s">
        <v>943</v>
      </c>
      <c r="B517" t="s">
        <v>944</v>
      </c>
      <c r="C517" t="s">
        <v>945</v>
      </c>
      <c r="D517" t="s">
        <v>44</v>
      </c>
      <c r="E517" t="s">
        <v>29</v>
      </c>
      <c r="F517">
        <v>17</v>
      </c>
      <c r="G517" t="s">
        <v>1889</v>
      </c>
      <c r="H517" t="str">
        <f t="shared" si="67"/>
        <v>04</v>
      </c>
      <c r="I517" t="str">
        <f t="shared" si="68"/>
        <v>04</v>
      </c>
      <c r="J517" t="str">
        <f t="shared" si="69"/>
        <v>2023</v>
      </c>
      <c r="K517" t="s">
        <v>1316</v>
      </c>
      <c r="L517" t="s">
        <v>128</v>
      </c>
      <c r="M517" t="s">
        <v>129</v>
      </c>
      <c r="N517" t="s">
        <v>130</v>
      </c>
      <c r="O517" t="s">
        <v>33</v>
      </c>
      <c r="P517" t="s">
        <v>513</v>
      </c>
      <c r="Q517" t="s">
        <v>514</v>
      </c>
      <c r="R517">
        <v>1</v>
      </c>
      <c r="S517">
        <v>12495</v>
      </c>
      <c r="T517">
        <v>0</v>
      </c>
      <c r="U517">
        <v>0</v>
      </c>
      <c r="V517">
        <f t="shared" si="64"/>
        <v>12495</v>
      </c>
      <c r="W517" t="s">
        <v>566</v>
      </c>
      <c r="X517" t="s">
        <v>55</v>
      </c>
      <c r="Y517" t="s">
        <v>37</v>
      </c>
      <c r="Z517">
        <f t="shared" si="65"/>
        <v>6715.5330508474572</v>
      </c>
      <c r="AA517" t="s">
        <v>724</v>
      </c>
      <c r="AB517" t="s">
        <v>38</v>
      </c>
      <c r="AC517" t="s">
        <v>38</v>
      </c>
      <c r="AD517" t="str">
        <f t="shared" si="66"/>
        <v>bad</v>
      </c>
    </row>
    <row r="518" spans="1:30" x14ac:dyDescent="0.35">
      <c r="A518" t="s">
        <v>25</v>
      </c>
      <c r="B518" t="s">
        <v>26</v>
      </c>
      <c r="C518" t="s">
        <v>27</v>
      </c>
      <c r="D518" t="s">
        <v>44</v>
      </c>
      <c r="E518" t="s">
        <v>29</v>
      </c>
      <c r="F518">
        <v>50</v>
      </c>
      <c r="G518" t="s">
        <v>1889</v>
      </c>
      <c r="H518" t="str">
        <f t="shared" si="67"/>
        <v>04</v>
      </c>
      <c r="I518" t="str">
        <f t="shared" si="68"/>
        <v>04</v>
      </c>
      <c r="J518" t="str">
        <f t="shared" si="69"/>
        <v>2023</v>
      </c>
      <c r="K518" t="s">
        <v>1317</v>
      </c>
      <c r="L518" t="s">
        <v>128</v>
      </c>
      <c r="M518" t="s">
        <v>129</v>
      </c>
      <c r="N518" t="s">
        <v>130</v>
      </c>
      <c r="O518" t="s">
        <v>33</v>
      </c>
      <c r="P518" t="s">
        <v>177</v>
      </c>
      <c r="Q518" t="s">
        <v>178</v>
      </c>
      <c r="R518">
        <v>1</v>
      </c>
      <c r="S518">
        <v>12495</v>
      </c>
      <c r="T518">
        <v>0</v>
      </c>
      <c r="U518">
        <v>0</v>
      </c>
      <c r="V518">
        <f t="shared" si="64"/>
        <v>12495</v>
      </c>
      <c r="W518" t="s">
        <v>35</v>
      </c>
      <c r="X518" t="s">
        <v>55</v>
      </c>
      <c r="Y518" t="s">
        <v>37</v>
      </c>
      <c r="Z518">
        <f t="shared" si="65"/>
        <v>6715.5330508474572</v>
      </c>
      <c r="AA518" t="s">
        <v>724</v>
      </c>
      <c r="AB518" t="s">
        <v>38</v>
      </c>
      <c r="AC518" t="s">
        <v>38</v>
      </c>
      <c r="AD518" t="str">
        <f t="shared" si="66"/>
        <v>bad</v>
      </c>
    </row>
    <row r="519" spans="1:30" x14ac:dyDescent="0.35">
      <c r="A519" t="s">
        <v>1052</v>
      </c>
      <c r="B519" t="s">
        <v>1053</v>
      </c>
      <c r="C519" t="s">
        <v>1054</v>
      </c>
      <c r="D519" t="s">
        <v>44</v>
      </c>
      <c r="E519" t="s">
        <v>29</v>
      </c>
      <c r="F519">
        <v>4</v>
      </c>
      <c r="G519" t="s">
        <v>1879</v>
      </c>
      <c r="H519" t="str">
        <f t="shared" si="67"/>
        <v>07</v>
      </c>
      <c r="I519" t="str">
        <f t="shared" si="68"/>
        <v>04</v>
      </c>
      <c r="J519" t="str">
        <f t="shared" si="69"/>
        <v>2023</v>
      </c>
      <c r="K519" t="s">
        <v>1318</v>
      </c>
      <c r="L519" t="s">
        <v>128</v>
      </c>
      <c r="M519" t="s">
        <v>129</v>
      </c>
      <c r="N519" t="s">
        <v>130</v>
      </c>
      <c r="O519" t="s">
        <v>33</v>
      </c>
      <c r="P519" t="s">
        <v>513</v>
      </c>
      <c r="Q519" t="s">
        <v>514</v>
      </c>
      <c r="R519">
        <v>1</v>
      </c>
      <c r="S519">
        <v>12495</v>
      </c>
      <c r="T519">
        <v>0</v>
      </c>
      <c r="U519">
        <v>625</v>
      </c>
      <c r="V519">
        <f t="shared" si="64"/>
        <v>12495</v>
      </c>
      <c r="W519" t="s">
        <v>566</v>
      </c>
      <c r="X519" t="s">
        <v>55</v>
      </c>
      <c r="Y519" t="s">
        <v>37</v>
      </c>
      <c r="Z519">
        <f t="shared" si="65"/>
        <v>6715.5330508474572</v>
      </c>
      <c r="AA519" t="s">
        <v>724</v>
      </c>
      <c r="AB519" t="s">
        <v>38</v>
      </c>
      <c r="AC519" t="s">
        <v>38</v>
      </c>
      <c r="AD519" t="str">
        <f t="shared" si="66"/>
        <v>bad</v>
      </c>
    </row>
    <row r="520" spans="1:30" x14ac:dyDescent="0.35">
      <c r="A520" t="s">
        <v>63</v>
      </c>
      <c r="B520" t="s">
        <v>64</v>
      </c>
      <c r="C520" t="s">
        <v>65</v>
      </c>
      <c r="D520" t="s">
        <v>50</v>
      </c>
      <c r="E520" t="s">
        <v>29</v>
      </c>
      <c r="F520">
        <v>46</v>
      </c>
      <c r="G520" t="s">
        <v>1879</v>
      </c>
      <c r="H520" t="str">
        <f t="shared" si="67"/>
        <v>07</v>
      </c>
      <c r="I520" t="str">
        <f t="shared" si="68"/>
        <v>04</v>
      </c>
      <c r="J520" t="str">
        <f t="shared" si="69"/>
        <v>2023</v>
      </c>
      <c r="K520" t="s">
        <v>1288</v>
      </c>
      <c r="L520" t="s">
        <v>128</v>
      </c>
      <c r="M520" t="s">
        <v>129</v>
      </c>
      <c r="N520" t="s">
        <v>130</v>
      </c>
      <c r="O520" t="s">
        <v>33</v>
      </c>
      <c r="P520" t="s">
        <v>67</v>
      </c>
      <c r="Q520" t="s">
        <v>68</v>
      </c>
      <c r="R520">
        <v>1</v>
      </c>
      <c r="S520">
        <v>12495</v>
      </c>
      <c r="T520">
        <v>0</v>
      </c>
      <c r="U520">
        <v>0</v>
      </c>
      <c r="V520">
        <f t="shared" si="64"/>
        <v>12495</v>
      </c>
      <c r="W520" t="s">
        <v>35</v>
      </c>
      <c r="X520" t="s">
        <v>53</v>
      </c>
      <c r="Y520" t="s">
        <v>37</v>
      </c>
      <c r="Z520">
        <f t="shared" si="65"/>
        <v>6715.5330508474572</v>
      </c>
      <c r="AA520" t="s">
        <v>722</v>
      </c>
      <c r="AB520" t="s">
        <v>38</v>
      </c>
      <c r="AC520" t="s">
        <v>38</v>
      </c>
      <c r="AD520" t="str">
        <f t="shared" si="66"/>
        <v>bad</v>
      </c>
    </row>
    <row r="521" spans="1:30" x14ac:dyDescent="0.35">
      <c r="A521" t="s">
        <v>678</v>
      </c>
      <c r="B521" t="s">
        <v>679</v>
      </c>
      <c r="C521" t="s">
        <v>680</v>
      </c>
      <c r="D521" t="s">
        <v>44</v>
      </c>
      <c r="E521" t="s">
        <v>29</v>
      </c>
      <c r="F521">
        <v>27</v>
      </c>
      <c r="G521" t="s">
        <v>1879</v>
      </c>
      <c r="H521" t="str">
        <f t="shared" si="67"/>
        <v>07</v>
      </c>
      <c r="I521" t="str">
        <f t="shared" si="68"/>
        <v>04</v>
      </c>
      <c r="J521" t="str">
        <f t="shared" si="69"/>
        <v>2023</v>
      </c>
      <c r="K521" t="s">
        <v>1319</v>
      </c>
      <c r="L521" t="s">
        <v>128</v>
      </c>
      <c r="M521" t="s">
        <v>129</v>
      </c>
      <c r="N521" t="s">
        <v>130</v>
      </c>
      <c r="O521" t="s">
        <v>33</v>
      </c>
      <c r="P521" t="s">
        <v>1296</v>
      </c>
      <c r="Q521" t="s">
        <v>1297</v>
      </c>
      <c r="R521">
        <v>1</v>
      </c>
      <c r="S521">
        <v>12495</v>
      </c>
      <c r="T521">
        <v>0</v>
      </c>
      <c r="U521">
        <v>0</v>
      </c>
      <c r="V521">
        <f t="shared" si="64"/>
        <v>12495</v>
      </c>
      <c r="W521" t="s">
        <v>566</v>
      </c>
      <c r="X521" t="s">
        <v>55</v>
      </c>
      <c r="Y521" t="s">
        <v>37</v>
      </c>
      <c r="Z521">
        <f t="shared" si="65"/>
        <v>6715.5330508474572</v>
      </c>
      <c r="AA521" t="s">
        <v>724</v>
      </c>
      <c r="AB521" t="s">
        <v>38</v>
      </c>
      <c r="AC521" t="s">
        <v>38</v>
      </c>
      <c r="AD521" t="str">
        <f t="shared" si="66"/>
        <v>bad</v>
      </c>
    </row>
    <row r="522" spans="1:30" x14ac:dyDescent="0.35">
      <c r="A522" t="s">
        <v>714</v>
      </c>
      <c r="B522" t="s">
        <v>715</v>
      </c>
      <c r="C522" t="s">
        <v>716</v>
      </c>
      <c r="D522" t="s">
        <v>44</v>
      </c>
      <c r="E522" t="s">
        <v>29</v>
      </c>
      <c r="F522">
        <v>38</v>
      </c>
      <c r="G522" t="s">
        <v>1879</v>
      </c>
      <c r="H522" t="str">
        <f t="shared" si="67"/>
        <v>07</v>
      </c>
      <c r="I522" t="str">
        <f t="shared" si="68"/>
        <v>04</v>
      </c>
      <c r="J522" t="str">
        <f t="shared" si="69"/>
        <v>2023</v>
      </c>
      <c r="K522" t="s">
        <v>1320</v>
      </c>
      <c r="L522" t="s">
        <v>128</v>
      </c>
      <c r="M522" t="s">
        <v>129</v>
      </c>
      <c r="N522" t="s">
        <v>130</v>
      </c>
      <c r="O522" t="s">
        <v>33</v>
      </c>
      <c r="P522" t="s">
        <v>1321</v>
      </c>
      <c r="Q522" t="s">
        <v>1321</v>
      </c>
      <c r="R522">
        <v>1</v>
      </c>
      <c r="S522">
        <v>12495</v>
      </c>
      <c r="T522">
        <v>0</v>
      </c>
      <c r="U522">
        <v>875</v>
      </c>
      <c r="V522">
        <f t="shared" si="64"/>
        <v>12495</v>
      </c>
      <c r="W522" t="s">
        <v>566</v>
      </c>
      <c r="X522" t="s">
        <v>55</v>
      </c>
      <c r="Y522" t="s">
        <v>37</v>
      </c>
      <c r="Z522">
        <f t="shared" si="65"/>
        <v>6715.5330508474572</v>
      </c>
      <c r="AA522" t="s">
        <v>724</v>
      </c>
      <c r="AB522" t="s">
        <v>38</v>
      </c>
      <c r="AC522" t="s">
        <v>38</v>
      </c>
      <c r="AD522" t="str">
        <f t="shared" si="66"/>
        <v>bad</v>
      </c>
    </row>
    <row r="523" spans="1:30" x14ac:dyDescent="0.35">
      <c r="A523" t="s">
        <v>568</v>
      </c>
      <c r="B523" t="s">
        <v>569</v>
      </c>
      <c r="C523" t="s">
        <v>570</v>
      </c>
      <c r="D523" t="s">
        <v>44</v>
      </c>
      <c r="E523" t="s">
        <v>29</v>
      </c>
      <c r="F523">
        <v>34</v>
      </c>
      <c r="G523" t="s">
        <v>1879</v>
      </c>
      <c r="H523" t="str">
        <f t="shared" si="67"/>
        <v>07</v>
      </c>
      <c r="I523" t="str">
        <f t="shared" si="68"/>
        <v>04</v>
      </c>
      <c r="J523" t="str">
        <f t="shared" si="69"/>
        <v>2023</v>
      </c>
      <c r="K523" t="s">
        <v>1322</v>
      </c>
      <c r="L523" t="s">
        <v>128</v>
      </c>
      <c r="M523" t="s">
        <v>129</v>
      </c>
      <c r="N523" t="s">
        <v>130</v>
      </c>
      <c r="O523" t="s">
        <v>33</v>
      </c>
      <c r="P523" t="s">
        <v>1323</v>
      </c>
      <c r="Q523" t="s">
        <v>1324</v>
      </c>
      <c r="R523">
        <v>1</v>
      </c>
      <c r="S523">
        <v>12495</v>
      </c>
      <c r="T523">
        <v>2499</v>
      </c>
      <c r="U523">
        <v>0</v>
      </c>
      <c r="V523">
        <f t="shared" si="64"/>
        <v>9996</v>
      </c>
      <c r="W523" t="s">
        <v>566</v>
      </c>
      <c r="X523" t="s">
        <v>55</v>
      </c>
      <c r="Y523" t="s">
        <v>37</v>
      </c>
      <c r="Z523">
        <f t="shared" si="65"/>
        <v>5372.4264406779657</v>
      </c>
      <c r="AA523" t="s">
        <v>724</v>
      </c>
      <c r="AB523" t="s">
        <v>48</v>
      </c>
      <c r="AC523" t="s">
        <v>48</v>
      </c>
      <c r="AD523" t="str">
        <f t="shared" si="66"/>
        <v>bad</v>
      </c>
    </row>
    <row r="524" spans="1:30" x14ac:dyDescent="0.35">
      <c r="A524" t="s">
        <v>686</v>
      </c>
      <c r="B524" t="s">
        <v>687</v>
      </c>
      <c r="C524" t="s">
        <v>688</v>
      </c>
      <c r="D524" t="s">
        <v>44</v>
      </c>
      <c r="E524" t="s">
        <v>29</v>
      </c>
      <c r="F524">
        <v>15</v>
      </c>
      <c r="G524" t="s">
        <v>1879</v>
      </c>
      <c r="H524" t="str">
        <f t="shared" si="67"/>
        <v>07</v>
      </c>
      <c r="I524" t="str">
        <f t="shared" si="68"/>
        <v>04</v>
      </c>
      <c r="J524" t="str">
        <f t="shared" si="69"/>
        <v>2023</v>
      </c>
      <c r="K524" t="s">
        <v>1325</v>
      </c>
      <c r="L524" t="s">
        <v>128</v>
      </c>
      <c r="M524" t="s">
        <v>129</v>
      </c>
      <c r="N524" t="s">
        <v>130</v>
      </c>
      <c r="O524" t="s">
        <v>33</v>
      </c>
      <c r="P524" t="s">
        <v>497</v>
      </c>
      <c r="Q524" t="s">
        <v>498</v>
      </c>
      <c r="R524">
        <v>1</v>
      </c>
      <c r="S524">
        <v>12495</v>
      </c>
      <c r="T524">
        <v>0</v>
      </c>
      <c r="U524">
        <v>875</v>
      </c>
      <c r="V524">
        <f t="shared" si="64"/>
        <v>12495</v>
      </c>
      <c r="W524" t="s">
        <v>690</v>
      </c>
      <c r="X524" t="s">
        <v>55</v>
      </c>
      <c r="Y524" t="s">
        <v>37</v>
      </c>
      <c r="Z524">
        <f t="shared" si="65"/>
        <v>6715.5330508474572</v>
      </c>
      <c r="AA524" t="s">
        <v>724</v>
      </c>
      <c r="AB524" t="s">
        <v>38</v>
      </c>
      <c r="AC524" t="s">
        <v>38</v>
      </c>
      <c r="AD524" t="str">
        <f t="shared" si="66"/>
        <v>bad</v>
      </c>
    </row>
    <row r="525" spans="1:30" x14ac:dyDescent="0.35">
      <c r="A525" t="s">
        <v>113</v>
      </c>
      <c r="B525" t="s">
        <v>114</v>
      </c>
      <c r="C525" t="s">
        <v>115</v>
      </c>
      <c r="D525" t="s">
        <v>72</v>
      </c>
      <c r="E525" t="s">
        <v>29</v>
      </c>
      <c r="F525">
        <v>37</v>
      </c>
      <c r="G525" t="s">
        <v>1880</v>
      </c>
      <c r="H525" t="str">
        <f t="shared" si="67"/>
        <v>08</v>
      </c>
      <c r="I525" t="str">
        <f t="shared" si="68"/>
        <v>04</v>
      </c>
      <c r="J525" t="str">
        <f t="shared" si="69"/>
        <v>2023</v>
      </c>
      <c r="K525" t="s">
        <v>1326</v>
      </c>
      <c r="L525" t="s">
        <v>128</v>
      </c>
      <c r="M525" t="s">
        <v>129</v>
      </c>
      <c r="N525" t="s">
        <v>130</v>
      </c>
      <c r="O525" t="s">
        <v>33</v>
      </c>
      <c r="P525" t="s">
        <v>255</v>
      </c>
      <c r="Q525" t="s">
        <v>256</v>
      </c>
      <c r="R525">
        <v>1</v>
      </c>
      <c r="S525">
        <v>12495</v>
      </c>
      <c r="T525">
        <v>7497</v>
      </c>
      <c r="U525">
        <v>0</v>
      </c>
      <c r="V525">
        <f t="shared" si="64"/>
        <v>4998</v>
      </c>
      <c r="W525" t="s">
        <v>35</v>
      </c>
      <c r="X525" t="s">
        <v>75</v>
      </c>
      <c r="Y525" t="s">
        <v>37</v>
      </c>
      <c r="Z525">
        <f t="shared" si="65"/>
        <v>2686.2132203389829</v>
      </c>
      <c r="AA525" t="s">
        <v>856</v>
      </c>
      <c r="AB525" t="s">
        <v>48</v>
      </c>
      <c r="AC525" t="s">
        <v>48</v>
      </c>
      <c r="AD525" t="str">
        <f t="shared" si="66"/>
        <v>bad</v>
      </c>
    </row>
    <row r="526" spans="1:30" x14ac:dyDescent="0.35">
      <c r="A526" t="s">
        <v>63</v>
      </c>
      <c r="B526" t="s">
        <v>64</v>
      </c>
      <c r="C526" t="s">
        <v>65</v>
      </c>
      <c r="D526" t="s">
        <v>44</v>
      </c>
      <c r="E526" t="s">
        <v>29</v>
      </c>
      <c r="F526">
        <v>53</v>
      </c>
      <c r="G526" t="s">
        <v>1880</v>
      </c>
      <c r="H526" t="str">
        <f t="shared" si="67"/>
        <v>08</v>
      </c>
      <c r="I526" t="str">
        <f t="shared" si="68"/>
        <v>04</v>
      </c>
      <c r="J526" t="str">
        <f t="shared" si="69"/>
        <v>2023</v>
      </c>
      <c r="K526" t="s">
        <v>1327</v>
      </c>
      <c r="L526" t="s">
        <v>128</v>
      </c>
      <c r="M526" t="s">
        <v>129</v>
      </c>
      <c r="N526" t="s">
        <v>130</v>
      </c>
      <c r="O526" t="s">
        <v>33</v>
      </c>
      <c r="P526" t="s">
        <v>261</v>
      </c>
      <c r="Q526" t="s">
        <v>262</v>
      </c>
      <c r="R526">
        <v>1</v>
      </c>
      <c r="S526">
        <v>12495</v>
      </c>
      <c r="T526">
        <v>2499</v>
      </c>
      <c r="U526">
        <v>0</v>
      </c>
      <c r="V526">
        <f t="shared" si="64"/>
        <v>9996</v>
      </c>
      <c r="W526" t="s">
        <v>35</v>
      </c>
      <c r="X526" t="s">
        <v>55</v>
      </c>
      <c r="Y526" t="s">
        <v>37</v>
      </c>
      <c r="Z526">
        <f t="shared" si="65"/>
        <v>5372.4264406779657</v>
      </c>
      <c r="AA526" t="s">
        <v>724</v>
      </c>
      <c r="AB526" t="s">
        <v>48</v>
      </c>
      <c r="AC526" t="s">
        <v>48</v>
      </c>
      <c r="AD526" t="str">
        <f t="shared" si="66"/>
        <v>bad</v>
      </c>
    </row>
    <row r="527" spans="1:30" x14ac:dyDescent="0.35">
      <c r="A527" t="s">
        <v>585</v>
      </c>
      <c r="B527" t="s">
        <v>586</v>
      </c>
      <c r="C527" t="s">
        <v>587</v>
      </c>
      <c r="D527" t="s">
        <v>44</v>
      </c>
      <c r="E527" t="s">
        <v>29</v>
      </c>
      <c r="F527">
        <v>48</v>
      </c>
      <c r="G527" t="s">
        <v>1880</v>
      </c>
      <c r="H527" t="str">
        <f t="shared" si="67"/>
        <v>08</v>
      </c>
      <c r="I527" t="str">
        <f t="shared" si="68"/>
        <v>04</v>
      </c>
      <c r="J527" t="str">
        <f t="shared" si="69"/>
        <v>2023</v>
      </c>
      <c r="K527" t="s">
        <v>1328</v>
      </c>
      <c r="L527" t="s">
        <v>128</v>
      </c>
      <c r="M527" t="s">
        <v>129</v>
      </c>
      <c r="N527" t="s">
        <v>130</v>
      </c>
      <c r="O527" t="s">
        <v>33</v>
      </c>
      <c r="P527" t="s">
        <v>497</v>
      </c>
      <c r="Q527" t="s">
        <v>498</v>
      </c>
      <c r="R527">
        <v>1</v>
      </c>
      <c r="S527">
        <v>12495</v>
      </c>
      <c r="T527">
        <v>2499</v>
      </c>
      <c r="U527">
        <v>0</v>
      </c>
      <c r="V527">
        <f t="shared" si="64"/>
        <v>9996</v>
      </c>
      <c r="W527" t="s">
        <v>566</v>
      </c>
      <c r="X527" t="s">
        <v>55</v>
      </c>
      <c r="Y527" t="s">
        <v>37</v>
      </c>
      <c r="Z527">
        <f t="shared" si="65"/>
        <v>5372.4264406779657</v>
      </c>
      <c r="AA527" t="s">
        <v>724</v>
      </c>
      <c r="AB527" t="s">
        <v>48</v>
      </c>
      <c r="AC527" t="s">
        <v>48</v>
      </c>
      <c r="AD527" t="str">
        <f t="shared" si="66"/>
        <v>bad</v>
      </c>
    </row>
    <row r="528" spans="1:30" x14ac:dyDescent="0.35">
      <c r="A528" t="s">
        <v>686</v>
      </c>
      <c r="B528" t="s">
        <v>687</v>
      </c>
      <c r="C528" t="s">
        <v>688</v>
      </c>
      <c r="D528" t="s">
        <v>44</v>
      </c>
      <c r="E528" t="s">
        <v>29</v>
      </c>
      <c r="F528">
        <v>22</v>
      </c>
      <c r="G528" t="s">
        <v>1878</v>
      </c>
      <c r="H528" t="str">
        <f t="shared" si="67"/>
        <v>09</v>
      </c>
      <c r="I528" t="str">
        <f t="shared" si="68"/>
        <v>04</v>
      </c>
      <c r="J528" t="str">
        <f t="shared" si="69"/>
        <v>2023</v>
      </c>
      <c r="K528" t="s">
        <v>1329</v>
      </c>
      <c r="L528" t="s">
        <v>128</v>
      </c>
      <c r="M528" t="s">
        <v>270</v>
      </c>
      <c r="N528" t="s">
        <v>130</v>
      </c>
      <c r="O528" t="s">
        <v>33</v>
      </c>
      <c r="P528" t="s">
        <v>1296</v>
      </c>
      <c r="Q528" t="s">
        <v>1297</v>
      </c>
      <c r="R528">
        <v>1</v>
      </c>
      <c r="S528">
        <v>12495</v>
      </c>
      <c r="T528">
        <v>0</v>
      </c>
      <c r="U528">
        <v>0</v>
      </c>
      <c r="V528">
        <f t="shared" si="64"/>
        <v>12495</v>
      </c>
      <c r="W528" t="s">
        <v>690</v>
      </c>
      <c r="X528" t="s">
        <v>55</v>
      </c>
      <c r="Y528" t="s">
        <v>37</v>
      </c>
      <c r="Z528">
        <f t="shared" si="65"/>
        <v>6715.5330508474572</v>
      </c>
      <c r="AA528" t="s">
        <v>724</v>
      </c>
      <c r="AB528" t="s">
        <v>38</v>
      </c>
      <c r="AC528" t="s">
        <v>38</v>
      </c>
      <c r="AD528" t="str">
        <f t="shared" si="66"/>
        <v>bad</v>
      </c>
    </row>
    <row r="529" spans="1:30" x14ac:dyDescent="0.35">
      <c r="A529" t="s">
        <v>704</v>
      </c>
      <c r="B529" t="s">
        <v>705</v>
      </c>
      <c r="C529" t="s">
        <v>706</v>
      </c>
      <c r="D529" t="s">
        <v>44</v>
      </c>
      <c r="E529" t="s">
        <v>29</v>
      </c>
      <c r="F529">
        <v>45</v>
      </c>
      <c r="G529" t="s">
        <v>1878</v>
      </c>
      <c r="H529" t="str">
        <f t="shared" si="67"/>
        <v>09</v>
      </c>
      <c r="I529" t="str">
        <f t="shared" si="68"/>
        <v>04</v>
      </c>
      <c r="J529" t="str">
        <f t="shared" si="69"/>
        <v>2023</v>
      </c>
      <c r="K529" t="s">
        <v>1330</v>
      </c>
      <c r="L529" t="s">
        <v>128</v>
      </c>
      <c r="M529" t="s">
        <v>270</v>
      </c>
      <c r="N529" t="s">
        <v>130</v>
      </c>
      <c r="O529" t="s">
        <v>33</v>
      </c>
      <c r="P529" t="s">
        <v>1331</v>
      </c>
      <c r="Q529" t="s">
        <v>1332</v>
      </c>
      <c r="R529">
        <v>1</v>
      </c>
      <c r="S529">
        <v>12495</v>
      </c>
      <c r="T529">
        <v>4998</v>
      </c>
      <c r="U529">
        <v>0</v>
      </c>
      <c r="V529">
        <f t="shared" si="64"/>
        <v>7497</v>
      </c>
      <c r="W529" t="s">
        <v>566</v>
      </c>
      <c r="X529" t="s">
        <v>55</v>
      </c>
      <c r="Y529" t="s">
        <v>37</v>
      </c>
      <c r="Z529">
        <f t="shared" si="65"/>
        <v>4029.3198305084752</v>
      </c>
      <c r="AA529" t="s">
        <v>724</v>
      </c>
      <c r="AB529" t="s">
        <v>48</v>
      </c>
      <c r="AC529" t="s">
        <v>48</v>
      </c>
      <c r="AD529" t="str">
        <f t="shared" si="66"/>
        <v>bad</v>
      </c>
    </row>
    <row r="530" spans="1:30" x14ac:dyDescent="0.35">
      <c r="A530" t="s">
        <v>585</v>
      </c>
      <c r="B530" t="s">
        <v>586</v>
      </c>
      <c r="C530" t="s">
        <v>587</v>
      </c>
      <c r="D530" t="s">
        <v>44</v>
      </c>
      <c r="E530" t="s">
        <v>29</v>
      </c>
      <c r="F530">
        <v>58</v>
      </c>
      <c r="G530" t="s">
        <v>1878</v>
      </c>
      <c r="H530" t="str">
        <f t="shared" si="67"/>
        <v>09</v>
      </c>
      <c r="I530" t="str">
        <f t="shared" si="68"/>
        <v>04</v>
      </c>
      <c r="J530" t="str">
        <f t="shared" si="69"/>
        <v>2023</v>
      </c>
      <c r="K530" t="s">
        <v>1333</v>
      </c>
      <c r="L530" t="s">
        <v>128</v>
      </c>
      <c r="M530" t="s">
        <v>270</v>
      </c>
      <c r="N530" t="s">
        <v>130</v>
      </c>
      <c r="O530" t="s">
        <v>33</v>
      </c>
      <c r="P530" t="s">
        <v>1334</v>
      </c>
      <c r="Q530" t="s">
        <v>1335</v>
      </c>
      <c r="R530">
        <v>1</v>
      </c>
      <c r="S530">
        <v>12495</v>
      </c>
      <c r="T530">
        <v>4998</v>
      </c>
      <c r="U530">
        <v>0</v>
      </c>
      <c r="V530">
        <f t="shared" si="64"/>
        <v>7497</v>
      </c>
      <c r="W530" t="s">
        <v>566</v>
      </c>
      <c r="X530" t="s">
        <v>55</v>
      </c>
      <c r="Y530" t="s">
        <v>37</v>
      </c>
      <c r="Z530">
        <f t="shared" si="65"/>
        <v>4029.3198305084752</v>
      </c>
      <c r="AA530" t="s">
        <v>724</v>
      </c>
      <c r="AB530" t="s">
        <v>48</v>
      </c>
      <c r="AC530" t="s">
        <v>48</v>
      </c>
      <c r="AD530" t="str">
        <f t="shared" si="66"/>
        <v>bad</v>
      </c>
    </row>
    <row r="531" spans="1:30" x14ac:dyDescent="0.35">
      <c r="A531" t="s">
        <v>575</v>
      </c>
      <c r="B531" t="s">
        <v>576</v>
      </c>
      <c r="C531" t="s">
        <v>577</v>
      </c>
      <c r="D531" t="s">
        <v>44</v>
      </c>
      <c r="E531" t="s">
        <v>29</v>
      </c>
      <c r="F531">
        <v>198</v>
      </c>
      <c r="G531" t="s">
        <v>1878</v>
      </c>
      <c r="H531" t="str">
        <f t="shared" si="67"/>
        <v>09</v>
      </c>
      <c r="I531" t="str">
        <f t="shared" si="68"/>
        <v>04</v>
      </c>
      <c r="J531" t="str">
        <f t="shared" si="69"/>
        <v>2023</v>
      </c>
      <c r="K531" t="s">
        <v>1336</v>
      </c>
      <c r="L531" t="s">
        <v>128</v>
      </c>
      <c r="M531" t="s">
        <v>270</v>
      </c>
      <c r="N531" t="s">
        <v>130</v>
      </c>
      <c r="O531" t="s">
        <v>33</v>
      </c>
      <c r="P531" t="s">
        <v>1334</v>
      </c>
      <c r="Q531" t="s">
        <v>1335</v>
      </c>
      <c r="R531">
        <v>1</v>
      </c>
      <c r="S531">
        <v>12495</v>
      </c>
      <c r="T531">
        <v>4998</v>
      </c>
      <c r="U531">
        <v>0</v>
      </c>
      <c r="V531">
        <f t="shared" si="64"/>
        <v>7497</v>
      </c>
      <c r="W531" t="s">
        <v>566</v>
      </c>
      <c r="X531" t="s">
        <v>55</v>
      </c>
      <c r="Y531" t="s">
        <v>37</v>
      </c>
      <c r="Z531">
        <f t="shared" si="65"/>
        <v>4029.3198305084752</v>
      </c>
      <c r="AA531" t="s">
        <v>724</v>
      </c>
      <c r="AB531" t="s">
        <v>48</v>
      </c>
      <c r="AC531" t="s">
        <v>48</v>
      </c>
      <c r="AD531" t="str">
        <f t="shared" si="66"/>
        <v>bad</v>
      </c>
    </row>
    <row r="532" spans="1:30" x14ac:dyDescent="0.35">
      <c r="A532" t="s">
        <v>113</v>
      </c>
      <c r="B532" t="s">
        <v>114</v>
      </c>
      <c r="C532" t="s">
        <v>115</v>
      </c>
      <c r="D532" t="s">
        <v>72</v>
      </c>
      <c r="E532" t="s">
        <v>29</v>
      </c>
      <c r="F532">
        <v>50</v>
      </c>
      <c r="G532" t="s">
        <v>1878</v>
      </c>
      <c r="H532" t="str">
        <f t="shared" si="67"/>
        <v>09</v>
      </c>
      <c r="I532" t="str">
        <f t="shared" si="68"/>
        <v>04</v>
      </c>
      <c r="J532" t="str">
        <f t="shared" si="69"/>
        <v>2023</v>
      </c>
      <c r="K532" t="s">
        <v>1337</v>
      </c>
      <c r="L532" t="s">
        <v>128</v>
      </c>
      <c r="M532" t="s">
        <v>270</v>
      </c>
      <c r="N532" t="s">
        <v>130</v>
      </c>
      <c r="O532" t="s">
        <v>33</v>
      </c>
      <c r="P532" t="s">
        <v>291</v>
      </c>
      <c r="Q532" t="s">
        <v>291</v>
      </c>
      <c r="R532">
        <v>1</v>
      </c>
      <c r="S532">
        <v>12495</v>
      </c>
      <c r="T532">
        <v>7497</v>
      </c>
      <c r="U532">
        <v>0</v>
      </c>
      <c r="V532">
        <f t="shared" si="64"/>
        <v>4998</v>
      </c>
      <c r="W532" t="s">
        <v>35</v>
      </c>
      <c r="X532" t="s">
        <v>75</v>
      </c>
      <c r="Y532" t="s">
        <v>37</v>
      </c>
      <c r="Z532">
        <f t="shared" si="65"/>
        <v>2686.2132203389829</v>
      </c>
      <c r="AA532" t="s">
        <v>856</v>
      </c>
      <c r="AB532" t="s">
        <v>48</v>
      </c>
      <c r="AC532" t="s">
        <v>48</v>
      </c>
      <c r="AD532" t="str">
        <f t="shared" si="66"/>
        <v>bad</v>
      </c>
    </row>
    <row r="533" spans="1:30" x14ac:dyDescent="0.35">
      <c r="A533" t="s">
        <v>63</v>
      </c>
      <c r="B533" t="s">
        <v>64</v>
      </c>
      <c r="C533" t="s">
        <v>65</v>
      </c>
      <c r="D533" t="s">
        <v>44</v>
      </c>
      <c r="E533" t="s">
        <v>29</v>
      </c>
      <c r="F533">
        <v>63</v>
      </c>
      <c r="G533" t="s">
        <v>1878</v>
      </c>
      <c r="H533" t="str">
        <f t="shared" si="67"/>
        <v>09</v>
      </c>
      <c r="I533" t="str">
        <f t="shared" si="68"/>
        <v>04</v>
      </c>
      <c r="J533" t="str">
        <f t="shared" si="69"/>
        <v>2023</v>
      </c>
      <c r="K533" t="s">
        <v>1338</v>
      </c>
      <c r="L533" t="s">
        <v>128</v>
      </c>
      <c r="M533" t="s">
        <v>270</v>
      </c>
      <c r="N533" t="s">
        <v>130</v>
      </c>
      <c r="O533" t="s">
        <v>33</v>
      </c>
      <c r="P533" t="s">
        <v>177</v>
      </c>
      <c r="Q533" t="s">
        <v>178</v>
      </c>
      <c r="R533">
        <v>1</v>
      </c>
      <c r="S533">
        <v>12495</v>
      </c>
      <c r="T533">
        <v>2499</v>
      </c>
      <c r="U533">
        <v>0</v>
      </c>
      <c r="V533">
        <f t="shared" si="64"/>
        <v>9996</v>
      </c>
      <c r="W533" t="s">
        <v>35</v>
      </c>
      <c r="X533" t="s">
        <v>55</v>
      </c>
      <c r="Y533" t="s">
        <v>37</v>
      </c>
      <c r="Z533">
        <f t="shared" si="65"/>
        <v>5372.4264406779657</v>
      </c>
      <c r="AA533" t="s">
        <v>724</v>
      </c>
      <c r="AB533" t="s">
        <v>48</v>
      </c>
      <c r="AC533" t="s">
        <v>48</v>
      </c>
      <c r="AD533" t="str">
        <f t="shared" si="66"/>
        <v>bad</v>
      </c>
    </row>
    <row r="534" spans="1:30" x14ac:dyDescent="0.35">
      <c r="A534" t="s">
        <v>704</v>
      </c>
      <c r="B534" t="s">
        <v>705</v>
      </c>
      <c r="C534" t="s">
        <v>706</v>
      </c>
      <c r="D534" t="s">
        <v>44</v>
      </c>
      <c r="E534" t="s">
        <v>29</v>
      </c>
      <c r="F534">
        <v>40</v>
      </c>
      <c r="G534" t="s">
        <v>1878</v>
      </c>
      <c r="H534" t="str">
        <f t="shared" si="67"/>
        <v>09</v>
      </c>
      <c r="I534" t="str">
        <f t="shared" si="68"/>
        <v>04</v>
      </c>
      <c r="J534" t="str">
        <f t="shared" si="69"/>
        <v>2023</v>
      </c>
      <c r="K534" t="s">
        <v>1339</v>
      </c>
      <c r="L534" t="s">
        <v>128</v>
      </c>
      <c r="M534" t="s">
        <v>270</v>
      </c>
      <c r="N534" t="s">
        <v>130</v>
      </c>
      <c r="O534" t="s">
        <v>33</v>
      </c>
      <c r="P534" t="s">
        <v>1340</v>
      </c>
      <c r="Q534" t="s">
        <v>1341</v>
      </c>
      <c r="R534">
        <v>1</v>
      </c>
      <c r="S534">
        <v>12495</v>
      </c>
      <c r="T534">
        <v>2499</v>
      </c>
      <c r="U534">
        <v>0</v>
      </c>
      <c r="V534">
        <f t="shared" si="64"/>
        <v>9996</v>
      </c>
      <c r="W534" t="s">
        <v>566</v>
      </c>
      <c r="X534" t="s">
        <v>55</v>
      </c>
      <c r="Y534" t="s">
        <v>37</v>
      </c>
      <c r="Z534">
        <f t="shared" si="65"/>
        <v>5372.4264406779657</v>
      </c>
      <c r="AA534" t="s">
        <v>724</v>
      </c>
      <c r="AB534" t="s">
        <v>48</v>
      </c>
      <c r="AC534" t="s">
        <v>48</v>
      </c>
      <c r="AD534" t="str">
        <f t="shared" si="66"/>
        <v>bad</v>
      </c>
    </row>
    <row r="535" spans="1:30" x14ac:dyDescent="0.35">
      <c r="A535" t="s">
        <v>825</v>
      </c>
      <c r="B535" t="s">
        <v>826</v>
      </c>
      <c r="C535" t="s">
        <v>827</v>
      </c>
      <c r="D535" t="s">
        <v>44</v>
      </c>
      <c r="E535" t="s">
        <v>29</v>
      </c>
      <c r="F535">
        <v>16</v>
      </c>
      <c r="G535" t="s">
        <v>1878</v>
      </c>
      <c r="H535" t="str">
        <f t="shared" si="67"/>
        <v>09</v>
      </c>
      <c r="I535" t="str">
        <f t="shared" si="68"/>
        <v>04</v>
      </c>
      <c r="J535" t="str">
        <f t="shared" si="69"/>
        <v>2023</v>
      </c>
      <c r="K535" t="s">
        <v>1342</v>
      </c>
      <c r="L535" t="s">
        <v>128</v>
      </c>
      <c r="M535" t="s">
        <v>270</v>
      </c>
      <c r="N535" t="s">
        <v>130</v>
      </c>
      <c r="O535" t="s">
        <v>33</v>
      </c>
      <c r="P535" t="s">
        <v>440</v>
      </c>
      <c r="Q535" t="s">
        <v>440</v>
      </c>
      <c r="R535">
        <v>1</v>
      </c>
      <c r="S535">
        <v>12495</v>
      </c>
      <c r="T535">
        <v>0</v>
      </c>
      <c r="U535">
        <v>0</v>
      </c>
      <c r="V535">
        <f t="shared" si="64"/>
        <v>12495</v>
      </c>
      <c r="W535" t="s">
        <v>566</v>
      </c>
      <c r="X535" t="s">
        <v>55</v>
      </c>
      <c r="Y535" t="s">
        <v>37</v>
      </c>
      <c r="Z535">
        <f t="shared" si="65"/>
        <v>6715.5330508474572</v>
      </c>
      <c r="AA535" t="s">
        <v>724</v>
      </c>
      <c r="AB535" t="s">
        <v>38</v>
      </c>
      <c r="AC535" t="s">
        <v>38</v>
      </c>
      <c r="AD535" t="str">
        <f t="shared" si="66"/>
        <v>bad</v>
      </c>
    </row>
    <row r="536" spans="1:30" x14ac:dyDescent="0.35">
      <c r="A536" t="s">
        <v>943</v>
      </c>
      <c r="B536" t="s">
        <v>944</v>
      </c>
      <c r="C536" t="s">
        <v>945</v>
      </c>
      <c r="D536" t="s">
        <v>44</v>
      </c>
      <c r="E536" t="s">
        <v>29</v>
      </c>
      <c r="F536">
        <v>40</v>
      </c>
      <c r="G536" t="s">
        <v>1878</v>
      </c>
      <c r="H536" t="str">
        <f t="shared" si="67"/>
        <v>09</v>
      </c>
      <c r="I536" t="str">
        <f t="shared" si="68"/>
        <v>04</v>
      </c>
      <c r="J536" t="str">
        <f t="shared" si="69"/>
        <v>2023</v>
      </c>
      <c r="K536" t="s">
        <v>1343</v>
      </c>
      <c r="L536" t="s">
        <v>128</v>
      </c>
      <c r="M536" t="s">
        <v>270</v>
      </c>
      <c r="N536" t="s">
        <v>130</v>
      </c>
      <c r="O536" t="s">
        <v>33</v>
      </c>
      <c r="P536" t="s">
        <v>1344</v>
      </c>
      <c r="Q536" t="s">
        <v>334</v>
      </c>
      <c r="R536">
        <v>1</v>
      </c>
      <c r="S536">
        <v>12495</v>
      </c>
      <c r="T536">
        <v>1250</v>
      </c>
      <c r="U536">
        <v>0</v>
      </c>
      <c r="V536">
        <f t="shared" si="64"/>
        <v>11245</v>
      </c>
      <c r="W536" t="s">
        <v>566</v>
      </c>
      <c r="X536" t="s">
        <v>55</v>
      </c>
      <c r="Y536" t="s">
        <v>37</v>
      </c>
      <c r="Z536">
        <f t="shared" si="65"/>
        <v>6043.7110169491525</v>
      </c>
      <c r="AA536" t="s">
        <v>724</v>
      </c>
      <c r="AB536" t="s">
        <v>48</v>
      </c>
      <c r="AC536" t="s">
        <v>48</v>
      </c>
      <c r="AD536" t="str">
        <f t="shared" si="66"/>
        <v>bad</v>
      </c>
    </row>
    <row r="537" spans="1:30" x14ac:dyDescent="0.35">
      <c r="A537" t="s">
        <v>568</v>
      </c>
      <c r="B537" t="s">
        <v>569</v>
      </c>
      <c r="C537" t="s">
        <v>570</v>
      </c>
      <c r="D537" t="s">
        <v>44</v>
      </c>
      <c r="E537" t="s">
        <v>29</v>
      </c>
      <c r="F537">
        <v>52</v>
      </c>
      <c r="G537" t="s">
        <v>1886</v>
      </c>
      <c r="H537" t="str">
        <f t="shared" si="67"/>
        <v>10</v>
      </c>
      <c r="I537" t="str">
        <f t="shared" si="68"/>
        <v>04</v>
      </c>
      <c r="J537" t="str">
        <f t="shared" si="69"/>
        <v>2023</v>
      </c>
      <c r="K537" t="s">
        <v>1345</v>
      </c>
      <c r="L537" t="s">
        <v>128</v>
      </c>
      <c r="M537" t="s">
        <v>270</v>
      </c>
      <c r="N537" t="s">
        <v>130</v>
      </c>
      <c r="O537" t="s">
        <v>33</v>
      </c>
      <c r="P537" t="s">
        <v>76</v>
      </c>
      <c r="Q537" t="s">
        <v>77</v>
      </c>
      <c r="R537">
        <v>1</v>
      </c>
      <c r="S537">
        <v>12495</v>
      </c>
      <c r="T537">
        <v>4998</v>
      </c>
      <c r="U537">
        <v>0</v>
      </c>
      <c r="V537">
        <f t="shared" si="64"/>
        <v>7497</v>
      </c>
      <c r="W537" t="s">
        <v>566</v>
      </c>
      <c r="X537" t="s">
        <v>47</v>
      </c>
      <c r="Y537" t="s">
        <v>37</v>
      </c>
      <c r="Z537">
        <f t="shared" si="65"/>
        <v>4029.3198305084752</v>
      </c>
      <c r="AA537" t="s">
        <v>847</v>
      </c>
      <c r="AB537" t="s">
        <v>48</v>
      </c>
      <c r="AC537" t="s">
        <v>48</v>
      </c>
      <c r="AD537" t="str">
        <f t="shared" si="66"/>
        <v>bad</v>
      </c>
    </row>
    <row r="538" spans="1:30" x14ac:dyDescent="0.35">
      <c r="A538" t="s">
        <v>585</v>
      </c>
      <c r="B538" t="s">
        <v>586</v>
      </c>
      <c r="C538" t="s">
        <v>587</v>
      </c>
      <c r="D538" t="s">
        <v>50</v>
      </c>
      <c r="E538" t="s">
        <v>29</v>
      </c>
      <c r="F538">
        <v>69</v>
      </c>
      <c r="G538" t="s">
        <v>1891</v>
      </c>
      <c r="H538" t="str">
        <f t="shared" si="67"/>
        <v>11</v>
      </c>
      <c r="I538" t="str">
        <f t="shared" si="68"/>
        <v>04</v>
      </c>
      <c r="J538" t="str">
        <f t="shared" si="69"/>
        <v>2023</v>
      </c>
      <c r="K538" t="s">
        <v>1346</v>
      </c>
      <c r="L538" t="s">
        <v>128</v>
      </c>
      <c r="M538" t="s">
        <v>270</v>
      </c>
      <c r="N538" t="s">
        <v>130</v>
      </c>
      <c r="O538" t="s">
        <v>33</v>
      </c>
      <c r="P538" t="s">
        <v>462</v>
      </c>
      <c r="Q538" t="s">
        <v>462</v>
      </c>
      <c r="R538">
        <v>1</v>
      </c>
      <c r="S538">
        <v>12495</v>
      </c>
      <c r="T538">
        <v>3748</v>
      </c>
      <c r="U538">
        <v>0</v>
      </c>
      <c r="V538">
        <f t="shared" si="64"/>
        <v>8747</v>
      </c>
      <c r="W538" t="s">
        <v>566</v>
      </c>
      <c r="X538" t="s">
        <v>53</v>
      </c>
      <c r="Y538" t="s">
        <v>37</v>
      </c>
      <c r="Z538">
        <f t="shared" si="65"/>
        <v>4701.1418644067799</v>
      </c>
      <c r="AA538" t="s">
        <v>722</v>
      </c>
      <c r="AB538" t="s">
        <v>48</v>
      </c>
      <c r="AC538" t="s">
        <v>48</v>
      </c>
      <c r="AD538" t="str">
        <f t="shared" si="66"/>
        <v>bad</v>
      </c>
    </row>
    <row r="539" spans="1:30" x14ac:dyDescent="0.35">
      <c r="A539" t="s">
        <v>568</v>
      </c>
      <c r="B539" t="s">
        <v>569</v>
      </c>
      <c r="C539" t="s">
        <v>570</v>
      </c>
      <c r="D539" t="s">
        <v>44</v>
      </c>
      <c r="E539" t="s">
        <v>29</v>
      </c>
      <c r="F539">
        <v>58</v>
      </c>
      <c r="G539" t="s">
        <v>1891</v>
      </c>
      <c r="H539" t="str">
        <f t="shared" si="67"/>
        <v>11</v>
      </c>
      <c r="I539" t="str">
        <f t="shared" si="68"/>
        <v>04</v>
      </c>
      <c r="J539" t="str">
        <f t="shared" si="69"/>
        <v>2023</v>
      </c>
      <c r="K539" t="s">
        <v>1347</v>
      </c>
      <c r="L539" t="s">
        <v>128</v>
      </c>
      <c r="M539" t="s">
        <v>270</v>
      </c>
      <c r="N539" t="s">
        <v>130</v>
      </c>
      <c r="O539" t="s">
        <v>33</v>
      </c>
      <c r="P539" t="s">
        <v>1334</v>
      </c>
      <c r="Q539" t="s">
        <v>1335</v>
      </c>
      <c r="R539">
        <v>1</v>
      </c>
      <c r="S539">
        <v>12495</v>
      </c>
      <c r="T539">
        <v>4998</v>
      </c>
      <c r="U539">
        <v>0</v>
      </c>
      <c r="V539">
        <f t="shared" si="64"/>
        <v>7497</v>
      </c>
      <c r="W539" t="s">
        <v>566</v>
      </c>
      <c r="X539" t="s">
        <v>55</v>
      </c>
      <c r="Y539" t="s">
        <v>37</v>
      </c>
      <c r="Z539">
        <f t="shared" si="65"/>
        <v>4029.3198305084752</v>
      </c>
      <c r="AA539" t="s">
        <v>724</v>
      </c>
      <c r="AB539" t="s">
        <v>48</v>
      </c>
      <c r="AC539" t="s">
        <v>48</v>
      </c>
      <c r="AD539" t="str">
        <f t="shared" si="66"/>
        <v>bad</v>
      </c>
    </row>
    <row r="540" spans="1:30" x14ac:dyDescent="0.35">
      <c r="A540" t="s">
        <v>143</v>
      </c>
      <c r="B540" t="s">
        <v>144</v>
      </c>
      <c r="C540" t="s">
        <v>145</v>
      </c>
      <c r="D540" t="s">
        <v>44</v>
      </c>
      <c r="E540" t="s">
        <v>29</v>
      </c>
      <c r="F540">
        <v>36</v>
      </c>
      <c r="G540" t="s">
        <v>1891</v>
      </c>
      <c r="H540" t="str">
        <f t="shared" si="67"/>
        <v>11</v>
      </c>
      <c r="I540" t="str">
        <f t="shared" si="68"/>
        <v>04</v>
      </c>
      <c r="J540" t="str">
        <f t="shared" si="69"/>
        <v>2023</v>
      </c>
      <c r="K540" t="s">
        <v>1348</v>
      </c>
      <c r="L540" t="s">
        <v>128</v>
      </c>
      <c r="M540" t="s">
        <v>270</v>
      </c>
      <c r="N540" t="s">
        <v>130</v>
      </c>
      <c r="O540" t="s">
        <v>33</v>
      </c>
      <c r="P540" t="s">
        <v>332</v>
      </c>
      <c r="Q540" t="s">
        <v>178</v>
      </c>
      <c r="R540">
        <v>1</v>
      </c>
      <c r="S540">
        <v>12495</v>
      </c>
      <c r="T540">
        <v>2499</v>
      </c>
      <c r="U540">
        <v>0</v>
      </c>
      <c r="V540">
        <f t="shared" si="64"/>
        <v>9996</v>
      </c>
      <c r="W540" t="s">
        <v>35</v>
      </c>
      <c r="X540" t="s">
        <v>55</v>
      </c>
      <c r="Y540" t="s">
        <v>37</v>
      </c>
      <c r="Z540">
        <f t="shared" si="65"/>
        <v>5372.4264406779657</v>
      </c>
      <c r="AA540" t="s">
        <v>724</v>
      </c>
      <c r="AB540" t="s">
        <v>48</v>
      </c>
      <c r="AC540" t="s">
        <v>48</v>
      </c>
      <c r="AD540" t="str">
        <f t="shared" si="66"/>
        <v>bad</v>
      </c>
    </row>
    <row r="541" spans="1:30" x14ac:dyDescent="0.35">
      <c r="A541" t="s">
        <v>714</v>
      </c>
      <c r="B541" t="s">
        <v>715</v>
      </c>
      <c r="C541" t="s">
        <v>716</v>
      </c>
      <c r="D541" t="s">
        <v>44</v>
      </c>
      <c r="E541" t="s">
        <v>29</v>
      </c>
      <c r="F541">
        <v>70</v>
      </c>
      <c r="G541" t="s">
        <v>1891</v>
      </c>
      <c r="H541" t="str">
        <f t="shared" si="67"/>
        <v>11</v>
      </c>
      <c r="I541" t="str">
        <f t="shared" si="68"/>
        <v>04</v>
      </c>
      <c r="J541" t="str">
        <f t="shared" si="69"/>
        <v>2023</v>
      </c>
      <c r="K541" t="s">
        <v>1349</v>
      </c>
      <c r="L541" t="s">
        <v>128</v>
      </c>
      <c r="M541" t="s">
        <v>270</v>
      </c>
      <c r="N541" t="s">
        <v>130</v>
      </c>
      <c r="O541" t="s">
        <v>33</v>
      </c>
      <c r="P541" t="s">
        <v>497</v>
      </c>
      <c r="Q541" t="s">
        <v>498</v>
      </c>
      <c r="R541">
        <v>1</v>
      </c>
      <c r="S541">
        <v>12495</v>
      </c>
      <c r="T541">
        <v>2499</v>
      </c>
      <c r="U541">
        <v>0</v>
      </c>
      <c r="V541">
        <f t="shared" si="64"/>
        <v>9996</v>
      </c>
      <c r="W541" t="s">
        <v>566</v>
      </c>
      <c r="X541" t="s">
        <v>55</v>
      </c>
      <c r="Y541" t="s">
        <v>37</v>
      </c>
      <c r="Z541">
        <f t="shared" si="65"/>
        <v>5372.4264406779657</v>
      </c>
      <c r="AA541" t="s">
        <v>724</v>
      </c>
      <c r="AB541" t="s">
        <v>48</v>
      </c>
      <c r="AC541" t="s">
        <v>48</v>
      </c>
      <c r="AD541" t="str">
        <f t="shared" si="66"/>
        <v>bad</v>
      </c>
    </row>
    <row r="542" spans="1:30" x14ac:dyDescent="0.35">
      <c r="A542" t="s">
        <v>143</v>
      </c>
      <c r="B542" t="s">
        <v>144</v>
      </c>
      <c r="C542" t="s">
        <v>145</v>
      </c>
      <c r="D542" t="s">
        <v>44</v>
      </c>
      <c r="E542" t="s">
        <v>29</v>
      </c>
      <c r="F542">
        <v>34</v>
      </c>
      <c r="G542" t="s">
        <v>1891</v>
      </c>
      <c r="H542" t="str">
        <f t="shared" si="67"/>
        <v>11</v>
      </c>
      <c r="I542" t="str">
        <f t="shared" si="68"/>
        <v>04</v>
      </c>
      <c r="J542" t="str">
        <f t="shared" si="69"/>
        <v>2023</v>
      </c>
      <c r="K542" t="s">
        <v>1350</v>
      </c>
      <c r="L542" t="s">
        <v>128</v>
      </c>
      <c r="M542" t="s">
        <v>270</v>
      </c>
      <c r="N542" t="s">
        <v>130</v>
      </c>
      <c r="O542" t="s">
        <v>33</v>
      </c>
      <c r="P542" t="s">
        <v>333</v>
      </c>
      <c r="Q542" t="s">
        <v>334</v>
      </c>
      <c r="R542">
        <v>1</v>
      </c>
      <c r="S542">
        <v>12495</v>
      </c>
      <c r="T542">
        <v>1250</v>
      </c>
      <c r="U542">
        <v>0</v>
      </c>
      <c r="V542">
        <f t="shared" si="64"/>
        <v>11245</v>
      </c>
      <c r="W542" t="s">
        <v>35</v>
      </c>
      <c r="X542" t="s">
        <v>55</v>
      </c>
      <c r="Y542" t="s">
        <v>37</v>
      </c>
      <c r="Z542">
        <f t="shared" si="65"/>
        <v>6043.7110169491525</v>
      </c>
      <c r="AA542" t="s">
        <v>724</v>
      </c>
      <c r="AB542" t="s">
        <v>48</v>
      </c>
      <c r="AC542" t="s">
        <v>48</v>
      </c>
      <c r="AD542" t="str">
        <f t="shared" si="66"/>
        <v>bad</v>
      </c>
    </row>
    <row r="543" spans="1:30" x14ac:dyDescent="0.35">
      <c r="A543" t="s">
        <v>575</v>
      </c>
      <c r="B543" t="s">
        <v>576</v>
      </c>
      <c r="C543" t="s">
        <v>577</v>
      </c>
      <c r="D543" t="s">
        <v>44</v>
      </c>
      <c r="E543" t="s">
        <v>29</v>
      </c>
      <c r="F543">
        <v>215</v>
      </c>
      <c r="G543" t="s">
        <v>1891</v>
      </c>
      <c r="H543" t="str">
        <f t="shared" si="67"/>
        <v>11</v>
      </c>
      <c r="I543" t="str">
        <f t="shared" si="68"/>
        <v>04</v>
      </c>
      <c r="J543" t="str">
        <f t="shared" si="69"/>
        <v>2023</v>
      </c>
      <c r="K543" t="s">
        <v>1351</v>
      </c>
      <c r="L543" t="s">
        <v>128</v>
      </c>
      <c r="M543" t="s">
        <v>270</v>
      </c>
      <c r="N543" t="s">
        <v>130</v>
      </c>
      <c r="O543" t="s">
        <v>33</v>
      </c>
      <c r="P543" t="s">
        <v>1312</v>
      </c>
      <c r="Q543" t="s">
        <v>1313</v>
      </c>
      <c r="R543">
        <v>1</v>
      </c>
      <c r="S543">
        <v>12495</v>
      </c>
      <c r="T543">
        <v>1250</v>
      </c>
      <c r="U543">
        <v>0</v>
      </c>
      <c r="V543">
        <f t="shared" si="64"/>
        <v>11245</v>
      </c>
      <c r="W543" t="s">
        <v>566</v>
      </c>
      <c r="X543" t="s">
        <v>55</v>
      </c>
      <c r="Y543" t="s">
        <v>37</v>
      </c>
      <c r="Z543">
        <f t="shared" si="65"/>
        <v>6043.7110169491525</v>
      </c>
      <c r="AA543" t="s">
        <v>724</v>
      </c>
      <c r="AB543" t="s">
        <v>48</v>
      </c>
      <c r="AC543" t="s">
        <v>48</v>
      </c>
      <c r="AD543" t="str">
        <f t="shared" si="66"/>
        <v>bad</v>
      </c>
    </row>
    <row r="544" spans="1:30" x14ac:dyDescent="0.35">
      <c r="A544" t="s">
        <v>25</v>
      </c>
      <c r="B544" t="s">
        <v>26</v>
      </c>
      <c r="C544" t="s">
        <v>27</v>
      </c>
      <c r="D544" t="s">
        <v>44</v>
      </c>
      <c r="E544" t="s">
        <v>29</v>
      </c>
      <c r="F544">
        <v>150</v>
      </c>
      <c r="G544" t="s">
        <v>1884</v>
      </c>
      <c r="H544" t="str">
        <f t="shared" si="67"/>
        <v>12</v>
      </c>
      <c r="I544" t="str">
        <f t="shared" si="68"/>
        <v>04</v>
      </c>
      <c r="J544" t="str">
        <f t="shared" si="69"/>
        <v>2023</v>
      </c>
      <c r="K544" t="s">
        <v>1352</v>
      </c>
      <c r="L544" t="s">
        <v>128</v>
      </c>
      <c r="M544" t="s">
        <v>270</v>
      </c>
      <c r="N544" t="s">
        <v>130</v>
      </c>
      <c r="O544" t="s">
        <v>33</v>
      </c>
      <c r="P544" t="s">
        <v>126</v>
      </c>
      <c r="Q544" t="s">
        <v>127</v>
      </c>
      <c r="R544">
        <v>1</v>
      </c>
      <c r="S544">
        <v>12495</v>
      </c>
      <c r="T544">
        <v>0</v>
      </c>
      <c r="U544">
        <v>0</v>
      </c>
      <c r="V544">
        <f t="shared" si="64"/>
        <v>12495</v>
      </c>
      <c r="W544" t="s">
        <v>35</v>
      </c>
      <c r="X544" t="s">
        <v>55</v>
      </c>
      <c r="Y544" t="s">
        <v>37</v>
      </c>
      <c r="Z544">
        <f t="shared" si="65"/>
        <v>6715.5330508474572</v>
      </c>
      <c r="AA544" t="s">
        <v>724</v>
      </c>
      <c r="AB544" t="s">
        <v>38</v>
      </c>
      <c r="AC544" t="s">
        <v>38</v>
      </c>
      <c r="AD544" t="str">
        <f t="shared" si="66"/>
        <v>bad</v>
      </c>
    </row>
    <row r="545" spans="1:30" x14ac:dyDescent="0.35">
      <c r="A545" t="s">
        <v>686</v>
      </c>
      <c r="B545" t="s">
        <v>687</v>
      </c>
      <c r="C545" t="s">
        <v>688</v>
      </c>
      <c r="D545" t="s">
        <v>44</v>
      </c>
      <c r="E545" t="s">
        <v>29</v>
      </c>
      <c r="F545">
        <v>25</v>
      </c>
      <c r="G545" t="s">
        <v>1884</v>
      </c>
      <c r="H545" t="str">
        <f t="shared" si="67"/>
        <v>12</v>
      </c>
      <c r="I545" t="str">
        <f t="shared" si="68"/>
        <v>04</v>
      </c>
      <c r="J545" t="str">
        <f t="shared" si="69"/>
        <v>2023</v>
      </c>
      <c r="K545" t="s">
        <v>1353</v>
      </c>
      <c r="L545" t="s">
        <v>128</v>
      </c>
      <c r="M545" t="s">
        <v>270</v>
      </c>
      <c r="N545" t="s">
        <v>130</v>
      </c>
      <c r="O545" t="s">
        <v>33</v>
      </c>
      <c r="P545" t="s">
        <v>1354</v>
      </c>
      <c r="Q545" t="s">
        <v>1297</v>
      </c>
      <c r="R545">
        <v>1</v>
      </c>
      <c r="S545">
        <v>12495</v>
      </c>
      <c r="T545">
        <v>0</v>
      </c>
      <c r="U545">
        <v>1250</v>
      </c>
      <c r="V545">
        <f t="shared" si="64"/>
        <v>12495</v>
      </c>
      <c r="W545" t="s">
        <v>690</v>
      </c>
      <c r="X545" t="s">
        <v>55</v>
      </c>
      <c r="Y545" t="s">
        <v>37</v>
      </c>
      <c r="Z545">
        <f t="shared" si="65"/>
        <v>6715.5330508474572</v>
      </c>
      <c r="AA545" t="s">
        <v>724</v>
      </c>
      <c r="AB545" t="s">
        <v>38</v>
      </c>
      <c r="AC545" t="s">
        <v>38</v>
      </c>
      <c r="AD545" t="str">
        <f t="shared" si="66"/>
        <v>bad</v>
      </c>
    </row>
    <row r="546" spans="1:30" x14ac:dyDescent="0.35">
      <c r="A546" t="s">
        <v>1052</v>
      </c>
      <c r="B546" t="s">
        <v>1053</v>
      </c>
      <c r="C546" t="s">
        <v>1054</v>
      </c>
      <c r="D546" t="s">
        <v>44</v>
      </c>
      <c r="E546" t="s">
        <v>29</v>
      </c>
      <c r="F546">
        <v>9</v>
      </c>
      <c r="G546" t="s">
        <v>1875</v>
      </c>
      <c r="H546" t="str">
        <f t="shared" si="67"/>
        <v>13</v>
      </c>
      <c r="I546" t="str">
        <f t="shared" si="68"/>
        <v>04</v>
      </c>
      <c r="J546" t="str">
        <f t="shared" si="69"/>
        <v>2023</v>
      </c>
      <c r="K546" t="s">
        <v>1355</v>
      </c>
      <c r="L546" t="s">
        <v>128</v>
      </c>
      <c r="M546" t="s">
        <v>270</v>
      </c>
      <c r="N546" t="s">
        <v>130</v>
      </c>
      <c r="O546" t="s">
        <v>33</v>
      </c>
      <c r="P546" t="s">
        <v>45</v>
      </c>
      <c r="Q546" t="s">
        <v>46</v>
      </c>
      <c r="R546">
        <v>1</v>
      </c>
      <c r="S546">
        <v>12495</v>
      </c>
      <c r="T546">
        <v>0</v>
      </c>
      <c r="U546">
        <v>0</v>
      </c>
      <c r="V546">
        <f t="shared" si="64"/>
        <v>12495</v>
      </c>
      <c r="W546" t="s">
        <v>566</v>
      </c>
      <c r="X546" t="s">
        <v>47</v>
      </c>
      <c r="Y546" t="s">
        <v>37</v>
      </c>
      <c r="Z546">
        <f t="shared" si="65"/>
        <v>6715.5330508474572</v>
      </c>
      <c r="AA546" t="s">
        <v>847</v>
      </c>
      <c r="AB546" t="s">
        <v>38</v>
      </c>
      <c r="AC546" t="s">
        <v>38</v>
      </c>
      <c r="AD546" t="str">
        <f t="shared" si="66"/>
        <v>bad</v>
      </c>
    </row>
    <row r="547" spans="1:30" x14ac:dyDescent="0.35">
      <c r="A547" t="s">
        <v>575</v>
      </c>
      <c r="B547" t="s">
        <v>576</v>
      </c>
      <c r="C547" t="s">
        <v>577</v>
      </c>
      <c r="D547" t="s">
        <v>44</v>
      </c>
      <c r="E547" t="s">
        <v>29</v>
      </c>
      <c r="F547">
        <v>241</v>
      </c>
      <c r="G547" t="s">
        <v>1875</v>
      </c>
      <c r="H547" t="str">
        <f t="shared" si="67"/>
        <v>13</v>
      </c>
      <c r="I547" t="str">
        <f t="shared" si="68"/>
        <v>04</v>
      </c>
      <c r="J547" t="str">
        <f t="shared" si="69"/>
        <v>2023</v>
      </c>
      <c r="K547" t="s">
        <v>1356</v>
      </c>
      <c r="L547" t="s">
        <v>128</v>
      </c>
      <c r="M547" t="s">
        <v>270</v>
      </c>
      <c r="N547" t="s">
        <v>130</v>
      </c>
      <c r="O547" t="s">
        <v>33</v>
      </c>
      <c r="P547" t="s">
        <v>76</v>
      </c>
      <c r="Q547" t="s">
        <v>77</v>
      </c>
      <c r="R547">
        <v>1</v>
      </c>
      <c r="S547">
        <v>12495</v>
      </c>
      <c r="T547">
        <v>4998</v>
      </c>
      <c r="U547">
        <v>0</v>
      </c>
      <c r="V547">
        <f t="shared" si="64"/>
        <v>7497</v>
      </c>
      <c r="W547" t="s">
        <v>566</v>
      </c>
      <c r="X547" t="s">
        <v>47</v>
      </c>
      <c r="Y547" t="s">
        <v>37</v>
      </c>
      <c r="Z547">
        <f t="shared" si="65"/>
        <v>4029.3198305084752</v>
      </c>
      <c r="AA547" t="s">
        <v>847</v>
      </c>
      <c r="AB547" t="s">
        <v>48</v>
      </c>
      <c r="AC547" t="s">
        <v>48</v>
      </c>
      <c r="AD547" t="str">
        <f t="shared" si="66"/>
        <v>bad</v>
      </c>
    </row>
    <row r="548" spans="1:30" x14ac:dyDescent="0.35">
      <c r="A548" t="s">
        <v>585</v>
      </c>
      <c r="B548" t="s">
        <v>586</v>
      </c>
      <c r="C548" t="s">
        <v>587</v>
      </c>
      <c r="D548" t="s">
        <v>72</v>
      </c>
      <c r="E548" t="s">
        <v>29</v>
      </c>
      <c r="F548">
        <v>90</v>
      </c>
      <c r="G548" t="s">
        <v>1875</v>
      </c>
      <c r="H548" t="str">
        <f t="shared" si="67"/>
        <v>13</v>
      </c>
      <c r="I548" t="str">
        <f t="shared" si="68"/>
        <v>04</v>
      </c>
      <c r="J548" t="str">
        <f t="shared" si="69"/>
        <v>2023</v>
      </c>
      <c r="K548" t="s">
        <v>1357</v>
      </c>
      <c r="L548" t="s">
        <v>128</v>
      </c>
      <c r="M548" t="s">
        <v>270</v>
      </c>
      <c r="N548" t="s">
        <v>130</v>
      </c>
      <c r="O548" t="s">
        <v>33</v>
      </c>
      <c r="P548" t="s">
        <v>1358</v>
      </c>
      <c r="Q548" t="s">
        <v>1359</v>
      </c>
      <c r="R548">
        <v>1</v>
      </c>
      <c r="S548">
        <v>12495</v>
      </c>
      <c r="T548">
        <v>7497</v>
      </c>
      <c r="U548">
        <v>0</v>
      </c>
      <c r="V548">
        <f t="shared" si="64"/>
        <v>4998</v>
      </c>
      <c r="W548" t="s">
        <v>566</v>
      </c>
      <c r="X548" t="s">
        <v>75</v>
      </c>
      <c r="Y548" t="s">
        <v>37</v>
      </c>
      <c r="Z548">
        <f t="shared" si="65"/>
        <v>2686.2132203389829</v>
      </c>
      <c r="AA548" t="s">
        <v>856</v>
      </c>
      <c r="AB548" t="s">
        <v>48</v>
      </c>
      <c r="AC548" t="s">
        <v>48</v>
      </c>
      <c r="AD548" t="str">
        <f t="shared" si="66"/>
        <v>bad</v>
      </c>
    </row>
    <row r="549" spans="1:30" x14ac:dyDescent="0.35">
      <c r="A549" t="s">
        <v>63</v>
      </c>
      <c r="B549" t="s">
        <v>64</v>
      </c>
      <c r="C549" t="s">
        <v>65</v>
      </c>
      <c r="D549" t="s">
        <v>44</v>
      </c>
      <c r="E549" t="s">
        <v>29</v>
      </c>
      <c r="F549">
        <v>101</v>
      </c>
      <c r="G549" t="s">
        <v>1872</v>
      </c>
      <c r="H549" t="str">
        <f t="shared" si="67"/>
        <v>14</v>
      </c>
      <c r="I549" t="str">
        <f t="shared" si="68"/>
        <v>04</v>
      </c>
      <c r="J549" t="str">
        <f t="shared" si="69"/>
        <v>2023</v>
      </c>
      <c r="K549" t="s">
        <v>1360</v>
      </c>
      <c r="L549" t="s">
        <v>128</v>
      </c>
      <c r="M549" t="s">
        <v>270</v>
      </c>
      <c r="N549" t="s">
        <v>130</v>
      </c>
      <c r="O549" t="s">
        <v>33</v>
      </c>
      <c r="P549" t="s">
        <v>45</v>
      </c>
      <c r="Q549" t="s">
        <v>46</v>
      </c>
      <c r="R549">
        <v>1</v>
      </c>
      <c r="S549">
        <v>12495</v>
      </c>
      <c r="T549">
        <v>4998</v>
      </c>
      <c r="U549">
        <v>0</v>
      </c>
      <c r="V549">
        <f t="shared" si="64"/>
        <v>7497</v>
      </c>
      <c r="W549" t="s">
        <v>35</v>
      </c>
      <c r="X549" t="s">
        <v>47</v>
      </c>
      <c r="Y549" t="s">
        <v>37</v>
      </c>
      <c r="Z549">
        <f t="shared" si="65"/>
        <v>4029.3198305084752</v>
      </c>
      <c r="AA549" t="s">
        <v>847</v>
      </c>
      <c r="AB549" t="s">
        <v>48</v>
      </c>
      <c r="AC549" t="s">
        <v>48</v>
      </c>
      <c r="AD549" t="str">
        <f t="shared" si="66"/>
        <v>bad</v>
      </c>
    </row>
    <row r="550" spans="1:30" x14ac:dyDescent="0.35">
      <c r="A550" t="s">
        <v>686</v>
      </c>
      <c r="B550" t="s">
        <v>687</v>
      </c>
      <c r="C550" t="s">
        <v>688</v>
      </c>
      <c r="D550" t="s">
        <v>50</v>
      </c>
      <c r="E550" t="s">
        <v>29</v>
      </c>
      <c r="F550">
        <v>31</v>
      </c>
      <c r="G550" t="s">
        <v>1872</v>
      </c>
      <c r="H550" t="str">
        <f t="shared" si="67"/>
        <v>14</v>
      </c>
      <c r="I550" t="str">
        <f t="shared" si="68"/>
        <v>04</v>
      </c>
      <c r="J550" t="str">
        <f t="shared" si="69"/>
        <v>2023</v>
      </c>
      <c r="K550" t="s">
        <v>1361</v>
      </c>
      <c r="L550" t="s">
        <v>128</v>
      </c>
      <c r="M550" t="s">
        <v>270</v>
      </c>
      <c r="N550" t="s">
        <v>130</v>
      </c>
      <c r="O550" t="s">
        <v>33</v>
      </c>
      <c r="P550" t="s">
        <v>462</v>
      </c>
      <c r="Q550" t="s">
        <v>462</v>
      </c>
      <c r="R550">
        <v>1</v>
      </c>
      <c r="S550">
        <v>12495</v>
      </c>
      <c r="T550">
        <v>3748</v>
      </c>
      <c r="U550">
        <v>0</v>
      </c>
      <c r="V550">
        <f t="shared" si="64"/>
        <v>8747</v>
      </c>
      <c r="W550" t="s">
        <v>690</v>
      </c>
      <c r="X550" t="s">
        <v>53</v>
      </c>
      <c r="Y550" t="s">
        <v>37</v>
      </c>
      <c r="Z550">
        <f t="shared" si="65"/>
        <v>4701.1418644067799</v>
      </c>
      <c r="AA550" t="s">
        <v>722</v>
      </c>
      <c r="AB550" t="s">
        <v>48</v>
      </c>
      <c r="AC550" t="s">
        <v>48</v>
      </c>
      <c r="AD550" t="str">
        <f t="shared" si="66"/>
        <v>bad</v>
      </c>
    </row>
    <row r="551" spans="1:30" x14ac:dyDescent="0.35">
      <c r="A551" t="s">
        <v>668</v>
      </c>
      <c r="B551" t="s">
        <v>669</v>
      </c>
      <c r="C551" t="s">
        <v>670</v>
      </c>
      <c r="D551" t="s">
        <v>72</v>
      </c>
      <c r="E551" t="s">
        <v>29</v>
      </c>
      <c r="F551">
        <v>74</v>
      </c>
      <c r="G551" t="s">
        <v>1872</v>
      </c>
      <c r="H551" t="str">
        <f t="shared" si="67"/>
        <v>14</v>
      </c>
      <c r="I551" t="str">
        <f t="shared" si="68"/>
        <v>04</v>
      </c>
      <c r="J551" t="str">
        <f t="shared" si="69"/>
        <v>2023</v>
      </c>
      <c r="K551" t="s">
        <v>1362</v>
      </c>
      <c r="L551" t="s">
        <v>128</v>
      </c>
      <c r="M551" t="s">
        <v>270</v>
      </c>
      <c r="N551" t="s">
        <v>130</v>
      </c>
      <c r="O551" t="s">
        <v>33</v>
      </c>
      <c r="P551" t="s">
        <v>1363</v>
      </c>
      <c r="Q551" t="s">
        <v>1364</v>
      </c>
      <c r="R551">
        <v>1</v>
      </c>
      <c r="S551">
        <v>12495</v>
      </c>
      <c r="T551">
        <v>7497</v>
      </c>
      <c r="U551">
        <v>0</v>
      </c>
      <c r="V551">
        <f t="shared" si="64"/>
        <v>4998</v>
      </c>
      <c r="W551" t="s">
        <v>566</v>
      </c>
      <c r="X551" t="s">
        <v>75</v>
      </c>
      <c r="Y551" t="s">
        <v>37</v>
      </c>
      <c r="Z551">
        <f t="shared" si="65"/>
        <v>2686.2132203389829</v>
      </c>
      <c r="AA551" t="s">
        <v>856</v>
      </c>
      <c r="AB551" t="s">
        <v>48</v>
      </c>
      <c r="AC551" t="s">
        <v>48</v>
      </c>
      <c r="AD551" t="str">
        <f t="shared" si="66"/>
        <v>bad</v>
      </c>
    </row>
    <row r="552" spans="1:30" x14ac:dyDescent="0.35">
      <c r="A552" t="s">
        <v>63</v>
      </c>
      <c r="B552" t="s">
        <v>64</v>
      </c>
      <c r="C552" t="s">
        <v>65</v>
      </c>
      <c r="D552" t="s">
        <v>44</v>
      </c>
      <c r="E552" t="s">
        <v>29</v>
      </c>
      <c r="F552">
        <v>105</v>
      </c>
      <c r="G552" t="s">
        <v>1872</v>
      </c>
      <c r="H552" t="str">
        <f t="shared" si="67"/>
        <v>14</v>
      </c>
      <c r="I552" t="str">
        <f t="shared" si="68"/>
        <v>04</v>
      </c>
      <c r="J552" t="str">
        <f t="shared" si="69"/>
        <v>2023</v>
      </c>
      <c r="K552" t="s">
        <v>1365</v>
      </c>
      <c r="L552" t="s">
        <v>128</v>
      </c>
      <c r="M552" t="s">
        <v>270</v>
      </c>
      <c r="N552" t="s">
        <v>130</v>
      </c>
      <c r="O552" t="s">
        <v>33</v>
      </c>
      <c r="P552" t="s">
        <v>371</v>
      </c>
      <c r="Q552" t="s">
        <v>372</v>
      </c>
      <c r="R552">
        <v>1</v>
      </c>
      <c r="S552">
        <v>12495</v>
      </c>
      <c r="T552">
        <v>4998</v>
      </c>
      <c r="U552">
        <v>0</v>
      </c>
      <c r="V552">
        <f t="shared" si="64"/>
        <v>7497</v>
      </c>
      <c r="W552" t="s">
        <v>35</v>
      </c>
      <c r="X552" t="s">
        <v>55</v>
      </c>
      <c r="Y552" t="s">
        <v>37</v>
      </c>
      <c r="Z552">
        <f t="shared" si="65"/>
        <v>4029.3198305084752</v>
      </c>
      <c r="AA552" t="s">
        <v>724</v>
      </c>
      <c r="AB552" t="s">
        <v>48</v>
      </c>
      <c r="AC552" t="s">
        <v>48</v>
      </c>
      <c r="AD552" t="str">
        <f t="shared" si="66"/>
        <v>bad</v>
      </c>
    </row>
    <row r="553" spans="1:30" x14ac:dyDescent="0.35">
      <c r="A553" t="s">
        <v>704</v>
      </c>
      <c r="B553" t="s">
        <v>705</v>
      </c>
      <c r="C553" t="s">
        <v>706</v>
      </c>
      <c r="D553" t="s">
        <v>44</v>
      </c>
      <c r="E553" t="s">
        <v>29</v>
      </c>
      <c r="F553">
        <v>73</v>
      </c>
      <c r="G553" t="s">
        <v>1872</v>
      </c>
      <c r="H553" t="str">
        <f t="shared" si="67"/>
        <v>14</v>
      </c>
      <c r="I553" t="str">
        <f t="shared" si="68"/>
        <v>04</v>
      </c>
      <c r="J553" t="str">
        <f t="shared" si="69"/>
        <v>2023</v>
      </c>
      <c r="K553" t="s">
        <v>1366</v>
      </c>
      <c r="L553" t="s">
        <v>128</v>
      </c>
      <c r="M553" t="s">
        <v>270</v>
      </c>
      <c r="N553" t="s">
        <v>130</v>
      </c>
      <c r="O553" t="s">
        <v>33</v>
      </c>
      <c r="P553" t="s">
        <v>1367</v>
      </c>
      <c r="Q553" t="s">
        <v>1368</v>
      </c>
      <c r="R553">
        <v>1</v>
      </c>
      <c r="S553">
        <v>12495</v>
      </c>
      <c r="T553">
        <v>0</v>
      </c>
      <c r="U553">
        <v>0</v>
      </c>
      <c r="V553">
        <f t="shared" si="64"/>
        <v>12495</v>
      </c>
      <c r="W553" t="s">
        <v>566</v>
      </c>
      <c r="X553" t="s">
        <v>55</v>
      </c>
      <c r="Y553" t="s">
        <v>37</v>
      </c>
      <c r="Z553">
        <f t="shared" si="65"/>
        <v>6715.5330508474572</v>
      </c>
      <c r="AA553" t="s">
        <v>724</v>
      </c>
      <c r="AB553" t="s">
        <v>38</v>
      </c>
      <c r="AC553" t="s">
        <v>38</v>
      </c>
      <c r="AD553" t="str">
        <f t="shared" si="66"/>
        <v>bad</v>
      </c>
    </row>
    <row r="554" spans="1:30" x14ac:dyDescent="0.35">
      <c r="A554" t="s">
        <v>825</v>
      </c>
      <c r="B554" t="s">
        <v>826</v>
      </c>
      <c r="C554" t="s">
        <v>827</v>
      </c>
      <c r="D554" t="s">
        <v>44</v>
      </c>
      <c r="E554" t="s">
        <v>29</v>
      </c>
      <c r="F554">
        <v>32</v>
      </c>
      <c r="G554" t="s">
        <v>1872</v>
      </c>
      <c r="H554" t="str">
        <f t="shared" si="67"/>
        <v>14</v>
      </c>
      <c r="I554" t="str">
        <f t="shared" si="68"/>
        <v>04</v>
      </c>
      <c r="J554" t="str">
        <f t="shared" si="69"/>
        <v>2023</v>
      </c>
      <c r="K554" t="s">
        <v>1369</v>
      </c>
      <c r="L554" t="s">
        <v>128</v>
      </c>
      <c r="M554" t="s">
        <v>270</v>
      </c>
      <c r="N554" t="s">
        <v>130</v>
      </c>
      <c r="O554" t="s">
        <v>33</v>
      </c>
      <c r="P554" t="s">
        <v>1312</v>
      </c>
      <c r="Q554" t="s">
        <v>1313</v>
      </c>
      <c r="R554">
        <v>1</v>
      </c>
      <c r="S554">
        <v>12495</v>
      </c>
      <c r="T554">
        <v>1250</v>
      </c>
      <c r="U554">
        <v>0</v>
      </c>
      <c r="V554">
        <f t="shared" si="64"/>
        <v>11245</v>
      </c>
      <c r="W554" t="s">
        <v>566</v>
      </c>
      <c r="X554" t="s">
        <v>55</v>
      </c>
      <c r="Y554" t="s">
        <v>37</v>
      </c>
      <c r="Z554">
        <f t="shared" si="65"/>
        <v>6043.7110169491525</v>
      </c>
      <c r="AA554" t="s">
        <v>724</v>
      </c>
      <c r="AB554" t="s">
        <v>48</v>
      </c>
      <c r="AC554" t="s">
        <v>48</v>
      </c>
      <c r="AD554" t="str">
        <f t="shared" si="66"/>
        <v>bad</v>
      </c>
    </row>
    <row r="555" spans="1:30" x14ac:dyDescent="0.35">
      <c r="A555" t="s">
        <v>568</v>
      </c>
      <c r="B555" t="s">
        <v>569</v>
      </c>
      <c r="C555" t="s">
        <v>570</v>
      </c>
      <c r="D555" t="s">
        <v>44</v>
      </c>
      <c r="E555" t="s">
        <v>29</v>
      </c>
      <c r="F555">
        <v>75</v>
      </c>
      <c r="G555" t="s">
        <v>1892</v>
      </c>
      <c r="H555" t="str">
        <f t="shared" si="67"/>
        <v>15</v>
      </c>
      <c r="I555" t="str">
        <f t="shared" si="68"/>
        <v>04</v>
      </c>
      <c r="J555" t="str">
        <f t="shared" si="69"/>
        <v>2023</v>
      </c>
      <c r="K555" t="s">
        <v>1370</v>
      </c>
      <c r="L555" t="s">
        <v>128</v>
      </c>
      <c r="M555" t="s">
        <v>270</v>
      </c>
      <c r="N555" t="s">
        <v>130</v>
      </c>
      <c r="O555" t="s">
        <v>33</v>
      </c>
      <c r="P555" t="s">
        <v>468</v>
      </c>
      <c r="Q555" t="s">
        <v>469</v>
      </c>
      <c r="R555">
        <v>1</v>
      </c>
      <c r="S555">
        <v>12495</v>
      </c>
      <c r="T555">
        <v>4998</v>
      </c>
      <c r="U555">
        <v>0</v>
      </c>
      <c r="V555">
        <f t="shared" si="64"/>
        <v>7497</v>
      </c>
      <c r="W555" t="s">
        <v>566</v>
      </c>
      <c r="X555" t="s">
        <v>47</v>
      </c>
      <c r="Y555" t="s">
        <v>37</v>
      </c>
      <c r="Z555">
        <f t="shared" si="65"/>
        <v>4029.3198305084752</v>
      </c>
      <c r="AA555" t="s">
        <v>847</v>
      </c>
      <c r="AB555" t="s">
        <v>48</v>
      </c>
      <c r="AC555" t="s">
        <v>48</v>
      </c>
      <c r="AD555" t="str">
        <f t="shared" si="66"/>
        <v>bad</v>
      </c>
    </row>
    <row r="556" spans="1:30" x14ac:dyDescent="0.35">
      <c r="A556" t="s">
        <v>704</v>
      </c>
      <c r="B556" t="s">
        <v>705</v>
      </c>
      <c r="C556" t="s">
        <v>706</v>
      </c>
      <c r="D556" t="s">
        <v>44</v>
      </c>
      <c r="E556" t="s">
        <v>29</v>
      </c>
      <c r="F556">
        <v>83</v>
      </c>
      <c r="G556" t="s">
        <v>1892</v>
      </c>
      <c r="H556" t="str">
        <f t="shared" si="67"/>
        <v>15</v>
      </c>
      <c r="I556" t="str">
        <f t="shared" si="68"/>
        <v>04</v>
      </c>
      <c r="J556" t="str">
        <f t="shared" si="69"/>
        <v>2023</v>
      </c>
      <c r="K556" t="s">
        <v>1371</v>
      </c>
      <c r="L556" t="s">
        <v>128</v>
      </c>
      <c r="M556" t="s">
        <v>270</v>
      </c>
      <c r="N556" t="s">
        <v>130</v>
      </c>
      <c r="O556" t="s">
        <v>33</v>
      </c>
      <c r="P556" t="s">
        <v>126</v>
      </c>
      <c r="Q556" t="s">
        <v>127</v>
      </c>
      <c r="R556">
        <v>1</v>
      </c>
      <c r="S556">
        <v>12495</v>
      </c>
      <c r="T556">
        <v>0</v>
      </c>
      <c r="U556">
        <v>500</v>
      </c>
      <c r="V556">
        <f t="shared" si="64"/>
        <v>12495</v>
      </c>
      <c r="W556" t="s">
        <v>566</v>
      </c>
      <c r="X556" t="s">
        <v>55</v>
      </c>
      <c r="Y556" t="s">
        <v>37</v>
      </c>
      <c r="Z556">
        <f t="shared" si="65"/>
        <v>6715.5330508474572</v>
      </c>
      <c r="AA556" t="s">
        <v>724</v>
      </c>
      <c r="AB556" t="s">
        <v>38</v>
      </c>
      <c r="AC556" t="s">
        <v>38</v>
      </c>
      <c r="AD556" t="str">
        <f t="shared" si="66"/>
        <v>bad</v>
      </c>
    </row>
    <row r="557" spans="1:30" x14ac:dyDescent="0.35">
      <c r="A557" t="s">
        <v>561</v>
      </c>
      <c r="B557" t="s">
        <v>562</v>
      </c>
      <c r="C557" t="s">
        <v>563</v>
      </c>
      <c r="D557" t="s">
        <v>44</v>
      </c>
      <c r="E557" t="s">
        <v>29</v>
      </c>
      <c r="F557">
        <v>99</v>
      </c>
      <c r="G557" t="s">
        <v>1892</v>
      </c>
      <c r="H557" t="str">
        <f t="shared" si="67"/>
        <v>15</v>
      </c>
      <c r="I557" t="str">
        <f t="shared" si="68"/>
        <v>04</v>
      </c>
      <c r="J557" t="str">
        <f t="shared" si="69"/>
        <v>2023</v>
      </c>
      <c r="K557" t="s">
        <v>1372</v>
      </c>
      <c r="L557" t="s">
        <v>128</v>
      </c>
      <c r="M557" t="s">
        <v>270</v>
      </c>
      <c r="N557" t="s">
        <v>130</v>
      </c>
      <c r="O557" t="s">
        <v>33</v>
      </c>
      <c r="P557" t="s">
        <v>468</v>
      </c>
      <c r="Q557" t="s">
        <v>469</v>
      </c>
      <c r="R557">
        <v>1</v>
      </c>
      <c r="S557">
        <v>12495</v>
      </c>
      <c r="T557">
        <v>4998</v>
      </c>
      <c r="U557">
        <v>0</v>
      </c>
      <c r="V557">
        <f t="shared" si="64"/>
        <v>7497</v>
      </c>
      <c r="W557" t="s">
        <v>566</v>
      </c>
      <c r="X557" t="s">
        <v>47</v>
      </c>
      <c r="Y557" t="s">
        <v>37</v>
      </c>
      <c r="Z557">
        <f t="shared" si="65"/>
        <v>4029.3198305084752</v>
      </c>
      <c r="AA557" t="s">
        <v>847</v>
      </c>
      <c r="AB557" t="s">
        <v>48</v>
      </c>
      <c r="AC557" t="s">
        <v>48</v>
      </c>
      <c r="AD557" t="str">
        <f t="shared" si="66"/>
        <v>bad</v>
      </c>
    </row>
    <row r="558" spans="1:30" x14ac:dyDescent="0.35">
      <c r="A558" t="s">
        <v>561</v>
      </c>
      <c r="B558" t="s">
        <v>562</v>
      </c>
      <c r="C558" t="s">
        <v>563</v>
      </c>
      <c r="D558" t="s">
        <v>44</v>
      </c>
      <c r="E558" t="s">
        <v>29</v>
      </c>
      <c r="F558">
        <v>101</v>
      </c>
      <c r="G558" t="s">
        <v>1892</v>
      </c>
      <c r="H558" t="str">
        <f t="shared" si="67"/>
        <v>15</v>
      </c>
      <c r="I558" t="str">
        <f t="shared" si="68"/>
        <v>04</v>
      </c>
      <c r="J558" t="str">
        <f t="shared" si="69"/>
        <v>2023</v>
      </c>
      <c r="K558" t="s">
        <v>1373</v>
      </c>
      <c r="L558" t="s">
        <v>128</v>
      </c>
      <c r="M558" t="s">
        <v>270</v>
      </c>
      <c r="N558" t="s">
        <v>130</v>
      </c>
      <c r="O558" t="s">
        <v>33</v>
      </c>
      <c r="P558" t="s">
        <v>1296</v>
      </c>
      <c r="Q558" t="s">
        <v>1297</v>
      </c>
      <c r="R558">
        <v>1</v>
      </c>
      <c r="S558">
        <v>12495</v>
      </c>
      <c r="T558">
        <v>0</v>
      </c>
      <c r="U558">
        <v>0</v>
      </c>
      <c r="V558">
        <f t="shared" si="64"/>
        <v>12495</v>
      </c>
      <c r="W558" t="s">
        <v>566</v>
      </c>
      <c r="X558" t="s">
        <v>55</v>
      </c>
      <c r="Y558" t="s">
        <v>37</v>
      </c>
      <c r="Z558">
        <f t="shared" si="65"/>
        <v>6715.5330508474572</v>
      </c>
      <c r="AA558" t="s">
        <v>724</v>
      </c>
      <c r="AB558" t="s">
        <v>38</v>
      </c>
      <c r="AC558" t="s">
        <v>38</v>
      </c>
      <c r="AD558" t="str">
        <f t="shared" si="66"/>
        <v>bad</v>
      </c>
    </row>
    <row r="559" spans="1:30" x14ac:dyDescent="0.35">
      <c r="A559" t="s">
        <v>63</v>
      </c>
      <c r="B559" t="s">
        <v>64</v>
      </c>
      <c r="C559" t="s">
        <v>65</v>
      </c>
      <c r="D559" t="s">
        <v>72</v>
      </c>
      <c r="E559" t="s">
        <v>29</v>
      </c>
      <c r="F559">
        <v>119</v>
      </c>
      <c r="G559" t="s">
        <v>1876</v>
      </c>
      <c r="H559" t="str">
        <f t="shared" si="67"/>
        <v>16</v>
      </c>
      <c r="I559" t="str">
        <f t="shared" si="68"/>
        <v>04</v>
      </c>
      <c r="J559" t="str">
        <f t="shared" si="69"/>
        <v>2023</v>
      </c>
      <c r="K559" t="s">
        <v>1374</v>
      </c>
      <c r="L559" t="s">
        <v>128</v>
      </c>
      <c r="M559" t="s">
        <v>408</v>
      </c>
      <c r="N559" t="s">
        <v>130</v>
      </c>
      <c r="O559" t="s">
        <v>33</v>
      </c>
      <c r="P559" t="s">
        <v>409</v>
      </c>
      <c r="Q559" t="s">
        <v>410</v>
      </c>
      <c r="R559">
        <v>1</v>
      </c>
      <c r="S559">
        <v>12495</v>
      </c>
      <c r="T559">
        <v>3748</v>
      </c>
      <c r="U559">
        <v>0</v>
      </c>
      <c r="V559">
        <f t="shared" si="64"/>
        <v>8747</v>
      </c>
      <c r="W559" t="s">
        <v>35</v>
      </c>
      <c r="X559" t="s">
        <v>75</v>
      </c>
      <c r="Y559" t="s">
        <v>37</v>
      </c>
      <c r="Z559">
        <f t="shared" si="65"/>
        <v>4701.1418644067799</v>
      </c>
      <c r="AA559" t="s">
        <v>856</v>
      </c>
      <c r="AB559" t="s">
        <v>48</v>
      </c>
      <c r="AC559" t="s">
        <v>48</v>
      </c>
      <c r="AD559" t="str">
        <f t="shared" si="66"/>
        <v>bad</v>
      </c>
    </row>
    <row r="560" spans="1:30" x14ac:dyDescent="0.35">
      <c r="A560" t="s">
        <v>668</v>
      </c>
      <c r="B560" t="s">
        <v>669</v>
      </c>
      <c r="C560" t="s">
        <v>670</v>
      </c>
      <c r="D560" t="s">
        <v>44</v>
      </c>
      <c r="E560" t="s">
        <v>29</v>
      </c>
      <c r="F560">
        <v>85</v>
      </c>
      <c r="G560" t="s">
        <v>1876</v>
      </c>
      <c r="H560" t="str">
        <f t="shared" si="67"/>
        <v>16</v>
      </c>
      <c r="I560" t="str">
        <f t="shared" si="68"/>
        <v>04</v>
      </c>
      <c r="J560" t="str">
        <f t="shared" si="69"/>
        <v>2023</v>
      </c>
      <c r="K560" t="s">
        <v>1375</v>
      </c>
      <c r="L560" t="s">
        <v>128</v>
      </c>
      <c r="M560" t="s">
        <v>408</v>
      </c>
      <c r="N560" t="s">
        <v>130</v>
      </c>
      <c r="O560" t="s">
        <v>33</v>
      </c>
      <c r="P560" t="s">
        <v>131</v>
      </c>
      <c r="Q560" t="s">
        <v>132</v>
      </c>
      <c r="R560">
        <v>1</v>
      </c>
      <c r="S560">
        <v>12495</v>
      </c>
      <c r="T560">
        <v>0</v>
      </c>
      <c r="U560">
        <v>1000</v>
      </c>
      <c r="V560">
        <f t="shared" si="64"/>
        <v>12495</v>
      </c>
      <c r="W560" t="s">
        <v>566</v>
      </c>
      <c r="X560" t="s">
        <v>55</v>
      </c>
      <c r="Y560" t="s">
        <v>37</v>
      </c>
      <c r="Z560">
        <f t="shared" si="65"/>
        <v>6715.5330508474572</v>
      </c>
      <c r="AA560" t="s">
        <v>724</v>
      </c>
      <c r="AB560" t="s">
        <v>38</v>
      </c>
      <c r="AC560" t="s">
        <v>38</v>
      </c>
      <c r="AD560" t="str">
        <f t="shared" si="66"/>
        <v>bad</v>
      </c>
    </row>
    <row r="561" spans="1:30" x14ac:dyDescent="0.35">
      <c r="A561" t="s">
        <v>25</v>
      </c>
      <c r="B561" t="s">
        <v>26</v>
      </c>
      <c r="C561" t="s">
        <v>27</v>
      </c>
      <c r="D561" t="s">
        <v>72</v>
      </c>
      <c r="E561" t="s">
        <v>29</v>
      </c>
      <c r="F561">
        <v>189</v>
      </c>
      <c r="G561" t="s">
        <v>1876</v>
      </c>
      <c r="H561" t="str">
        <f t="shared" si="67"/>
        <v>16</v>
      </c>
      <c r="I561" t="str">
        <f t="shared" si="68"/>
        <v>04</v>
      </c>
      <c r="J561" t="str">
        <f t="shared" si="69"/>
        <v>2023</v>
      </c>
      <c r="K561" t="s">
        <v>1376</v>
      </c>
      <c r="L561" t="s">
        <v>128</v>
      </c>
      <c r="M561" t="s">
        <v>408</v>
      </c>
      <c r="N561" t="s">
        <v>130</v>
      </c>
      <c r="O561" t="s">
        <v>33</v>
      </c>
      <c r="P561" t="s">
        <v>291</v>
      </c>
      <c r="Q561" t="s">
        <v>291</v>
      </c>
      <c r="R561">
        <v>1</v>
      </c>
      <c r="S561">
        <v>12495</v>
      </c>
      <c r="T561">
        <v>7497</v>
      </c>
      <c r="U561">
        <v>0</v>
      </c>
      <c r="V561">
        <f t="shared" si="64"/>
        <v>4998</v>
      </c>
      <c r="W561" t="s">
        <v>35</v>
      </c>
      <c r="X561" t="s">
        <v>75</v>
      </c>
      <c r="Y561" t="s">
        <v>37</v>
      </c>
      <c r="Z561">
        <f t="shared" si="65"/>
        <v>2686.2132203389829</v>
      </c>
      <c r="AA561" t="s">
        <v>856</v>
      </c>
      <c r="AB561" t="s">
        <v>48</v>
      </c>
      <c r="AC561" t="s">
        <v>48</v>
      </c>
      <c r="AD561" t="str">
        <f t="shared" si="66"/>
        <v>bad</v>
      </c>
    </row>
    <row r="562" spans="1:30" x14ac:dyDescent="0.35">
      <c r="A562" t="s">
        <v>585</v>
      </c>
      <c r="B562" t="s">
        <v>586</v>
      </c>
      <c r="C562" t="s">
        <v>587</v>
      </c>
      <c r="D562" t="s">
        <v>44</v>
      </c>
      <c r="E562" t="s">
        <v>29</v>
      </c>
      <c r="F562">
        <v>114</v>
      </c>
      <c r="G562" t="s">
        <v>1876</v>
      </c>
      <c r="H562" t="str">
        <f t="shared" si="67"/>
        <v>16</v>
      </c>
      <c r="I562" t="str">
        <f t="shared" si="68"/>
        <v>04</v>
      </c>
      <c r="J562" t="str">
        <f t="shared" si="69"/>
        <v>2023</v>
      </c>
      <c r="K562" t="s">
        <v>1377</v>
      </c>
      <c r="L562" t="s">
        <v>128</v>
      </c>
      <c r="M562" t="s">
        <v>408</v>
      </c>
      <c r="N562" t="s">
        <v>130</v>
      </c>
      <c r="O562" t="s">
        <v>33</v>
      </c>
      <c r="P562" t="s">
        <v>1368</v>
      </c>
      <c r="Q562" t="s">
        <v>1368</v>
      </c>
      <c r="R562">
        <v>1</v>
      </c>
      <c r="S562">
        <v>12495</v>
      </c>
      <c r="T562">
        <v>0</v>
      </c>
      <c r="U562">
        <v>0</v>
      </c>
      <c r="V562">
        <f t="shared" si="64"/>
        <v>12495</v>
      </c>
      <c r="W562" t="s">
        <v>566</v>
      </c>
      <c r="X562" t="s">
        <v>55</v>
      </c>
      <c r="Y562" t="s">
        <v>37</v>
      </c>
      <c r="Z562">
        <f t="shared" si="65"/>
        <v>6715.5330508474572</v>
      </c>
      <c r="AA562" t="s">
        <v>724</v>
      </c>
      <c r="AB562" t="s">
        <v>38</v>
      </c>
      <c r="AC562" t="s">
        <v>38</v>
      </c>
      <c r="AD562" t="str">
        <f t="shared" si="66"/>
        <v>bad</v>
      </c>
    </row>
    <row r="563" spans="1:30" x14ac:dyDescent="0.35">
      <c r="A563" t="s">
        <v>825</v>
      </c>
      <c r="B563" t="s">
        <v>826</v>
      </c>
      <c r="C563" t="s">
        <v>827</v>
      </c>
      <c r="D563" t="s">
        <v>44</v>
      </c>
      <c r="E563" t="s">
        <v>29</v>
      </c>
      <c r="F563">
        <v>40</v>
      </c>
      <c r="G563" t="s">
        <v>1876</v>
      </c>
      <c r="H563" t="str">
        <f t="shared" si="67"/>
        <v>16</v>
      </c>
      <c r="I563" t="str">
        <f t="shared" si="68"/>
        <v>04</v>
      </c>
      <c r="J563" t="str">
        <f t="shared" si="69"/>
        <v>2023</v>
      </c>
      <c r="K563" t="s">
        <v>1378</v>
      </c>
      <c r="L563" t="s">
        <v>128</v>
      </c>
      <c r="M563" t="s">
        <v>408</v>
      </c>
      <c r="N563" t="s">
        <v>130</v>
      </c>
      <c r="O563" t="s">
        <v>33</v>
      </c>
      <c r="P563" t="s">
        <v>513</v>
      </c>
      <c r="Q563" t="s">
        <v>514</v>
      </c>
      <c r="R563">
        <v>1</v>
      </c>
      <c r="S563">
        <v>12495</v>
      </c>
      <c r="T563">
        <v>0</v>
      </c>
      <c r="U563">
        <v>0</v>
      </c>
      <c r="V563">
        <f t="shared" si="64"/>
        <v>12495</v>
      </c>
      <c r="W563" t="s">
        <v>566</v>
      </c>
      <c r="X563" t="s">
        <v>55</v>
      </c>
      <c r="Y563" t="s">
        <v>37</v>
      </c>
      <c r="Z563">
        <f t="shared" si="65"/>
        <v>6715.5330508474572</v>
      </c>
      <c r="AA563" t="s">
        <v>724</v>
      </c>
      <c r="AB563" t="s">
        <v>38</v>
      </c>
      <c r="AC563" t="s">
        <v>38</v>
      </c>
      <c r="AD563" t="str">
        <f t="shared" si="66"/>
        <v>bad</v>
      </c>
    </row>
    <row r="564" spans="1:30" x14ac:dyDescent="0.35">
      <c r="A564" t="s">
        <v>561</v>
      </c>
      <c r="B564" t="s">
        <v>562</v>
      </c>
      <c r="C564" t="s">
        <v>563</v>
      </c>
      <c r="D564" t="s">
        <v>44</v>
      </c>
      <c r="E564" t="s">
        <v>29</v>
      </c>
      <c r="F564">
        <v>118</v>
      </c>
      <c r="G564" t="s">
        <v>1876</v>
      </c>
      <c r="H564" t="str">
        <f t="shared" si="67"/>
        <v>16</v>
      </c>
      <c r="I564" t="str">
        <f t="shared" si="68"/>
        <v>04</v>
      </c>
      <c r="J564" t="str">
        <f t="shared" si="69"/>
        <v>2023</v>
      </c>
      <c r="K564" t="s">
        <v>1372</v>
      </c>
      <c r="L564" t="s">
        <v>128</v>
      </c>
      <c r="M564" t="s">
        <v>408</v>
      </c>
      <c r="N564" t="s">
        <v>130</v>
      </c>
      <c r="O564" t="s">
        <v>33</v>
      </c>
      <c r="P564" t="s">
        <v>468</v>
      </c>
      <c r="Q564" t="s">
        <v>469</v>
      </c>
      <c r="R564">
        <v>1</v>
      </c>
      <c r="S564">
        <v>12495</v>
      </c>
      <c r="T564">
        <v>4998</v>
      </c>
      <c r="U564">
        <v>0</v>
      </c>
      <c r="V564">
        <f t="shared" si="64"/>
        <v>7497</v>
      </c>
      <c r="W564" t="s">
        <v>566</v>
      </c>
      <c r="X564" t="s">
        <v>47</v>
      </c>
      <c r="Y564" t="s">
        <v>37</v>
      </c>
      <c r="Z564">
        <f t="shared" si="65"/>
        <v>4029.3198305084752</v>
      </c>
      <c r="AA564" t="s">
        <v>847</v>
      </c>
      <c r="AB564" t="s">
        <v>48</v>
      </c>
      <c r="AC564" t="s">
        <v>48</v>
      </c>
      <c r="AD564" t="str">
        <f t="shared" si="66"/>
        <v>bad</v>
      </c>
    </row>
    <row r="565" spans="1:30" x14ac:dyDescent="0.35">
      <c r="A565" t="s">
        <v>714</v>
      </c>
      <c r="B565" t="s">
        <v>715</v>
      </c>
      <c r="C565" t="s">
        <v>716</v>
      </c>
      <c r="D565" t="s">
        <v>44</v>
      </c>
      <c r="E565" t="s">
        <v>29</v>
      </c>
      <c r="F565">
        <v>109</v>
      </c>
      <c r="G565" t="s">
        <v>1876</v>
      </c>
      <c r="H565" t="str">
        <f t="shared" si="67"/>
        <v>16</v>
      </c>
      <c r="I565" t="str">
        <f t="shared" si="68"/>
        <v>04</v>
      </c>
      <c r="J565" t="str">
        <f t="shared" si="69"/>
        <v>2023</v>
      </c>
      <c r="K565" t="s">
        <v>1379</v>
      </c>
      <c r="L565" t="s">
        <v>128</v>
      </c>
      <c r="M565" t="s">
        <v>408</v>
      </c>
      <c r="N565" t="s">
        <v>130</v>
      </c>
      <c r="O565" t="s">
        <v>33</v>
      </c>
      <c r="P565" t="s">
        <v>1313</v>
      </c>
      <c r="Q565" t="s">
        <v>1313</v>
      </c>
      <c r="R565">
        <v>1</v>
      </c>
      <c r="S565">
        <v>12495</v>
      </c>
      <c r="T565">
        <v>1250</v>
      </c>
      <c r="U565">
        <v>0</v>
      </c>
      <c r="V565">
        <f t="shared" si="64"/>
        <v>11245</v>
      </c>
      <c r="W565" t="s">
        <v>566</v>
      </c>
      <c r="X565" t="s">
        <v>55</v>
      </c>
      <c r="Y565" t="s">
        <v>37</v>
      </c>
      <c r="Z565">
        <f t="shared" si="65"/>
        <v>6043.7110169491525</v>
      </c>
      <c r="AA565" t="s">
        <v>724</v>
      </c>
      <c r="AB565" t="s">
        <v>48</v>
      </c>
      <c r="AC565" t="s">
        <v>48</v>
      </c>
      <c r="AD565" t="str">
        <f t="shared" si="66"/>
        <v>bad</v>
      </c>
    </row>
    <row r="566" spans="1:30" x14ac:dyDescent="0.35">
      <c r="A566" t="s">
        <v>143</v>
      </c>
      <c r="B566" t="s">
        <v>144</v>
      </c>
      <c r="C566" t="s">
        <v>145</v>
      </c>
      <c r="D566" t="s">
        <v>44</v>
      </c>
      <c r="E566" t="s">
        <v>29</v>
      </c>
      <c r="F566">
        <v>56</v>
      </c>
      <c r="G566" t="s">
        <v>1871</v>
      </c>
      <c r="H566" t="str">
        <f t="shared" si="67"/>
        <v>17</v>
      </c>
      <c r="I566" t="str">
        <f t="shared" si="68"/>
        <v>04</v>
      </c>
      <c r="J566" t="str">
        <f t="shared" si="69"/>
        <v>2023</v>
      </c>
      <c r="K566" t="s">
        <v>1380</v>
      </c>
      <c r="L566" t="s">
        <v>128</v>
      </c>
      <c r="M566" t="s">
        <v>408</v>
      </c>
      <c r="N566" t="s">
        <v>130</v>
      </c>
      <c r="O566" t="s">
        <v>33</v>
      </c>
      <c r="P566" t="s">
        <v>439</v>
      </c>
      <c r="Q566" t="s">
        <v>440</v>
      </c>
      <c r="R566">
        <v>1</v>
      </c>
      <c r="S566">
        <v>12495</v>
      </c>
      <c r="T566">
        <v>2499</v>
      </c>
      <c r="U566">
        <v>0</v>
      </c>
      <c r="V566">
        <f t="shared" si="64"/>
        <v>9996</v>
      </c>
      <c r="W566" t="s">
        <v>35</v>
      </c>
      <c r="X566" t="s">
        <v>55</v>
      </c>
      <c r="Y566" t="s">
        <v>37</v>
      </c>
      <c r="Z566">
        <f t="shared" si="65"/>
        <v>5372.4264406779657</v>
      </c>
      <c r="AA566" t="s">
        <v>724</v>
      </c>
      <c r="AB566" t="s">
        <v>48</v>
      </c>
      <c r="AC566" t="s">
        <v>48</v>
      </c>
      <c r="AD566" t="str">
        <f t="shared" si="66"/>
        <v>bad</v>
      </c>
    </row>
    <row r="567" spans="1:30" x14ac:dyDescent="0.35">
      <c r="A567" t="s">
        <v>668</v>
      </c>
      <c r="B567" t="s">
        <v>669</v>
      </c>
      <c r="C567" t="s">
        <v>670</v>
      </c>
      <c r="D567" t="s">
        <v>44</v>
      </c>
      <c r="E567" t="s">
        <v>29</v>
      </c>
      <c r="F567">
        <v>93</v>
      </c>
      <c r="G567" t="s">
        <v>1871</v>
      </c>
      <c r="H567" t="str">
        <f t="shared" si="67"/>
        <v>17</v>
      </c>
      <c r="I567" t="str">
        <f t="shared" si="68"/>
        <v>04</v>
      </c>
      <c r="J567" t="str">
        <f t="shared" si="69"/>
        <v>2023</v>
      </c>
      <c r="K567" t="s">
        <v>1381</v>
      </c>
      <c r="L567" t="s">
        <v>128</v>
      </c>
      <c r="M567" t="s">
        <v>408</v>
      </c>
      <c r="N567" t="s">
        <v>130</v>
      </c>
      <c r="O567" t="s">
        <v>33</v>
      </c>
      <c r="P567" t="s">
        <v>468</v>
      </c>
      <c r="Q567" t="s">
        <v>469</v>
      </c>
      <c r="R567">
        <v>1</v>
      </c>
      <c r="S567">
        <v>12495</v>
      </c>
      <c r="T567">
        <v>4998</v>
      </c>
      <c r="U567">
        <v>0</v>
      </c>
      <c r="V567">
        <f t="shared" si="64"/>
        <v>7497</v>
      </c>
      <c r="W567" t="s">
        <v>566</v>
      </c>
      <c r="X567" t="s">
        <v>47</v>
      </c>
      <c r="Y567" t="s">
        <v>37</v>
      </c>
      <c r="Z567">
        <f t="shared" si="65"/>
        <v>4029.3198305084752</v>
      </c>
      <c r="AA567" t="s">
        <v>847</v>
      </c>
      <c r="AB567" t="s">
        <v>48</v>
      </c>
      <c r="AC567" t="s">
        <v>48</v>
      </c>
      <c r="AD567" t="str">
        <f t="shared" si="66"/>
        <v>bad</v>
      </c>
    </row>
    <row r="568" spans="1:30" x14ac:dyDescent="0.35">
      <c r="A568" t="s">
        <v>568</v>
      </c>
      <c r="B568" t="s">
        <v>569</v>
      </c>
      <c r="C568" t="s">
        <v>570</v>
      </c>
      <c r="D568" t="s">
        <v>44</v>
      </c>
      <c r="E568" t="s">
        <v>29</v>
      </c>
      <c r="F568">
        <v>89</v>
      </c>
      <c r="G568" t="s">
        <v>1873</v>
      </c>
      <c r="H568" t="str">
        <f t="shared" si="67"/>
        <v>18</v>
      </c>
      <c r="I568" t="str">
        <f t="shared" si="68"/>
        <v>04</v>
      </c>
      <c r="J568" t="str">
        <f t="shared" si="69"/>
        <v>2023</v>
      </c>
      <c r="K568" t="s">
        <v>1382</v>
      </c>
      <c r="L568" t="s">
        <v>128</v>
      </c>
      <c r="M568" t="s">
        <v>408</v>
      </c>
      <c r="N568" t="s">
        <v>130</v>
      </c>
      <c r="O568" t="s">
        <v>33</v>
      </c>
      <c r="P568" t="s">
        <v>1312</v>
      </c>
      <c r="Q568" t="s">
        <v>1313</v>
      </c>
      <c r="R568">
        <v>1</v>
      </c>
      <c r="S568">
        <v>12495</v>
      </c>
      <c r="T568">
        <v>1250</v>
      </c>
      <c r="U568">
        <v>0</v>
      </c>
      <c r="V568">
        <f t="shared" si="64"/>
        <v>11245</v>
      </c>
      <c r="W568" t="s">
        <v>566</v>
      </c>
      <c r="X568" t="s">
        <v>55</v>
      </c>
      <c r="Y568" t="s">
        <v>37</v>
      </c>
      <c r="Z568">
        <f t="shared" si="65"/>
        <v>6043.7110169491525</v>
      </c>
      <c r="AA568" t="s">
        <v>724</v>
      </c>
      <c r="AB568" t="s">
        <v>48</v>
      </c>
      <c r="AC568" t="s">
        <v>48</v>
      </c>
      <c r="AD568" t="str">
        <f t="shared" si="66"/>
        <v>bad</v>
      </c>
    </row>
    <row r="569" spans="1:30" x14ac:dyDescent="0.35">
      <c r="A569" t="s">
        <v>704</v>
      </c>
      <c r="B569" t="s">
        <v>705</v>
      </c>
      <c r="C569" t="s">
        <v>706</v>
      </c>
      <c r="D569" t="s">
        <v>72</v>
      </c>
      <c r="E569" t="s">
        <v>29</v>
      </c>
      <c r="F569">
        <v>99</v>
      </c>
      <c r="G569" t="s">
        <v>1882</v>
      </c>
      <c r="H569" t="str">
        <f t="shared" si="67"/>
        <v>19</v>
      </c>
      <c r="I569" t="str">
        <f t="shared" si="68"/>
        <v>04</v>
      </c>
      <c r="J569" t="str">
        <f t="shared" si="69"/>
        <v>2023</v>
      </c>
      <c r="K569" t="s">
        <v>1383</v>
      </c>
      <c r="L569" t="s">
        <v>128</v>
      </c>
      <c r="M569" t="s">
        <v>408</v>
      </c>
      <c r="N569" t="s">
        <v>130</v>
      </c>
      <c r="O569" t="s">
        <v>33</v>
      </c>
      <c r="P569" t="s">
        <v>1384</v>
      </c>
      <c r="Q569" t="s">
        <v>1384</v>
      </c>
      <c r="R569">
        <v>1</v>
      </c>
      <c r="S569">
        <v>12495</v>
      </c>
      <c r="T569">
        <v>4998</v>
      </c>
      <c r="U569">
        <v>250</v>
      </c>
      <c r="V569">
        <f t="shared" si="64"/>
        <v>7497</v>
      </c>
      <c r="W569" t="s">
        <v>566</v>
      </c>
      <c r="X569" t="s">
        <v>75</v>
      </c>
      <c r="Y569" t="s">
        <v>37</v>
      </c>
      <c r="Z569">
        <f t="shared" si="65"/>
        <v>4029.3198305084752</v>
      </c>
      <c r="AA569" t="s">
        <v>856</v>
      </c>
      <c r="AB569" t="s">
        <v>48</v>
      </c>
      <c r="AC569" t="s">
        <v>48</v>
      </c>
      <c r="AD569" t="str">
        <f t="shared" si="66"/>
        <v>bad</v>
      </c>
    </row>
    <row r="570" spans="1:30" x14ac:dyDescent="0.35">
      <c r="A570" t="s">
        <v>97</v>
      </c>
      <c r="B570" t="s">
        <v>98</v>
      </c>
      <c r="C570" t="s">
        <v>99</v>
      </c>
      <c r="D570" t="s">
        <v>50</v>
      </c>
      <c r="E570" t="s">
        <v>29</v>
      </c>
      <c r="F570">
        <v>77</v>
      </c>
      <c r="G570" t="s">
        <v>1882</v>
      </c>
      <c r="H570" t="str">
        <f t="shared" si="67"/>
        <v>19</v>
      </c>
      <c r="I570" t="str">
        <f t="shared" si="68"/>
        <v>04</v>
      </c>
      <c r="J570" t="str">
        <f t="shared" si="69"/>
        <v>2023</v>
      </c>
      <c r="K570" t="s">
        <v>1385</v>
      </c>
      <c r="L570" t="s">
        <v>128</v>
      </c>
      <c r="M570" t="s">
        <v>408</v>
      </c>
      <c r="N570" t="s">
        <v>130</v>
      </c>
      <c r="O570" t="s">
        <v>33</v>
      </c>
      <c r="P570" t="s">
        <v>462</v>
      </c>
      <c r="Q570" t="s">
        <v>462</v>
      </c>
      <c r="R570">
        <v>1</v>
      </c>
      <c r="S570">
        <v>12495</v>
      </c>
      <c r="T570">
        <v>3748</v>
      </c>
      <c r="U570">
        <v>0</v>
      </c>
      <c r="V570">
        <f t="shared" si="64"/>
        <v>8747</v>
      </c>
      <c r="W570" t="s">
        <v>35</v>
      </c>
      <c r="X570" t="s">
        <v>53</v>
      </c>
      <c r="Y570" t="s">
        <v>37</v>
      </c>
      <c r="Z570">
        <f t="shared" si="65"/>
        <v>4701.1418644067799</v>
      </c>
      <c r="AA570" t="s">
        <v>722</v>
      </c>
      <c r="AB570" t="s">
        <v>48</v>
      </c>
      <c r="AC570" t="s">
        <v>48</v>
      </c>
      <c r="AD570" t="str">
        <f t="shared" si="66"/>
        <v>bad</v>
      </c>
    </row>
    <row r="571" spans="1:30" x14ac:dyDescent="0.35">
      <c r="A571" t="s">
        <v>113</v>
      </c>
      <c r="B571" t="s">
        <v>114</v>
      </c>
      <c r="C571" t="s">
        <v>115</v>
      </c>
      <c r="D571" t="s">
        <v>44</v>
      </c>
      <c r="E571" t="s">
        <v>29</v>
      </c>
      <c r="F571">
        <v>109</v>
      </c>
      <c r="G571" t="s">
        <v>1882</v>
      </c>
      <c r="H571" t="str">
        <f t="shared" si="67"/>
        <v>19</v>
      </c>
      <c r="I571" t="str">
        <f t="shared" si="68"/>
        <v>04</v>
      </c>
      <c r="J571" t="str">
        <f t="shared" si="69"/>
        <v>2023</v>
      </c>
      <c r="K571" t="s">
        <v>1386</v>
      </c>
      <c r="L571" t="s">
        <v>128</v>
      </c>
      <c r="M571" t="s">
        <v>408</v>
      </c>
      <c r="N571" t="s">
        <v>130</v>
      </c>
      <c r="O571" t="s">
        <v>33</v>
      </c>
      <c r="P571" t="s">
        <v>463</v>
      </c>
      <c r="Q571" t="s">
        <v>464</v>
      </c>
      <c r="R571">
        <v>1</v>
      </c>
      <c r="S571">
        <v>12495</v>
      </c>
      <c r="T571">
        <v>3748</v>
      </c>
      <c r="U571">
        <v>0</v>
      </c>
      <c r="V571">
        <f t="shared" si="64"/>
        <v>8747</v>
      </c>
      <c r="W571" t="s">
        <v>35</v>
      </c>
      <c r="X571" t="s">
        <v>55</v>
      </c>
      <c r="Y571" t="s">
        <v>37</v>
      </c>
      <c r="Z571">
        <f t="shared" si="65"/>
        <v>4701.1418644067799</v>
      </c>
      <c r="AA571" t="s">
        <v>724</v>
      </c>
      <c r="AB571" t="s">
        <v>48</v>
      </c>
      <c r="AC571" t="s">
        <v>48</v>
      </c>
      <c r="AD571" t="str">
        <f t="shared" si="66"/>
        <v>bad</v>
      </c>
    </row>
    <row r="572" spans="1:30" x14ac:dyDescent="0.35">
      <c r="A572" t="s">
        <v>568</v>
      </c>
      <c r="B572" t="s">
        <v>569</v>
      </c>
      <c r="C572" t="s">
        <v>570</v>
      </c>
      <c r="D572" t="s">
        <v>44</v>
      </c>
      <c r="E572" t="s">
        <v>29</v>
      </c>
      <c r="F572">
        <v>92</v>
      </c>
      <c r="G572" t="s">
        <v>1882</v>
      </c>
      <c r="H572" t="str">
        <f t="shared" si="67"/>
        <v>19</v>
      </c>
      <c r="I572" t="str">
        <f t="shared" si="68"/>
        <v>04</v>
      </c>
      <c r="J572" t="str">
        <f t="shared" si="69"/>
        <v>2023</v>
      </c>
      <c r="K572" t="s">
        <v>1387</v>
      </c>
      <c r="L572" t="s">
        <v>128</v>
      </c>
      <c r="M572" t="s">
        <v>408</v>
      </c>
      <c r="N572" t="s">
        <v>130</v>
      </c>
      <c r="O572" t="s">
        <v>33</v>
      </c>
      <c r="P572" t="s">
        <v>1367</v>
      </c>
      <c r="Q572" t="s">
        <v>1368</v>
      </c>
      <c r="R572">
        <v>1</v>
      </c>
      <c r="S572">
        <v>12495</v>
      </c>
      <c r="T572">
        <v>0</v>
      </c>
      <c r="U572">
        <v>0</v>
      </c>
      <c r="V572">
        <f t="shared" ref="V572:V591" si="70">S572-T572</f>
        <v>12495</v>
      </c>
      <c r="W572" t="s">
        <v>566</v>
      </c>
      <c r="X572" t="s">
        <v>55</v>
      </c>
      <c r="Y572" t="s">
        <v>37</v>
      </c>
      <c r="Z572">
        <f t="shared" ref="Z572:Z591" si="71">IF(Y572="Traditional",V572-(V572*31%)-(V572*18/118),V572-(V572*22%)-(V572*18/118))</f>
        <v>6715.5330508474572</v>
      </c>
      <c r="AA572" t="s">
        <v>724</v>
      </c>
      <c r="AB572" t="s">
        <v>38</v>
      </c>
      <c r="AC572" t="s">
        <v>38</v>
      </c>
      <c r="AD572" t="str">
        <f t="shared" si="66"/>
        <v>bad</v>
      </c>
    </row>
    <row r="573" spans="1:30" x14ac:dyDescent="0.35">
      <c r="A573" t="s">
        <v>113</v>
      </c>
      <c r="B573" t="s">
        <v>114</v>
      </c>
      <c r="C573" t="s">
        <v>115</v>
      </c>
      <c r="D573" t="s">
        <v>44</v>
      </c>
      <c r="E573" t="s">
        <v>29</v>
      </c>
      <c r="F573">
        <v>109</v>
      </c>
      <c r="G573" t="s">
        <v>1882</v>
      </c>
      <c r="H573" t="str">
        <f t="shared" si="67"/>
        <v>19</v>
      </c>
      <c r="I573" t="str">
        <f t="shared" si="68"/>
        <v>04</v>
      </c>
      <c r="J573" t="str">
        <f t="shared" si="69"/>
        <v>2023</v>
      </c>
      <c r="K573" t="s">
        <v>1388</v>
      </c>
      <c r="L573" t="s">
        <v>128</v>
      </c>
      <c r="M573" t="s">
        <v>408</v>
      </c>
      <c r="N573" t="s">
        <v>130</v>
      </c>
      <c r="O573" t="s">
        <v>33</v>
      </c>
      <c r="P573" t="s">
        <v>468</v>
      </c>
      <c r="Q573" t="s">
        <v>469</v>
      </c>
      <c r="R573">
        <v>1</v>
      </c>
      <c r="S573">
        <v>12495</v>
      </c>
      <c r="T573">
        <v>4998</v>
      </c>
      <c r="U573">
        <v>0</v>
      </c>
      <c r="V573">
        <f t="shared" si="70"/>
        <v>7497</v>
      </c>
      <c r="W573" t="s">
        <v>35</v>
      </c>
      <c r="X573" t="s">
        <v>47</v>
      </c>
      <c r="Y573" t="s">
        <v>37</v>
      </c>
      <c r="Z573">
        <f t="shared" si="71"/>
        <v>4029.3198305084752</v>
      </c>
      <c r="AA573" t="s">
        <v>847</v>
      </c>
      <c r="AB573" t="s">
        <v>48</v>
      </c>
      <c r="AC573" t="s">
        <v>48</v>
      </c>
      <c r="AD573" t="str">
        <f t="shared" si="66"/>
        <v>bad</v>
      </c>
    </row>
    <row r="574" spans="1:30" x14ac:dyDescent="0.35">
      <c r="A574" t="s">
        <v>704</v>
      </c>
      <c r="B574" t="s">
        <v>705</v>
      </c>
      <c r="C574" t="s">
        <v>706</v>
      </c>
      <c r="D574" t="s">
        <v>44</v>
      </c>
      <c r="E574" t="s">
        <v>29</v>
      </c>
      <c r="F574">
        <v>100</v>
      </c>
      <c r="G574" t="s">
        <v>1881</v>
      </c>
      <c r="H574" t="str">
        <f t="shared" si="67"/>
        <v>20</v>
      </c>
      <c r="I574" t="str">
        <f t="shared" si="68"/>
        <v>04</v>
      </c>
      <c r="J574" t="str">
        <f t="shared" si="69"/>
        <v>2023</v>
      </c>
      <c r="K574" t="s">
        <v>1389</v>
      </c>
      <c r="L574" t="s">
        <v>128</v>
      </c>
      <c r="M574" t="s">
        <v>408</v>
      </c>
      <c r="N574" t="s">
        <v>130</v>
      </c>
      <c r="O574" t="s">
        <v>33</v>
      </c>
      <c r="P574" t="s">
        <v>1390</v>
      </c>
      <c r="Q574" t="s">
        <v>1390</v>
      </c>
      <c r="R574">
        <v>1</v>
      </c>
      <c r="S574">
        <v>12495</v>
      </c>
      <c r="T574">
        <v>3748</v>
      </c>
      <c r="U574">
        <v>0</v>
      </c>
      <c r="V574">
        <f t="shared" si="70"/>
        <v>8747</v>
      </c>
      <c r="W574" t="s">
        <v>566</v>
      </c>
      <c r="X574" t="s">
        <v>55</v>
      </c>
      <c r="Y574" t="s">
        <v>37</v>
      </c>
      <c r="Z574">
        <f t="shared" si="71"/>
        <v>4701.1418644067799</v>
      </c>
      <c r="AA574" t="s">
        <v>724</v>
      </c>
      <c r="AB574" t="s">
        <v>48</v>
      </c>
      <c r="AC574" t="s">
        <v>48</v>
      </c>
      <c r="AD574" t="str">
        <f t="shared" si="66"/>
        <v>bad</v>
      </c>
    </row>
    <row r="575" spans="1:30" x14ac:dyDescent="0.35">
      <c r="A575" t="s">
        <v>668</v>
      </c>
      <c r="B575" t="s">
        <v>669</v>
      </c>
      <c r="C575" t="s">
        <v>670</v>
      </c>
      <c r="D575" t="s">
        <v>44</v>
      </c>
      <c r="E575" t="s">
        <v>29</v>
      </c>
      <c r="F575">
        <v>105</v>
      </c>
      <c r="G575" t="s">
        <v>1881</v>
      </c>
      <c r="H575" t="str">
        <f t="shared" si="67"/>
        <v>20</v>
      </c>
      <c r="I575" t="str">
        <f t="shared" si="68"/>
        <v>04</v>
      </c>
      <c r="J575" t="str">
        <f t="shared" si="69"/>
        <v>2023</v>
      </c>
      <c r="K575" t="s">
        <v>1391</v>
      </c>
      <c r="L575" t="s">
        <v>128</v>
      </c>
      <c r="M575" t="s">
        <v>408</v>
      </c>
      <c r="N575" t="s">
        <v>130</v>
      </c>
      <c r="O575" t="s">
        <v>33</v>
      </c>
      <c r="P575" t="s">
        <v>1340</v>
      </c>
      <c r="Q575" t="s">
        <v>1341</v>
      </c>
      <c r="R575">
        <v>1</v>
      </c>
      <c r="S575">
        <v>12495</v>
      </c>
      <c r="T575">
        <v>2499</v>
      </c>
      <c r="U575">
        <v>0</v>
      </c>
      <c r="V575">
        <f t="shared" si="70"/>
        <v>9996</v>
      </c>
      <c r="W575" t="s">
        <v>566</v>
      </c>
      <c r="X575" t="s">
        <v>55</v>
      </c>
      <c r="Y575" t="s">
        <v>37</v>
      </c>
      <c r="Z575">
        <f t="shared" si="71"/>
        <v>5372.4264406779657</v>
      </c>
      <c r="AA575" t="s">
        <v>724</v>
      </c>
      <c r="AB575" t="s">
        <v>48</v>
      </c>
      <c r="AC575" t="s">
        <v>48</v>
      </c>
      <c r="AD575" t="str">
        <f t="shared" si="66"/>
        <v>bad</v>
      </c>
    </row>
    <row r="576" spans="1:30" x14ac:dyDescent="0.35">
      <c r="A576" t="s">
        <v>63</v>
      </c>
      <c r="B576" t="s">
        <v>64</v>
      </c>
      <c r="C576" t="s">
        <v>65</v>
      </c>
      <c r="D576" t="s">
        <v>44</v>
      </c>
      <c r="E576" t="s">
        <v>29</v>
      </c>
      <c r="F576">
        <v>134</v>
      </c>
      <c r="G576" t="s">
        <v>1881</v>
      </c>
      <c r="H576" t="str">
        <f t="shared" si="67"/>
        <v>20</v>
      </c>
      <c r="I576" t="str">
        <f t="shared" si="68"/>
        <v>04</v>
      </c>
      <c r="J576" t="str">
        <f t="shared" si="69"/>
        <v>2023</v>
      </c>
      <c r="K576" t="s">
        <v>1392</v>
      </c>
      <c r="L576" t="s">
        <v>128</v>
      </c>
      <c r="M576" t="s">
        <v>408</v>
      </c>
      <c r="N576" t="s">
        <v>130</v>
      </c>
      <c r="O576" t="s">
        <v>33</v>
      </c>
      <c r="P576" t="s">
        <v>473</v>
      </c>
      <c r="Q576" t="s">
        <v>474</v>
      </c>
      <c r="R576">
        <v>1</v>
      </c>
      <c r="S576">
        <v>12495</v>
      </c>
      <c r="T576">
        <v>0</v>
      </c>
      <c r="U576">
        <v>0</v>
      </c>
      <c r="V576">
        <f t="shared" si="70"/>
        <v>12495</v>
      </c>
      <c r="W576" t="s">
        <v>35</v>
      </c>
      <c r="X576" t="s">
        <v>55</v>
      </c>
      <c r="Y576" t="s">
        <v>37</v>
      </c>
      <c r="Z576">
        <f t="shared" si="71"/>
        <v>6715.5330508474572</v>
      </c>
      <c r="AA576" t="s">
        <v>724</v>
      </c>
      <c r="AB576" t="s">
        <v>38</v>
      </c>
      <c r="AC576" t="s">
        <v>38</v>
      </c>
      <c r="AD576" t="str">
        <f t="shared" si="66"/>
        <v>bad</v>
      </c>
    </row>
    <row r="577" spans="1:30" x14ac:dyDescent="0.35">
      <c r="A577" t="s">
        <v>143</v>
      </c>
      <c r="B577" t="s">
        <v>144</v>
      </c>
      <c r="C577" t="s">
        <v>145</v>
      </c>
      <c r="D577" t="s">
        <v>44</v>
      </c>
      <c r="E577" t="s">
        <v>29</v>
      </c>
      <c r="F577">
        <v>67</v>
      </c>
      <c r="G577" t="s">
        <v>1881</v>
      </c>
      <c r="H577" t="str">
        <f t="shared" si="67"/>
        <v>20</v>
      </c>
      <c r="I577" t="str">
        <f t="shared" si="68"/>
        <v>04</v>
      </c>
      <c r="J577" t="str">
        <f t="shared" si="69"/>
        <v>2023</v>
      </c>
      <c r="K577" t="s">
        <v>1393</v>
      </c>
      <c r="L577" t="s">
        <v>128</v>
      </c>
      <c r="M577" t="s">
        <v>408</v>
      </c>
      <c r="N577" t="s">
        <v>130</v>
      </c>
      <c r="O577" t="s">
        <v>33</v>
      </c>
      <c r="P577" t="s">
        <v>133</v>
      </c>
      <c r="Q577" t="s">
        <v>134</v>
      </c>
      <c r="R577">
        <v>1</v>
      </c>
      <c r="S577">
        <v>12495</v>
      </c>
      <c r="T577">
        <v>0</v>
      </c>
      <c r="U577">
        <v>625</v>
      </c>
      <c r="V577">
        <f t="shared" si="70"/>
        <v>12495</v>
      </c>
      <c r="W577" t="s">
        <v>35</v>
      </c>
      <c r="X577" t="s">
        <v>55</v>
      </c>
      <c r="Y577" t="s">
        <v>37</v>
      </c>
      <c r="Z577">
        <f t="shared" si="71"/>
        <v>6715.5330508474572</v>
      </c>
      <c r="AA577" t="s">
        <v>724</v>
      </c>
      <c r="AB577" t="s">
        <v>38</v>
      </c>
      <c r="AC577" t="s">
        <v>38</v>
      </c>
      <c r="AD577" t="str">
        <f t="shared" si="66"/>
        <v>bad</v>
      </c>
    </row>
    <row r="578" spans="1:30" x14ac:dyDescent="0.35">
      <c r="A578" t="s">
        <v>686</v>
      </c>
      <c r="B578" t="s">
        <v>687</v>
      </c>
      <c r="C578" t="s">
        <v>688</v>
      </c>
      <c r="D578" t="s">
        <v>50</v>
      </c>
      <c r="E578" t="s">
        <v>29</v>
      </c>
      <c r="F578">
        <v>62</v>
      </c>
      <c r="G578" t="s">
        <v>1877</v>
      </c>
      <c r="H578" t="str">
        <f t="shared" si="67"/>
        <v>21</v>
      </c>
      <c r="I578" t="str">
        <f t="shared" si="68"/>
        <v>04</v>
      </c>
      <c r="J578" t="str">
        <f t="shared" si="69"/>
        <v>2023</v>
      </c>
      <c r="K578" t="s">
        <v>1394</v>
      </c>
      <c r="L578" t="s">
        <v>128</v>
      </c>
      <c r="M578" t="s">
        <v>408</v>
      </c>
      <c r="N578" t="s">
        <v>130</v>
      </c>
      <c r="O578" t="s">
        <v>33</v>
      </c>
      <c r="P578" t="s">
        <v>67</v>
      </c>
      <c r="Q578" t="s">
        <v>68</v>
      </c>
      <c r="R578">
        <v>1</v>
      </c>
      <c r="S578">
        <v>12495</v>
      </c>
      <c r="T578">
        <v>0</v>
      </c>
      <c r="U578">
        <v>875</v>
      </c>
      <c r="V578">
        <f t="shared" si="70"/>
        <v>12495</v>
      </c>
      <c r="W578" t="s">
        <v>690</v>
      </c>
      <c r="X578" t="s">
        <v>53</v>
      </c>
      <c r="Y578" t="s">
        <v>37</v>
      </c>
      <c r="Z578">
        <f t="shared" si="71"/>
        <v>6715.5330508474572</v>
      </c>
      <c r="AA578" t="s">
        <v>722</v>
      </c>
      <c r="AB578" t="s">
        <v>38</v>
      </c>
      <c r="AC578" t="s">
        <v>38</v>
      </c>
      <c r="AD578" t="str">
        <f t="shared" ref="AD578:AD641" si="72">IF(Z578&gt;10000,"good","bad")</f>
        <v>bad</v>
      </c>
    </row>
    <row r="579" spans="1:30" x14ac:dyDescent="0.35">
      <c r="A579" t="s">
        <v>97</v>
      </c>
      <c r="B579" t="s">
        <v>98</v>
      </c>
      <c r="C579" t="s">
        <v>99</v>
      </c>
      <c r="D579" t="s">
        <v>44</v>
      </c>
      <c r="E579" t="s">
        <v>29</v>
      </c>
      <c r="F579">
        <v>85</v>
      </c>
      <c r="G579" t="s">
        <v>1877</v>
      </c>
      <c r="H579" t="str">
        <f t="shared" ref="H579:H642" si="73">TEXT(G579,"DD")</f>
        <v>21</v>
      </c>
      <c r="I579" t="str">
        <f t="shared" ref="I579:I642" si="74">TEXT(G579,"MM")</f>
        <v>04</v>
      </c>
      <c r="J579" t="str">
        <f t="shared" ref="J579:J642" si="75">TEXT(G579,"YYYY")</f>
        <v>2023</v>
      </c>
      <c r="K579" t="s">
        <v>1395</v>
      </c>
      <c r="L579" t="s">
        <v>128</v>
      </c>
      <c r="M579" t="s">
        <v>408</v>
      </c>
      <c r="N579" t="s">
        <v>130</v>
      </c>
      <c r="O579" t="s">
        <v>33</v>
      </c>
      <c r="P579" t="s">
        <v>133</v>
      </c>
      <c r="Q579" t="s">
        <v>134</v>
      </c>
      <c r="R579">
        <v>1</v>
      </c>
      <c r="S579">
        <v>12495</v>
      </c>
      <c r="T579">
        <v>0</v>
      </c>
      <c r="U579">
        <v>0</v>
      </c>
      <c r="V579">
        <f t="shared" si="70"/>
        <v>12495</v>
      </c>
      <c r="W579" t="s">
        <v>35</v>
      </c>
      <c r="X579" t="s">
        <v>55</v>
      </c>
      <c r="Y579" t="s">
        <v>37</v>
      </c>
      <c r="Z579">
        <f t="shared" si="71"/>
        <v>6715.5330508474572</v>
      </c>
      <c r="AA579" t="s">
        <v>724</v>
      </c>
      <c r="AB579" t="s">
        <v>38</v>
      </c>
      <c r="AC579" t="s">
        <v>38</v>
      </c>
      <c r="AD579" t="str">
        <f t="shared" si="72"/>
        <v>bad</v>
      </c>
    </row>
    <row r="580" spans="1:30" x14ac:dyDescent="0.35">
      <c r="A580" t="s">
        <v>585</v>
      </c>
      <c r="B580" t="s">
        <v>586</v>
      </c>
      <c r="C580" t="s">
        <v>587</v>
      </c>
      <c r="D580" t="s">
        <v>44</v>
      </c>
      <c r="E580" t="s">
        <v>29</v>
      </c>
      <c r="F580">
        <v>144</v>
      </c>
      <c r="G580" t="s">
        <v>1877</v>
      </c>
      <c r="H580" t="str">
        <f t="shared" si="73"/>
        <v>21</v>
      </c>
      <c r="I580" t="str">
        <f t="shared" si="74"/>
        <v>04</v>
      </c>
      <c r="J580" t="str">
        <f t="shared" si="75"/>
        <v>2023</v>
      </c>
      <c r="K580" t="s">
        <v>1377</v>
      </c>
      <c r="L580" t="s">
        <v>128</v>
      </c>
      <c r="M580" t="s">
        <v>408</v>
      </c>
      <c r="N580" t="s">
        <v>130</v>
      </c>
      <c r="O580" t="s">
        <v>33</v>
      </c>
      <c r="P580" t="s">
        <v>1368</v>
      </c>
      <c r="Q580" t="s">
        <v>1368</v>
      </c>
      <c r="R580">
        <v>1</v>
      </c>
      <c r="S580">
        <v>12495</v>
      </c>
      <c r="T580">
        <v>0</v>
      </c>
      <c r="U580">
        <v>0</v>
      </c>
      <c r="V580">
        <f t="shared" si="70"/>
        <v>12495</v>
      </c>
      <c r="W580" t="s">
        <v>566</v>
      </c>
      <c r="X580" t="s">
        <v>55</v>
      </c>
      <c r="Y580" t="s">
        <v>37</v>
      </c>
      <c r="Z580">
        <f t="shared" si="71"/>
        <v>6715.5330508474572</v>
      </c>
      <c r="AA580" t="s">
        <v>724</v>
      </c>
      <c r="AB580" t="s">
        <v>38</v>
      </c>
      <c r="AC580" t="s">
        <v>38</v>
      </c>
      <c r="AD580" t="str">
        <f t="shared" si="72"/>
        <v>bad</v>
      </c>
    </row>
    <row r="581" spans="1:30" x14ac:dyDescent="0.35">
      <c r="A581" t="s">
        <v>113</v>
      </c>
      <c r="B581" t="s">
        <v>114</v>
      </c>
      <c r="C581" t="s">
        <v>115</v>
      </c>
      <c r="D581" t="s">
        <v>44</v>
      </c>
      <c r="E581" t="s">
        <v>29</v>
      </c>
      <c r="F581">
        <v>122</v>
      </c>
      <c r="G581" t="s">
        <v>1877</v>
      </c>
      <c r="H581" t="str">
        <f t="shared" si="73"/>
        <v>21</v>
      </c>
      <c r="I581" t="str">
        <f t="shared" si="74"/>
        <v>04</v>
      </c>
      <c r="J581" t="str">
        <f t="shared" si="75"/>
        <v>2023</v>
      </c>
      <c r="K581" t="s">
        <v>1396</v>
      </c>
      <c r="L581" t="s">
        <v>128</v>
      </c>
      <c r="M581" t="s">
        <v>408</v>
      </c>
      <c r="N581" t="s">
        <v>130</v>
      </c>
      <c r="O581" t="s">
        <v>33</v>
      </c>
      <c r="P581" t="s">
        <v>134</v>
      </c>
      <c r="Q581" t="s">
        <v>134</v>
      </c>
      <c r="R581">
        <v>1</v>
      </c>
      <c r="S581">
        <v>12495</v>
      </c>
      <c r="T581">
        <v>0</v>
      </c>
      <c r="U581">
        <v>0</v>
      </c>
      <c r="V581">
        <f t="shared" si="70"/>
        <v>12495</v>
      </c>
      <c r="W581" t="s">
        <v>35</v>
      </c>
      <c r="X581" t="s">
        <v>55</v>
      </c>
      <c r="Y581" t="s">
        <v>37</v>
      </c>
      <c r="Z581">
        <f t="shared" si="71"/>
        <v>6715.5330508474572</v>
      </c>
      <c r="AA581" t="s">
        <v>724</v>
      </c>
      <c r="AB581" t="s">
        <v>38</v>
      </c>
      <c r="AC581" t="s">
        <v>38</v>
      </c>
      <c r="AD581" t="str">
        <f t="shared" si="72"/>
        <v>bad</v>
      </c>
    </row>
    <row r="582" spans="1:30" x14ac:dyDescent="0.35">
      <c r="A582" t="s">
        <v>97</v>
      </c>
      <c r="B582" t="s">
        <v>98</v>
      </c>
      <c r="C582" t="s">
        <v>99</v>
      </c>
      <c r="D582" t="s">
        <v>44</v>
      </c>
      <c r="E582" t="s">
        <v>29</v>
      </c>
      <c r="F582">
        <v>90</v>
      </c>
      <c r="G582" t="s">
        <v>1887</v>
      </c>
      <c r="H582" t="str">
        <f t="shared" si="73"/>
        <v>22</v>
      </c>
      <c r="I582" t="str">
        <f t="shared" si="74"/>
        <v>04</v>
      </c>
      <c r="J582" t="str">
        <f t="shared" si="75"/>
        <v>2023</v>
      </c>
      <c r="K582" t="s">
        <v>1397</v>
      </c>
      <c r="L582" t="s">
        <v>128</v>
      </c>
      <c r="M582" t="s">
        <v>408</v>
      </c>
      <c r="N582" t="s">
        <v>130</v>
      </c>
      <c r="O582" t="s">
        <v>33</v>
      </c>
      <c r="P582" t="s">
        <v>76</v>
      </c>
      <c r="Q582" t="s">
        <v>77</v>
      </c>
      <c r="R582">
        <v>1</v>
      </c>
      <c r="S582">
        <v>12495</v>
      </c>
      <c r="T582">
        <v>4998</v>
      </c>
      <c r="U582">
        <v>0</v>
      </c>
      <c r="V582">
        <f t="shared" si="70"/>
        <v>7497</v>
      </c>
      <c r="W582" t="s">
        <v>35</v>
      </c>
      <c r="X582" t="s">
        <v>47</v>
      </c>
      <c r="Y582" t="s">
        <v>37</v>
      </c>
      <c r="Z582">
        <f t="shared" si="71"/>
        <v>4029.3198305084752</v>
      </c>
      <c r="AA582" t="s">
        <v>847</v>
      </c>
      <c r="AB582" t="s">
        <v>48</v>
      </c>
      <c r="AC582" t="s">
        <v>48</v>
      </c>
      <c r="AD582" t="str">
        <f t="shared" si="72"/>
        <v>bad</v>
      </c>
    </row>
    <row r="583" spans="1:30" x14ac:dyDescent="0.35">
      <c r="A583" t="s">
        <v>63</v>
      </c>
      <c r="B583" t="s">
        <v>64</v>
      </c>
      <c r="C583" t="s">
        <v>65</v>
      </c>
      <c r="D583" t="s">
        <v>44</v>
      </c>
      <c r="E583" t="s">
        <v>29</v>
      </c>
      <c r="F583">
        <v>147</v>
      </c>
      <c r="G583" t="s">
        <v>1887</v>
      </c>
      <c r="H583" t="str">
        <f t="shared" si="73"/>
        <v>22</v>
      </c>
      <c r="I583" t="str">
        <f t="shared" si="74"/>
        <v>04</v>
      </c>
      <c r="J583" t="str">
        <f t="shared" si="75"/>
        <v>2023</v>
      </c>
      <c r="K583" t="s">
        <v>1398</v>
      </c>
      <c r="L583" t="s">
        <v>128</v>
      </c>
      <c r="M583" t="s">
        <v>408</v>
      </c>
      <c r="N583" t="s">
        <v>130</v>
      </c>
      <c r="O583" t="s">
        <v>33</v>
      </c>
      <c r="P583" t="s">
        <v>497</v>
      </c>
      <c r="Q583" t="s">
        <v>498</v>
      </c>
      <c r="R583">
        <v>1</v>
      </c>
      <c r="S583">
        <v>12495</v>
      </c>
      <c r="T583">
        <v>2499</v>
      </c>
      <c r="U583">
        <v>0</v>
      </c>
      <c r="V583">
        <f t="shared" si="70"/>
        <v>9996</v>
      </c>
      <c r="W583" t="s">
        <v>35</v>
      </c>
      <c r="X583" t="s">
        <v>55</v>
      </c>
      <c r="Y583" t="s">
        <v>37</v>
      </c>
      <c r="Z583">
        <f t="shared" si="71"/>
        <v>5372.4264406779657</v>
      </c>
      <c r="AA583" t="s">
        <v>724</v>
      </c>
      <c r="AB583" t="s">
        <v>48</v>
      </c>
      <c r="AC583" t="s">
        <v>48</v>
      </c>
      <c r="AD583" t="str">
        <f t="shared" si="72"/>
        <v>bad</v>
      </c>
    </row>
    <row r="584" spans="1:30" x14ac:dyDescent="0.35">
      <c r="A584" t="s">
        <v>943</v>
      </c>
      <c r="B584" t="s">
        <v>944</v>
      </c>
      <c r="C584" t="s">
        <v>945</v>
      </c>
      <c r="D584" t="s">
        <v>44</v>
      </c>
      <c r="E584" t="s">
        <v>29</v>
      </c>
      <c r="F584">
        <v>86</v>
      </c>
      <c r="G584" t="s">
        <v>1887</v>
      </c>
      <c r="H584" t="str">
        <f t="shared" si="73"/>
        <v>22</v>
      </c>
      <c r="I584" t="str">
        <f t="shared" si="74"/>
        <v>04</v>
      </c>
      <c r="J584" t="str">
        <f t="shared" si="75"/>
        <v>2023</v>
      </c>
      <c r="K584" t="s">
        <v>1399</v>
      </c>
      <c r="L584" t="s">
        <v>128</v>
      </c>
      <c r="M584" t="s">
        <v>408</v>
      </c>
      <c r="N584" t="s">
        <v>130</v>
      </c>
      <c r="O584" t="s">
        <v>33</v>
      </c>
      <c r="P584" t="s">
        <v>1367</v>
      </c>
      <c r="Q584" t="s">
        <v>1368</v>
      </c>
      <c r="R584">
        <v>1</v>
      </c>
      <c r="S584">
        <v>12495</v>
      </c>
      <c r="T584">
        <v>0</v>
      </c>
      <c r="U584">
        <v>0</v>
      </c>
      <c r="V584">
        <f t="shared" si="70"/>
        <v>12495</v>
      </c>
      <c r="W584" t="s">
        <v>566</v>
      </c>
      <c r="X584" t="s">
        <v>55</v>
      </c>
      <c r="Y584" t="s">
        <v>37</v>
      </c>
      <c r="Z584">
        <f t="shared" si="71"/>
        <v>6715.5330508474572</v>
      </c>
      <c r="AA584" t="s">
        <v>724</v>
      </c>
      <c r="AB584" t="s">
        <v>38</v>
      </c>
      <c r="AC584" t="s">
        <v>38</v>
      </c>
      <c r="AD584" t="str">
        <f t="shared" si="72"/>
        <v>bad</v>
      </c>
    </row>
    <row r="585" spans="1:30" x14ac:dyDescent="0.35">
      <c r="A585" t="s">
        <v>97</v>
      </c>
      <c r="B585" t="s">
        <v>98</v>
      </c>
      <c r="C585" t="s">
        <v>99</v>
      </c>
      <c r="D585" t="s">
        <v>72</v>
      </c>
      <c r="E585" t="s">
        <v>29</v>
      </c>
      <c r="F585">
        <v>86</v>
      </c>
      <c r="G585" t="s">
        <v>1887</v>
      </c>
      <c r="H585" t="str">
        <f t="shared" si="73"/>
        <v>22</v>
      </c>
      <c r="I585" t="str">
        <f t="shared" si="74"/>
        <v>04</v>
      </c>
      <c r="J585" t="str">
        <f t="shared" si="75"/>
        <v>2023</v>
      </c>
      <c r="K585" t="s">
        <v>1400</v>
      </c>
      <c r="L585" t="s">
        <v>128</v>
      </c>
      <c r="M585" t="s">
        <v>408</v>
      </c>
      <c r="N585" t="s">
        <v>130</v>
      </c>
      <c r="O585" t="s">
        <v>33</v>
      </c>
      <c r="P585" t="s">
        <v>291</v>
      </c>
      <c r="Q585" t="s">
        <v>291</v>
      </c>
      <c r="R585">
        <v>1</v>
      </c>
      <c r="S585">
        <v>12495</v>
      </c>
      <c r="T585">
        <v>7497</v>
      </c>
      <c r="U585">
        <v>0</v>
      </c>
      <c r="V585">
        <f t="shared" si="70"/>
        <v>4998</v>
      </c>
      <c r="W585" t="s">
        <v>35</v>
      </c>
      <c r="X585" t="s">
        <v>75</v>
      </c>
      <c r="Y585" t="s">
        <v>37</v>
      </c>
      <c r="Z585">
        <f t="shared" si="71"/>
        <v>2686.2132203389829</v>
      </c>
      <c r="AA585" t="s">
        <v>856</v>
      </c>
      <c r="AB585" t="s">
        <v>48</v>
      </c>
      <c r="AC585" t="s">
        <v>48</v>
      </c>
      <c r="AD585" t="str">
        <f t="shared" si="72"/>
        <v>bad</v>
      </c>
    </row>
    <row r="586" spans="1:30" x14ac:dyDescent="0.35">
      <c r="A586" t="s">
        <v>113</v>
      </c>
      <c r="B586" t="s">
        <v>114</v>
      </c>
      <c r="C586" t="s">
        <v>115</v>
      </c>
      <c r="D586" t="s">
        <v>44</v>
      </c>
      <c r="E586" t="s">
        <v>29</v>
      </c>
      <c r="F586">
        <v>130</v>
      </c>
      <c r="G586" t="s">
        <v>1887</v>
      </c>
      <c r="H586" t="str">
        <f t="shared" si="73"/>
        <v>22</v>
      </c>
      <c r="I586" t="str">
        <f t="shared" si="74"/>
        <v>04</v>
      </c>
      <c r="J586" t="str">
        <f t="shared" si="75"/>
        <v>2023</v>
      </c>
      <c r="K586" t="s">
        <v>1401</v>
      </c>
      <c r="L586" t="s">
        <v>128</v>
      </c>
      <c r="M586" t="s">
        <v>408</v>
      </c>
      <c r="N586" t="s">
        <v>130</v>
      </c>
      <c r="O586" t="s">
        <v>33</v>
      </c>
      <c r="P586" t="s">
        <v>513</v>
      </c>
      <c r="Q586" t="s">
        <v>514</v>
      </c>
      <c r="R586">
        <v>1</v>
      </c>
      <c r="S586">
        <v>12495</v>
      </c>
      <c r="T586">
        <v>0</v>
      </c>
      <c r="U586">
        <v>0</v>
      </c>
      <c r="V586">
        <f t="shared" si="70"/>
        <v>12495</v>
      </c>
      <c r="W586" t="s">
        <v>35</v>
      </c>
      <c r="X586" t="s">
        <v>55</v>
      </c>
      <c r="Y586" t="s">
        <v>37</v>
      </c>
      <c r="Z586">
        <f t="shared" si="71"/>
        <v>6715.5330508474572</v>
      </c>
      <c r="AA586" t="s">
        <v>724</v>
      </c>
      <c r="AB586" t="s">
        <v>38</v>
      </c>
      <c r="AC586" t="s">
        <v>38</v>
      </c>
      <c r="AD586" t="str">
        <f t="shared" si="72"/>
        <v>bad</v>
      </c>
    </row>
    <row r="587" spans="1:30" x14ac:dyDescent="0.35">
      <c r="A587" t="s">
        <v>25</v>
      </c>
      <c r="B587" t="s">
        <v>26</v>
      </c>
      <c r="C587" t="s">
        <v>27</v>
      </c>
      <c r="D587" t="s">
        <v>44</v>
      </c>
      <c r="E587" t="s">
        <v>29</v>
      </c>
      <c r="F587">
        <v>272</v>
      </c>
      <c r="G587" t="s">
        <v>1874</v>
      </c>
      <c r="H587" t="str">
        <f t="shared" si="73"/>
        <v>23</v>
      </c>
      <c r="I587" t="str">
        <f t="shared" si="74"/>
        <v>04</v>
      </c>
      <c r="J587" t="str">
        <f t="shared" si="75"/>
        <v>2023</v>
      </c>
      <c r="K587" t="s">
        <v>1402</v>
      </c>
      <c r="L587" t="s">
        <v>128</v>
      </c>
      <c r="M587" t="s">
        <v>515</v>
      </c>
      <c r="N587" t="s">
        <v>130</v>
      </c>
      <c r="O587" t="s">
        <v>33</v>
      </c>
      <c r="P587" t="s">
        <v>439</v>
      </c>
      <c r="Q587" t="s">
        <v>440</v>
      </c>
      <c r="R587">
        <v>1</v>
      </c>
      <c r="S587">
        <v>12495</v>
      </c>
      <c r="T587">
        <v>2499</v>
      </c>
      <c r="U587">
        <v>0</v>
      </c>
      <c r="V587">
        <f t="shared" si="70"/>
        <v>9996</v>
      </c>
      <c r="W587" t="s">
        <v>35</v>
      </c>
      <c r="X587" t="s">
        <v>55</v>
      </c>
      <c r="Y587" t="s">
        <v>37</v>
      </c>
      <c r="Z587">
        <f t="shared" si="71"/>
        <v>5372.4264406779657</v>
      </c>
      <c r="AA587" t="s">
        <v>724</v>
      </c>
      <c r="AB587" t="s">
        <v>48</v>
      </c>
      <c r="AC587" t="s">
        <v>48</v>
      </c>
      <c r="AD587" t="str">
        <f t="shared" si="72"/>
        <v>bad</v>
      </c>
    </row>
    <row r="588" spans="1:30" x14ac:dyDescent="0.35">
      <c r="A588" t="s">
        <v>668</v>
      </c>
      <c r="B588" t="s">
        <v>669</v>
      </c>
      <c r="C588" t="s">
        <v>670</v>
      </c>
      <c r="D588" t="s">
        <v>44</v>
      </c>
      <c r="E588" t="s">
        <v>29</v>
      </c>
      <c r="F588">
        <v>126</v>
      </c>
      <c r="G588" t="s">
        <v>1874</v>
      </c>
      <c r="H588" t="str">
        <f t="shared" si="73"/>
        <v>23</v>
      </c>
      <c r="I588" t="str">
        <f t="shared" si="74"/>
        <v>04</v>
      </c>
      <c r="J588" t="str">
        <f t="shared" si="75"/>
        <v>2023</v>
      </c>
      <c r="K588" t="s">
        <v>1403</v>
      </c>
      <c r="L588" t="s">
        <v>128</v>
      </c>
      <c r="M588" t="s">
        <v>515</v>
      </c>
      <c r="N588" t="s">
        <v>130</v>
      </c>
      <c r="O588" t="s">
        <v>33</v>
      </c>
      <c r="P588" t="s">
        <v>528</v>
      </c>
      <c r="Q588" t="s">
        <v>158</v>
      </c>
      <c r="R588">
        <v>1</v>
      </c>
      <c r="S588">
        <v>12495</v>
      </c>
      <c r="T588">
        <v>0</v>
      </c>
      <c r="U588">
        <v>0</v>
      </c>
      <c r="V588">
        <f t="shared" si="70"/>
        <v>12495</v>
      </c>
      <c r="W588" t="s">
        <v>566</v>
      </c>
      <c r="X588" t="s">
        <v>55</v>
      </c>
      <c r="Y588" t="s">
        <v>37</v>
      </c>
      <c r="Z588">
        <f t="shared" si="71"/>
        <v>6715.5330508474572</v>
      </c>
      <c r="AA588" t="s">
        <v>724</v>
      </c>
      <c r="AB588" t="s">
        <v>38</v>
      </c>
      <c r="AC588" t="s">
        <v>38</v>
      </c>
      <c r="AD588" t="str">
        <f t="shared" si="72"/>
        <v>bad</v>
      </c>
    </row>
    <row r="589" spans="1:30" x14ac:dyDescent="0.35">
      <c r="A589" t="s">
        <v>25</v>
      </c>
      <c r="B589" t="s">
        <v>26</v>
      </c>
      <c r="C589" t="s">
        <v>27</v>
      </c>
      <c r="D589" t="s">
        <v>44</v>
      </c>
      <c r="E589" t="s">
        <v>29</v>
      </c>
      <c r="F589">
        <v>254</v>
      </c>
      <c r="G589" t="s">
        <v>1874</v>
      </c>
      <c r="H589" t="str">
        <f t="shared" si="73"/>
        <v>23</v>
      </c>
      <c r="I589" t="str">
        <f t="shared" si="74"/>
        <v>04</v>
      </c>
      <c r="J589" t="str">
        <f t="shared" si="75"/>
        <v>2023</v>
      </c>
      <c r="K589" t="s">
        <v>1404</v>
      </c>
      <c r="L589" t="s">
        <v>128</v>
      </c>
      <c r="M589" t="s">
        <v>515</v>
      </c>
      <c r="N589" t="s">
        <v>130</v>
      </c>
      <c r="O589" t="s">
        <v>33</v>
      </c>
      <c r="P589" t="s">
        <v>528</v>
      </c>
      <c r="Q589" t="s">
        <v>158</v>
      </c>
      <c r="R589">
        <v>1</v>
      </c>
      <c r="S589">
        <v>12495</v>
      </c>
      <c r="T589">
        <v>0</v>
      </c>
      <c r="U589">
        <v>0</v>
      </c>
      <c r="V589">
        <f t="shared" si="70"/>
        <v>12495</v>
      </c>
      <c r="W589" t="s">
        <v>35</v>
      </c>
      <c r="X589" t="s">
        <v>55</v>
      </c>
      <c r="Y589" t="s">
        <v>37</v>
      </c>
      <c r="Z589">
        <f t="shared" si="71"/>
        <v>6715.5330508474572</v>
      </c>
      <c r="AA589" t="s">
        <v>724</v>
      </c>
      <c r="AB589" t="s">
        <v>38</v>
      </c>
      <c r="AC589" t="s">
        <v>38</v>
      </c>
      <c r="AD589" t="str">
        <f t="shared" si="72"/>
        <v>bad</v>
      </c>
    </row>
    <row r="590" spans="1:30" x14ac:dyDescent="0.35">
      <c r="A590" t="s">
        <v>704</v>
      </c>
      <c r="B590" t="s">
        <v>705</v>
      </c>
      <c r="C590" t="s">
        <v>706</v>
      </c>
      <c r="D590" t="s">
        <v>44</v>
      </c>
      <c r="E590" t="s">
        <v>29</v>
      </c>
      <c r="F590">
        <v>121</v>
      </c>
      <c r="G590" t="s">
        <v>1874</v>
      </c>
      <c r="H590" t="str">
        <f t="shared" si="73"/>
        <v>23</v>
      </c>
      <c r="I590" t="str">
        <f t="shared" si="74"/>
        <v>04</v>
      </c>
      <c r="J590" t="str">
        <f t="shared" si="75"/>
        <v>2023</v>
      </c>
      <c r="K590" t="s">
        <v>1293</v>
      </c>
      <c r="L590" t="s">
        <v>128</v>
      </c>
      <c r="M590" t="s">
        <v>515</v>
      </c>
      <c r="N590" t="s">
        <v>130</v>
      </c>
      <c r="O590" t="s">
        <v>33</v>
      </c>
      <c r="P590" t="s">
        <v>513</v>
      </c>
      <c r="Q590" t="s">
        <v>514</v>
      </c>
      <c r="R590">
        <v>1</v>
      </c>
      <c r="S590">
        <v>12495</v>
      </c>
      <c r="T590">
        <v>0</v>
      </c>
      <c r="U590">
        <v>500</v>
      </c>
      <c r="V590">
        <f t="shared" si="70"/>
        <v>12495</v>
      </c>
      <c r="W590" t="s">
        <v>566</v>
      </c>
      <c r="X590" t="s">
        <v>55</v>
      </c>
      <c r="Y590" t="s">
        <v>37</v>
      </c>
      <c r="Z590">
        <f t="shared" si="71"/>
        <v>6715.5330508474572</v>
      </c>
      <c r="AA590" t="s">
        <v>724</v>
      </c>
      <c r="AB590" t="s">
        <v>38</v>
      </c>
      <c r="AC590" t="s">
        <v>38</v>
      </c>
      <c r="AD590" t="str">
        <f t="shared" si="72"/>
        <v>bad</v>
      </c>
    </row>
    <row r="591" spans="1:30" x14ac:dyDescent="0.35">
      <c r="A591" t="s">
        <v>585</v>
      </c>
      <c r="B591" t="s">
        <v>586</v>
      </c>
      <c r="C591" t="s">
        <v>587</v>
      </c>
      <c r="D591" t="s">
        <v>44</v>
      </c>
      <c r="E591" t="s">
        <v>29</v>
      </c>
      <c r="F591">
        <v>165</v>
      </c>
      <c r="G591" t="s">
        <v>1874</v>
      </c>
      <c r="H591" t="str">
        <f t="shared" si="73"/>
        <v>23</v>
      </c>
      <c r="I591" t="str">
        <f t="shared" si="74"/>
        <v>04</v>
      </c>
      <c r="J591" t="str">
        <f t="shared" si="75"/>
        <v>2023</v>
      </c>
      <c r="K591" t="s">
        <v>1405</v>
      </c>
      <c r="L591" t="s">
        <v>128</v>
      </c>
      <c r="M591" t="s">
        <v>515</v>
      </c>
      <c r="N591" t="s">
        <v>130</v>
      </c>
      <c r="O591" t="s">
        <v>33</v>
      </c>
      <c r="P591" t="s">
        <v>1406</v>
      </c>
      <c r="Q591" t="s">
        <v>1407</v>
      </c>
      <c r="R591">
        <v>1</v>
      </c>
      <c r="S591">
        <v>12495</v>
      </c>
      <c r="T591">
        <v>0</v>
      </c>
      <c r="U591">
        <v>0</v>
      </c>
      <c r="V591">
        <f t="shared" si="70"/>
        <v>12495</v>
      </c>
      <c r="W591" t="s">
        <v>566</v>
      </c>
      <c r="X591" t="s">
        <v>55</v>
      </c>
      <c r="Y591" t="s">
        <v>37</v>
      </c>
      <c r="Z591">
        <f t="shared" si="71"/>
        <v>6715.5330508474572</v>
      </c>
      <c r="AA591" t="s">
        <v>724</v>
      </c>
      <c r="AB591" t="s">
        <v>38</v>
      </c>
      <c r="AC591" t="s">
        <v>38</v>
      </c>
      <c r="AD591" t="str">
        <f t="shared" si="72"/>
        <v>bad</v>
      </c>
    </row>
    <row r="592" spans="1:30" x14ac:dyDescent="0.35">
      <c r="A592" t="s">
        <v>568</v>
      </c>
      <c r="B592" t="s">
        <v>569</v>
      </c>
      <c r="C592" t="s">
        <v>570</v>
      </c>
      <c r="D592" t="s">
        <v>44</v>
      </c>
      <c r="E592" t="s">
        <v>29</v>
      </c>
      <c r="F592">
        <v>2046</v>
      </c>
      <c r="G592" t="s">
        <v>1949</v>
      </c>
      <c r="H592" t="str">
        <f t="shared" si="73"/>
        <v>27</v>
      </c>
      <c r="I592" t="str">
        <f t="shared" si="74"/>
        <v>03</v>
      </c>
      <c r="J592" t="str">
        <f t="shared" si="75"/>
        <v>2023</v>
      </c>
      <c r="K592" t="s">
        <v>1408</v>
      </c>
      <c r="L592" t="s">
        <v>30</v>
      </c>
      <c r="M592" t="s">
        <v>31</v>
      </c>
      <c r="N592" t="s">
        <v>32</v>
      </c>
      <c r="O592" t="s">
        <v>33</v>
      </c>
      <c r="P592" t="s">
        <v>202</v>
      </c>
      <c r="Q592" t="s">
        <v>203</v>
      </c>
      <c r="R592">
        <v>1</v>
      </c>
      <c r="S592">
        <v>11995</v>
      </c>
      <c r="T592">
        <v>3598</v>
      </c>
      <c r="U592">
        <v>0</v>
      </c>
      <c r="V592">
        <v>8397</v>
      </c>
      <c r="W592" t="s">
        <v>566</v>
      </c>
      <c r="X592" t="s">
        <v>47</v>
      </c>
      <c r="Y592" t="s">
        <v>37</v>
      </c>
      <c r="Z592">
        <v>4513.0316949152548</v>
      </c>
      <c r="AA592" t="s">
        <v>847</v>
      </c>
      <c r="AB592" t="s">
        <v>48</v>
      </c>
      <c r="AC592" t="s">
        <v>48</v>
      </c>
      <c r="AD592" t="str">
        <f t="shared" si="72"/>
        <v>bad</v>
      </c>
    </row>
    <row r="593" spans="1:30" x14ac:dyDescent="0.35">
      <c r="A593" t="s">
        <v>568</v>
      </c>
      <c r="B593" t="s">
        <v>569</v>
      </c>
      <c r="C593" t="s">
        <v>570</v>
      </c>
      <c r="D593" t="s">
        <v>44</v>
      </c>
      <c r="E593" t="s">
        <v>29</v>
      </c>
      <c r="F593">
        <v>2051</v>
      </c>
      <c r="G593" t="s">
        <v>1950</v>
      </c>
      <c r="H593" t="str">
        <f t="shared" si="73"/>
        <v>28</v>
      </c>
      <c r="I593" t="str">
        <f t="shared" si="74"/>
        <v>03</v>
      </c>
      <c r="J593" t="str">
        <f t="shared" si="75"/>
        <v>2023</v>
      </c>
      <c r="K593" t="s">
        <v>1409</v>
      </c>
      <c r="L593" t="s">
        <v>30</v>
      </c>
      <c r="M593" t="s">
        <v>31</v>
      </c>
      <c r="N593" t="s">
        <v>32</v>
      </c>
      <c r="O593" t="s">
        <v>33</v>
      </c>
      <c r="P593" t="s">
        <v>1410</v>
      </c>
      <c r="Q593" t="s">
        <v>1411</v>
      </c>
      <c r="R593">
        <v>1</v>
      </c>
      <c r="S593">
        <v>11995</v>
      </c>
      <c r="T593">
        <v>0</v>
      </c>
      <c r="U593">
        <v>0</v>
      </c>
      <c r="V593">
        <v>11995</v>
      </c>
      <c r="W593" t="s">
        <v>566</v>
      </c>
      <c r="X593" t="s">
        <v>55</v>
      </c>
      <c r="Y593" t="s">
        <v>37</v>
      </c>
      <c r="Z593">
        <v>6446.8042372881346</v>
      </c>
      <c r="AA593" t="s">
        <v>724</v>
      </c>
      <c r="AB593" t="s">
        <v>38</v>
      </c>
      <c r="AC593" t="s">
        <v>38</v>
      </c>
      <c r="AD593" t="str">
        <f t="shared" si="72"/>
        <v>bad</v>
      </c>
    </row>
    <row r="594" spans="1:30" x14ac:dyDescent="0.35">
      <c r="A594" t="s">
        <v>568</v>
      </c>
      <c r="B594" t="s">
        <v>569</v>
      </c>
      <c r="C594" t="s">
        <v>570</v>
      </c>
      <c r="D594" t="s">
        <v>44</v>
      </c>
      <c r="E594" t="s">
        <v>29</v>
      </c>
      <c r="F594">
        <v>2051</v>
      </c>
      <c r="G594" t="s">
        <v>1950</v>
      </c>
      <c r="H594" t="str">
        <f t="shared" si="73"/>
        <v>28</v>
      </c>
      <c r="I594" t="str">
        <f t="shared" si="74"/>
        <v>03</v>
      </c>
      <c r="J594" t="str">
        <f t="shared" si="75"/>
        <v>2023</v>
      </c>
      <c r="K594" t="s">
        <v>1412</v>
      </c>
      <c r="L594" t="s">
        <v>30</v>
      </c>
      <c r="M594" t="s">
        <v>31</v>
      </c>
      <c r="N594" t="s">
        <v>32</v>
      </c>
      <c r="O594" t="s">
        <v>33</v>
      </c>
      <c r="P594" t="s">
        <v>1413</v>
      </c>
      <c r="Q594" t="s">
        <v>1414</v>
      </c>
      <c r="R594">
        <v>1</v>
      </c>
      <c r="S594">
        <v>11995</v>
      </c>
      <c r="T594">
        <v>0</v>
      </c>
      <c r="U594">
        <v>0</v>
      </c>
      <c r="V594">
        <v>11995</v>
      </c>
      <c r="W594" t="s">
        <v>566</v>
      </c>
      <c r="X594" t="s">
        <v>55</v>
      </c>
      <c r="Y594" t="s">
        <v>37</v>
      </c>
      <c r="Z594">
        <v>6446.8042372881346</v>
      </c>
      <c r="AA594" t="s">
        <v>724</v>
      </c>
      <c r="AB594" t="s">
        <v>38</v>
      </c>
      <c r="AC594" t="s">
        <v>38</v>
      </c>
      <c r="AD594" t="str">
        <f t="shared" si="72"/>
        <v>bad</v>
      </c>
    </row>
    <row r="595" spans="1:30" x14ac:dyDescent="0.35">
      <c r="A595" t="s">
        <v>25</v>
      </c>
      <c r="B595" t="s">
        <v>26</v>
      </c>
      <c r="C595" t="s">
        <v>27</v>
      </c>
      <c r="D595" t="s">
        <v>50</v>
      </c>
      <c r="E595" t="s">
        <v>29</v>
      </c>
      <c r="F595">
        <v>11</v>
      </c>
      <c r="G595" t="s">
        <v>1948</v>
      </c>
      <c r="H595" t="str">
        <f t="shared" si="73"/>
        <v>01</v>
      </c>
      <c r="I595" t="str">
        <f t="shared" si="74"/>
        <v>04</v>
      </c>
      <c r="J595" t="str">
        <f t="shared" si="75"/>
        <v>2023</v>
      </c>
      <c r="K595" t="s">
        <v>1415</v>
      </c>
      <c r="L595" t="s">
        <v>30</v>
      </c>
      <c r="M595" t="s">
        <v>31</v>
      </c>
      <c r="N595" t="s">
        <v>32</v>
      </c>
      <c r="O595" t="s">
        <v>33</v>
      </c>
      <c r="P595" t="s">
        <v>59</v>
      </c>
      <c r="Q595" t="s">
        <v>60</v>
      </c>
      <c r="R595">
        <v>1</v>
      </c>
      <c r="S595">
        <v>11995</v>
      </c>
      <c r="T595">
        <v>0</v>
      </c>
      <c r="U595">
        <v>0</v>
      </c>
      <c r="V595">
        <f>S595-T595</f>
        <v>11995</v>
      </c>
      <c r="W595" t="s">
        <v>35</v>
      </c>
      <c r="X595" t="s">
        <v>53</v>
      </c>
      <c r="Y595" t="s">
        <v>37</v>
      </c>
      <c r="Z595">
        <f>IF(Y595="Traditional",V595-(V595*31%)-(V595*18/118),V595-(V595*22%)-(V595*18/118))</f>
        <v>6446.8042372881346</v>
      </c>
      <c r="AA595" t="s">
        <v>722</v>
      </c>
      <c r="AB595" t="s">
        <v>38</v>
      </c>
      <c r="AC595" t="s">
        <v>38</v>
      </c>
      <c r="AD595" t="str">
        <f t="shared" si="72"/>
        <v>bad</v>
      </c>
    </row>
    <row r="596" spans="1:30" x14ac:dyDescent="0.35">
      <c r="A596" t="s">
        <v>686</v>
      </c>
      <c r="B596" t="s">
        <v>687</v>
      </c>
      <c r="C596" t="s">
        <v>688</v>
      </c>
      <c r="D596" t="s">
        <v>44</v>
      </c>
      <c r="E596" t="s">
        <v>29</v>
      </c>
      <c r="F596">
        <v>1162</v>
      </c>
      <c r="G596" t="s">
        <v>1952</v>
      </c>
      <c r="H596" t="str">
        <f t="shared" si="73"/>
        <v>30</v>
      </c>
      <c r="I596" t="str">
        <f t="shared" si="74"/>
        <v>03</v>
      </c>
      <c r="J596" t="str">
        <f t="shared" si="75"/>
        <v>2023</v>
      </c>
      <c r="K596" t="s">
        <v>1416</v>
      </c>
      <c r="L596" t="s">
        <v>30</v>
      </c>
      <c r="M596" t="s">
        <v>31</v>
      </c>
      <c r="N596" t="s">
        <v>32</v>
      </c>
      <c r="O596" t="s">
        <v>33</v>
      </c>
      <c r="P596" t="s">
        <v>202</v>
      </c>
      <c r="Q596" t="s">
        <v>203</v>
      </c>
      <c r="R596">
        <v>1</v>
      </c>
      <c r="S596">
        <v>11995</v>
      </c>
      <c r="T596">
        <v>3598</v>
      </c>
      <c r="U596">
        <v>0</v>
      </c>
      <c r="V596">
        <v>8397</v>
      </c>
      <c r="W596" t="s">
        <v>690</v>
      </c>
      <c r="X596" t="s">
        <v>47</v>
      </c>
      <c r="Y596" t="s">
        <v>37</v>
      </c>
      <c r="Z596">
        <v>4513.0316949152548</v>
      </c>
      <c r="AA596" t="s">
        <v>847</v>
      </c>
      <c r="AB596" t="s">
        <v>48</v>
      </c>
      <c r="AC596" t="s">
        <v>48</v>
      </c>
      <c r="AD596" t="str">
        <f t="shared" si="72"/>
        <v>bad</v>
      </c>
    </row>
    <row r="597" spans="1:30" x14ac:dyDescent="0.35">
      <c r="A597" t="s">
        <v>63</v>
      </c>
      <c r="B597" t="s">
        <v>64</v>
      </c>
      <c r="C597" t="s">
        <v>65</v>
      </c>
      <c r="D597" t="s">
        <v>50</v>
      </c>
      <c r="E597" t="s">
        <v>29</v>
      </c>
      <c r="F597">
        <v>2674</v>
      </c>
      <c r="G597" t="s">
        <v>1953</v>
      </c>
      <c r="H597" t="str">
        <f t="shared" si="73"/>
        <v>29</v>
      </c>
      <c r="I597" t="str">
        <f t="shared" si="74"/>
        <v>03</v>
      </c>
      <c r="J597" t="str">
        <f t="shared" si="75"/>
        <v>2023</v>
      </c>
      <c r="K597" t="s">
        <v>1417</v>
      </c>
      <c r="L597" t="s">
        <v>30</v>
      </c>
      <c r="M597" t="s">
        <v>31</v>
      </c>
      <c r="N597" t="s">
        <v>32</v>
      </c>
      <c r="O597" t="s">
        <v>33</v>
      </c>
      <c r="P597" t="s">
        <v>59</v>
      </c>
      <c r="Q597" t="s">
        <v>60</v>
      </c>
      <c r="R597">
        <v>1</v>
      </c>
      <c r="S597">
        <v>11995</v>
      </c>
      <c r="T597">
        <v>0</v>
      </c>
      <c r="U597">
        <v>1200</v>
      </c>
      <c r="V597">
        <v>11995</v>
      </c>
      <c r="W597" t="s">
        <v>35</v>
      </c>
      <c r="X597" t="s">
        <v>53</v>
      </c>
      <c r="Y597" t="s">
        <v>37</v>
      </c>
      <c r="Z597">
        <v>6446.8042372881346</v>
      </c>
      <c r="AA597" t="s">
        <v>722</v>
      </c>
      <c r="AB597" t="s">
        <v>38</v>
      </c>
      <c r="AC597" t="s">
        <v>38</v>
      </c>
      <c r="AD597" t="str">
        <f t="shared" si="72"/>
        <v>bad</v>
      </c>
    </row>
    <row r="598" spans="1:30" x14ac:dyDescent="0.35">
      <c r="A598" t="s">
        <v>63</v>
      </c>
      <c r="B598" t="s">
        <v>64</v>
      </c>
      <c r="C598" t="s">
        <v>65</v>
      </c>
      <c r="D598" t="s">
        <v>44</v>
      </c>
      <c r="E598" t="s">
        <v>29</v>
      </c>
      <c r="F598">
        <v>2672</v>
      </c>
      <c r="G598" t="s">
        <v>1953</v>
      </c>
      <c r="H598" t="str">
        <f t="shared" si="73"/>
        <v>29</v>
      </c>
      <c r="I598" t="str">
        <f t="shared" si="74"/>
        <v>03</v>
      </c>
      <c r="J598" t="str">
        <f t="shared" si="75"/>
        <v>2023</v>
      </c>
      <c r="K598" t="s">
        <v>1418</v>
      </c>
      <c r="L598" t="s">
        <v>30</v>
      </c>
      <c r="M598" t="s">
        <v>31</v>
      </c>
      <c r="N598" t="s">
        <v>32</v>
      </c>
      <c r="O598" t="s">
        <v>33</v>
      </c>
      <c r="P598" t="s">
        <v>78</v>
      </c>
      <c r="Q598" t="s">
        <v>79</v>
      </c>
      <c r="R598">
        <v>1</v>
      </c>
      <c r="S598">
        <v>11995</v>
      </c>
      <c r="T598">
        <v>3598</v>
      </c>
      <c r="U598">
        <v>0</v>
      </c>
      <c r="V598">
        <v>8397</v>
      </c>
      <c r="W598" t="s">
        <v>35</v>
      </c>
      <c r="X598" t="s">
        <v>47</v>
      </c>
      <c r="Y598" t="s">
        <v>37</v>
      </c>
      <c r="Z598">
        <v>4513.0316949152548</v>
      </c>
      <c r="AA598" t="s">
        <v>847</v>
      </c>
      <c r="AB598" t="s">
        <v>48</v>
      </c>
      <c r="AC598" t="s">
        <v>48</v>
      </c>
      <c r="AD598" t="str">
        <f t="shared" si="72"/>
        <v>bad</v>
      </c>
    </row>
    <row r="599" spans="1:30" x14ac:dyDescent="0.35">
      <c r="A599" t="s">
        <v>97</v>
      </c>
      <c r="B599" t="s">
        <v>98</v>
      </c>
      <c r="C599" t="s">
        <v>99</v>
      </c>
      <c r="D599" t="s">
        <v>102</v>
      </c>
      <c r="E599" t="s">
        <v>29</v>
      </c>
      <c r="F599">
        <v>1678</v>
      </c>
      <c r="G599" t="s">
        <v>1950</v>
      </c>
      <c r="H599" t="str">
        <f t="shared" si="73"/>
        <v>28</v>
      </c>
      <c r="I599" t="str">
        <f t="shared" si="74"/>
        <v>03</v>
      </c>
      <c r="J599" t="str">
        <f t="shared" si="75"/>
        <v>2023</v>
      </c>
      <c r="K599" t="s">
        <v>1419</v>
      </c>
      <c r="L599" t="s">
        <v>30</v>
      </c>
      <c r="M599" t="s">
        <v>31</v>
      </c>
      <c r="N599" t="s">
        <v>32</v>
      </c>
      <c r="O599" t="s">
        <v>33</v>
      </c>
      <c r="P599" t="s">
        <v>103</v>
      </c>
      <c r="Q599" t="s">
        <v>103</v>
      </c>
      <c r="R599">
        <v>1</v>
      </c>
      <c r="S599">
        <v>11995</v>
      </c>
      <c r="T599">
        <v>0</v>
      </c>
      <c r="U599">
        <v>0</v>
      </c>
      <c r="V599">
        <v>11995</v>
      </c>
      <c r="W599" t="s">
        <v>35</v>
      </c>
      <c r="X599" t="s">
        <v>104</v>
      </c>
      <c r="Y599" t="s">
        <v>37</v>
      </c>
      <c r="Z599">
        <v>6446.8042372881346</v>
      </c>
      <c r="AA599" t="s">
        <v>591</v>
      </c>
      <c r="AB599" t="s">
        <v>38</v>
      </c>
      <c r="AC599" t="s">
        <v>38</v>
      </c>
      <c r="AD599" t="str">
        <f t="shared" si="72"/>
        <v>bad</v>
      </c>
    </row>
    <row r="600" spans="1:30" x14ac:dyDescent="0.35">
      <c r="A600" t="s">
        <v>585</v>
      </c>
      <c r="B600" t="s">
        <v>586</v>
      </c>
      <c r="C600" t="s">
        <v>587</v>
      </c>
      <c r="D600" t="s">
        <v>44</v>
      </c>
      <c r="E600" t="s">
        <v>29</v>
      </c>
      <c r="F600">
        <v>2519</v>
      </c>
      <c r="G600" t="s">
        <v>1951</v>
      </c>
      <c r="H600" t="str">
        <f t="shared" si="73"/>
        <v>31</v>
      </c>
      <c r="I600" t="str">
        <f t="shared" si="74"/>
        <v>03</v>
      </c>
      <c r="J600" t="str">
        <f t="shared" si="75"/>
        <v>2023</v>
      </c>
      <c r="K600" t="s">
        <v>1420</v>
      </c>
      <c r="L600" t="s">
        <v>30</v>
      </c>
      <c r="M600" t="s">
        <v>31</v>
      </c>
      <c r="N600" t="s">
        <v>32</v>
      </c>
      <c r="O600" t="s">
        <v>33</v>
      </c>
      <c r="P600" t="s">
        <v>190</v>
      </c>
      <c r="Q600" t="s">
        <v>191</v>
      </c>
      <c r="R600">
        <v>1</v>
      </c>
      <c r="S600">
        <v>11995</v>
      </c>
      <c r="T600">
        <v>3598</v>
      </c>
      <c r="U600">
        <v>0</v>
      </c>
      <c r="V600">
        <v>8397</v>
      </c>
      <c r="W600" t="s">
        <v>566</v>
      </c>
      <c r="X600" t="s">
        <v>47</v>
      </c>
      <c r="Y600" t="s">
        <v>37</v>
      </c>
      <c r="Z600">
        <v>4513.0316949152548</v>
      </c>
      <c r="AA600" t="s">
        <v>847</v>
      </c>
      <c r="AB600" t="s">
        <v>48</v>
      </c>
      <c r="AC600" t="s">
        <v>48</v>
      </c>
      <c r="AD600" t="str">
        <f t="shared" si="72"/>
        <v>bad</v>
      </c>
    </row>
    <row r="601" spans="1:30" x14ac:dyDescent="0.35">
      <c r="A601" t="s">
        <v>585</v>
      </c>
      <c r="B601" t="s">
        <v>586</v>
      </c>
      <c r="C601" t="s">
        <v>587</v>
      </c>
      <c r="D601" t="s">
        <v>44</v>
      </c>
      <c r="E601" t="s">
        <v>29</v>
      </c>
      <c r="F601">
        <v>2519</v>
      </c>
      <c r="G601" t="s">
        <v>1951</v>
      </c>
      <c r="H601" t="str">
        <f t="shared" si="73"/>
        <v>31</v>
      </c>
      <c r="I601" t="str">
        <f t="shared" si="74"/>
        <v>03</v>
      </c>
      <c r="J601" t="str">
        <f t="shared" si="75"/>
        <v>2023</v>
      </c>
      <c r="K601" t="s">
        <v>1421</v>
      </c>
      <c r="L601" t="s">
        <v>30</v>
      </c>
      <c r="M601" t="s">
        <v>31</v>
      </c>
      <c r="N601" t="s">
        <v>32</v>
      </c>
      <c r="O601" t="s">
        <v>33</v>
      </c>
      <c r="P601" t="s">
        <v>1422</v>
      </c>
      <c r="Q601" t="s">
        <v>1423</v>
      </c>
      <c r="R601">
        <v>1</v>
      </c>
      <c r="S601">
        <v>11995</v>
      </c>
      <c r="T601">
        <v>4798</v>
      </c>
      <c r="U601">
        <v>0</v>
      </c>
      <c r="V601">
        <v>7197</v>
      </c>
      <c r="W601" t="s">
        <v>566</v>
      </c>
      <c r="X601" t="s">
        <v>55</v>
      </c>
      <c r="Y601" t="s">
        <v>37</v>
      </c>
      <c r="Z601">
        <v>3868.0825423728816</v>
      </c>
      <c r="AA601" t="s">
        <v>724</v>
      </c>
      <c r="AB601" t="s">
        <v>48</v>
      </c>
      <c r="AC601" t="s">
        <v>48</v>
      </c>
      <c r="AD601" t="str">
        <f t="shared" si="72"/>
        <v>bad</v>
      </c>
    </row>
    <row r="602" spans="1:30" x14ac:dyDescent="0.35">
      <c r="A602" t="s">
        <v>568</v>
      </c>
      <c r="B602" t="s">
        <v>569</v>
      </c>
      <c r="C602" t="s">
        <v>570</v>
      </c>
      <c r="D602" t="s">
        <v>44</v>
      </c>
      <c r="E602" t="s">
        <v>29</v>
      </c>
      <c r="F602">
        <v>12</v>
      </c>
      <c r="G602" t="s">
        <v>1888</v>
      </c>
      <c r="H602" t="str">
        <f t="shared" si="73"/>
        <v>02</v>
      </c>
      <c r="I602" t="str">
        <f t="shared" si="74"/>
        <v>04</v>
      </c>
      <c r="J602" t="str">
        <f t="shared" si="75"/>
        <v>2023</v>
      </c>
      <c r="K602" t="s">
        <v>1408</v>
      </c>
      <c r="L602" t="s">
        <v>128</v>
      </c>
      <c r="M602" t="s">
        <v>129</v>
      </c>
      <c r="N602" t="s">
        <v>130</v>
      </c>
      <c r="O602" t="s">
        <v>33</v>
      </c>
      <c r="P602" t="s">
        <v>202</v>
      </c>
      <c r="Q602" t="s">
        <v>203</v>
      </c>
      <c r="R602">
        <v>1</v>
      </c>
      <c r="S602">
        <v>11995</v>
      </c>
      <c r="T602">
        <v>3598</v>
      </c>
      <c r="U602">
        <v>0</v>
      </c>
      <c r="V602">
        <f t="shared" ref="V602:V665" si="76">S602-T602</f>
        <v>8397</v>
      </c>
      <c r="W602" t="s">
        <v>566</v>
      </c>
      <c r="X602" t="s">
        <v>47</v>
      </c>
      <c r="Y602" t="s">
        <v>37</v>
      </c>
      <c r="Z602">
        <f t="shared" ref="Z602:Z665" si="77">IF(Y602="Traditional",V602-(V602*31%)-(V602*18/118),V602-(V602*22%)-(V602*18/118))</f>
        <v>4513.0316949152548</v>
      </c>
      <c r="AA602" t="s">
        <v>847</v>
      </c>
      <c r="AB602" t="s">
        <v>48</v>
      </c>
      <c r="AC602" t="s">
        <v>48</v>
      </c>
      <c r="AD602" t="str">
        <f t="shared" si="72"/>
        <v>bad</v>
      </c>
    </row>
    <row r="603" spans="1:30" x14ac:dyDescent="0.35">
      <c r="A603" t="s">
        <v>561</v>
      </c>
      <c r="B603" t="s">
        <v>562</v>
      </c>
      <c r="C603" t="s">
        <v>563</v>
      </c>
      <c r="D603" t="s">
        <v>44</v>
      </c>
      <c r="E603" t="s">
        <v>29</v>
      </c>
      <c r="F603">
        <v>8</v>
      </c>
      <c r="G603" t="s">
        <v>1888</v>
      </c>
      <c r="H603" t="str">
        <f t="shared" si="73"/>
        <v>02</v>
      </c>
      <c r="I603" t="str">
        <f t="shared" si="74"/>
        <v>04</v>
      </c>
      <c r="J603" t="str">
        <f t="shared" si="75"/>
        <v>2023</v>
      </c>
      <c r="K603" t="s">
        <v>1424</v>
      </c>
      <c r="L603" t="s">
        <v>128</v>
      </c>
      <c r="M603" t="s">
        <v>129</v>
      </c>
      <c r="N603" t="s">
        <v>130</v>
      </c>
      <c r="O603" t="s">
        <v>33</v>
      </c>
      <c r="P603" t="s">
        <v>1425</v>
      </c>
      <c r="Q603" t="s">
        <v>1426</v>
      </c>
      <c r="R603">
        <v>1</v>
      </c>
      <c r="S603">
        <v>11995</v>
      </c>
      <c r="T603">
        <v>4798</v>
      </c>
      <c r="U603">
        <v>0</v>
      </c>
      <c r="V603">
        <f t="shared" si="76"/>
        <v>7197</v>
      </c>
      <c r="W603" t="s">
        <v>566</v>
      </c>
      <c r="X603" t="s">
        <v>47</v>
      </c>
      <c r="Y603" t="s">
        <v>37</v>
      </c>
      <c r="Z603">
        <f t="shared" si="77"/>
        <v>3868.0825423728816</v>
      </c>
      <c r="AA603" t="s">
        <v>847</v>
      </c>
      <c r="AB603" t="s">
        <v>48</v>
      </c>
      <c r="AC603" t="s">
        <v>48</v>
      </c>
      <c r="AD603" t="str">
        <f t="shared" si="72"/>
        <v>bad</v>
      </c>
    </row>
    <row r="604" spans="1:30" x14ac:dyDescent="0.35">
      <c r="A604" t="s">
        <v>1052</v>
      </c>
      <c r="B604" t="s">
        <v>1053</v>
      </c>
      <c r="C604" t="s">
        <v>1054</v>
      </c>
      <c r="D604" t="s">
        <v>44</v>
      </c>
      <c r="E604" t="s">
        <v>29</v>
      </c>
      <c r="F604">
        <v>2</v>
      </c>
      <c r="G604" t="s">
        <v>1888</v>
      </c>
      <c r="H604" t="str">
        <f t="shared" si="73"/>
        <v>02</v>
      </c>
      <c r="I604" t="str">
        <f t="shared" si="74"/>
        <v>04</v>
      </c>
      <c r="J604" t="str">
        <f t="shared" si="75"/>
        <v>2023</v>
      </c>
      <c r="K604" t="s">
        <v>1427</v>
      </c>
      <c r="L604" t="s">
        <v>128</v>
      </c>
      <c r="M604" t="s">
        <v>129</v>
      </c>
      <c r="N604" t="s">
        <v>130</v>
      </c>
      <c r="O604" t="s">
        <v>33</v>
      </c>
      <c r="P604" t="s">
        <v>1410</v>
      </c>
      <c r="Q604" t="s">
        <v>1411</v>
      </c>
      <c r="R604">
        <v>1</v>
      </c>
      <c r="S604">
        <v>11995</v>
      </c>
      <c r="T604">
        <v>0</v>
      </c>
      <c r="U604">
        <v>0</v>
      </c>
      <c r="V604">
        <f t="shared" si="76"/>
        <v>11995</v>
      </c>
      <c r="W604" t="s">
        <v>566</v>
      </c>
      <c r="X604" t="s">
        <v>55</v>
      </c>
      <c r="Y604" t="s">
        <v>37</v>
      </c>
      <c r="Z604">
        <f t="shared" si="77"/>
        <v>6446.8042372881346</v>
      </c>
      <c r="AA604" t="s">
        <v>724</v>
      </c>
      <c r="AB604" t="s">
        <v>38</v>
      </c>
      <c r="AC604" t="s">
        <v>38</v>
      </c>
      <c r="AD604" t="str">
        <f t="shared" si="72"/>
        <v>bad</v>
      </c>
    </row>
    <row r="605" spans="1:30" x14ac:dyDescent="0.35">
      <c r="A605" t="s">
        <v>63</v>
      </c>
      <c r="B605" t="s">
        <v>64</v>
      </c>
      <c r="C605" t="s">
        <v>65</v>
      </c>
      <c r="D605" t="s">
        <v>44</v>
      </c>
      <c r="E605" t="s">
        <v>29</v>
      </c>
      <c r="F605">
        <v>19</v>
      </c>
      <c r="G605" t="s">
        <v>1885</v>
      </c>
      <c r="H605" t="str">
        <f t="shared" si="73"/>
        <v>03</v>
      </c>
      <c r="I605" t="str">
        <f t="shared" si="74"/>
        <v>04</v>
      </c>
      <c r="J605" t="str">
        <f t="shared" si="75"/>
        <v>2023</v>
      </c>
      <c r="K605" t="s">
        <v>1428</v>
      </c>
      <c r="L605" t="s">
        <v>128</v>
      </c>
      <c r="M605" t="s">
        <v>129</v>
      </c>
      <c r="N605" t="s">
        <v>130</v>
      </c>
      <c r="O605" t="s">
        <v>33</v>
      </c>
      <c r="P605" t="s">
        <v>155</v>
      </c>
      <c r="Q605" t="s">
        <v>156</v>
      </c>
      <c r="R605">
        <v>1</v>
      </c>
      <c r="S605">
        <v>11995</v>
      </c>
      <c r="T605">
        <v>0</v>
      </c>
      <c r="U605">
        <v>1200</v>
      </c>
      <c r="V605">
        <f t="shared" si="76"/>
        <v>11995</v>
      </c>
      <c r="W605" t="s">
        <v>35</v>
      </c>
      <c r="X605" t="s">
        <v>55</v>
      </c>
      <c r="Y605" t="s">
        <v>37</v>
      </c>
      <c r="Z605">
        <f t="shared" si="77"/>
        <v>6446.8042372881346</v>
      </c>
      <c r="AA605" t="s">
        <v>724</v>
      </c>
      <c r="AB605" t="s">
        <v>38</v>
      </c>
      <c r="AC605" t="s">
        <v>38</v>
      </c>
      <c r="AD605" t="str">
        <f t="shared" si="72"/>
        <v>bad</v>
      </c>
    </row>
    <row r="606" spans="1:30" x14ac:dyDescent="0.35">
      <c r="A606" t="s">
        <v>943</v>
      </c>
      <c r="B606" t="s">
        <v>944</v>
      </c>
      <c r="C606" t="s">
        <v>945</v>
      </c>
      <c r="D606" t="s">
        <v>50</v>
      </c>
      <c r="E606" t="s">
        <v>29</v>
      </c>
      <c r="F606">
        <v>19</v>
      </c>
      <c r="G606" t="s">
        <v>1889</v>
      </c>
      <c r="H606" t="str">
        <f t="shared" si="73"/>
        <v>04</v>
      </c>
      <c r="I606" t="str">
        <f t="shared" si="74"/>
        <v>04</v>
      </c>
      <c r="J606" t="str">
        <f t="shared" si="75"/>
        <v>2023</v>
      </c>
      <c r="K606" t="s">
        <v>1429</v>
      </c>
      <c r="L606" t="s">
        <v>128</v>
      </c>
      <c r="M606" t="s">
        <v>129</v>
      </c>
      <c r="N606" t="s">
        <v>130</v>
      </c>
      <c r="O606" t="s">
        <v>33</v>
      </c>
      <c r="P606" t="s">
        <v>59</v>
      </c>
      <c r="Q606" t="s">
        <v>60</v>
      </c>
      <c r="R606">
        <v>1</v>
      </c>
      <c r="S606">
        <v>11995</v>
      </c>
      <c r="T606">
        <v>0</v>
      </c>
      <c r="U606">
        <v>0</v>
      </c>
      <c r="V606">
        <f t="shared" si="76"/>
        <v>11995</v>
      </c>
      <c r="W606" t="s">
        <v>566</v>
      </c>
      <c r="X606" t="s">
        <v>53</v>
      </c>
      <c r="Y606" t="s">
        <v>37</v>
      </c>
      <c r="Z606">
        <f t="shared" si="77"/>
        <v>6446.8042372881346</v>
      </c>
      <c r="AA606" t="s">
        <v>722</v>
      </c>
      <c r="AB606" t="s">
        <v>38</v>
      </c>
      <c r="AC606" t="s">
        <v>38</v>
      </c>
      <c r="AD606" t="str">
        <f t="shared" si="72"/>
        <v>bad</v>
      </c>
    </row>
    <row r="607" spans="1:30" x14ac:dyDescent="0.35">
      <c r="A607" t="s">
        <v>143</v>
      </c>
      <c r="B607" t="s">
        <v>144</v>
      </c>
      <c r="C607" t="s">
        <v>145</v>
      </c>
      <c r="D607" t="s">
        <v>102</v>
      </c>
      <c r="E607" t="s">
        <v>29</v>
      </c>
      <c r="F607">
        <v>9</v>
      </c>
      <c r="G607" t="s">
        <v>1889</v>
      </c>
      <c r="H607" t="str">
        <f t="shared" si="73"/>
        <v>04</v>
      </c>
      <c r="I607" t="str">
        <f t="shared" si="74"/>
        <v>04</v>
      </c>
      <c r="J607" t="str">
        <f t="shared" si="75"/>
        <v>2023</v>
      </c>
      <c r="K607" t="s">
        <v>1430</v>
      </c>
      <c r="L607" t="s">
        <v>128</v>
      </c>
      <c r="M607" t="s">
        <v>129</v>
      </c>
      <c r="N607" t="s">
        <v>130</v>
      </c>
      <c r="O607" t="s">
        <v>33</v>
      </c>
      <c r="P607" t="s">
        <v>176</v>
      </c>
      <c r="Q607" t="s">
        <v>103</v>
      </c>
      <c r="R607">
        <v>1</v>
      </c>
      <c r="S607">
        <v>11995</v>
      </c>
      <c r="T607">
        <v>0</v>
      </c>
      <c r="U607">
        <v>0</v>
      </c>
      <c r="V607">
        <f t="shared" si="76"/>
        <v>11995</v>
      </c>
      <c r="W607" t="s">
        <v>35</v>
      </c>
      <c r="X607" t="s">
        <v>104</v>
      </c>
      <c r="Y607" t="s">
        <v>37</v>
      </c>
      <c r="Z607">
        <f t="shared" si="77"/>
        <v>6446.8042372881346</v>
      </c>
      <c r="AA607" t="s">
        <v>591</v>
      </c>
      <c r="AB607" t="s">
        <v>38</v>
      </c>
      <c r="AC607" t="s">
        <v>38</v>
      </c>
      <c r="AD607" t="str">
        <f t="shared" si="72"/>
        <v>bad</v>
      </c>
    </row>
    <row r="608" spans="1:30" x14ac:dyDescent="0.35">
      <c r="A608" t="s">
        <v>113</v>
      </c>
      <c r="B608" t="s">
        <v>114</v>
      </c>
      <c r="C608" t="s">
        <v>115</v>
      </c>
      <c r="D608" t="s">
        <v>44</v>
      </c>
      <c r="E608" t="s">
        <v>29</v>
      </c>
      <c r="F608">
        <v>20</v>
      </c>
      <c r="G608" t="s">
        <v>1883</v>
      </c>
      <c r="H608" t="str">
        <f t="shared" si="73"/>
        <v>05</v>
      </c>
      <c r="I608" t="str">
        <f t="shared" si="74"/>
        <v>04</v>
      </c>
      <c r="J608" t="str">
        <f t="shared" si="75"/>
        <v>2023</v>
      </c>
      <c r="K608" t="s">
        <v>1431</v>
      </c>
      <c r="L608" t="s">
        <v>128</v>
      </c>
      <c r="M608" t="s">
        <v>129</v>
      </c>
      <c r="N608" t="s">
        <v>130</v>
      </c>
      <c r="O608" t="s">
        <v>33</v>
      </c>
      <c r="P608" t="s">
        <v>185</v>
      </c>
      <c r="Q608" t="s">
        <v>186</v>
      </c>
      <c r="R608">
        <v>1</v>
      </c>
      <c r="S608">
        <v>11995</v>
      </c>
      <c r="T608">
        <v>0</v>
      </c>
      <c r="U608">
        <v>0</v>
      </c>
      <c r="V608">
        <f t="shared" si="76"/>
        <v>11995</v>
      </c>
      <c r="W608" t="s">
        <v>35</v>
      </c>
      <c r="X608" t="s">
        <v>55</v>
      </c>
      <c r="Y608" t="s">
        <v>37</v>
      </c>
      <c r="Z608">
        <f t="shared" si="77"/>
        <v>6446.8042372881346</v>
      </c>
      <c r="AA608" t="s">
        <v>724</v>
      </c>
      <c r="AB608" t="s">
        <v>38</v>
      </c>
      <c r="AC608" t="s">
        <v>38</v>
      </c>
      <c r="AD608" t="str">
        <f t="shared" si="72"/>
        <v>bad</v>
      </c>
    </row>
    <row r="609" spans="1:30" x14ac:dyDescent="0.35">
      <c r="A609" t="s">
        <v>25</v>
      </c>
      <c r="B609" t="s">
        <v>26</v>
      </c>
      <c r="C609" t="s">
        <v>27</v>
      </c>
      <c r="D609" t="s">
        <v>44</v>
      </c>
      <c r="E609" t="s">
        <v>29</v>
      </c>
      <c r="F609">
        <v>52</v>
      </c>
      <c r="G609" t="s">
        <v>1883</v>
      </c>
      <c r="H609" t="str">
        <f t="shared" si="73"/>
        <v>05</v>
      </c>
      <c r="I609" t="str">
        <f t="shared" si="74"/>
        <v>04</v>
      </c>
      <c r="J609" t="str">
        <f t="shared" si="75"/>
        <v>2023</v>
      </c>
      <c r="K609" t="s">
        <v>1432</v>
      </c>
      <c r="L609" t="s">
        <v>128</v>
      </c>
      <c r="M609" t="s">
        <v>129</v>
      </c>
      <c r="N609" t="s">
        <v>130</v>
      </c>
      <c r="O609" t="s">
        <v>33</v>
      </c>
      <c r="P609" t="s">
        <v>189</v>
      </c>
      <c r="Q609" t="s">
        <v>189</v>
      </c>
      <c r="R609">
        <v>1</v>
      </c>
      <c r="S609">
        <v>11995</v>
      </c>
      <c r="T609">
        <v>0</v>
      </c>
      <c r="U609">
        <v>840</v>
      </c>
      <c r="V609">
        <f t="shared" si="76"/>
        <v>11995</v>
      </c>
      <c r="W609" t="s">
        <v>35</v>
      </c>
      <c r="X609" t="s">
        <v>55</v>
      </c>
      <c r="Y609" t="s">
        <v>37</v>
      </c>
      <c r="Z609">
        <f t="shared" si="77"/>
        <v>6446.8042372881346</v>
      </c>
      <c r="AA609" t="s">
        <v>724</v>
      </c>
      <c r="AB609" t="s">
        <v>38</v>
      </c>
      <c r="AC609" t="s">
        <v>38</v>
      </c>
      <c r="AD609" t="str">
        <f t="shared" si="72"/>
        <v>bad</v>
      </c>
    </row>
    <row r="610" spans="1:30" x14ac:dyDescent="0.35">
      <c r="A610" t="s">
        <v>686</v>
      </c>
      <c r="B610" t="s">
        <v>687</v>
      </c>
      <c r="C610" t="s">
        <v>688</v>
      </c>
      <c r="D610" t="s">
        <v>44</v>
      </c>
      <c r="E610" t="s">
        <v>29</v>
      </c>
      <c r="F610">
        <v>10</v>
      </c>
      <c r="G610" t="s">
        <v>1883</v>
      </c>
      <c r="H610" t="str">
        <f t="shared" si="73"/>
        <v>05</v>
      </c>
      <c r="I610" t="str">
        <f t="shared" si="74"/>
        <v>04</v>
      </c>
      <c r="J610" t="str">
        <f t="shared" si="75"/>
        <v>2023</v>
      </c>
      <c r="K610" t="s">
        <v>1433</v>
      </c>
      <c r="L610" t="s">
        <v>128</v>
      </c>
      <c r="M610" t="s">
        <v>129</v>
      </c>
      <c r="N610" t="s">
        <v>130</v>
      </c>
      <c r="O610" t="s">
        <v>33</v>
      </c>
      <c r="P610" t="s">
        <v>1434</v>
      </c>
      <c r="Q610" t="s">
        <v>1434</v>
      </c>
      <c r="R610">
        <v>1</v>
      </c>
      <c r="S610">
        <v>11995</v>
      </c>
      <c r="T610">
        <v>0</v>
      </c>
      <c r="U610">
        <v>1000</v>
      </c>
      <c r="V610">
        <f t="shared" si="76"/>
        <v>11995</v>
      </c>
      <c r="W610" t="s">
        <v>690</v>
      </c>
      <c r="X610" t="s">
        <v>55</v>
      </c>
      <c r="Y610" t="s">
        <v>37</v>
      </c>
      <c r="Z610">
        <f t="shared" si="77"/>
        <v>6446.8042372881346</v>
      </c>
      <c r="AA610" t="s">
        <v>724</v>
      </c>
      <c r="AB610" t="s">
        <v>38</v>
      </c>
      <c r="AC610" t="s">
        <v>38</v>
      </c>
      <c r="AD610" t="str">
        <f t="shared" si="72"/>
        <v>bad</v>
      </c>
    </row>
    <row r="611" spans="1:30" x14ac:dyDescent="0.35">
      <c r="A611" t="s">
        <v>63</v>
      </c>
      <c r="B611" t="s">
        <v>64</v>
      </c>
      <c r="C611" t="s">
        <v>65</v>
      </c>
      <c r="D611" t="s">
        <v>44</v>
      </c>
      <c r="E611" t="s">
        <v>29</v>
      </c>
      <c r="F611">
        <v>41</v>
      </c>
      <c r="G611" t="s">
        <v>1890</v>
      </c>
      <c r="H611" t="str">
        <f t="shared" si="73"/>
        <v>06</v>
      </c>
      <c r="I611" t="str">
        <f t="shared" si="74"/>
        <v>04</v>
      </c>
      <c r="J611" t="str">
        <f t="shared" si="75"/>
        <v>2023</v>
      </c>
      <c r="K611" t="s">
        <v>1435</v>
      </c>
      <c r="L611" t="s">
        <v>128</v>
      </c>
      <c r="M611" t="s">
        <v>129</v>
      </c>
      <c r="N611" t="s">
        <v>130</v>
      </c>
      <c r="O611" t="s">
        <v>33</v>
      </c>
      <c r="P611" t="s">
        <v>190</v>
      </c>
      <c r="Q611" t="s">
        <v>191</v>
      </c>
      <c r="R611">
        <v>1</v>
      </c>
      <c r="S611">
        <v>11995</v>
      </c>
      <c r="T611">
        <v>3598</v>
      </c>
      <c r="U611">
        <v>0</v>
      </c>
      <c r="V611">
        <f t="shared" si="76"/>
        <v>8397</v>
      </c>
      <c r="W611" t="s">
        <v>35</v>
      </c>
      <c r="X611" t="s">
        <v>47</v>
      </c>
      <c r="Y611" t="s">
        <v>37</v>
      </c>
      <c r="Z611">
        <f t="shared" si="77"/>
        <v>4513.0316949152548</v>
      </c>
      <c r="AA611" t="s">
        <v>847</v>
      </c>
      <c r="AB611" t="s">
        <v>48</v>
      </c>
      <c r="AC611" t="s">
        <v>48</v>
      </c>
      <c r="AD611" t="str">
        <f t="shared" si="72"/>
        <v>bad</v>
      </c>
    </row>
    <row r="612" spans="1:30" x14ac:dyDescent="0.35">
      <c r="A612" t="s">
        <v>686</v>
      </c>
      <c r="B612" t="s">
        <v>687</v>
      </c>
      <c r="C612" t="s">
        <v>688</v>
      </c>
      <c r="D612" t="s">
        <v>44</v>
      </c>
      <c r="E612" t="s">
        <v>29</v>
      </c>
      <c r="F612">
        <v>11</v>
      </c>
      <c r="G612" t="s">
        <v>1890</v>
      </c>
      <c r="H612" t="str">
        <f t="shared" si="73"/>
        <v>06</v>
      </c>
      <c r="I612" t="str">
        <f t="shared" si="74"/>
        <v>04</v>
      </c>
      <c r="J612" t="str">
        <f t="shared" si="75"/>
        <v>2023</v>
      </c>
      <c r="K612" t="s">
        <v>1436</v>
      </c>
      <c r="L612" t="s">
        <v>128</v>
      </c>
      <c r="M612" t="s">
        <v>129</v>
      </c>
      <c r="N612" t="s">
        <v>130</v>
      </c>
      <c r="O612" t="s">
        <v>33</v>
      </c>
      <c r="P612" t="s">
        <v>1437</v>
      </c>
      <c r="Q612" t="s">
        <v>1438</v>
      </c>
      <c r="R612">
        <v>1</v>
      </c>
      <c r="S612">
        <v>11995</v>
      </c>
      <c r="T612">
        <v>0</v>
      </c>
      <c r="U612">
        <v>0</v>
      </c>
      <c r="V612">
        <f t="shared" si="76"/>
        <v>11995</v>
      </c>
      <c r="W612" t="s">
        <v>690</v>
      </c>
      <c r="X612" t="s">
        <v>55</v>
      </c>
      <c r="Y612" t="s">
        <v>37</v>
      </c>
      <c r="Z612">
        <f t="shared" si="77"/>
        <v>6446.8042372881346</v>
      </c>
      <c r="AA612" t="s">
        <v>724</v>
      </c>
      <c r="AB612" t="s">
        <v>38</v>
      </c>
      <c r="AC612" t="s">
        <v>38</v>
      </c>
      <c r="AD612" t="str">
        <f t="shared" si="72"/>
        <v>bad</v>
      </c>
    </row>
    <row r="613" spans="1:30" x14ac:dyDescent="0.35">
      <c r="A613" t="s">
        <v>63</v>
      </c>
      <c r="B613" t="s">
        <v>64</v>
      </c>
      <c r="C613" t="s">
        <v>65</v>
      </c>
      <c r="D613" t="s">
        <v>44</v>
      </c>
      <c r="E613" t="s">
        <v>29</v>
      </c>
      <c r="F613">
        <v>48</v>
      </c>
      <c r="G613" t="s">
        <v>1879</v>
      </c>
      <c r="H613" t="str">
        <f t="shared" si="73"/>
        <v>07</v>
      </c>
      <c r="I613" t="str">
        <f t="shared" si="74"/>
        <v>04</v>
      </c>
      <c r="J613" t="str">
        <f t="shared" si="75"/>
        <v>2023</v>
      </c>
      <c r="K613" t="s">
        <v>1439</v>
      </c>
      <c r="L613" t="s">
        <v>128</v>
      </c>
      <c r="M613" t="s">
        <v>129</v>
      </c>
      <c r="N613" t="s">
        <v>130</v>
      </c>
      <c r="O613" t="s">
        <v>33</v>
      </c>
      <c r="P613" t="s">
        <v>200</v>
      </c>
      <c r="Q613" t="s">
        <v>201</v>
      </c>
      <c r="R613">
        <v>1</v>
      </c>
      <c r="S613">
        <v>11995</v>
      </c>
      <c r="T613">
        <v>4798</v>
      </c>
      <c r="U613">
        <v>0</v>
      </c>
      <c r="V613">
        <f t="shared" si="76"/>
        <v>7197</v>
      </c>
      <c r="W613" t="s">
        <v>35</v>
      </c>
      <c r="X613" t="s">
        <v>47</v>
      </c>
      <c r="Y613" t="s">
        <v>37</v>
      </c>
      <c r="Z613">
        <f t="shared" si="77"/>
        <v>3868.0825423728816</v>
      </c>
      <c r="AA613" t="s">
        <v>847</v>
      </c>
      <c r="AB613" t="s">
        <v>48</v>
      </c>
      <c r="AC613" t="s">
        <v>48</v>
      </c>
      <c r="AD613" t="str">
        <f t="shared" si="72"/>
        <v>bad</v>
      </c>
    </row>
    <row r="614" spans="1:30" x14ac:dyDescent="0.35">
      <c r="A614" t="s">
        <v>63</v>
      </c>
      <c r="B614" t="s">
        <v>64</v>
      </c>
      <c r="C614" t="s">
        <v>65</v>
      </c>
      <c r="D614" t="s">
        <v>44</v>
      </c>
      <c r="E614" t="s">
        <v>29</v>
      </c>
      <c r="F614">
        <v>49</v>
      </c>
      <c r="G614" t="s">
        <v>1879</v>
      </c>
      <c r="H614" t="str">
        <f t="shared" si="73"/>
        <v>07</v>
      </c>
      <c r="I614" t="str">
        <f t="shared" si="74"/>
        <v>04</v>
      </c>
      <c r="J614" t="str">
        <f t="shared" si="75"/>
        <v>2023</v>
      </c>
      <c r="K614" t="s">
        <v>1440</v>
      </c>
      <c r="L614" t="s">
        <v>128</v>
      </c>
      <c r="M614" t="s">
        <v>129</v>
      </c>
      <c r="N614" t="s">
        <v>130</v>
      </c>
      <c r="O614" t="s">
        <v>33</v>
      </c>
      <c r="P614" t="s">
        <v>202</v>
      </c>
      <c r="Q614" t="s">
        <v>203</v>
      </c>
      <c r="R614">
        <v>1</v>
      </c>
      <c r="S614">
        <v>11995</v>
      </c>
      <c r="T614">
        <v>4798</v>
      </c>
      <c r="U614">
        <v>0</v>
      </c>
      <c r="V614">
        <f t="shared" si="76"/>
        <v>7197</v>
      </c>
      <c r="W614" t="s">
        <v>35</v>
      </c>
      <c r="X614" t="s">
        <v>47</v>
      </c>
      <c r="Y614" t="s">
        <v>37</v>
      </c>
      <c r="Z614">
        <f t="shared" si="77"/>
        <v>3868.0825423728816</v>
      </c>
      <c r="AA614" t="s">
        <v>847</v>
      </c>
      <c r="AB614" t="s">
        <v>48</v>
      </c>
      <c r="AC614" t="s">
        <v>48</v>
      </c>
      <c r="AD614" t="str">
        <f t="shared" si="72"/>
        <v>bad</v>
      </c>
    </row>
    <row r="615" spans="1:30" x14ac:dyDescent="0.35">
      <c r="A615" t="s">
        <v>63</v>
      </c>
      <c r="B615" t="s">
        <v>64</v>
      </c>
      <c r="C615" t="s">
        <v>65</v>
      </c>
      <c r="D615" t="s">
        <v>72</v>
      </c>
      <c r="E615" t="s">
        <v>29</v>
      </c>
      <c r="F615">
        <v>57</v>
      </c>
      <c r="G615" t="s">
        <v>1880</v>
      </c>
      <c r="H615" t="str">
        <f t="shared" si="73"/>
        <v>08</v>
      </c>
      <c r="I615" t="str">
        <f t="shared" si="74"/>
        <v>04</v>
      </c>
      <c r="J615" t="str">
        <f t="shared" si="75"/>
        <v>2023</v>
      </c>
      <c r="K615" t="s">
        <v>1441</v>
      </c>
      <c r="L615" t="s">
        <v>128</v>
      </c>
      <c r="M615" t="s">
        <v>129</v>
      </c>
      <c r="N615" t="s">
        <v>130</v>
      </c>
      <c r="O615" t="s">
        <v>33</v>
      </c>
      <c r="P615" t="s">
        <v>222</v>
      </c>
      <c r="Q615" t="s">
        <v>223</v>
      </c>
      <c r="R615">
        <v>1</v>
      </c>
      <c r="S615">
        <v>11995</v>
      </c>
      <c r="T615">
        <v>4798</v>
      </c>
      <c r="U615">
        <v>0</v>
      </c>
      <c r="V615">
        <f t="shared" si="76"/>
        <v>7197</v>
      </c>
      <c r="W615" t="s">
        <v>35</v>
      </c>
      <c r="X615" t="s">
        <v>75</v>
      </c>
      <c r="Y615" t="s">
        <v>37</v>
      </c>
      <c r="Z615">
        <f t="shared" si="77"/>
        <v>3868.0825423728816</v>
      </c>
      <c r="AA615" t="s">
        <v>856</v>
      </c>
      <c r="AB615" t="s">
        <v>48</v>
      </c>
      <c r="AC615" t="s">
        <v>48</v>
      </c>
      <c r="AD615" t="str">
        <f t="shared" si="72"/>
        <v>bad</v>
      </c>
    </row>
    <row r="616" spans="1:30" x14ac:dyDescent="0.35">
      <c r="A616" t="s">
        <v>668</v>
      </c>
      <c r="B616" t="s">
        <v>669</v>
      </c>
      <c r="C616" t="s">
        <v>670</v>
      </c>
      <c r="D616" t="s">
        <v>72</v>
      </c>
      <c r="E616" t="s">
        <v>29</v>
      </c>
      <c r="F616">
        <v>44</v>
      </c>
      <c r="G616" t="s">
        <v>1880</v>
      </c>
      <c r="H616" t="str">
        <f t="shared" si="73"/>
        <v>08</v>
      </c>
      <c r="I616" t="str">
        <f t="shared" si="74"/>
        <v>04</v>
      </c>
      <c r="J616" t="str">
        <f t="shared" si="75"/>
        <v>2023</v>
      </c>
      <c r="K616" t="s">
        <v>1442</v>
      </c>
      <c r="L616" t="s">
        <v>128</v>
      </c>
      <c r="M616" t="s">
        <v>129</v>
      </c>
      <c r="N616" t="s">
        <v>130</v>
      </c>
      <c r="O616" t="s">
        <v>33</v>
      </c>
      <c r="P616" t="s">
        <v>253</v>
      </c>
      <c r="Q616" t="s">
        <v>254</v>
      </c>
      <c r="R616">
        <v>1</v>
      </c>
      <c r="S616">
        <v>11995</v>
      </c>
      <c r="T616">
        <v>7197</v>
      </c>
      <c r="U616">
        <v>0</v>
      </c>
      <c r="V616">
        <f t="shared" si="76"/>
        <v>4798</v>
      </c>
      <c r="W616" t="s">
        <v>566</v>
      </c>
      <c r="X616" t="s">
        <v>75</v>
      </c>
      <c r="Y616" t="s">
        <v>37</v>
      </c>
      <c r="Z616">
        <f t="shared" si="77"/>
        <v>2578.7216949152544</v>
      </c>
      <c r="AA616" t="s">
        <v>856</v>
      </c>
      <c r="AB616" t="s">
        <v>48</v>
      </c>
      <c r="AC616" t="s">
        <v>48</v>
      </c>
      <c r="AD616" t="str">
        <f t="shared" si="72"/>
        <v>bad</v>
      </c>
    </row>
    <row r="617" spans="1:30" x14ac:dyDescent="0.35">
      <c r="A617" t="s">
        <v>143</v>
      </c>
      <c r="B617" t="s">
        <v>144</v>
      </c>
      <c r="C617" t="s">
        <v>145</v>
      </c>
      <c r="D617" t="s">
        <v>50</v>
      </c>
      <c r="E617" t="s">
        <v>29</v>
      </c>
      <c r="F617">
        <v>27</v>
      </c>
      <c r="G617" t="s">
        <v>1880</v>
      </c>
      <c r="H617" t="str">
        <f t="shared" si="73"/>
        <v>08</v>
      </c>
      <c r="I617" t="str">
        <f t="shared" si="74"/>
        <v>04</v>
      </c>
      <c r="J617" t="str">
        <f t="shared" si="75"/>
        <v>2023</v>
      </c>
      <c r="K617" t="s">
        <v>1443</v>
      </c>
      <c r="L617" t="s">
        <v>128</v>
      </c>
      <c r="M617" t="s">
        <v>129</v>
      </c>
      <c r="N617" t="s">
        <v>130</v>
      </c>
      <c r="O617" t="s">
        <v>33</v>
      </c>
      <c r="P617" t="s">
        <v>250</v>
      </c>
      <c r="Q617" t="s">
        <v>251</v>
      </c>
      <c r="R617">
        <v>1</v>
      </c>
      <c r="S617">
        <v>11995</v>
      </c>
      <c r="T617">
        <v>2399</v>
      </c>
      <c r="U617">
        <v>0</v>
      </c>
      <c r="V617">
        <f t="shared" si="76"/>
        <v>9596</v>
      </c>
      <c r="W617" t="s">
        <v>35</v>
      </c>
      <c r="X617" t="s">
        <v>53</v>
      </c>
      <c r="Y617" t="s">
        <v>37</v>
      </c>
      <c r="Z617">
        <f t="shared" si="77"/>
        <v>5157.4433898305087</v>
      </c>
      <c r="AA617" t="s">
        <v>722</v>
      </c>
      <c r="AB617" t="s">
        <v>48</v>
      </c>
      <c r="AC617" t="s">
        <v>48</v>
      </c>
      <c r="AD617" t="str">
        <f t="shared" si="72"/>
        <v>bad</v>
      </c>
    </row>
    <row r="618" spans="1:30" x14ac:dyDescent="0.35">
      <c r="A618" t="s">
        <v>585</v>
      </c>
      <c r="B618" t="s">
        <v>586</v>
      </c>
      <c r="C618" t="s">
        <v>587</v>
      </c>
      <c r="D618" t="s">
        <v>50</v>
      </c>
      <c r="E618" t="s">
        <v>29</v>
      </c>
      <c r="F618">
        <v>44</v>
      </c>
      <c r="G618" t="s">
        <v>1880</v>
      </c>
      <c r="H618" t="str">
        <f t="shared" si="73"/>
        <v>08</v>
      </c>
      <c r="I618" t="str">
        <f t="shared" si="74"/>
        <v>04</v>
      </c>
      <c r="J618" t="str">
        <f t="shared" si="75"/>
        <v>2023</v>
      </c>
      <c r="K618" t="s">
        <v>1444</v>
      </c>
      <c r="L618" t="s">
        <v>128</v>
      </c>
      <c r="M618" t="s">
        <v>129</v>
      </c>
      <c r="N618" t="s">
        <v>130</v>
      </c>
      <c r="O618" t="s">
        <v>33</v>
      </c>
      <c r="P618" t="s">
        <v>1445</v>
      </c>
      <c r="Q618" t="s">
        <v>1446</v>
      </c>
      <c r="R618">
        <v>1</v>
      </c>
      <c r="S618">
        <v>11995</v>
      </c>
      <c r="T618">
        <v>4798</v>
      </c>
      <c r="U618">
        <v>0</v>
      </c>
      <c r="V618">
        <f t="shared" si="76"/>
        <v>7197</v>
      </c>
      <c r="W618" t="s">
        <v>566</v>
      </c>
      <c r="X618" t="s">
        <v>53</v>
      </c>
      <c r="Y618" t="s">
        <v>37</v>
      </c>
      <c r="Z618">
        <f t="shared" si="77"/>
        <v>3868.0825423728816</v>
      </c>
      <c r="AA618" t="s">
        <v>722</v>
      </c>
      <c r="AB618" t="s">
        <v>48</v>
      </c>
      <c r="AC618" t="s">
        <v>48</v>
      </c>
      <c r="AD618" t="str">
        <f t="shared" si="72"/>
        <v>bad</v>
      </c>
    </row>
    <row r="619" spans="1:30" x14ac:dyDescent="0.35">
      <c r="A619" t="s">
        <v>575</v>
      </c>
      <c r="B619" t="s">
        <v>576</v>
      </c>
      <c r="C619" t="s">
        <v>577</v>
      </c>
      <c r="D619" t="s">
        <v>72</v>
      </c>
      <c r="E619" t="s">
        <v>29</v>
      </c>
      <c r="F619">
        <v>143</v>
      </c>
      <c r="G619" t="s">
        <v>1880</v>
      </c>
      <c r="H619" t="str">
        <f t="shared" si="73"/>
        <v>08</v>
      </c>
      <c r="I619" t="str">
        <f t="shared" si="74"/>
        <v>04</v>
      </c>
      <c r="J619" t="str">
        <f t="shared" si="75"/>
        <v>2023</v>
      </c>
      <c r="K619" t="s">
        <v>1447</v>
      </c>
      <c r="L619" t="s">
        <v>128</v>
      </c>
      <c r="M619" t="s">
        <v>129</v>
      </c>
      <c r="N619" t="s">
        <v>130</v>
      </c>
      <c r="O619" t="s">
        <v>33</v>
      </c>
      <c r="P619" t="s">
        <v>1448</v>
      </c>
      <c r="Q619" t="s">
        <v>1449</v>
      </c>
      <c r="R619">
        <v>1</v>
      </c>
      <c r="S619">
        <v>11995</v>
      </c>
      <c r="T619">
        <v>7197</v>
      </c>
      <c r="U619">
        <v>0</v>
      </c>
      <c r="V619">
        <f t="shared" si="76"/>
        <v>4798</v>
      </c>
      <c r="W619" t="s">
        <v>566</v>
      </c>
      <c r="X619" t="s">
        <v>75</v>
      </c>
      <c r="Y619" t="s">
        <v>37</v>
      </c>
      <c r="Z619">
        <f t="shared" si="77"/>
        <v>2578.7216949152544</v>
      </c>
      <c r="AA619" t="s">
        <v>856</v>
      </c>
      <c r="AB619" t="s">
        <v>48</v>
      </c>
      <c r="AC619" t="s">
        <v>48</v>
      </c>
      <c r="AD619" t="str">
        <f t="shared" si="72"/>
        <v>bad</v>
      </c>
    </row>
    <row r="620" spans="1:30" x14ac:dyDescent="0.35">
      <c r="A620" t="s">
        <v>113</v>
      </c>
      <c r="B620" t="s">
        <v>114</v>
      </c>
      <c r="C620" t="s">
        <v>115</v>
      </c>
      <c r="D620" t="s">
        <v>72</v>
      </c>
      <c r="E620" t="s">
        <v>29</v>
      </c>
      <c r="F620">
        <v>36</v>
      </c>
      <c r="G620" t="s">
        <v>1880</v>
      </c>
      <c r="H620" t="str">
        <f t="shared" si="73"/>
        <v>08</v>
      </c>
      <c r="I620" t="str">
        <f t="shared" si="74"/>
        <v>04</v>
      </c>
      <c r="J620" t="str">
        <f t="shared" si="75"/>
        <v>2023</v>
      </c>
      <c r="K620" t="s">
        <v>1450</v>
      </c>
      <c r="L620" t="s">
        <v>128</v>
      </c>
      <c r="M620" t="s">
        <v>129</v>
      </c>
      <c r="N620" t="s">
        <v>130</v>
      </c>
      <c r="O620" t="s">
        <v>33</v>
      </c>
      <c r="P620" t="s">
        <v>253</v>
      </c>
      <c r="Q620" t="s">
        <v>254</v>
      </c>
      <c r="R620">
        <v>1</v>
      </c>
      <c r="S620">
        <v>11995</v>
      </c>
      <c r="T620">
        <v>7197</v>
      </c>
      <c r="U620">
        <v>0</v>
      </c>
      <c r="V620">
        <f t="shared" si="76"/>
        <v>4798</v>
      </c>
      <c r="W620" t="s">
        <v>35</v>
      </c>
      <c r="X620" t="s">
        <v>75</v>
      </c>
      <c r="Y620" t="s">
        <v>37</v>
      </c>
      <c r="Z620">
        <f t="shared" si="77"/>
        <v>2578.7216949152544</v>
      </c>
      <c r="AA620" t="s">
        <v>856</v>
      </c>
      <c r="AB620" t="s">
        <v>48</v>
      </c>
      <c r="AC620" t="s">
        <v>48</v>
      </c>
      <c r="AD620" t="str">
        <f t="shared" si="72"/>
        <v>bad</v>
      </c>
    </row>
    <row r="621" spans="1:30" x14ac:dyDescent="0.35">
      <c r="A621" t="s">
        <v>113</v>
      </c>
      <c r="B621" t="s">
        <v>114</v>
      </c>
      <c r="C621" t="s">
        <v>115</v>
      </c>
      <c r="D621" t="s">
        <v>72</v>
      </c>
      <c r="E621" t="s">
        <v>29</v>
      </c>
      <c r="F621">
        <v>38</v>
      </c>
      <c r="G621" t="s">
        <v>1880</v>
      </c>
      <c r="H621" t="str">
        <f t="shared" si="73"/>
        <v>08</v>
      </c>
      <c r="I621" t="str">
        <f t="shared" si="74"/>
        <v>04</v>
      </c>
      <c r="J621" t="str">
        <f t="shared" si="75"/>
        <v>2023</v>
      </c>
      <c r="K621" t="s">
        <v>1451</v>
      </c>
      <c r="L621" t="s">
        <v>128</v>
      </c>
      <c r="M621" t="s">
        <v>129</v>
      </c>
      <c r="N621" t="s">
        <v>130</v>
      </c>
      <c r="O621" t="s">
        <v>33</v>
      </c>
      <c r="P621" t="s">
        <v>257</v>
      </c>
      <c r="Q621" t="s">
        <v>258</v>
      </c>
      <c r="R621">
        <v>1</v>
      </c>
      <c r="S621">
        <v>11995</v>
      </c>
      <c r="T621">
        <v>7197</v>
      </c>
      <c r="U621">
        <v>0</v>
      </c>
      <c r="V621">
        <f t="shared" si="76"/>
        <v>4798</v>
      </c>
      <c r="W621" t="s">
        <v>35</v>
      </c>
      <c r="X621" t="s">
        <v>75</v>
      </c>
      <c r="Y621" t="s">
        <v>37</v>
      </c>
      <c r="Z621">
        <f t="shared" si="77"/>
        <v>2578.7216949152544</v>
      </c>
      <c r="AA621" t="s">
        <v>856</v>
      </c>
      <c r="AB621" t="s">
        <v>48</v>
      </c>
      <c r="AC621" t="s">
        <v>48</v>
      </c>
      <c r="AD621" t="str">
        <f t="shared" si="72"/>
        <v>bad</v>
      </c>
    </row>
    <row r="622" spans="1:30" x14ac:dyDescent="0.35">
      <c r="A622" t="s">
        <v>668</v>
      </c>
      <c r="B622" t="s">
        <v>669</v>
      </c>
      <c r="C622" t="s">
        <v>670</v>
      </c>
      <c r="D622" t="s">
        <v>44</v>
      </c>
      <c r="E622" t="s">
        <v>29</v>
      </c>
      <c r="F622">
        <v>53</v>
      </c>
      <c r="G622" t="s">
        <v>1878</v>
      </c>
      <c r="H622" t="str">
        <f t="shared" si="73"/>
        <v>09</v>
      </c>
      <c r="I622" t="str">
        <f t="shared" si="74"/>
        <v>04</v>
      </c>
      <c r="J622" t="str">
        <f t="shared" si="75"/>
        <v>2023</v>
      </c>
      <c r="K622" t="s">
        <v>1452</v>
      </c>
      <c r="L622" t="s">
        <v>128</v>
      </c>
      <c r="M622" t="s">
        <v>270</v>
      </c>
      <c r="N622" t="s">
        <v>130</v>
      </c>
      <c r="O622" t="s">
        <v>33</v>
      </c>
      <c r="P622" t="s">
        <v>1413</v>
      </c>
      <c r="Q622" t="s">
        <v>1414</v>
      </c>
      <c r="R622">
        <v>1</v>
      </c>
      <c r="S622">
        <v>11995</v>
      </c>
      <c r="T622">
        <v>4798</v>
      </c>
      <c r="U622">
        <v>0</v>
      </c>
      <c r="V622">
        <f t="shared" si="76"/>
        <v>7197</v>
      </c>
      <c r="W622" t="s">
        <v>566</v>
      </c>
      <c r="X622" t="s">
        <v>55</v>
      </c>
      <c r="Y622" t="s">
        <v>37</v>
      </c>
      <c r="Z622">
        <f t="shared" si="77"/>
        <v>3868.0825423728816</v>
      </c>
      <c r="AA622" t="s">
        <v>724</v>
      </c>
      <c r="AB622" t="s">
        <v>48</v>
      </c>
      <c r="AC622" t="s">
        <v>48</v>
      </c>
      <c r="AD622" t="str">
        <f t="shared" si="72"/>
        <v>bad</v>
      </c>
    </row>
    <row r="623" spans="1:30" x14ac:dyDescent="0.35">
      <c r="A623" t="s">
        <v>25</v>
      </c>
      <c r="B623" t="s">
        <v>26</v>
      </c>
      <c r="C623" t="s">
        <v>27</v>
      </c>
      <c r="D623" t="s">
        <v>72</v>
      </c>
      <c r="E623" t="s">
        <v>29</v>
      </c>
      <c r="F623">
        <v>117</v>
      </c>
      <c r="G623" t="s">
        <v>1878</v>
      </c>
      <c r="H623" t="str">
        <f t="shared" si="73"/>
        <v>09</v>
      </c>
      <c r="I623" t="str">
        <f t="shared" si="74"/>
        <v>04</v>
      </c>
      <c r="J623" t="str">
        <f t="shared" si="75"/>
        <v>2023</v>
      </c>
      <c r="K623" t="s">
        <v>1453</v>
      </c>
      <c r="L623" t="s">
        <v>128</v>
      </c>
      <c r="M623" t="s">
        <v>270</v>
      </c>
      <c r="N623" t="s">
        <v>130</v>
      </c>
      <c r="O623" t="s">
        <v>33</v>
      </c>
      <c r="P623" t="s">
        <v>253</v>
      </c>
      <c r="Q623" t="s">
        <v>254</v>
      </c>
      <c r="R623">
        <v>1</v>
      </c>
      <c r="S623">
        <v>11995</v>
      </c>
      <c r="T623">
        <v>7197</v>
      </c>
      <c r="U623">
        <v>0</v>
      </c>
      <c r="V623">
        <f t="shared" si="76"/>
        <v>4798</v>
      </c>
      <c r="W623" t="s">
        <v>35</v>
      </c>
      <c r="X623" t="s">
        <v>75</v>
      </c>
      <c r="Y623" t="s">
        <v>37</v>
      </c>
      <c r="Z623">
        <f t="shared" si="77"/>
        <v>2578.7216949152544</v>
      </c>
      <c r="AA623" t="s">
        <v>856</v>
      </c>
      <c r="AB623" t="s">
        <v>48</v>
      </c>
      <c r="AC623" t="s">
        <v>48</v>
      </c>
      <c r="AD623" t="str">
        <f t="shared" si="72"/>
        <v>bad</v>
      </c>
    </row>
    <row r="624" spans="1:30" x14ac:dyDescent="0.35">
      <c r="A624" t="s">
        <v>97</v>
      </c>
      <c r="B624" t="s">
        <v>98</v>
      </c>
      <c r="C624" t="s">
        <v>99</v>
      </c>
      <c r="D624" t="s">
        <v>72</v>
      </c>
      <c r="E624" t="s">
        <v>29</v>
      </c>
      <c r="F624">
        <v>43</v>
      </c>
      <c r="G624" t="s">
        <v>1878</v>
      </c>
      <c r="H624" t="str">
        <f t="shared" si="73"/>
        <v>09</v>
      </c>
      <c r="I624" t="str">
        <f t="shared" si="74"/>
        <v>04</v>
      </c>
      <c r="J624" t="str">
        <f t="shared" si="75"/>
        <v>2023</v>
      </c>
      <c r="K624" t="s">
        <v>1454</v>
      </c>
      <c r="L624" t="s">
        <v>128</v>
      </c>
      <c r="M624" t="s">
        <v>270</v>
      </c>
      <c r="N624" t="s">
        <v>130</v>
      </c>
      <c r="O624" t="s">
        <v>33</v>
      </c>
      <c r="P624" t="s">
        <v>253</v>
      </c>
      <c r="Q624" t="s">
        <v>254</v>
      </c>
      <c r="R624">
        <v>1</v>
      </c>
      <c r="S624">
        <v>11995</v>
      </c>
      <c r="T624">
        <v>7197</v>
      </c>
      <c r="U624">
        <v>0</v>
      </c>
      <c r="V624">
        <f t="shared" si="76"/>
        <v>4798</v>
      </c>
      <c r="W624" t="s">
        <v>35</v>
      </c>
      <c r="X624" t="s">
        <v>75</v>
      </c>
      <c r="Y624" t="s">
        <v>37</v>
      </c>
      <c r="Z624">
        <f t="shared" si="77"/>
        <v>2578.7216949152544</v>
      </c>
      <c r="AA624" t="s">
        <v>856</v>
      </c>
      <c r="AB624" t="s">
        <v>48</v>
      </c>
      <c r="AC624" t="s">
        <v>48</v>
      </c>
      <c r="AD624" t="str">
        <f t="shared" si="72"/>
        <v>bad</v>
      </c>
    </row>
    <row r="625" spans="1:30" x14ac:dyDescent="0.35">
      <c r="A625" t="s">
        <v>97</v>
      </c>
      <c r="B625" t="s">
        <v>98</v>
      </c>
      <c r="C625" t="s">
        <v>99</v>
      </c>
      <c r="D625" t="s">
        <v>72</v>
      </c>
      <c r="E625" t="s">
        <v>29</v>
      </c>
      <c r="F625">
        <v>50</v>
      </c>
      <c r="G625" t="s">
        <v>1878</v>
      </c>
      <c r="H625" t="str">
        <f t="shared" si="73"/>
        <v>09</v>
      </c>
      <c r="I625" t="str">
        <f t="shared" si="74"/>
        <v>04</v>
      </c>
      <c r="J625" t="str">
        <f t="shared" si="75"/>
        <v>2023</v>
      </c>
      <c r="K625" t="s">
        <v>1455</v>
      </c>
      <c r="L625" t="s">
        <v>128</v>
      </c>
      <c r="M625" t="s">
        <v>270</v>
      </c>
      <c r="N625" t="s">
        <v>130</v>
      </c>
      <c r="O625" t="s">
        <v>33</v>
      </c>
      <c r="P625" t="s">
        <v>257</v>
      </c>
      <c r="Q625" t="s">
        <v>258</v>
      </c>
      <c r="R625">
        <v>1</v>
      </c>
      <c r="S625">
        <v>11995</v>
      </c>
      <c r="T625">
        <v>7197</v>
      </c>
      <c r="U625">
        <v>0</v>
      </c>
      <c r="V625">
        <f t="shared" si="76"/>
        <v>4798</v>
      </c>
      <c r="W625" t="s">
        <v>35</v>
      </c>
      <c r="X625" t="s">
        <v>75</v>
      </c>
      <c r="Y625" t="s">
        <v>37</v>
      </c>
      <c r="Z625">
        <f t="shared" si="77"/>
        <v>2578.7216949152544</v>
      </c>
      <c r="AA625" t="s">
        <v>856</v>
      </c>
      <c r="AB625" t="s">
        <v>48</v>
      </c>
      <c r="AC625" t="s">
        <v>48</v>
      </c>
      <c r="AD625" t="str">
        <f t="shared" si="72"/>
        <v>bad</v>
      </c>
    </row>
    <row r="626" spans="1:30" x14ac:dyDescent="0.35">
      <c r="A626" t="s">
        <v>585</v>
      </c>
      <c r="B626" t="s">
        <v>586</v>
      </c>
      <c r="C626" t="s">
        <v>587</v>
      </c>
      <c r="D626" t="s">
        <v>72</v>
      </c>
      <c r="E626" t="s">
        <v>29</v>
      </c>
      <c r="F626">
        <v>61</v>
      </c>
      <c r="G626" t="s">
        <v>1878</v>
      </c>
      <c r="H626" t="str">
        <f t="shared" si="73"/>
        <v>09</v>
      </c>
      <c r="I626" t="str">
        <f t="shared" si="74"/>
        <v>04</v>
      </c>
      <c r="J626" t="str">
        <f t="shared" si="75"/>
        <v>2023</v>
      </c>
      <c r="K626" t="s">
        <v>1456</v>
      </c>
      <c r="L626" t="s">
        <v>128</v>
      </c>
      <c r="M626" t="s">
        <v>270</v>
      </c>
      <c r="N626" t="s">
        <v>130</v>
      </c>
      <c r="O626" t="s">
        <v>33</v>
      </c>
      <c r="P626" t="s">
        <v>1457</v>
      </c>
      <c r="Q626" t="s">
        <v>1457</v>
      </c>
      <c r="R626">
        <v>1</v>
      </c>
      <c r="S626">
        <v>11995</v>
      </c>
      <c r="T626">
        <v>7197</v>
      </c>
      <c r="U626">
        <v>0</v>
      </c>
      <c r="V626">
        <f t="shared" si="76"/>
        <v>4798</v>
      </c>
      <c r="W626" t="s">
        <v>566</v>
      </c>
      <c r="X626" t="s">
        <v>75</v>
      </c>
      <c r="Y626" t="s">
        <v>37</v>
      </c>
      <c r="Z626">
        <f t="shared" si="77"/>
        <v>2578.7216949152544</v>
      </c>
      <c r="AA626" t="s">
        <v>856</v>
      </c>
      <c r="AB626" t="s">
        <v>48</v>
      </c>
      <c r="AC626" t="s">
        <v>48</v>
      </c>
      <c r="AD626" t="str">
        <f t="shared" si="72"/>
        <v>bad</v>
      </c>
    </row>
    <row r="627" spans="1:30" x14ac:dyDescent="0.35">
      <c r="A627" t="s">
        <v>568</v>
      </c>
      <c r="B627" t="s">
        <v>569</v>
      </c>
      <c r="C627" t="s">
        <v>570</v>
      </c>
      <c r="D627" t="s">
        <v>44</v>
      </c>
      <c r="E627" t="s">
        <v>29</v>
      </c>
      <c r="F627">
        <v>52</v>
      </c>
      <c r="G627" t="s">
        <v>1886</v>
      </c>
      <c r="H627" t="str">
        <f t="shared" si="73"/>
        <v>10</v>
      </c>
      <c r="I627" t="str">
        <f t="shared" si="74"/>
        <v>04</v>
      </c>
      <c r="J627" t="str">
        <f t="shared" si="75"/>
        <v>2023</v>
      </c>
      <c r="K627" t="s">
        <v>1458</v>
      </c>
      <c r="L627" t="s">
        <v>128</v>
      </c>
      <c r="M627" t="s">
        <v>270</v>
      </c>
      <c r="N627" t="s">
        <v>130</v>
      </c>
      <c r="O627" t="s">
        <v>33</v>
      </c>
      <c r="P627" t="s">
        <v>415</v>
      </c>
      <c r="Q627" t="s">
        <v>416</v>
      </c>
      <c r="R627">
        <v>1</v>
      </c>
      <c r="S627">
        <v>11995</v>
      </c>
      <c r="T627">
        <v>2399</v>
      </c>
      <c r="U627">
        <v>0</v>
      </c>
      <c r="V627">
        <f t="shared" si="76"/>
        <v>9596</v>
      </c>
      <c r="W627" t="s">
        <v>566</v>
      </c>
      <c r="X627" t="s">
        <v>55</v>
      </c>
      <c r="Y627" t="s">
        <v>37</v>
      </c>
      <c r="Z627">
        <f t="shared" si="77"/>
        <v>5157.4433898305087</v>
      </c>
      <c r="AA627" t="s">
        <v>724</v>
      </c>
      <c r="AB627" t="s">
        <v>48</v>
      </c>
      <c r="AC627" t="s">
        <v>48</v>
      </c>
      <c r="AD627" t="str">
        <f t="shared" si="72"/>
        <v>bad</v>
      </c>
    </row>
    <row r="628" spans="1:30" x14ac:dyDescent="0.35">
      <c r="A628" t="s">
        <v>113</v>
      </c>
      <c r="B628" t="s">
        <v>114</v>
      </c>
      <c r="C628" t="s">
        <v>115</v>
      </c>
      <c r="D628" t="s">
        <v>44</v>
      </c>
      <c r="E628" t="s">
        <v>29</v>
      </c>
      <c r="F628">
        <v>51</v>
      </c>
      <c r="G628" t="s">
        <v>1886</v>
      </c>
      <c r="H628" t="str">
        <f t="shared" si="73"/>
        <v>10</v>
      </c>
      <c r="I628" t="str">
        <f t="shared" si="74"/>
        <v>04</v>
      </c>
      <c r="J628" t="str">
        <f t="shared" si="75"/>
        <v>2023</v>
      </c>
      <c r="K628" t="s">
        <v>1459</v>
      </c>
      <c r="L628" t="s">
        <v>128</v>
      </c>
      <c r="M628" t="s">
        <v>270</v>
      </c>
      <c r="N628" t="s">
        <v>130</v>
      </c>
      <c r="O628" t="s">
        <v>33</v>
      </c>
      <c r="P628" t="s">
        <v>314</v>
      </c>
      <c r="Q628" t="s">
        <v>189</v>
      </c>
      <c r="R628">
        <v>1</v>
      </c>
      <c r="S628">
        <v>11995</v>
      </c>
      <c r="T628">
        <v>2399</v>
      </c>
      <c r="U628">
        <v>0</v>
      </c>
      <c r="V628">
        <f t="shared" si="76"/>
        <v>9596</v>
      </c>
      <c r="W628" t="s">
        <v>35</v>
      </c>
      <c r="X628" t="s">
        <v>55</v>
      </c>
      <c r="Y628" t="s">
        <v>37</v>
      </c>
      <c r="Z628">
        <f t="shared" si="77"/>
        <v>5157.4433898305087</v>
      </c>
      <c r="AA628" t="s">
        <v>724</v>
      </c>
      <c r="AB628" t="s">
        <v>48</v>
      </c>
      <c r="AC628" t="s">
        <v>48</v>
      </c>
      <c r="AD628" t="str">
        <f t="shared" si="72"/>
        <v>bad</v>
      </c>
    </row>
    <row r="629" spans="1:30" x14ac:dyDescent="0.35">
      <c r="A629" t="s">
        <v>561</v>
      </c>
      <c r="B629" t="s">
        <v>562</v>
      </c>
      <c r="C629" t="s">
        <v>563</v>
      </c>
      <c r="D629" t="s">
        <v>50</v>
      </c>
      <c r="E629" t="s">
        <v>29</v>
      </c>
      <c r="F629">
        <v>75</v>
      </c>
      <c r="G629" t="s">
        <v>1891</v>
      </c>
      <c r="H629" t="str">
        <f t="shared" si="73"/>
        <v>11</v>
      </c>
      <c r="I629" t="str">
        <f t="shared" si="74"/>
        <v>04</v>
      </c>
      <c r="J629" t="str">
        <f t="shared" si="75"/>
        <v>2023</v>
      </c>
      <c r="K629" t="s">
        <v>1460</v>
      </c>
      <c r="L629" t="s">
        <v>128</v>
      </c>
      <c r="M629" t="s">
        <v>270</v>
      </c>
      <c r="N629" t="s">
        <v>130</v>
      </c>
      <c r="O629" t="s">
        <v>33</v>
      </c>
      <c r="P629" t="s">
        <v>1445</v>
      </c>
      <c r="Q629" t="s">
        <v>1446</v>
      </c>
      <c r="R629">
        <v>1</v>
      </c>
      <c r="S629">
        <v>11995</v>
      </c>
      <c r="T629">
        <v>4798</v>
      </c>
      <c r="U629">
        <v>0</v>
      </c>
      <c r="V629">
        <f t="shared" si="76"/>
        <v>7197</v>
      </c>
      <c r="W629" t="s">
        <v>566</v>
      </c>
      <c r="X629" t="s">
        <v>53</v>
      </c>
      <c r="Y629" t="s">
        <v>37</v>
      </c>
      <c r="Z629">
        <f t="shared" si="77"/>
        <v>3868.0825423728816</v>
      </c>
      <c r="AA629" t="s">
        <v>722</v>
      </c>
      <c r="AB629" t="s">
        <v>48</v>
      </c>
      <c r="AC629" t="s">
        <v>48</v>
      </c>
      <c r="AD629" t="str">
        <f t="shared" si="72"/>
        <v>bad</v>
      </c>
    </row>
    <row r="630" spans="1:30" x14ac:dyDescent="0.35">
      <c r="A630" t="s">
        <v>568</v>
      </c>
      <c r="B630" t="s">
        <v>569</v>
      </c>
      <c r="C630" t="s">
        <v>570</v>
      </c>
      <c r="D630" t="s">
        <v>44</v>
      </c>
      <c r="E630" t="s">
        <v>29</v>
      </c>
      <c r="F630">
        <v>62</v>
      </c>
      <c r="G630" t="s">
        <v>1884</v>
      </c>
      <c r="H630" t="str">
        <f t="shared" si="73"/>
        <v>12</v>
      </c>
      <c r="I630" t="str">
        <f t="shared" si="74"/>
        <v>04</v>
      </c>
      <c r="J630" t="str">
        <f t="shared" si="75"/>
        <v>2023</v>
      </c>
      <c r="K630" t="s">
        <v>1461</v>
      </c>
      <c r="L630" t="s">
        <v>128</v>
      </c>
      <c r="M630" t="s">
        <v>270</v>
      </c>
      <c r="N630" t="s">
        <v>130</v>
      </c>
      <c r="O630" t="s">
        <v>33</v>
      </c>
      <c r="P630" t="s">
        <v>1462</v>
      </c>
      <c r="Q630" t="s">
        <v>1463</v>
      </c>
      <c r="R630">
        <v>1</v>
      </c>
      <c r="S630">
        <v>11995</v>
      </c>
      <c r="T630">
        <v>5998</v>
      </c>
      <c r="U630">
        <v>0</v>
      </c>
      <c r="V630">
        <f t="shared" si="76"/>
        <v>5997</v>
      </c>
      <c r="W630" t="s">
        <v>566</v>
      </c>
      <c r="X630" t="s">
        <v>55</v>
      </c>
      <c r="Y630" t="s">
        <v>37</v>
      </c>
      <c r="Z630">
        <f t="shared" si="77"/>
        <v>3223.1333898305088</v>
      </c>
      <c r="AA630" t="s">
        <v>724</v>
      </c>
      <c r="AB630" t="s">
        <v>48</v>
      </c>
      <c r="AC630" t="s">
        <v>48</v>
      </c>
      <c r="AD630" t="str">
        <f t="shared" si="72"/>
        <v>bad</v>
      </c>
    </row>
    <row r="631" spans="1:30" x14ac:dyDescent="0.35">
      <c r="A631" t="s">
        <v>708</v>
      </c>
      <c r="B631" t="s">
        <v>709</v>
      </c>
      <c r="C631" t="s">
        <v>710</v>
      </c>
      <c r="D631" t="s">
        <v>44</v>
      </c>
      <c r="E631" t="s">
        <v>29</v>
      </c>
      <c r="F631">
        <v>31</v>
      </c>
      <c r="G631" t="s">
        <v>1875</v>
      </c>
      <c r="H631" t="str">
        <f t="shared" si="73"/>
        <v>13</v>
      </c>
      <c r="I631" t="str">
        <f t="shared" si="74"/>
        <v>04</v>
      </c>
      <c r="J631" t="str">
        <f t="shared" si="75"/>
        <v>2023</v>
      </c>
      <c r="K631" t="s">
        <v>1464</v>
      </c>
      <c r="L631" t="s">
        <v>128</v>
      </c>
      <c r="M631" t="s">
        <v>270</v>
      </c>
      <c r="N631" t="s">
        <v>130</v>
      </c>
      <c r="O631" t="s">
        <v>33</v>
      </c>
      <c r="P631" t="s">
        <v>202</v>
      </c>
      <c r="Q631" t="s">
        <v>203</v>
      </c>
      <c r="R631">
        <v>1</v>
      </c>
      <c r="S631">
        <v>11995</v>
      </c>
      <c r="T631">
        <v>4798</v>
      </c>
      <c r="U631">
        <v>0</v>
      </c>
      <c r="V631">
        <f t="shared" si="76"/>
        <v>7197</v>
      </c>
      <c r="W631" t="s">
        <v>566</v>
      </c>
      <c r="X631" t="s">
        <v>47</v>
      </c>
      <c r="Y631" t="s">
        <v>37</v>
      </c>
      <c r="Z631">
        <f t="shared" si="77"/>
        <v>3868.0825423728816</v>
      </c>
      <c r="AA631" t="s">
        <v>847</v>
      </c>
      <c r="AB631" t="s">
        <v>48</v>
      </c>
      <c r="AC631" t="s">
        <v>48</v>
      </c>
      <c r="AD631" t="str">
        <f t="shared" si="72"/>
        <v>bad</v>
      </c>
    </row>
    <row r="632" spans="1:30" x14ac:dyDescent="0.35">
      <c r="A632" t="s">
        <v>704</v>
      </c>
      <c r="B632" t="s">
        <v>705</v>
      </c>
      <c r="C632" t="s">
        <v>706</v>
      </c>
      <c r="D632" t="s">
        <v>50</v>
      </c>
      <c r="E632" t="s">
        <v>29</v>
      </c>
      <c r="F632">
        <v>63</v>
      </c>
      <c r="G632" t="s">
        <v>1875</v>
      </c>
      <c r="H632" t="str">
        <f t="shared" si="73"/>
        <v>13</v>
      </c>
      <c r="I632" t="str">
        <f t="shared" si="74"/>
        <v>04</v>
      </c>
      <c r="J632" t="str">
        <f t="shared" si="75"/>
        <v>2023</v>
      </c>
      <c r="K632" t="s">
        <v>1465</v>
      </c>
      <c r="L632" t="s">
        <v>128</v>
      </c>
      <c r="M632" t="s">
        <v>270</v>
      </c>
      <c r="N632" t="s">
        <v>130</v>
      </c>
      <c r="O632" t="s">
        <v>33</v>
      </c>
      <c r="P632" t="s">
        <v>475</v>
      </c>
      <c r="Q632" t="s">
        <v>476</v>
      </c>
      <c r="R632">
        <v>1</v>
      </c>
      <c r="S632">
        <v>11995</v>
      </c>
      <c r="T632">
        <v>3598</v>
      </c>
      <c r="U632">
        <v>0</v>
      </c>
      <c r="V632">
        <f t="shared" si="76"/>
        <v>8397</v>
      </c>
      <c r="W632" t="s">
        <v>566</v>
      </c>
      <c r="X632" t="s">
        <v>53</v>
      </c>
      <c r="Y632" t="s">
        <v>37</v>
      </c>
      <c r="Z632">
        <f t="shared" si="77"/>
        <v>4513.0316949152548</v>
      </c>
      <c r="AA632" t="s">
        <v>722</v>
      </c>
      <c r="AB632" t="s">
        <v>48</v>
      </c>
      <c r="AC632" t="s">
        <v>48</v>
      </c>
      <c r="AD632" t="str">
        <f t="shared" si="72"/>
        <v>bad</v>
      </c>
    </row>
    <row r="633" spans="1:30" x14ac:dyDescent="0.35">
      <c r="A633" t="s">
        <v>704</v>
      </c>
      <c r="B633" t="s">
        <v>705</v>
      </c>
      <c r="C633" t="s">
        <v>706</v>
      </c>
      <c r="D633" t="s">
        <v>72</v>
      </c>
      <c r="E633" t="s">
        <v>29</v>
      </c>
      <c r="F633">
        <v>68</v>
      </c>
      <c r="G633" t="s">
        <v>1875</v>
      </c>
      <c r="H633" t="str">
        <f t="shared" si="73"/>
        <v>13</v>
      </c>
      <c r="I633" t="str">
        <f t="shared" si="74"/>
        <v>04</v>
      </c>
      <c r="J633" t="str">
        <f t="shared" si="75"/>
        <v>2023</v>
      </c>
      <c r="K633" t="s">
        <v>1466</v>
      </c>
      <c r="L633" t="s">
        <v>128</v>
      </c>
      <c r="M633" t="s">
        <v>270</v>
      </c>
      <c r="N633" t="s">
        <v>130</v>
      </c>
      <c r="O633" t="s">
        <v>33</v>
      </c>
      <c r="P633" t="s">
        <v>253</v>
      </c>
      <c r="Q633" t="s">
        <v>254</v>
      </c>
      <c r="R633">
        <v>1</v>
      </c>
      <c r="S633">
        <v>11995</v>
      </c>
      <c r="T633">
        <v>7197</v>
      </c>
      <c r="U633">
        <v>0</v>
      </c>
      <c r="V633">
        <f t="shared" si="76"/>
        <v>4798</v>
      </c>
      <c r="W633" t="s">
        <v>566</v>
      </c>
      <c r="X633" t="s">
        <v>75</v>
      </c>
      <c r="Y633" t="s">
        <v>37</v>
      </c>
      <c r="Z633">
        <f t="shared" si="77"/>
        <v>2578.7216949152544</v>
      </c>
      <c r="AA633" t="s">
        <v>856</v>
      </c>
      <c r="AB633" t="s">
        <v>48</v>
      </c>
      <c r="AC633" t="s">
        <v>48</v>
      </c>
      <c r="AD633" t="str">
        <f t="shared" si="72"/>
        <v>bad</v>
      </c>
    </row>
    <row r="634" spans="1:30" x14ac:dyDescent="0.35">
      <c r="A634" t="s">
        <v>63</v>
      </c>
      <c r="B634" t="s">
        <v>64</v>
      </c>
      <c r="C634" t="s">
        <v>65</v>
      </c>
      <c r="D634" t="s">
        <v>44</v>
      </c>
      <c r="E634" t="s">
        <v>29</v>
      </c>
      <c r="F634">
        <v>102</v>
      </c>
      <c r="G634" t="s">
        <v>1872</v>
      </c>
      <c r="H634" t="str">
        <f t="shared" si="73"/>
        <v>14</v>
      </c>
      <c r="I634" t="str">
        <f t="shared" si="74"/>
        <v>04</v>
      </c>
      <c r="J634" t="str">
        <f t="shared" si="75"/>
        <v>2023</v>
      </c>
      <c r="K634" t="s">
        <v>1467</v>
      </c>
      <c r="L634" t="s">
        <v>128</v>
      </c>
      <c r="M634" t="s">
        <v>270</v>
      </c>
      <c r="N634" t="s">
        <v>130</v>
      </c>
      <c r="O634" t="s">
        <v>33</v>
      </c>
      <c r="P634" t="s">
        <v>362</v>
      </c>
      <c r="Q634" t="s">
        <v>363</v>
      </c>
      <c r="R634">
        <v>1</v>
      </c>
      <c r="S634">
        <v>11995</v>
      </c>
      <c r="T634">
        <v>4798</v>
      </c>
      <c r="U634">
        <v>0</v>
      </c>
      <c r="V634">
        <f t="shared" si="76"/>
        <v>7197</v>
      </c>
      <c r="W634" t="s">
        <v>35</v>
      </c>
      <c r="X634" t="s">
        <v>47</v>
      </c>
      <c r="Y634" t="s">
        <v>37</v>
      </c>
      <c r="Z634">
        <f t="shared" si="77"/>
        <v>3868.0825423728816</v>
      </c>
      <c r="AA634" t="s">
        <v>847</v>
      </c>
      <c r="AB634" t="s">
        <v>48</v>
      </c>
      <c r="AC634" t="s">
        <v>48</v>
      </c>
      <c r="AD634" t="str">
        <f t="shared" si="72"/>
        <v>bad</v>
      </c>
    </row>
    <row r="635" spans="1:30" x14ac:dyDescent="0.35">
      <c r="A635" t="s">
        <v>585</v>
      </c>
      <c r="B635" t="s">
        <v>586</v>
      </c>
      <c r="C635" t="s">
        <v>587</v>
      </c>
      <c r="D635" t="s">
        <v>44</v>
      </c>
      <c r="E635" t="s">
        <v>29</v>
      </c>
      <c r="F635">
        <v>95</v>
      </c>
      <c r="G635" t="s">
        <v>1872</v>
      </c>
      <c r="H635" t="str">
        <f t="shared" si="73"/>
        <v>14</v>
      </c>
      <c r="I635" t="str">
        <f t="shared" si="74"/>
        <v>04</v>
      </c>
      <c r="J635" t="str">
        <f t="shared" si="75"/>
        <v>2023</v>
      </c>
      <c r="K635" t="s">
        <v>1468</v>
      </c>
      <c r="L635" t="s">
        <v>128</v>
      </c>
      <c r="M635" t="s">
        <v>270</v>
      </c>
      <c r="N635" t="s">
        <v>130</v>
      </c>
      <c r="O635" t="s">
        <v>33</v>
      </c>
      <c r="P635" t="s">
        <v>1469</v>
      </c>
      <c r="Q635" t="s">
        <v>1434</v>
      </c>
      <c r="R635">
        <v>1</v>
      </c>
      <c r="S635">
        <v>11995</v>
      </c>
      <c r="T635">
        <v>1200</v>
      </c>
      <c r="U635">
        <v>0</v>
      </c>
      <c r="V635">
        <f t="shared" si="76"/>
        <v>10795</v>
      </c>
      <c r="W635" t="s">
        <v>566</v>
      </c>
      <c r="X635" t="s">
        <v>55</v>
      </c>
      <c r="Y635" t="s">
        <v>37</v>
      </c>
      <c r="Z635">
        <f t="shared" si="77"/>
        <v>5801.8550847457627</v>
      </c>
      <c r="AA635" t="s">
        <v>724</v>
      </c>
      <c r="AB635" t="s">
        <v>48</v>
      </c>
      <c r="AC635" t="s">
        <v>48</v>
      </c>
      <c r="AD635" t="str">
        <f t="shared" si="72"/>
        <v>bad</v>
      </c>
    </row>
    <row r="636" spans="1:30" x14ac:dyDescent="0.35">
      <c r="A636" t="s">
        <v>686</v>
      </c>
      <c r="B636" t="s">
        <v>687</v>
      </c>
      <c r="C636" t="s">
        <v>688</v>
      </c>
      <c r="D636" t="s">
        <v>50</v>
      </c>
      <c r="E636" t="s">
        <v>29</v>
      </c>
      <c r="F636">
        <v>38</v>
      </c>
      <c r="G636" t="s">
        <v>1892</v>
      </c>
      <c r="H636" t="str">
        <f t="shared" si="73"/>
        <v>15</v>
      </c>
      <c r="I636" t="str">
        <f t="shared" si="74"/>
        <v>04</v>
      </c>
      <c r="J636" t="str">
        <f t="shared" si="75"/>
        <v>2023</v>
      </c>
      <c r="K636" t="s">
        <v>1470</v>
      </c>
      <c r="L636" t="s">
        <v>128</v>
      </c>
      <c r="M636" t="s">
        <v>270</v>
      </c>
      <c r="N636" t="s">
        <v>130</v>
      </c>
      <c r="O636" t="s">
        <v>33</v>
      </c>
      <c r="P636" t="s">
        <v>1471</v>
      </c>
      <c r="Q636" t="s">
        <v>1472</v>
      </c>
      <c r="R636">
        <v>1</v>
      </c>
      <c r="S636">
        <v>11995</v>
      </c>
      <c r="T636">
        <v>2399</v>
      </c>
      <c r="U636">
        <v>96</v>
      </c>
      <c r="V636">
        <f t="shared" si="76"/>
        <v>9596</v>
      </c>
      <c r="W636" t="s">
        <v>690</v>
      </c>
      <c r="X636" t="s">
        <v>53</v>
      </c>
      <c r="Y636" t="s">
        <v>37</v>
      </c>
      <c r="Z636">
        <f t="shared" si="77"/>
        <v>5157.4433898305087</v>
      </c>
      <c r="AA636" t="s">
        <v>722</v>
      </c>
      <c r="AB636" t="s">
        <v>48</v>
      </c>
      <c r="AC636" t="s">
        <v>48</v>
      </c>
      <c r="AD636" t="str">
        <f t="shared" si="72"/>
        <v>bad</v>
      </c>
    </row>
    <row r="637" spans="1:30" x14ac:dyDescent="0.35">
      <c r="A637" t="s">
        <v>585</v>
      </c>
      <c r="B637" t="s">
        <v>586</v>
      </c>
      <c r="C637" t="s">
        <v>587</v>
      </c>
      <c r="D637" t="s">
        <v>44</v>
      </c>
      <c r="E637" t="s">
        <v>29</v>
      </c>
      <c r="F637">
        <v>107</v>
      </c>
      <c r="G637" t="s">
        <v>1892</v>
      </c>
      <c r="H637" t="str">
        <f t="shared" si="73"/>
        <v>15</v>
      </c>
      <c r="I637" t="str">
        <f t="shared" si="74"/>
        <v>04</v>
      </c>
      <c r="J637" t="str">
        <f t="shared" si="75"/>
        <v>2023</v>
      </c>
      <c r="K637" t="s">
        <v>1473</v>
      </c>
      <c r="L637" t="s">
        <v>128</v>
      </c>
      <c r="M637" t="s">
        <v>270</v>
      </c>
      <c r="N637" t="s">
        <v>130</v>
      </c>
      <c r="O637" t="s">
        <v>33</v>
      </c>
      <c r="P637" t="s">
        <v>415</v>
      </c>
      <c r="Q637" t="s">
        <v>416</v>
      </c>
      <c r="R637">
        <v>1</v>
      </c>
      <c r="S637">
        <v>11995</v>
      </c>
      <c r="T637">
        <v>2399</v>
      </c>
      <c r="U637">
        <v>0</v>
      </c>
      <c r="V637">
        <f t="shared" si="76"/>
        <v>9596</v>
      </c>
      <c r="W637" t="s">
        <v>566</v>
      </c>
      <c r="X637" t="s">
        <v>55</v>
      </c>
      <c r="Y637" t="s">
        <v>37</v>
      </c>
      <c r="Z637">
        <f t="shared" si="77"/>
        <v>5157.4433898305087</v>
      </c>
      <c r="AA637" t="s">
        <v>724</v>
      </c>
      <c r="AB637" t="s">
        <v>48</v>
      </c>
      <c r="AC637" t="s">
        <v>48</v>
      </c>
      <c r="AD637" t="str">
        <f t="shared" si="72"/>
        <v>bad</v>
      </c>
    </row>
    <row r="638" spans="1:30" x14ac:dyDescent="0.35">
      <c r="A638" t="s">
        <v>668</v>
      </c>
      <c r="B638" t="s">
        <v>669</v>
      </c>
      <c r="C638" t="s">
        <v>670</v>
      </c>
      <c r="D638" t="s">
        <v>44</v>
      </c>
      <c r="E638" t="s">
        <v>29</v>
      </c>
      <c r="F638">
        <v>80</v>
      </c>
      <c r="G638" t="s">
        <v>1892</v>
      </c>
      <c r="H638" t="str">
        <f t="shared" si="73"/>
        <v>15</v>
      </c>
      <c r="I638" t="str">
        <f t="shared" si="74"/>
        <v>04</v>
      </c>
      <c r="J638" t="str">
        <f t="shared" si="75"/>
        <v>2023</v>
      </c>
      <c r="K638" t="s">
        <v>1474</v>
      </c>
      <c r="L638" t="s">
        <v>128</v>
      </c>
      <c r="M638" t="s">
        <v>270</v>
      </c>
      <c r="N638" t="s">
        <v>130</v>
      </c>
      <c r="O638" t="s">
        <v>33</v>
      </c>
      <c r="P638" t="s">
        <v>1437</v>
      </c>
      <c r="Q638" t="s">
        <v>1438</v>
      </c>
      <c r="R638">
        <v>1</v>
      </c>
      <c r="S638">
        <v>11995</v>
      </c>
      <c r="T638">
        <v>1200</v>
      </c>
      <c r="U638">
        <v>0</v>
      </c>
      <c r="V638">
        <f t="shared" si="76"/>
        <v>10795</v>
      </c>
      <c r="W638" t="s">
        <v>566</v>
      </c>
      <c r="X638" t="s">
        <v>55</v>
      </c>
      <c r="Y638" t="s">
        <v>37</v>
      </c>
      <c r="Z638">
        <f t="shared" si="77"/>
        <v>5801.8550847457627</v>
      </c>
      <c r="AA638" t="s">
        <v>724</v>
      </c>
      <c r="AB638" t="s">
        <v>48</v>
      </c>
      <c r="AC638" t="s">
        <v>48</v>
      </c>
      <c r="AD638" t="str">
        <f t="shared" si="72"/>
        <v>bad</v>
      </c>
    </row>
    <row r="639" spans="1:30" x14ac:dyDescent="0.35">
      <c r="A639" t="s">
        <v>143</v>
      </c>
      <c r="B639" t="s">
        <v>144</v>
      </c>
      <c r="C639" t="s">
        <v>145</v>
      </c>
      <c r="D639" t="s">
        <v>44</v>
      </c>
      <c r="E639" t="s">
        <v>29</v>
      </c>
      <c r="F639">
        <v>54</v>
      </c>
      <c r="G639" t="s">
        <v>1876</v>
      </c>
      <c r="H639" t="str">
        <f t="shared" si="73"/>
        <v>16</v>
      </c>
      <c r="I639" t="str">
        <f t="shared" si="74"/>
        <v>04</v>
      </c>
      <c r="J639" t="str">
        <f t="shared" si="75"/>
        <v>2023</v>
      </c>
      <c r="K639" t="s">
        <v>1475</v>
      </c>
      <c r="L639" t="s">
        <v>128</v>
      </c>
      <c r="M639" t="s">
        <v>408</v>
      </c>
      <c r="N639" t="s">
        <v>130</v>
      </c>
      <c r="O639" t="s">
        <v>33</v>
      </c>
      <c r="P639" t="s">
        <v>202</v>
      </c>
      <c r="Q639" t="s">
        <v>203</v>
      </c>
      <c r="R639">
        <v>1</v>
      </c>
      <c r="S639">
        <v>11995</v>
      </c>
      <c r="T639">
        <v>4798</v>
      </c>
      <c r="U639">
        <v>0</v>
      </c>
      <c r="V639">
        <f t="shared" si="76"/>
        <v>7197</v>
      </c>
      <c r="W639" t="s">
        <v>35</v>
      </c>
      <c r="X639" t="s">
        <v>47</v>
      </c>
      <c r="Y639" t="s">
        <v>37</v>
      </c>
      <c r="Z639">
        <f t="shared" si="77"/>
        <v>3868.0825423728816</v>
      </c>
      <c r="AA639" t="s">
        <v>847</v>
      </c>
      <c r="AB639" t="s">
        <v>48</v>
      </c>
      <c r="AC639" t="s">
        <v>48</v>
      </c>
      <c r="AD639" t="str">
        <f t="shared" si="72"/>
        <v>bad</v>
      </c>
    </row>
    <row r="640" spans="1:30" x14ac:dyDescent="0.35">
      <c r="A640" t="s">
        <v>714</v>
      </c>
      <c r="B640" t="s">
        <v>715</v>
      </c>
      <c r="C640" t="s">
        <v>716</v>
      </c>
      <c r="D640" t="s">
        <v>44</v>
      </c>
      <c r="E640" t="s">
        <v>29</v>
      </c>
      <c r="F640">
        <v>95</v>
      </c>
      <c r="G640" t="s">
        <v>1876</v>
      </c>
      <c r="H640" t="str">
        <f t="shared" si="73"/>
        <v>16</v>
      </c>
      <c r="I640" t="str">
        <f t="shared" si="74"/>
        <v>04</v>
      </c>
      <c r="J640" t="str">
        <f t="shared" si="75"/>
        <v>2023</v>
      </c>
      <c r="K640" t="s">
        <v>1476</v>
      </c>
      <c r="L640" t="s">
        <v>128</v>
      </c>
      <c r="M640" t="s">
        <v>408</v>
      </c>
      <c r="N640" t="s">
        <v>130</v>
      </c>
      <c r="O640" t="s">
        <v>33</v>
      </c>
      <c r="P640" t="s">
        <v>202</v>
      </c>
      <c r="Q640" t="s">
        <v>203</v>
      </c>
      <c r="R640">
        <v>1</v>
      </c>
      <c r="S640">
        <v>11995</v>
      </c>
      <c r="T640">
        <v>4798</v>
      </c>
      <c r="U640">
        <v>0</v>
      </c>
      <c r="V640">
        <f t="shared" si="76"/>
        <v>7197</v>
      </c>
      <c r="W640" t="s">
        <v>566</v>
      </c>
      <c r="X640" t="s">
        <v>47</v>
      </c>
      <c r="Y640" t="s">
        <v>37</v>
      </c>
      <c r="Z640">
        <f t="shared" si="77"/>
        <v>3868.0825423728816</v>
      </c>
      <c r="AA640" t="s">
        <v>847</v>
      </c>
      <c r="AB640" t="s">
        <v>48</v>
      </c>
      <c r="AC640" t="s">
        <v>48</v>
      </c>
      <c r="AD640" t="str">
        <f t="shared" si="72"/>
        <v>bad</v>
      </c>
    </row>
    <row r="641" spans="1:30" x14ac:dyDescent="0.35">
      <c r="A641" t="s">
        <v>113</v>
      </c>
      <c r="B641" t="s">
        <v>114</v>
      </c>
      <c r="C641" t="s">
        <v>115</v>
      </c>
      <c r="D641" t="s">
        <v>44</v>
      </c>
      <c r="E641" t="s">
        <v>29</v>
      </c>
      <c r="F641">
        <v>90</v>
      </c>
      <c r="G641" t="s">
        <v>1876</v>
      </c>
      <c r="H641" t="str">
        <f t="shared" si="73"/>
        <v>16</v>
      </c>
      <c r="I641" t="str">
        <f t="shared" si="74"/>
        <v>04</v>
      </c>
      <c r="J641" t="str">
        <f t="shared" si="75"/>
        <v>2023</v>
      </c>
      <c r="K641" t="s">
        <v>1477</v>
      </c>
      <c r="L641" t="s">
        <v>128</v>
      </c>
      <c r="M641" t="s">
        <v>408</v>
      </c>
      <c r="N641" t="s">
        <v>130</v>
      </c>
      <c r="O641" t="s">
        <v>33</v>
      </c>
      <c r="P641" t="s">
        <v>202</v>
      </c>
      <c r="Q641" t="s">
        <v>203</v>
      </c>
      <c r="R641">
        <v>1</v>
      </c>
      <c r="S641">
        <v>11995</v>
      </c>
      <c r="T641">
        <v>4798</v>
      </c>
      <c r="U641">
        <v>0</v>
      </c>
      <c r="V641">
        <f t="shared" si="76"/>
        <v>7197</v>
      </c>
      <c r="W641" t="s">
        <v>35</v>
      </c>
      <c r="X641" t="s">
        <v>47</v>
      </c>
      <c r="Y641" t="s">
        <v>37</v>
      </c>
      <c r="Z641">
        <f t="shared" si="77"/>
        <v>3868.0825423728816</v>
      </c>
      <c r="AA641" t="s">
        <v>847</v>
      </c>
      <c r="AB641" t="s">
        <v>48</v>
      </c>
      <c r="AC641" t="s">
        <v>48</v>
      </c>
      <c r="AD641" t="str">
        <f t="shared" si="72"/>
        <v>bad</v>
      </c>
    </row>
    <row r="642" spans="1:30" x14ac:dyDescent="0.35">
      <c r="A642" t="s">
        <v>25</v>
      </c>
      <c r="B642" t="s">
        <v>26</v>
      </c>
      <c r="C642" t="s">
        <v>27</v>
      </c>
      <c r="D642" t="s">
        <v>50</v>
      </c>
      <c r="E642" t="s">
        <v>29</v>
      </c>
      <c r="F642">
        <v>216</v>
      </c>
      <c r="G642" t="s">
        <v>1876</v>
      </c>
      <c r="H642" t="str">
        <f t="shared" si="73"/>
        <v>16</v>
      </c>
      <c r="I642" t="str">
        <f t="shared" si="74"/>
        <v>04</v>
      </c>
      <c r="J642" t="str">
        <f t="shared" si="75"/>
        <v>2023</v>
      </c>
      <c r="K642" t="s">
        <v>1478</v>
      </c>
      <c r="L642" t="s">
        <v>128</v>
      </c>
      <c r="M642" t="s">
        <v>408</v>
      </c>
      <c r="N642" t="s">
        <v>130</v>
      </c>
      <c r="O642" t="s">
        <v>33</v>
      </c>
      <c r="P642" t="s">
        <v>413</v>
      </c>
      <c r="Q642" t="s">
        <v>414</v>
      </c>
      <c r="R642">
        <v>1</v>
      </c>
      <c r="S642">
        <v>11995</v>
      </c>
      <c r="T642">
        <v>2399</v>
      </c>
      <c r="U642">
        <v>0</v>
      </c>
      <c r="V642">
        <f t="shared" si="76"/>
        <v>9596</v>
      </c>
      <c r="W642" t="s">
        <v>35</v>
      </c>
      <c r="X642" t="s">
        <v>53</v>
      </c>
      <c r="Y642" t="s">
        <v>37</v>
      </c>
      <c r="Z642">
        <f t="shared" si="77"/>
        <v>5157.4433898305087</v>
      </c>
      <c r="AA642" t="s">
        <v>722</v>
      </c>
      <c r="AB642" t="s">
        <v>48</v>
      </c>
      <c r="AC642" t="s">
        <v>48</v>
      </c>
      <c r="AD642" t="str">
        <f t="shared" ref="AD642:AD705" si="78">IF(Z642&gt;10000,"good","bad")</f>
        <v>bad</v>
      </c>
    </row>
    <row r="643" spans="1:30" x14ac:dyDescent="0.35">
      <c r="A643" t="s">
        <v>25</v>
      </c>
      <c r="B643" t="s">
        <v>26</v>
      </c>
      <c r="C643" t="s">
        <v>27</v>
      </c>
      <c r="D643" t="s">
        <v>44</v>
      </c>
      <c r="E643" t="s">
        <v>29</v>
      </c>
      <c r="F643">
        <v>214</v>
      </c>
      <c r="G643" t="s">
        <v>1876</v>
      </c>
      <c r="H643" t="str">
        <f t="shared" ref="H643:H706" si="79">TEXT(G643,"DD")</f>
        <v>16</v>
      </c>
      <c r="I643" t="str">
        <f t="shared" ref="I643:I706" si="80">TEXT(G643,"MM")</f>
        <v>04</v>
      </c>
      <c r="J643" t="str">
        <f t="shared" ref="J643:J706" si="81">TEXT(G643,"YYYY")</f>
        <v>2023</v>
      </c>
      <c r="K643" t="s">
        <v>1479</v>
      </c>
      <c r="L643" t="s">
        <v>128</v>
      </c>
      <c r="M643" t="s">
        <v>408</v>
      </c>
      <c r="N643" t="s">
        <v>130</v>
      </c>
      <c r="O643" t="s">
        <v>33</v>
      </c>
      <c r="P643" t="s">
        <v>415</v>
      </c>
      <c r="Q643" t="s">
        <v>416</v>
      </c>
      <c r="R643">
        <v>1</v>
      </c>
      <c r="S643">
        <v>11995</v>
      </c>
      <c r="T643">
        <v>2399</v>
      </c>
      <c r="U643">
        <v>0</v>
      </c>
      <c r="V643">
        <f t="shared" si="76"/>
        <v>9596</v>
      </c>
      <c r="W643" t="s">
        <v>35</v>
      </c>
      <c r="X643" t="s">
        <v>55</v>
      </c>
      <c r="Y643" t="s">
        <v>37</v>
      </c>
      <c r="Z643">
        <f t="shared" si="77"/>
        <v>5157.4433898305087</v>
      </c>
      <c r="AA643" t="s">
        <v>724</v>
      </c>
      <c r="AB643" t="s">
        <v>48</v>
      </c>
      <c r="AC643" t="s">
        <v>48</v>
      </c>
      <c r="AD643" t="str">
        <f t="shared" si="78"/>
        <v>bad</v>
      </c>
    </row>
    <row r="644" spans="1:30" x14ac:dyDescent="0.35">
      <c r="A644" t="s">
        <v>63</v>
      </c>
      <c r="B644" t="s">
        <v>64</v>
      </c>
      <c r="C644" t="s">
        <v>65</v>
      </c>
      <c r="D644" t="s">
        <v>50</v>
      </c>
      <c r="E644" t="s">
        <v>29</v>
      </c>
      <c r="F644">
        <v>122</v>
      </c>
      <c r="G644" t="s">
        <v>1876</v>
      </c>
      <c r="H644" t="str">
        <f t="shared" si="79"/>
        <v>16</v>
      </c>
      <c r="I644" t="str">
        <f t="shared" si="80"/>
        <v>04</v>
      </c>
      <c r="J644" t="str">
        <f t="shared" si="81"/>
        <v>2023</v>
      </c>
      <c r="K644" t="s">
        <v>1480</v>
      </c>
      <c r="L644" t="s">
        <v>128</v>
      </c>
      <c r="M644" t="s">
        <v>408</v>
      </c>
      <c r="N644" t="s">
        <v>130</v>
      </c>
      <c r="O644" t="s">
        <v>33</v>
      </c>
      <c r="P644" t="s">
        <v>417</v>
      </c>
      <c r="Q644" t="s">
        <v>418</v>
      </c>
      <c r="R644">
        <v>1</v>
      </c>
      <c r="S644">
        <v>11995</v>
      </c>
      <c r="T644">
        <v>2399</v>
      </c>
      <c r="U644">
        <v>0</v>
      </c>
      <c r="V644">
        <f t="shared" si="76"/>
        <v>9596</v>
      </c>
      <c r="W644" t="s">
        <v>35</v>
      </c>
      <c r="X644" t="s">
        <v>53</v>
      </c>
      <c r="Y644" t="s">
        <v>37</v>
      </c>
      <c r="Z644">
        <f t="shared" si="77"/>
        <v>5157.4433898305087</v>
      </c>
      <c r="AA644" t="s">
        <v>722</v>
      </c>
      <c r="AB644" t="s">
        <v>48</v>
      </c>
      <c r="AC644" t="s">
        <v>48</v>
      </c>
      <c r="AD644" t="str">
        <f t="shared" si="78"/>
        <v>bad</v>
      </c>
    </row>
    <row r="645" spans="1:30" x14ac:dyDescent="0.35">
      <c r="A645" t="s">
        <v>575</v>
      </c>
      <c r="B645" t="s">
        <v>576</v>
      </c>
      <c r="C645" t="s">
        <v>577</v>
      </c>
      <c r="D645" t="s">
        <v>44</v>
      </c>
      <c r="E645" t="s">
        <v>29</v>
      </c>
      <c r="F645">
        <v>343</v>
      </c>
      <c r="G645" t="s">
        <v>1876</v>
      </c>
      <c r="H645" t="str">
        <f t="shared" si="79"/>
        <v>16</v>
      </c>
      <c r="I645" t="str">
        <f t="shared" si="80"/>
        <v>04</v>
      </c>
      <c r="J645" t="str">
        <f t="shared" si="81"/>
        <v>2023</v>
      </c>
      <c r="K645" t="s">
        <v>1481</v>
      </c>
      <c r="L645" t="s">
        <v>128</v>
      </c>
      <c r="M645" t="s">
        <v>408</v>
      </c>
      <c r="N645" t="s">
        <v>130</v>
      </c>
      <c r="O645" t="s">
        <v>33</v>
      </c>
      <c r="P645" t="s">
        <v>1482</v>
      </c>
      <c r="Q645" t="s">
        <v>189</v>
      </c>
      <c r="R645">
        <v>1</v>
      </c>
      <c r="S645">
        <v>11995</v>
      </c>
      <c r="T645">
        <v>2399</v>
      </c>
      <c r="U645">
        <v>0</v>
      </c>
      <c r="V645">
        <f t="shared" si="76"/>
        <v>9596</v>
      </c>
      <c r="W645" t="s">
        <v>566</v>
      </c>
      <c r="X645" t="s">
        <v>55</v>
      </c>
      <c r="Y645" t="s">
        <v>37</v>
      </c>
      <c r="Z645">
        <f t="shared" si="77"/>
        <v>5157.4433898305087</v>
      </c>
      <c r="AA645" t="s">
        <v>724</v>
      </c>
      <c r="AB645" t="s">
        <v>48</v>
      </c>
      <c r="AC645" t="s">
        <v>48</v>
      </c>
      <c r="AD645" t="str">
        <f t="shared" si="78"/>
        <v>bad</v>
      </c>
    </row>
    <row r="646" spans="1:30" x14ac:dyDescent="0.35">
      <c r="A646" t="s">
        <v>575</v>
      </c>
      <c r="B646" t="s">
        <v>576</v>
      </c>
      <c r="C646" t="s">
        <v>577</v>
      </c>
      <c r="D646" t="s">
        <v>50</v>
      </c>
      <c r="E646" t="s">
        <v>29</v>
      </c>
      <c r="F646">
        <v>365</v>
      </c>
      <c r="G646" t="s">
        <v>1871</v>
      </c>
      <c r="H646" t="str">
        <f t="shared" si="79"/>
        <v>17</v>
      </c>
      <c r="I646" t="str">
        <f t="shared" si="80"/>
        <v>04</v>
      </c>
      <c r="J646" t="str">
        <f t="shared" si="81"/>
        <v>2023</v>
      </c>
      <c r="K646" t="s">
        <v>1483</v>
      </c>
      <c r="L646" t="s">
        <v>128</v>
      </c>
      <c r="M646" t="s">
        <v>408</v>
      </c>
      <c r="N646" t="s">
        <v>130</v>
      </c>
      <c r="O646" t="s">
        <v>33</v>
      </c>
      <c r="P646" t="s">
        <v>1484</v>
      </c>
      <c r="Q646" t="s">
        <v>1485</v>
      </c>
      <c r="R646">
        <v>1</v>
      </c>
      <c r="S646">
        <v>11995</v>
      </c>
      <c r="T646">
        <v>3598</v>
      </c>
      <c r="U646">
        <v>0</v>
      </c>
      <c r="V646">
        <f t="shared" si="76"/>
        <v>8397</v>
      </c>
      <c r="W646" t="s">
        <v>566</v>
      </c>
      <c r="X646" t="s">
        <v>53</v>
      </c>
      <c r="Y646" t="s">
        <v>37</v>
      </c>
      <c r="Z646">
        <f t="shared" si="77"/>
        <v>4513.0316949152548</v>
      </c>
      <c r="AA646" t="s">
        <v>722</v>
      </c>
      <c r="AB646" t="s">
        <v>48</v>
      </c>
      <c r="AC646" t="s">
        <v>48</v>
      </c>
      <c r="AD646" t="str">
        <f t="shared" si="78"/>
        <v>bad</v>
      </c>
    </row>
    <row r="647" spans="1:30" x14ac:dyDescent="0.35">
      <c r="A647" t="s">
        <v>678</v>
      </c>
      <c r="B647" t="s">
        <v>679</v>
      </c>
      <c r="C647" t="s">
        <v>680</v>
      </c>
      <c r="D647" t="s">
        <v>44</v>
      </c>
      <c r="E647" t="s">
        <v>29</v>
      </c>
      <c r="F647">
        <v>111</v>
      </c>
      <c r="G647" t="s">
        <v>1871</v>
      </c>
      <c r="H647" t="str">
        <f t="shared" si="79"/>
        <v>17</v>
      </c>
      <c r="I647" t="str">
        <f t="shared" si="80"/>
        <v>04</v>
      </c>
      <c r="J647" t="str">
        <f t="shared" si="81"/>
        <v>2023</v>
      </c>
      <c r="K647" t="s">
        <v>1486</v>
      </c>
      <c r="L647" t="s">
        <v>128</v>
      </c>
      <c r="M647" t="s">
        <v>408</v>
      </c>
      <c r="N647" t="s">
        <v>130</v>
      </c>
      <c r="O647" t="s">
        <v>33</v>
      </c>
      <c r="P647" t="s">
        <v>1487</v>
      </c>
      <c r="Q647" t="s">
        <v>1488</v>
      </c>
      <c r="R647">
        <v>1</v>
      </c>
      <c r="S647">
        <v>11995</v>
      </c>
      <c r="T647">
        <v>5998</v>
      </c>
      <c r="U647">
        <v>0</v>
      </c>
      <c r="V647">
        <f t="shared" si="76"/>
        <v>5997</v>
      </c>
      <c r="W647" t="s">
        <v>566</v>
      </c>
      <c r="X647" t="s">
        <v>55</v>
      </c>
      <c r="Y647" t="s">
        <v>37</v>
      </c>
      <c r="Z647">
        <f t="shared" si="77"/>
        <v>3223.1333898305088</v>
      </c>
      <c r="AA647" t="s">
        <v>724</v>
      </c>
      <c r="AB647" t="s">
        <v>48</v>
      </c>
      <c r="AC647" t="s">
        <v>48</v>
      </c>
      <c r="AD647" t="str">
        <f t="shared" si="78"/>
        <v>bad</v>
      </c>
    </row>
    <row r="648" spans="1:30" x14ac:dyDescent="0.35">
      <c r="A648" t="s">
        <v>113</v>
      </c>
      <c r="B648" t="s">
        <v>114</v>
      </c>
      <c r="C648" t="s">
        <v>115</v>
      </c>
      <c r="D648" t="s">
        <v>44</v>
      </c>
      <c r="E648" t="s">
        <v>29</v>
      </c>
      <c r="F648">
        <v>103</v>
      </c>
      <c r="G648" t="s">
        <v>1873</v>
      </c>
      <c r="H648" t="str">
        <f t="shared" si="79"/>
        <v>18</v>
      </c>
      <c r="I648" t="str">
        <f t="shared" si="80"/>
        <v>04</v>
      </c>
      <c r="J648" t="str">
        <f t="shared" si="81"/>
        <v>2023</v>
      </c>
      <c r="K648" t="s">
        <v>1477</v>
      </c>
      <c r="L648" t="s">
        <v>128</v>
      </c>
      <c r="M648" t="s">
        <v>408</v>
      </c>
      <c r="N648" t="s">
        <v>130</v>
      </c>
      <c r="O648" t="s">
        <v>33</v>
      </c>
      <c r="P648" t="s">
        <v>202</v>
      </c>
      <c r="Q648" t="s">
        <v>203</v>
      </c>
      <c r="R648">
        <v>1</v>
      </c>
      <c r="S648">
        <v>11995</v>
      </c>
      <c r="T648">
        <v>4798</v>
      </c>
      <c r="U648">
        <v>0</v>
      </c>
      <c r="V648">
        <f t="shared" si="76"/>
        <v>7197</v>
      </c>
      <c r="W648" t="s">
        <v>35</v>
      </c>
      <c r="X648" t="s">
        <v>47</v>
      </c>
      <c r="Y648" t="s">
        <v>37</v>
      </c>
      <c r="Z648">
        <f t="shared" si="77"/>
        <v>3868.0825423728816</v>
      </c>
      <c r="AA648" t="s">
        <v>847</v>
      </c>
      <c r="AB648" t="s">
        <v>48</v>
      </c>
      <c r="AC648" t="s">
        <v>48</v>
      </c>
      <c r="AD648" t="str">
        <f t="shared" si="78"/>
        <v>bad</v>
      </c>
    </row>
    <row r="649" spans="1:30" x14ac:dyDescent="0.35">
      <c r="A649" t="s">
        <v>585</v>
      </c>
      <c r="B649" t="s">
        <v>586</v>
      </c>
      <c r="C649" t="s">
        <v>587</v>
      </c>
      <c r="D649" t="s">
        <v>72</v>
      </c>
      <c r="E649" t="s">
        <v>29</v>
      </c>
      <c r="F649">
        <v>128</v>
      </c>
      <c r="G649" t="s">
        <v>1873</v>
      </c>
      <c r="H649" t="str">
        <f t="shared" si="79"/>
        <v>18</v>
      </c>
      <c r="I649" t="str">
        <f t="shared" si="80"/>
        <v>04</v>
      </c>
      <c r="J649" t="str">
        <f t="shared" si="81"/>
        <v>2023</v>
      </c>
      <c r="K649" t="s">
        <v>1489</v>
      </c>
      <c r="L649" t="s">
        <v>128</v>
      </c>
      <c r="M649" t="s">
        <v>408</v>
      </c>
      <c r="N649" t="s">
        <v>130</v>
      </c>
      <c r="O649" t="s">
        <v>33</v>
      </c>
      <c r="P649" t="s">
        <v>1490</v>
      </c>
      <c r="Q649" t="s">
        <v>1491</v>
      </c>
      <c r="R649">
        <v>1</v>
      </c>
      <c r="S649">
        <v>11995</v>
      </c>
      <c r="T649">
        <v>7197</v>
      </c>
      <c r="U649">
        <v>0</v>
      </c>
      <c r="V649">
        <f t="shared" si="76"/>
        <v>4798</v>
      </c>
      <c r="W649" t="s">
        <v>566</v>
      </c>
      <c r="X649" t="s">
        <v>75</v>
      </c>
      <c r="Y649" t="s">
        <v>37</v>
      </c>
      <c r="Z649">
        <f t="shared" si="77"/>
        <v>2578.7216949152544</v>
      </c>
      <c r="AA649" t="s">
        <v>856</v>
      </c>
      <c r="AB649" t="s">
        <v>48</v>
      </c>
      <c r="AC649" t="s">
        <v>48</v>
      </c>
      <c r="AD649" t="str">
        <f t="shared" si="78"/>
        <v>bad</v>
      </c>
    </row>
    <row r="650" spans="1:30" x14ac:dyDescent="0.35">
      <c r="A650" t="s">
        <v>568</v>
      </c>
      <c r="B650" t="s">
        <v>569</v>
      </c>
      <c r="C650" t="s">
        <v>570</v>
      </c>
      <c r="D650" t="s">
        <v>44</v>
      </c>
      <c r="E650" t="s">
        <v>29</v>
      </c>
      <c r="F650">
        <v>103</v>
      </c>
      <c r="G650" t="s">
        <v>1881</v>
      </c>
      <c r="H650" t="str">
        <f t="shared" si="79"/>
        <v>20</v>
      </c>
      <c r="I650" t="str">
        <f t="shared" si="80"/>
        <v>04</v>
      </c>
      <c r="J650" t="str">
        <f t="shared" si="81"/>
        <v>2023</v>
      </c>
      <c r="K650" t="s">
        <v>1492</v>
      </c>
      <c r="L650" t="s">
        <v>128</v>
      </c>
      <c r="M650" t="s">
        <v>408</v>
      </c>
      <c r="N650" t="s">
        <v>130</v>
      </c>
      <c r="O650" t="s">
        <v>33</v>
      </c>
      <c r="P650" t="s">
        <v>1482</v>
      </c>
      <c r="Q650" t="s">
        <v>189</v>
      </c>
      <c r="R650">
        <v>1</v>
      </c>
      <c r="S650">
        <v>11995</v>
      </c>
      <c r="T650">
        <v>2399</v>
      </c>
      <c r="U650">
        <v>0</v>
      </c>
      <c r="V650">
        <f t="shared" si="76"/>
        <v>9596</v>
      </c>
      <c r="W650" t="s">
        <v>566</v>
      </c>
      <c r="X650" t="s">
        <v>55</v>
      </c>
      <c r="Y650" t="s">
        <v>37</v>
      </c>
      <c r="Z650">
        <f t="shared" si="77"/>
        <v>5157.4433898305087</v>
      </c>
      <c r="AA650" t="s">
        <v>724</v>
      </c>
      <c r="AB650" t="s">
        <v>48</v>
      </c>
      <c r="AC650" t="s">
        <v>48</v>
      </c>
      <c r="AD650" t="str">
        <f t="shared" si="78"/>
        <v>bad</v>
      </c>
    </row>
    <row r="651" spans="1:30" x14ac:dyDescent="0.35">
      <c r="A651" t="s">
        <v>668</v>
      </c>
      <c r="B651" t="s">
        <v>669</v>
      </c>
      <c r="C651" t="s">
        <v>670</v>
      </c>
      <c r="D651" t="s">
        <v>50</v>
      </c>
      <c r="E651" t="s">
        <v>29</v>
      </c>
      <c r="F651">
        <v>104</v>
      </c>
      <c r="G651" t="s">
        <v>1881</v>
      </c>
      <c r="H651" t="str">
        <f t="shared" si="79"/>
        <v>20</v>
      </c>
      <c r="I651" t="str">
        <f t="shared" si="80"/>
        <v>04</v>
      </c>
      <c r="J651" t="str">
        <f t="shared" si="81"/>
        <v>2023</v>
      </c>
      <c r="K651" t="s">
        <v>1493</v>
      </c>
      <c r="L651" t="s">
        <v>128</v>
      </c>
      <c r="M651" t="s">
        <v>408</v>
      </c>
      <c r="N651" t="s">
        <v>130</v>
      </c>
      <c r="O651" t="s">
        <v>33</v>
      </c>
      <c r="P651" t="s">
        <v>475</v>
      </c>
      <c r="Q651" t="s">
        <v>476</v>
      </c>
      <c r="R651">
        <v>1</v>
      </c>
      <c r="S651">
        <v>11995</v>
      </c>
      <c r="T651">
        <v>4798</v>
      </c>
      <c r="U651">
        <v>0</v>
      </c>
      <c r="V651">
        <f t="shared" si="76"/>
        <v>7197</v>
      </c>
      <c r="W651" t="s">
        <v>566</v>
      </c>
      <c r="X651" t="s">
        <v>53</v>
      </c>
      <c r="Y651" t="s">
        <v>37</v>
      </c>
      <c r="Z651">
        <f t="shared" si="77"/>
        <v>3868.0825423728816</v>
      </c>
      <c r="AA651" t="s">
        <v>722</v>
      </c>
      <c r="AB651" t="s">
        <v>48</v>
      </c>
      <c r="AC651" t="s">
        <v>48</v>
      </c>
      <c r="AD651" t="str">
        <f t="shared" si="78"/>
        <v>bad</v>
      </c>
    </row>
    <row r="652" spans="1:30" x14ac:dyDescent="0.35">
      <c r="A652" t="s">
        <v>97</v>
      </c>
      <c r="B652" t="s">
        <v>98</v>
      </c>
      <c r="C652" t="s">
        <v>99</v>
      </c>
      <c r="D652" t="s">
        <v>50</v>
      </c>
      <c r="E652" t="s">
        <v>29</v>
      </c>
      <c r="F652">
        <v>82</v>
      </c>
      <c r="G652" t="s">
        <v>1881</v>
      </c>
      <c r="H652" t="str">
        <f t="shared" si="79"/>
        <v>20</v>
      </c>
      <c r="I652" t="str">
        <f t="shared" si="80"/>
        <v>04</v>
      </c>
      <c r="J652" t="str">
        <f t="shared" si="81"/>
        <v>2023</v>
      </c>
      <c r="K652" t="s">
        <v>1494</v>
      </c>
      <c r="L652" t="s">
        <v>128</v>
      </c>
      <c r="M652" t="s">
        <v>408</v>
      </c>
      <c r="N652" t="s">
        <v>130</v>
      </c>
      <c r="O652" t="s">
        <v>33</v>
      </c>
      <c r="P652" t="s">
        <v>475</v>
      </c>
      <c r="Q652" t="s">
        <v>476</v>
      </c>
      <c r="R652">
        <v>1</v>
      </c>
      <c r="S652">
        <v>11995</v>
      </c>
      <c r="T652">
        <v>4798</v>
      </c>
      <c r="U652">
        <v>0</v>
      </c>
      <c r="V652">
        <f t="shared" si="76"/>
        <v>7197</v>
      </c>
      <c r="W652" t="s">
        <v>35</v>
      </c>
      <c r="X652" t="s">
        <v>53</v>
      </c>
      <c r="Y652" t="s">
        <v>37</v>
      </c>
      <c r="Z652">
        <f t="shared" si="77"/>
        <v>3868.0825423728816</v>
      </c>
      <c r="AA652" t="s">
        <v>722</v>
      </c>
      <c r="AB652" t="s">
        <v>48</v>
      </c>
      <c r="AC652" t="s">
        <v>48</v>
      </c>
      <c r="AD652" t="str">
        <f t="shared" si="78"/>
        <v>bad</v>
      </c>
    </row>
    <row r="653" spans="1:30" x14ac:dyDescent="0.35">
      <c r="A653" t="s">
        <v>63</v>
      </c>
      <c r="B653" t="s">
        <v>64</v>
      </c>
      <c r="C653" t="s">
        <v>65</v>
      </c>
      <c r="D653" t="s">
        <v>50</v>
      </c>
      <c r="E653" t="s">
        <v>29</v>
      </c>
      <c r="F653">
        <v>144</v>
      </c>
      <c r="G653" t="s">
        <v>1877</v>
      </c>
      <c r="H653" t="str">
        <f t="shared" si="79"/>
        <v>21</v>
      </c>
      <c r="I653" t="str">
        <f t="shared" si="80"/>
        <v>04</v>
      </c>
      <c r="J653" t="str">
        <f t="shared" si="81"/>
        <v>2023</v>
      </c>
      <c r="K653" t="s">
        <v>1495</v>
      </c>
      <c r="L653" t="s">
        <v>128</v>
      </c>
      <c r="M653" t="s">
        <v>408</v>
      </c>
      <c r="N653" t="s">
        <v>130</v>
      </c>
      <c r="O653" t="s">
        <v>33</v>
      </c>
      <c r="P653" t="s">
        <v>413</v>
      </c>
      <c r="Q653" t="s">
        <v>414</v>
      </c>
      <c r="R653">
        <v>1</v>
      </c>
      <c r="S653">
        <v>11995</v>
      </c>
      <c r="T653">
        <v>2399</v>
      </c>
      <c r="U653">
        <v>0</v>
      </c>
      <c r="V653">
        <f t="shared" si="76"/>
        <v>9596</v>
      </c>
      <c r="W653" t="s">
        <v>35</v>
      </c>
      <c r="X653" t="s">
        <v>53</v>
      </c>
      <c r="Y653" t="s">
        <v>37</v>
      </c>
      <c r="Z653">
        <f t="shared" si="77"/>
        <v>5157.4433898305087</v>
      </c>
      <c r="AA653" t="s">
        <v>722</v>
      </c>
      <c r="AB653" t="s">
        <v>48</v>
      </c>
      <c r="AC653" t="s">
        <v>48</v>
      </c>
      <c r="AD653" t="str">
        <f t="shared" si="78"/>
        <v>bad</v>
      </c>
    </row>
    <row r="654" spans="1:30" x14ac:dyDescent="0.35">
      <c r="A654" t="s">
        <v>825</v>
      </c>
      <c r="B654" t="s">
        <v>826</v>
      </c>
      <c r="C654" t="s">
        <v>827</v>
      </c>
      <c r="D654" t="s">
        <v>44</v>
      </c>
      <c r="E654" t="s">
        <v>29</v>
      </c>
      <c r="F654">
        <v>55</v>
      </c>
      <c r="G654" t="s">
        <v>1877</v>
      </c>
      <c r="H654" t="str">
        <f t="shared" si="79"/>
        <v>21</v>
      </c>
      <c r="I654" t="str">
        <f t="shared" si="80"/>
        <v>04</v>
      </c>
      <c r="J654" t="str">
        <f t="shared" si="81"/>
        <v>2023</v>
      </c>
      <c r="K654" t="s">
        <v>1496</v>
      </c>
      <c r="L654" t="s">
        <v>128</v>
      </c>
      <c r="M654" t="s">
        <v>408</v>
      </c>
      <c r="N654" t="s">
        <v>130</v>
      </c>
      <c r="O654" t="s">
        <v>33</v>
      </c>
      <c r="P654" t="s">
        <v>1497</v>
      </c>
      <c r="Q654" t="s">
        <v>416</v>
      </c>
      <c r="R654">
        <v>1</v>
      </c>
      <c r="S654">
        <v>11995</v>
      </c>
      <c r="T654">
        <v>0</v>
      </c>
      <c r="U654">
        <v>840</v>
      </c>
      <c r="V654">
        <f t="shared" si="76"/>
        <v>11995</v>
      </c>
      <c r="W654" t="s">
        <v>566</v>
      </c>
      <c r="X654" t="s">
        <v>55</v>
      </c>
      <c r="Y654" t="s">
        <v>37</v>
      </c>
      <c r="Z654">
        <f t="shared" si="77"/>
        <v>6446.8042372881346</v>
      </c>
      <c r="AA654" t="s">
        <v>724</v>
      </c>
      <c r="AB654" t="s">
        <v>38</v>
      </c>
      <c r="AC654" t="s">
        <v>38</v>
      </c>
      <c r="AD654" t="str">
        <f t="shared" si="78"/>
        <v>bad</v>
      </c>
    </row>
    <row r="655" spans="1:30" x14ac:dyDescent="0.35">
      <c r="A655" t="s">
        <v>668</v>
      </c>
      <c r="B655" t="s">
        <v>669</v>
      </c>
      <c r="C655" t="s">
        <v>670</v>
      </c>
      <c r="D655" t="s">
        <v>50</v>
      </c>
      <c r="E655" t="s">
        <v>29</v>
      </c>
      <c r="F655">
        <v>106</v>
      </c>
      <c r="G655" t="s">
        <v>1877</v>
      </c>
      <c r="H655" t="str">
        <f t="shared" si="79"/>
        <v>21</v>
      </c>
      <c r="I655" t="str">
        <f t="shared" si="80"/>
        <v>04</v>
      </c>
      <c r="J655" t="str">
        <f t="shared" si="81"/>
        <v>2023</v>
      </c>
      <c r="K655" t="s">
        <v>1498</v>
      </c>
      <c r="L655" t="s">
        <v>128</v>
      </c>
      <c r="M655" t="s">
        <v>408</v>
      </c>
      <c r="N655" t="s">
        <v>130</v>
      </c>
      <c r="O655" t="s">
        <v>33</v>
      </c>
      <c r="P655" t="s">
        <v>59</v>
      </c>
      <c r="Q655" t="s">
        <v>60</v>
      </c>
      <c r="R655">
        <v>1</v>
      </c>
      <c r="S655">
        <v>11995</v>
      </c>
      <c r="T655">
        <v>0</v>
      </c>
      <c r="U655">
        <v>600</v>
      </c>
      <c r="V655">
        <f t="shared" si="76"/>
        <v>11995</v>
      </c>
      <c r="W655" t="s">
        <v>566</v>
      </c>
      <c r="X655" t="s">
        <v>53</v>
      </c>
      <c r="Y655" t="s">
        <v>37</v>
      </c>
      <c r="Z655">
        <f t="shared" si="77"/>
        <v>6446.8042372881346</v>
      </c>
      <c r="AA655" t="s">
        <v>722</v>
      </c>
      <c r="AB655" t="s">
        <v>38</v>
      </c>
      <c r="AC655" t="s">
        <v>38</v>
      </c>
      <c r="AD655" t="str">
        <f t="shared" si="78"/>
        <v>bad</v>
      </c>
    </row>
    <row r="656" spans="1:30" x14ac:dyDescent="0.35">
      <c r="A656" t="s">
        <v>63</v>
      </c>
      <c r="B656" t="s">
        <v>64</v>
      </c>
      <c r="C656" t="s">
        <v>65</v>
      </c>
      <c r="D656" t="s">
        <v>72</v>
      </c>
      <c r="E656" t="s">
        <v>29</v>
      </c>
      <c r="F656">
        <v>158</v>
      </c>
      <c r="G656" t="s">
        <v>1887</v>
      </c>
      <c r="H656" t="str">
        <f t="shared" si="79"/>
        <v>22</v>
      </c>
      <c r="I656" t="str">
        <f t="shared" si="80"/>
        <v>04</v>
      </c>
      <c r="J656" t="str">
        <f t="shared" si="81"/>
        <v>2023</v>
      </c>
      <c r="K656" t="s">
        <v>1499</v>
      </c>
      <c r="L656" t="s">
        <v>128</v>
      </c>
      <c r="M656" t="s">
        <v>408</v>
      </c>
      <c r="N656" t="s">
        <v>130</v>
      </c>
      <c r="O656" t="s">
        <v>33</v>
      </c>
      <c r="P656" t="s">
        <v>492</v>
      </c>
      <c r="Q656" t="s">
        <v>493</v>
      </c>
      <c r="R656">
        <v>1</v>
      </c>
      <c r="S656">
        <v>11995</v>
      </c>
      <c r="T656">
        <v>4798</v>
      </c>
      <c r="U656">
        <v>0</v>
      </c>
      <c r="V656">
        <f t="shared" si="76"/>
        <v>7197</v>
      </c>
      <c r="W656" t="s">
        <v>35</v>
      </c>
      <c r="X656" t="s">
        <v>75</v>
      </c>
      <c r="Y656" t="s">
        <v>37</v>
      </c>
      <c r="Z656">
        <f t="shared" si="77"/>
        <v>3868.0825423728816</v>
      </c>
      <c r="AA656" t="s">
        <v>856</v>
      </c>
      <c r="AB656" t="s">
        <v>48</v>
      </c>
      <c r="AC656" t="s">
        <v>48</v>
      </c>
      <c r="AD656" t="str">
        <f t="shared" si="78"/>
        <v>bad</v>
      </c>
    </row>
    <row r="657" spans="1:30" x14ac:dyDescent="0.35">
      <c r="A657" t="s">
        <v>63</v>
      </c>
      <c r="B657" t="s">
        <v>64</v>
      </c>
      <c r="C657" t="s">
        <v>65</v>
      </c>
      <c r="D657" t="s">
        <v>44</v>
      </c>
      <c r="E657" t="s">
        <v>29</v>
      </c>
      <c r="F657">
        <v>151</v>
      </c>
      <c r="G657" t="s">
        <v>1887</v>
      </c>
      <c r="H657" t="str">
        <f t="shared" si="79"/>
        <v>22</v>
      </c>
      <c r="I657" t="str">
        <f t="shared" si="80"/>
        <v>04</v>
      </c>
      <c r="J657" t="str">
        <f t="shared" si="81"/>
        <v>2023</v>
      </c>
      <c r="K657" t="s">
        <v>1500</v>
      </c>
      <c r="L657" t="s">
        <v>128</v>
      </c>
      <c r="M657" t="s">
        <v>408</v>
      </c>
      <c r="N657" t="s">
        <v>130</v>
      </c>
      <c r="O657" t="s">
        <v>33</v>
      </c>
      <c r="P657" t="s">
        <v>495</v>
      </c>
      <c r="Q657" t="s">
        <v>496</v>
      </c>
      <c r="R657">
        <v>1</v>
      </c>
      <c r="S657">
        <v>11995</v>
      </c>
      <c r="T657">
        <v>3598</v>
      </c>
      <c r="U657">
        <v>0</v>
      </c>
      <c r="V657">
        <f t="shared" si="76"/>
        <v>8397</v>
      </c>
      <c r="W657" t="s">
        <v>35</v>
      </c>
      <c r="X657" t="s">
        <v>55</v>
      </c>
      <c r="Y657" t="s">
        <v>37</v>
      </c>
      <c r="Z657">
        <f t="shared" si="77"/>
        <v>4513.0316949152548</v>
      </c>
      <c r="AA657" t="s">
        <v>724</v>
      </c>
      <c r="AB657" t="s">
        <v>48</v>
      </c>
      <c r="AC657" t="s">
        <v>48</v>
      </c>
      <c r="AD657" t="str">
        <f t="shared" si="78"/>
        <v>bad</v>
      </c>
    </row>
    <row r="658" spans="1:30" x14ac:dyDescent="0.35">
      <c r="A658" t="s">
        <v>575</v>
      </c>
      <c r="B658" t="s">
        <v>576</v>
      </c>
      <c r="C658" t="s">
        <v>577</v>
      </c>
      <c r="D658" t="s">
        <v>50</v>
      </c>
      <c r="E658" t="s">
        <v>29</v>
      </c>
      <c r="F658">
        <v>428</v>
      </c>
      <c r="G658" t="s">
        <v>1887</v>
      </c>
      <c r="H658" t="str">
        <f t="shared" si="79"/>
        <v>22</v>
      </c>
      <c r="I658" t="str">
        <f t="shared" si="80"/>
        <v>04</v>
      </c>
      <c r="J658" t="str">
        <f t="shared" si="81"/>
        <v>2023</v>
      </c>
      <c r="K658" t="s">
        <v>1501</v>
      </c>
      <c r="L658" t="s">
        <v>128</v>
      </c>
      <c r="M658" t="s">
        <v>408</v>
      </c>
      <c r="N658" t="s">
        <v>130</v>
      </c>
      <c r="O658" t="s">
        <v>33</v>
      </c>
      <c r="P658" t="s">
        <v>1502</v>
      </c>
      <c r="Q658" t="s">
        <v>1503</v>
      </c>
      <c r="R658">
        <v>1</v>
      </c>
      <c r="S658">
        <v>11995</v>
      </c>
      <c r="T658">
        <v>2399</v>
      </c>
      <c r="U658">
        <v>0</v>
      </c>
      <c r="V658">
        <f t="shared" si="76"/>
        <v>9596</v>
      </c>
      <c r="W658" t="s">
        <v>566</v>
      </c>
      <c r="X658" t="s">
        <v>53</v>
      </c>
      <c r="Y658" t="s">
        <v>37</v>
      </c>
      <c r="Z658">
        <f t="shared" si="77"/>
        <v>5157.4433898305087</v>
      </c>
      <c r="AA658" t="s">
        <v>722</v>
      </c>
      <c r="AB658" t="s">
        <v>48</v>
      </c>
      <c r="AC658" t="s">
        <v>48</v>
      </c>
      <c r="AD658" t="str">
        <f t="shared" si="78"/>
        <v>bad</v>
      </c>
    </row>
    <row r="659" spans="1:30" x14ac:dyDescent="0.35">
      <c r="A659" t="s">
        <v>585</v>
      </c>
      <c r="B659" t="s">
        <v>586</v>
      </c>
      <c r="C659" t="s">
        <v>587</v>
      </c>
      <c r="D659" t="s">
        <v>44</v>
      </c>
      <c r="E659" t="s">
        <v>29</v>
      </c>
      <c r="F659">
        <v>153</v>
      </c>
      <c r="G659" t="s">
        <v>1887</v>
      </c>
      <c r="H659" t="str">
        <f t="shared" si="79"/>
        <v>22</v>
      </c>
      <c r="I659" t="str">
        <f t="shared" si="80"/>
        <v>04</v>
      </c>
      <c r="J659" t="str">
        <f t="shared" si="81"/>
        <v>2023</v>
      </c>
      <c r="K659" t="s">
        <v>1504</v>
      </c>
      <c r="L659" t="s">
        <v>128</v>
      </c>
      <c r="M659" t="s">
        <v>408</v>
      </c>
      <c r="N659" t="s">
        <v>130</v>
      </c>
      <c r="O659" t="s">
        <v>33</v>
      </c>
      <c r="P659" t="s">
        <v>1505</v>
      </c>
      <c r="Q659" t="s">
        <v>1506</v>
      </c>
      <c r="R659">
        <v>1</v>
      </c>
      <c r="S659">
        <v>11995</v>
      </c>
      <c r="T659">
        <v>4798</v>
      </c>
      <c r="U659">
        <v>0</v>
      </c>
      <c r="V659">
        <f t="shared" si="76"/>
        <v>7197</v>
      </c>
      <c r="W659" t="s">
        <v>566</v>
      </c>
      <c r="X659" t="s">
        <v>55</v>
      </c>
      <c r="Y659" t="s">
        <v>37</v>
      </c>
      <c r="Z659">
        <f t="shared" si="77"/>
        <v>3868.0825423728816</v>
      </c>
      <c r="AA659" t="s">
        <v>724</v>
      </c>
      <c r="AB659" t="s">
        <v>48</v>
      </c>
      <c r="AC659" t="s">
        <v>48</v>
      </c>
      <c r="AD659" t="str">
        <f t="shared" si="78"/>
        <v>bad</v>
      </c>
    </row>
    <row r="660" spans="1:30" x14ac:dyDescent="0.35">
      <c r="A660" t="s">
        <v>708</v>
      </c>
      <c r="B660" t="s">
        <v>709</v>
      </c>
      <c r="C660" t="s">
        <v>710</v>
      </c>
      <c r="D660" t="s">
        <v>44</v>
      </c>
      <c r="E660" t="s">
        <v>29</v>
      </c>
      <c r="F660">
        <v>56</v>
      </c>
      <c r="G660" t="s">
        <v>1887</v>
      </c>
      <c r="H660" t="str">
        <f t="shared" si="79"/>
        <v>22</v>
      </c>
      <c r="I660" t="str">
        <f t="shared" si="80"/>
        <v>04</v>
      </c>
      <c r="J660" t="str">
        <f t="shared" si="81"/>
        <v>2023</v>
      </c>
      <c r="K660" t="s">
        <v>1507</v>
      </c>
      <c r="L660" t="s">
        <v>128</v>
      </c>
      <c r="M660" t="s">
        <v>408</v>
      </c>
      <c r="N660" t="s">
        <v>130</v>
      </c>
      <c r="O660" t="s">
        <v>33</v>
      </c>
      <c r="P660" t="s">
        <v>1487</v>
      </c>
      <c r="Q660" t="s">
        <v>1488</v>
      </c>
      <c r="R660">
        <v>1</v>
      </c>
      <c r="S660">
        <v>11995</v>
      </c>
      <c r="T660">
        <v>5998</v>
      </c>
      <c r="U660">
        <v>0</v>
      </c>
      <c r="V660">
        <f t="shared" si="76"/>
        <v>5997</v>
      </c>
      <c r="W660" t="s">
        <v>566</v>
      </c>
      <c r="X660" t="s">
        <v>55</v>
      </c>
      <c r="Y660" t="s">
        <v>37</v>
      </c>
      <c r="Z660">
        <f t="shared" si="77"/>
        <v>3223.1333898305088</v>
      </c>
      <c r="AA660" t="s">
        <v>724</v>
      </c>
      <c r="AB660" t="s">
        <v>48</v>
      </c>
      <c r="AC660" t="s">
        <v>48</v>
      </c>
      <c r="AD660" t="str">
        <f t="shared" si="78"/>
        <v>bad</v>
      </c>
    </row>
    <row r="661" spans="1:30" x14ac:dyDescent="0.35">
      <c r="A661" t="s">
        <v>575</v>
      </c>
      <c r="B661" t="s">
        <v>576</v>
      </c>
      <c r="C661" t="s">
        <v>577</v>
      </c>
      <c r="D661" t="s">
        <v>50</v>
      </c>
      <c r="E661" t="s">
        <v>29</v>
      </c>
      <c r="F661">
        <v>428</v>
      </c>
      <c r="G661" t="s">
        <v>1887</v>
      </c>
      <c r="H661" t="str">
        <f t="shared" si="79"/>
        <v>22</v>
      </c>
      <c r="I661" t="str">
        <f t="shared" si="80"/>
        <v>04</v>
      </c>
      <c r="J661" t="str">
        <f t="shared" si="81"/>
        <v>2023</v>
      </c>
      <c r="K661" t="s">
        <v>1508</v>
      </c>
      <c r="L661" t="s">
        <v>128</v>
      </c>
      <c r="M661" t="s">
        <v>408</v>
      </c>
      <c r="N661" t="s">
        <v>130</v>
      </c>
      <c r="O661" t="s">
        <v>33</v>
      </c>
      <c r="P661" t="s">
        <v>526</v>
      </c>
      <c r="Q661" t="s">
        <v>527</v>
      </c>
      <c r="R661">
        <v>1</v>
      </c>
      <c r="S661">
        <v>11995</v>
      </c>
      <c r="T661">
        <v>4798</v>
      </c>
      <c r="U661">
        <v>0</v>
      </c>
      <c r="V661">
        <f t="shared" si="76"/>
        <v>7197</v>
      </c>
      <c r="W661" t="s">
        <v>566</v>
      </c>
      <c r="X661" t="s">
        <v>53</v>
      </c>
      <c r="Y661" t="s">
        <v>37</v>
      </c>
      <c r="Z661">
        <f t="shared" si="77"/>
        <v>3868.0825423728816</v>
      </c>
      <c r="AA661" t="s">
        <v>722</v>
      </c>
      <c r="AB661" t="s">
        <v>48</v>
      </c>
      <c r="AC661" t="s">
        <v>48</v>
      </c>
      <c r="AD661" t="str">
        <f t="shared" si="78"/>
        <v>bad</v>
      </c>
    </row>
    <row r="662" spans="1:30" x14ac:dyDescent="0.35">
      <c r="A662" t="s">
        <v>568</v>
      </c>
      <c r="B662" t="s">
        <v>569</v>
      </c>
      <c r="C662" t="s">
        <v>570</v>
      </c>
      <c r="D662" t="s">
        <v>44</v>
      </c>
      <c r="E662" t="s">
        <v>29</v>
      </c>
      <c r="F662">
        <v>119</v>
      </c>
      <c r="G662" t="s">
        <v>1874</v>
      </c>
      <c r="H662" t="str">
        <f t="shared" si="79"/>
        <v>23</v>
      </c>
      <c r="I662" t="str">
        <f t="shared" si="80"/>
        <v>04</v>
      </c>
      <c r="J662" t="str">
        <f t="shared" si="81"/>
        <v>2023</v>
      </c>
      <c r="K662" t="s">
        <v>1458</v>
      </c>
      <c r="L662" t="s">
        <v>128</v>
      </c>
      <c r="M662" t="s">
        <v>515</v>
      </c>
      <c r="N662" t="s">
        <v>130</v>
      </c>
      <c r="O662" t="s">
        <v>33</v>
      </c>
      <c r="P662" t="s">
        <v>415</v>
      </c>
      <c r="Q662" t="s">
        <v>416</v>
      </c>
      <c r="R662">
        <v>1</v>
      </c>
      <c r="S662">
        <v>11995</v>
      </c>
      <c r="T662">
        <v>2399</v>
      </c>
      <c r="U662">
        <v>0</v>
      </c>
      <c r="V662">
        <f t="shared" si="76"/>
        <v>9596</v>
      </c>
      <c r="W662" t="s">
        <v>566</v>
      </c>
      <c r="X662" t="s">
        <v>55</v>
      </c>
      <c r="Y662" t="s">
        <v>37</v>
      </c>
      <c r="Z662">
        <f t="shared" si="77"/>
        <v>5157.4433898305087</v>
      </c>
      <c r="AA662" t="s">
        <v>724</v>
      </c>
      <c r="AB662" t="s">
        <v>48</v>
      </c>
      <c r="AC662" t="s">
        <v>48</v>
      </c>
      <c r="AD662" t="str">
        <f t="shared" si="78"/>
        <v>bad</v>
      </c>
    </row>
    <row r="663" spans="1:30" x14ac:dyDescent="0.35">
      <c r="A663" t="s">
        <v>585</v>
      </c>
      <c r="B663" t="s">
        <v>586</v>
      </c>
      <c r="C663" t="s">
        <v>587</v>
      </c>
      <c r="D663" t="s">
        <v>50</v>
      </c>
      <c r="E663" t="s">
        <v>29</v>
      </c>
      <c r="F663">
        <v>166</v>
      </c>
      <c r="G663" t="s">
        <v>1874</v>
      </c>
      <c r="H663" t="str">
        <f t="shared" si="79"/>
        <v>23</v>
      </c>
      <c r="I663" t="str">
        <f t="shared" si="80"/>
        <v>04</v>
      </c>
      <c r="J663" t="str">
        <f t="shared" si="81"/>
        <v>2023</v>
      </c>
      <c r="K663" t="s">
        <v>1509</v>
      </c>
      <c r="L663" t="s">
        <v>128</v>
      </c>
      <c r="M663" t="s">
        <v>515</v>
      </c>
      <c r="N663" t="s">
        <v>130</v>
      </c>
      <c r="O663" t="s">
        <v>33</v>
      </c>
      <c r="P663" t="s">
        <v>1502</v>
      </c>
      <c r="Q663" t="s">
        <v>1503</v>
      </c>
      <c r="R663">
        <v>1</v>
      </c>
      <c r="S663">
        <v>11995</v>
      </c>
      <c r="T663">
        <v>2399</v>
      </c>
      <c r="U663">
        <v>0</v>
      </c>
      <c r="V663">
        <f t="shared" si="76"/>
        <v>9596</v>
      </c>
      <c r="W663" t="s">
        <v>566</v>
      </c>
      <c r="X663" t="s">
        <v>53</v>
      </c>
      <c r="Y663" t="s">
        <v>37</v>
      </c>
      <c r="Z663">
        <f t="shared" si="77"/>
        <v>5157.4433898305087</v>
      </c>
      <c r="AA663" t="s">
        <v>722</v>
      </c>
      <c r="AB663" t="s">
        <v>48</v>
      </c>
      <c r="AC663" t="s">
        <v>48</v>
      </c>
      <c r="AD663" t="str">
        <f t="shared" si="78"/>
        <v>bad</v>
      </c>
    </row>
    <row r="664" spans="1:30" x14ac:dyDescent="0.35">
      <c r="A664" t="s">
        <v>668</v>
      </c>
      <c r="B664" t="s">
        <v>669</v>
      </c>
      <c r="C664" t="s">
        <v>670</v>
      </c>
      <c r="D664" t="s">
        <v>44</v>
      </c>
      <c r="E664" t="s">
        <v>29</v>
      </c>
      <c r="F664">
        <v>125</v>
      </c>
      <c r="G664" t="s">
        <v>1874</v>
      </c>
      <c r="H664" t="str">
        <f t="shared" si="79"/>
        <v>23</v>
      </c>
      <c r="I664" t="str">
        <f t="shared" si="80"/>
        <v>04</v>
      </c>
      <c r="J664" t="str">
        <f t="shared" si="81"/>
        <v>2023</v>
      </c>
      <c r="K664" t="s">
        <v>1510</v>
      </c>
      <c r="L664" t="s">
        <v>128</v>
      </c>
      <c r="M664" t="s">
        <v>515</v>
      </c>
      <c r="N664" t="s">
        <v>130</v>
      </c>
      <c r="O664" t="s">
        <v>33</v>
      </c>
      <c r="P664" t="s">
        <v>1462</v>
      </c>
      <c r="Q664" t="s">
        <v>1463</v>
      </c>
      <c r="R664">
        <v>1</v>
      </c>
      <c r="S664">
        <v>11995</v>
      </c>
      <c r="T664">
        <v>5998</v>
      </c>
      <c r="U664">
        <v>0</v>
      </c>
      <c r="V664">
        <f t="shared" si="76"/>
        <v>5997</v>
      </c>
      <c r="W664" t="s">
        <v>566</v>
      </c>
      <c r="X664" t="s">
        <v>55</v>
      </c>
      <c r="Y664" t="s">
        <v>37</v>
      </c>
      <c r="Z664">
        <f t="shared" si="77"/>
        <v>3223.1333898305088</v>
      </c>
      <c r="AA664" t="s">
        <v>724</v>
      </c>
      <c r="AB664" t="s">
        <v>48</v>
      </c>
      <c r="AC664" t="s">
        <v>48</v>
      </c>
      <c r="AD664" t="str">
        <f t="shared" si="78"/>
        <v>bad</v>
      </c>
    </row>
    <row r="665" spans="1:30" x14ac:dyDescent="0.35">
      <c r="A665" t="s">
        <v>25</v>
      </c>
      <c r="B665" t="s">
        <v>26</v>
      </c>
      <c r="C665" t="s">
        <v>27</v>
      </c>
      <c r="D665" t="s">
        <v>50</v>
      </c>
      <c r="E665" t="s">
        <v>29</v>
      </c>
      <c r="F665">
        <v>280</v>
      </c>
      <c r="G665" t="s">
        <v>1874</v>
      </c>
      <c r="H665" t="str">
        <f t="shared" si="79"/>
        <v>23</v>
      </c>
      <c r="I665" t="str">
        <f t="shared" si="80"/>
        <v>04</v>
      </c>
      <c r="J665" t="str">
        <f t="shared" si="81"/>
        <v>2023</v>
      </c>
      <c r="K665" t="s">
        <v>1511</v>
      </c>
      <c r="L665" t="s">
        <v>128</v>
      </c>
      <c r="M665" t="s">
        <v>515</v>
      </c>
      <c r="N665" t="s">
        <v>130</v>
      </c>
      <c r="O665" t="s">
        <v>33</v>
      </c>
      <c r="P665" t="s">
        <v>526</v>
      </c>
      <c r="Q665" t="s">
        <v>527</v>
      </c>
      <c r="R665">
        <v>1</v>
      </c>
      <c r="S665">
        <v>11995</v>
      </c>
      <c r="T665">
        <v>4798</v>
      </c>
      <c r="U665">
        <v>0</v>
      </c>
      <c r="V665">
        <f t="shared" si="76"/>
        <v>7197</v>
      </c>
      <c r="W665" t="s">
        <v>35</v>
      </c>
      <c r="X665" t="s">
        <v>53</v>
      </c>
      <c r="Y665" t="s">
        <v>37</v>
      </c>
      <c r="Z665">
        <f t="shared" si="77"/>
        <v>3868.0825423728816</v>
      </c>
      <c r="AA665" t="s">
        <v>722</v>
      </c>
      <c r="AB665" t="s">
        <v>48</v>
      </c>
      <c r="AC665" t="s">
        <v>48</v>
      </c>
      <c r="AD665" t="str">
        <f t="shared" si="78"/>
        <v>bad</v>
      </c>
    </row>
    <row r="666" spans="1:30" x14ac:dyDescent="0.35">
      <c r="A666" t="s">
        <v>686</v>
      </c>
      <c r="B666" t="s">
        <v>687</v>
      </c>
      <c r="C666" t="s">
        <v>688</v>
      </c>
      <c r="D666" t="s">
        <v>44</v>
      </c>
      <c r="E666" t="s">
        <v>29</v>
      </c>
      <c r="F666">
        <v>70</v>
      </c>
      <c r="G666" t="s">
        <v>1874</v>
      </c>
      <c r="H666" t="str">
        <f t="shared" si="79"/>
        <v>23</v>
      </c>
      <c r="I666" t="str">
        <f t="shared" si="80"/>
        <v>04</v>
      </c>
      <c r="J666" t="str">
        <f t="shared" si="81"/>
        <v>2023</v>
      </c>
      <c r="K666" t="s">
        <v>1512</v>
      </c>
      <c r="L666" t="s">
        <v>128</v>
      </c>
      <c r="M666" t="s">
        <v>515</v>
      </c>
      <c r="N666" t="s">
        <v>130</v>
      </c>
      <c r="O666" t="s">
        <v>33</v>
      </c>
      <c r="P666" t="s">
        <v>185</v>
      </c>
      <c r="Q666" t="s">
        <v>186</v>
      </c>
      <c r="R666">
        <v>1</v>
      </c>
      <c r="S666">
        <v>11995</v>
      </c>
      <c r="T666">
        <v>0</v>
      </c>
      <c r="U666">
        <v>840</v>
      </c>
      <c r="V666">
        <f>S666-T666</f>
        <v>11995</v>
      </c>
      <c r="W666" t="s">
        <v>690</v>
      </c>
      <c r="X666" t="s">
        <v>55</v>
      </c>
      <c r="Y666" t="s">
        <v>37</v>
      </c>
      <c r="Z666">
        <f>IF(Y666="Traditional",V666-(V666*31%)-(V666*18/118),V666-(V666*22%)-(V666*18/118))</f>
        <v>6446.8042372881346</v>
      </c>
      <c r="AA666" t="s">
        <v>724</v>
      </c>
      <c r="AB666" t="s">
        <v>38</v>
      </c>
      <c r="AC666" t="s">
        <v>38</v>
      </c>
      <c r="AD666" t="str">
        <f t="shared" si="78"/>
        <v>bad</v>
      </c>
    </row>
    <row r="667" spans="1:30" x14ac:dyDescent="0.35">
      <c r="A667" t="s">
        <v>1052</v>
      </c>
      <c r="B667" t="s">
        <v>1053</v>
      </c>
      <c r="C667" t="s">
        <v>1054</v>
      </c>
      <c r="D667" t="s">
        <v>72</v>
      </c>
      <c r="E667" t="s">
        <v>29</v>
      </c>
      <c r="F667">
        <v>1</v>
      </c>
      <c r="G667" t="s">
        <v>1948</v>
      </c>
      <c r="H667" t="str">
        <f t="shared" si="79"/>
        <v>01</v>
      </c>
      <c r="I667" t="str">
        <f t="shared" si="80"/>
        <v>04</v>
      </c>
      <c r="J667" t="str">
        <f t="shared" si="81"/>
        <v>2023</v>
      </c>
      <c r="K667" t="s">
        <v>1513</v>
      </c>
      <c r="L667" t="s">
        <v>30</v>
      </c>
      <c r="M667" t="s">
        <v>31</v>
      </c>
      <c r="N667" t="s">
        <v>32</v>
      </c>
      <c r="O667" t="s">
        <v>33</v>
      </c>
      <c r="P667" t="s">
        <v>369</v>
      </c>
      <c r="Q667" t="s">
        <v>370</v>
      </c>
      <c r="R667">
        <v>1</v>
      </c>
      <c r="S667">
        <v>10995</v>
      </c>
      <c r="T667">
        <v>0</v>
      </c>
      <c r="U667">
        <v>550</v>
      </c>
      <c r="V667">
        <f>S667-T667</f>
        <v>10995</v>
      </c>
      <c r="W667" t="s">
        <v>566</v>
      </c>
      <c r="X667" t="s">
        <v>75</v>
      </c>
      <c r="Y667" t="s">
        <v>37</v>
      </c>
      <c r="Z667">
        <f>IF(Y667="Traditional",V667-(V667*31%)-(V667*18/118),V667-(V667*22%)-(V667*18/118))</f>
        <v>5909.3466101694921</v>
      </c>
      <c r="AA667" t="s">
        <v>856</v>
      </c>
      <c r="AB667" t="s">
        <v>38</v>
      </c>
      <c r="AC667" t="s">
        <v>38</v>
      </c>
      <c r="AD667" t="str">
        <f t="shared" si="78"/>
        <v>bad</v>
      </c>
    </row>
    <row r="668" spans="1:30" x14ac:dyDescent="0.35">
      <c r="A668" t="s">
        <v>668</v>
      </c>
      <c r="B668" t="s">
        <v>669</v>
      </c>
      <c r="C668" t="s">
        <v>670</v>
      </c>
      <c r="D668" t="s">
        <v>72</v>
      </c>
      <c r="E668" t="s">
        <v>29</v>
      </c>
      <c r="F668">
        <v>1954</v>
      </c>
      <c r="G668" t="s">
        <v>1953</v>
      </c>
      <c r="H668" t="str">
        <f t="shared" si="79"/>
        <v>29</v>
      </c>
      <c r="I668" t="str">
        <f t="shared" si="80"/>
        <v>03</v>
      </c>
      <c r="J668" t="str">
        <f t="shared" si="81"/>
        <v>2023</v>
      </c>
      <c r="K668" t="s">
        <v>1514</v>
      </c>
      <c r="L668" t="s">
        <v>30</v>
      </c>
      <c r="M668" t="s">
        <v>31</v>
      </c>
      <c r="N668" t="s">
        <v>32</v>
      </c>
      <c r="O668" t="s">
        <v>33</v>
      </c>
      <c r="P668" t="s">
        <v>233</v>
      </c>
      <c r="Q668" t="s">
        <v>234</v>
      </c>
      <c r="R668">
        <v>1</v>
      </c>
      <c r="S668">
        <v>10995</v>
      </c>
      <c r="T668">
        <v>5498</v>
      </c>
      <c r="U668">
        <v>0</v>
      </c>
      <c r="V668">
        <v>5497</v>
      </c>
      <c r="W668" t="s">
        <v>566</v>
      </c>
      <c r="X668" t="s">
        <v>75</v>
      </c>
      <c r="Y668" t="s">
        <v>37</v>
      </c>
      <c r="Z668">
        <v>2954.4045762711867</v>
      </c>
      <c r="AA668" t="s">
        <v>856</v>
      </c>
      <c r="AB668" t="s">
        <v>48</v>
      </c>
      <c r="AC668" t="s">
        <v>48</v>
      </c>
      <c r="AD668" t="str">
        <f t="shared" si="78"/>
        <v>bad</v>
      </c>
    </row>
    <row r="669" spans="1:30" x14ac:dyDescent="0.35">
      <c r="A669" t="s">
        <v>63</v>
      </c>
      <c r="B669" t="s">
        <v>64</v>
      </c>
      <c r="C669" t="s">
        <v>65</v>
      </c>
      <c r="D669" t="s">
        <v>72</v>
      </c>
      <c r="E669" t="s">
        <v>29</v>
      </c>
      <c r="F669">
        <v>2664</v>
      </c>
      <c r="G669" t="s">
        <v>1950</v>
      </c>
      <c r="H669" t="str">
        <f t="shared" si="79"/>
        <v>28</v>
      </c>
      <c r="I669" t="str">
        <f t="shared" si="80"/>
        <v>03</v>
      </c>
      <c r="J669" t="str">
        <f t="shared" si="81"/>
        <v>2023</v>
      </c>
      <c r="K669" t="s">
        <v>1515</v>
      </c>
      <c r="L669" t="s">
        <v>30</v>
      </c>
      <c r="M669" t="s">
        <v>31</v>
      </c>
      <c r="N669" t="s">
        <v>32</v>
      </c>
      <c r="O669" t="s">
        <v>33</v>
      </c>
      <c r="P669" t="s">
        <v>73</v>
      </c>
      <c r="Q669" t="s">
        <v>74</v>
      </c>
      <c r="R669">
        <v>1</v>
      </c>
      <c r="S669">
        <v>10995</v>
      </c>
      <c r="T669">
        <v>3298</v>
      </c>
      <c r="U669">
        <v>0</v>
      </c>
      <c r="V669">
        <v>7697</v>
      </c>
      <c r="W669" t="s">
        <v>35</v>
      </c>
      <c r="X669" t="s">
        <v>75</v>
      </c>
      <c r="Y669" t="s">
        <v>37</v>
      </c>
      <c r="Z669">
        <v>4136.8113559322037</v>
      </c>
      <c r="AA669" t="s">
        <v>856</v>
      </c>
      <c r="AB669" t="s">
        <v>48</v>
      </c>
      <c r="AC669" t="s">
        <v>48</v>
      </c>
      <c r="AD669" t="str">
        <f t="shared" si="78"/>
        <v>bad</v>
      </c>
    </row>
    <row r="670" spans="1:30" x14ac:dyDescent="0.35">
      <c r="A670" t="s">
        <v>63</v>
      </c>
      <c r="B670" t="s">
        <v>64</v>
      </c>
      <c r="C670" t="s">
        <v>65</v>
      </c>
      <c r="D670" t="s">
        <v>72</v>
      </c>
      <c r="E670" t="s">
        <v>29</v>
      </c>
      <c r="F670">
        <v>2684</v>
      </c>
      <c r="G670" t="s">
        <v>1951</v>
      </c>
      <c r="H670" t="str">
        <f t="shared" si="79"/>
        <v>31</v>
      </c>
      <c r="I670" t="str">
        <f t="shared" si="80"/>
        <v>03</v>
      </c>
      <c r="J670" t="str">
        <f t="shared" si="81"/>
        <v>2023</v>
      </c>
      <c r="K670" t="s">
        <v>1516</v>
      </c>
      <c r="L670" t="s">
        <v>30</v>
      </c>
      <c r="M670" t="s">
        <v>31</v>
      </c>
      <c r="N670" t="s">
        <v>32</v>
      </c>
      <c r="O670" t="s">
        <v>33</v>
      </c>
      <c r="P670" t="s">
        <v>88</v>
      </c>
      <c r="Q670" t="s">
        <v>89</v>
      </c>
      <c r="R670">
        <v>1</v>
      </c>
      <c r="S670">
        <v>10995</v>
      </c>
      <c r="T670">
        <v>0</v>
      </c>
      <c r="U670">
        <v>0</v>
      </c>
      <c r="V670">
        <v>10995</v>
      </c>
      <c r="W670" t="s">
        <v>35</v>
      </c>
      <c r="X670" t="s">
        <v>75</v>
      </c>
      <c r="Y670" t="s">
        <v>37</v>
      </c>
      <c r="Z670">
        <v>5909.3466101694921</v>
      </c>
      <c r="AA670" t="s">
        <v>856</v>
      </c>
      <c r="AB670" t="s">
        <v>38</v>
      </c>
      <c r="AC670" t="s">
        <v>38</v>
      </c>
      <c r="AD670" t="str">
        <f t="shared" si="78"/>
        <v>bad</v>
      </c>
    </row>
    <row r="671" spans="1:30" x14ac:dyDescent="0.35">
      <c r="A671" t="s">
        <v>63</v>
      </c>
      <c r="B671" t="s">
        <v>64</v>
      </c>
      <c r="C671" t="s">
        <v>65</v>
      </c>
      <c r="D671" t="s">
        <v>72</v>
      </c>
      <c r="E671" t="s">
        <v>29</v>
      </c>
      <c r="F671">
        <v>2687</v>
      </c>
      <c r="G671" t="s">
        <v>1951</v>
      </c>
      <c r="H671" t="str">
        <f t="shared" si="79"/>
        <v>31</v>
      </c>
      <c r="I671" t="str">
        <f t="shared" si="80"/>
        <v>03</v>
      </c>
      <c r="J671" t="str">
        <f t="shared" si="81"/>
        <v>2023</v>
      </c>
      <c r="K671" t="s">
        <v>1517</v>
      </c>
      <c r="L671" t="s">
        <v>30</v>
      </c>
      <c r="M671" t="s">
        <v>31</v>
      </c>
      <c r="N671" t="s">
        <v>32</v>
      </c>
      <c r="O671" t="s">
        <v>33</v>
      </c>
      <c r="P671" t="s">
        <v>91</v>
      </c>
      <c r="Q671" t="s">
        <v>92</v>
      </c>
      <c r="R671">
        <v>1</v>
      </c>
      <c r="S671">
        <v>10995</v>
      </c>
      <c r="T671">
        <v>0</v>
      </c>
      <c r="U671">
        <v>1100</v>
      </c>
      <c r="V671">
        <v>10995</v>
      </c>
      <c r="W671" t="s">
        <v>35</v>
      </c>
      <c r="X671" t="s">
        <v>75</v>
      </c>
      <c r="Y671" t="s">
        <v>37</v>
      </c>
      <c r="Z671">
        <v>5909.3466101694921</v>
      </c>
      <c r="AA671" t="s">
        <v>856</v>
      </c>
      <c r="AB671" t="s">
        <v>38</v>
      </c>
      <c r="AC671" t="s">
        <v>38</v>
      </c>
      <c r="AD671" t="str">
        <f t="shared" si="78"/>
        <v>bad</v>
      </c>
    </row>
    <row r="672" spans="1:30" x14ac:dyDescent="0.35">
      <c r="A672" t="s">
        <v>63</v>
      </c>
      <c r="B672" t="s">
        <v>64</v>
      </c>
      <c r="C672" t="s">
        <v>65</v>
      </c>
      <c r="D672" t="s">
        <v>72</v>
      </c>
      <c r="E672" t="s">
        <v>29</v>
      </c>
      <c r="F672">
        <v>3</v>
      </c>
      <c r="G672" t="s">
        <v>1948</v>
      </c>
      <c r="H672" t="str">
        <f t="shared" si="79"/>
        <v>01</v>
      </c>
      <c r="I672" t="str">
        <f t="shared" si="80"/>
        <v>04</v>
      </c>
      <c r="J672" t="str">
        <f t="shared" si="81"/>
        <v>2023</v>
      </c>
      <c r="K672" t="s">
        <v>1518</v>
      </c>
      <c r="L672" t="s">
        <v>30</v>
      </c>
      <c r="M672" t="s">
        <v>31</v>
      </c>
      <c r="N672" t="s">
        <v>32</v>
      </c>
      <c r="O672" t="s">
        <v>33</v>
      </c>
      <c r="P672" t="s">
        <v>95</v>
      </c>
      <c r="Q672" t="s">
        <v>96</v>
      </c>
      <c r="R672">
        <v>1</v>
      </c>
      <c r="S672">
        <v>10995</v>
      </c>
      <c r="T672">
        <v>0</v>
      </c>
      <c r="U672">
        <v>0</v>
      </c>
      <c r="V672">
        <f>S672-T672</f>
        <v>10995</v>
      </c>
      <c r="W672" t="s">
        <v>35</v>
      </c>
      <c r="X672" t="s">
        <v>75</v>
      </c>
      <c r="Y672" t="s">
        <v>37</v>
      </c>
      <c r="Z672">
        <f>IF(Y672="Traditional",V672-(V672*31%)-(V672*18/118),V672-(V672*22%)-(V672*18/118))</f>
        <v>5909.3466101694921</v>
      </c>
      <c r="AA672" t="s">
        <v>856</v>
      </c>
      <c r="AB672" t="s">
        <v>38</v>
      </c>
      <c r="AC672" t="s">
        <v>38</v>
      </c>
      <c r="AD672" t="str">
        <f t="shared" si="78"/>
        <v>bad</v>
      </c>
    </row>
    <row r="673" spans="1:30" x14ac:dyDescent="0.35">
      <c r="A673" t="s">
        <v>97</v>
      </c>
      <c r="B673" t="s">
        <v>98</v>
      </c>
      <c r="C673" t="s">
        <v>99</v>
      </c>
      <c r="D673" t="s">
        <v>50</v>
      </c>
      <c r="E673" t="s">
        <v>29</v>
      </c>
      <c r="F673">
        <v>4</v>
      </c>
      <c r="G673" t="s">
        <v>1948</v>
      </c>
      <c r="H673" t="str">
        <f t="shared" si="79"/>
        <v>01</v>
      </c>
      <c r="I673" t="str">
        <f t="shared" si="80"/>
        <v>04</v>
      </c>
      <c r="J673" t="str">
        <f t="shared" si="81"/>
        <v>2023</v>
      </c>
      <c r="K673" t="s">
        <v>1519</v>
      </c>
      <c r="L673" t="s">
        <v>30</v>
      </c>
      <c r="M673" t="s">
        <v>31</v>
      </c>
      <c r="N673" t="s">
        <v>32</v>
      </c>
      <c r="O673" t="s">
        <v>33</v>
      </c>
      <c r="P673" t="s">
        <v>111</v>
      </c>
      <c r="Q673" t="s">
        <v>112</v>
      </c>
      <c r="R673">
        <v>1</v>
      </c>
      <c r="S673">
        <v>10995</v>
      </c>
      <c r="T673">
        <v>0</v>
      </c>
      <c r="U673">
        <v>0</v>
      </c>
      <c r="V673">
        <f>S673-T673</f>
        <v>10995</v>
      </c>
      <c r="W673" t="s">
        <v>35</v>
      </c>
      <c r="X673" t="s">
        <v>53</v>
      </c>
      <c r="Y673" t="s">
        <v>37</v>
      </c>
      <c r="Z673">
        <f>IF(Y673="Traditional",V673-(V673*31%)-(V673*18/118),V673-(V673*22%)-(V673*18/118))</f>
        <v>5909.3466101694921</v>
      </c>
      <c r="AA673" t="s">
        <v>722</v>
      </c>
      <c r="AB673" t="s">
        <v>38</v>
      </c>
      <c r="AC673" t="s">
        <v>38</v>
      </c>
      <c r="AD673" t="str">
        <f t="shared" si="78"/>
        <v>bad</v>
      </c>
    </row>
    <row r="674" spans="1:30" x14ac:dyDescent="0.35">
      <c r="A674" t="s">
        <v>585</v>
      </c>
      <c r="B674" t="s">
        <v>586</v>
      </c>
      <c r="C674" t="s">
        <v>587</v>
      </c>
      <c r="D674" t="s">
        <v>72</v>
      </c>
      <c r="E674" t="s">
        <v>29</v>
      </c>
      <c r="F674">
        <v>2523</v>
      </c>
      <c r="G674" t="s">
        <v>1951</v>
      </c>
      <c r="H674" t="str">
        <f t="shared" si="79"/>
        <v>31</v>
      </c>
      <c r="I674" t="str">
        <f t="shared" si="80"/>
        <v>03</v>
      </c>
      <c r="J674" t="str">
        <f t="shared" si="81"/>
        <v>2023</v>
      </c>
      <c r="K674" t="s">
        <v>1520</v>
      </c>
      <c r="L674" t="s">
        <v>30</v>
      </c>
      <c r="M674" t="s">
        <v>31</v>
      </c>
      <c r="N674" t="s">
        <v>32</v>
      </c>
      <c r="O674" t="s">
        <v>33</v>
      </c>
      <c r="P674" t="s">
        <v>1521</v>
      </c>
      <c r="Q674" t="s">
        <v>1521</v>
      </c>
      <c r="R674">
        <v>1</v>
      </c>
      <c r="S674">
        <v>10995</v>
      </c>
      <c r="T674">
        <v>0</v>
      </c>
      <c r="U674">
        <v>550</v>
      </c>
      <c r="V674">
        <v>10995</v>
      </c>
      <c r="W674" t="s">
        <v>566</v>
      </c>
      <c r="X674" t="s">
        <v>75</v>
      </c>
      <c r="Y674" t="s">
        <v>37</v>
      </c>
      <c r="Z674">
        <v>5909.3466101694921</v>
      </c>
      <c r="AA674" t="s">
        <v>856</v>
      </c>
      <c r="AB674" t="s">
        <v>38</v>
      </c>
      <c r="AC674" t="s">
        <v>38</v>
      </c>
      <c r="AD674" t="str">
        <f t="shared" si="78"/>
        <v>bad</v>
      </c>
    </row>
    <row r="675" spans="1:30" x14ac:dyDescent="0.35">
      <c r="A675" t="s">
        <v>113</v>
      </c>
      <c r="B675" t="s">
        <v>114</v>
      </c>
      <c r="C675" t="s">
        <v>115</v>
      </c>
      <c r="D675" t="s">
        <v>72</v>
      </c>
      <c r="E675" t="s">
        <v>29</v>
      </c>
      <c r="F675">
        <v>14</v>
      </c>
      <c r="G675" t="s">
        <v>1885</v>
      </c>
      <c r="H675" t="str">
        <f t="shared" si="79"/>
        <v>03</v>
      </c>
      <c r="I675" t="str">
        <f t="shared" si="80"/>
        <v>04</v>
      </c>
      <c r="J675" t="str">
        <f t="shared" si="81"/>
        <v>2023</v>
      </c>
      <c r="K675" t="s">
        <v>1522</v>
      </c>
      <c r="L675" t="s">
        <v>128</v>
      </c>
      <c r="M675" t="s">
        <v>129</v>
      </c>
      <c r="N675" t="s">
        <v>130</v>
      </c>
      <c r="O675" t="s">
        <v>33</v>
      </c>
      <c r="P675" t="s">
        <v>91</v>
      </c>
      <c r="Q675" t="s">
        <v>92</v>
      </c>
      <c r="R675">
        <v>1</v>
      </c>
      <c r="S675">
        <v>10995</v>
      </c>
      <c r="T675">
        <v>0</v>
      </c>
      <c r="U675">
        <v>0</v>
      </c>
      <c r="V675">
        <f t="shared" ref="V675:V727" si="82">S675-T675</f>
        <v>10995</v>
      </c>
      <c r="W675" t="s">
        <v>35</v>
      </c>
      <c r="X675" t="s">
        <v>75</v>
      </c>
      <c r="Y675" t="s">
        <v>37</v>
      </c>
      <c r="Z675">
        <f t="shared" ref="Z675:Z727" si="83">IF(Y675="Traditional",V675-(V675*31%)-(V675*18/118),V675-(V675*22%)-(V675*18/118))</f>
        <v>5909.3466101694921</v>
      </c>
      <c r="AA675" t="s">
        <v>856</v>
      </c>
      <c r="AB675" t="s">
        <v>38</v>
      </c>
      <c r="AC675" t="s">
        <v>38</v>
      </c>
      <c r="AD675" t="str">
        <f t="shared" si="78"/>
        <v>bad</v>
      </c>
    </row>
    <row r="676" spans="1:30" x14ac:dyDescent="0.35">
      <c r="A676" t="s">
        <v>575</v>
      </c>
      <c r="B676" t="s">
        <v>576</v>
      </c>
      <c r="C676" t="s">
        <v>577</v>
      </c>
      <c r="D676" t="s">
        <v>44</v>
      </c>
      <c r="E676" t="s">
        <v>29</v>
      </c>
      <c r="F676">
        <v>91</v>
      </c>
      <c r="G676" t="s">
        <v>1889</v>
      </c>
      <c r="H676" t="str">
        <f t="shared" si="79"/>
        <v>04</v>
      </c>
      <c r="I676" t="str">
        <f t="shared" si="80"/>
        <v>04</v>
      </c>
      <c r="J676" t="str">
        <f t="shared" si="81"/>
        <v>2023</v>
      </c>
      <c r="K676" t="s">
        <v>1523</v>
      </c>
      <c r="L676" t="s">
        <v>128</v>
      </c>
      <c r="M676" t="s">
        <v>129</v>
      </c>
      <c r="N676" t="s">
        <v>130</v>
      </c>
      <c r="O676" t="s">
        <v>33</v>
      </c>
      <c r="P676" t="s">
        <v>1524</v>
      </c>
      <c r="Q676" t="s">
        <v>1525</v>
      </c>
      <c r="R676">
        <v>1</v>
      </c>
      <c r="S676">
        <v>10995</v>
      </c>
      <c r="T676">
        <v>3298</v>
      </c>
      <c r="U676">
        <v>0</v>
      </c>
      <c r="V676">
        <f t="shared" si="82"/>
        <v>7697</v>
      </c>
      <c r="W676" t="s">
        <v>566</v>
      </c>
      <c r="X676" t="s">
        <v>47</v>
      </c>
      <c r="Y676" t="s">
        <v>37</v>
      </c>
      <c r="Z676">
        <f t="shared" si="83"/>
        <v>4136.8113559322037</v>
      </c>
      <c r="AA676" t="s">
        <v>847</v>
      </c>
      <c r="AB676" t="s">
        <v>48</v>
      </c>
      <c r="AC676" t="s">
        <v>48</v>
      </c>
      <c r="AD676" t="str">
        <f t="shared" si="78"/>
        <v>bad</v>
      </c>
    </row>
    <row r="677" spans="1:30" x14ac:dyDescent="0.35">
      <c r="A677" t="s">
        <v>668</v>
      </c>
      <c r="B677" t="s">
        <v>669</v>
      </c>
      <c r="C677" t="s">
        <v>670</v>
      </c>
      <c r="D677" t="s">
        <v>72</v>
      </c>
      <c r="E677" t="s">
        <v>29</v>
      </c>
      <c r="F677">
        <v>31</v>
      </c>
      <c r="G677" t="s">
        <v>1890</v>
      </c>
      <c r="H677" t="str">
        <f t="shared" si="79"/>
        <v>06</v>
      </c>
      <c r="I677" t="str">
        <f t="shared" si="80"/>
        <v>04</v>
      </c>
      <c r="J677" t="str">
        <f t="shared" si="81"/>
        <v>2023</v>
      </c>
      <c r="K677" t="s">
        <v>1526</v>
      </c>
      <c r="L677" t="s">
        <v>128</v>
      </c>
      <c r="M677" t="s">
        <v>129</v>
      </c>
      <c r="N677" t="s">
        <v>130</v>
      </c>
      <c r="O677" t="s">
        <v>33</v>
      </c>
      <c r="P677" t="s">
        <v>1527</v>
      </c>
      <c r="Q677" t="s">
        <v>327</v>
      </c>
      <c r="R677">
        <v>1</v>
      </c>
      <c r="S677">
        <v>10995</v>
      </c>
      <c r="T677">
        <v>5498</v>
      </c>
      <c r="U677">
        <v>0</v>
      </c>
      <c r="V677">
        <f t="shared" si="82"/>
        <v>5497</v>
      </c>
      <c r="W677" t="s">
        <v>566</v>
      </c>
      <c r="X677" t="s">
        <v>75</v>
      </c>
      <c r="Y677" t="s">
        <v>37</v>
      </c>
      <c r="Z677">
        <f t="shared" si="83"/>
        <v>2954.4045762711867</v>
      </c>
      <c r="AA677" t="s">
        <v>856</v>
      </c>
      <c r="AB677" t="s">
        <v>48</v>
      </c>
      <c r="AC677" t="s">
        <v>48</v>
      </c>
      <c r="AD677" t="str">
        <f t="shared" si="78"/>
        <v>bad</v>
      </c>
    </row>
    <row r="678" spans="1:30" x14ac:dyDescent="0.35">
      <c r="A678" t="s">
        <v>585</v>
      </c>
      <c r="B678" t="s">
        <v>586</v>
      </c>
      <c r="C678" t="s">
        <v>587</v>
      </c>
      <c r="D678" t="s">
        <v>72</v>
      </c>
      <c r="E678" t="s">
        <v>29</v>
      </c>
      <c r="F678">
        <v>27</v>
      </c>
      <c r="G678" t="s">
        <v>1890</v>
      </c>
      <c r="H678" t="str">
        <f t="shared" si="79"/>
        <v>06</v>
      </c>
      <c r="I678" t="str">
        <f t="shared" si="80"/>
        <v>04</v>
      </c>
      <c r="J678" t="str">
        <f t="shared" si="81"/>
        <v>2023</v>
      </c>
      <c r="K678" t="s">
        <v>1528</v>
      </c>
      <c r="L678" t="s">
        <v>128</v>
      </c>
      <c r="M678" t="s">
        <v>129</v>
      </c>
      <c r="N678" t="s">
        <v>130</v>
      </c>
      <c r="O678" t="s">
        <v>33</v>
      </c>
      <c r="P678" t="s">
        <v>1529</v>
      </c>
      <c r="Q678" t="s">
        <v>1530</v>
      </c>
      <c r="R678">
        <v>1</v>
      </c>
      <c r="S678">
        <v>10995</v>
      </c>
      <c r="T678">
        <v>3298</v>
      </c>
      <c r="U678">
        <v>385</v>
      </c>
      <c r="V678">
        <f t="shared" si="82"/>
        <v>7697</v>
      </c>
      <c r="W678" t="s">
        <v>566</v>
      </c>
      <c r="X678" t="s">
        <v>75</v>
      </c>
      <c r="Y678" t="s">
        <v>37</v>
      </c>
      <c r="Z678">
        <f t="shared" si="83"/>
        <v>4136.8113559322037</v>
      </c>
      <c r="AA678" t="s">
        <v>856</v>
      </c>
      <c r="AB678" t="s">
        <v>48</v>
      </c>
      <c r="AC678" t="s">
        <v>48</v>
      </c>
      <c r="AD678" t="str">
        <f t="shared" si="78"/>
        <v>bad</v>
      </c>
    </row>
    <row r="679" spans="1:30" x14ac:dyDescent="0.35">
      <c r="A679" t="s">
        <v>585</v>
      </c>
      <c r="B679" t="s">
        <v>586</v>
      </c>
      <c r="C679" t="s">
        <v>587</v>
      </c>
      <c r="D679" t="s">
        <v>72</v>
      </c>
      <c r="E679" t="s">
        <v>29</v>
      </c>
      <c r="F679">
        <v>35</v>
      </c>
      <c r="G679" t="s">
        <v>1879</v>
      </c>
      <c r="H679" t="str">
        <f t="shared" si="79"/>
        <v>07</v>
      </c>
      <c r="I679" t="str">
        <f t="shared" si="80"/>
        <v>04</v>
      </c>
      <c r="J679" t="str">
        <f t="shared" si="81"/>
        <v>2023</v>
      </c>
      <c r="K679" t="s">
        <v>1531</v>
      </c>
      <c r="L679" t="s">
        <v>128</v>
      </c>
      <c r="M679" t="s">
        <v>129</v>
      </c>
      <c r="N679" t="s">
        <v>130</v>
      </c>
      <c r="O679" t="s">
        <v>33</v>
      </c>
      <c r="P679" t="s">
        <v>460</v>
      </c>
      <c r="Q679" t="s">
        <v>461</v>
      </c>
      <c r="R679">
        <v>1</v>
      </c>
      <c r="S679">
        <v>10995</v>
      </c>
      <c r="T679">
        <v>0</v>
      </c>
      <c r="U679">
        <v>0</v>
      </c>
      <c r="V679">
        <f t="shared" si="82"/>
        <v>10995</v>
      </c>
      <c r="W679" t="s">
        <v>566</v>
      </c>
      <c r="X679" t="s">
        <v>75</v>
      </c>
      <c r="Y679" t="s">
        <v>37</v>
      </c>
      <c r="Z679">
        <f t="shared" si="83"/>
        <v>5909.3466101694921</v>
      </c>
      <c r="AA679" t="s">
        <v>856</v>
      </c>
      <c r="AB679" t="s">
        <v>38</v>
      </c>
      <c r="AC679" t="s">
        <v>38</v>
      </c>
      <c r="AD679" t="str">
        <f t="shared" si="78"/>
        <v>bad</v>
      </c>
    </row>
    <row r="680" spans="1:30" x14ac:dyDescent="0.35">
      <c r="A680" t="s">
        <v>25</v>
      </c>
      <c r="B680" t="s">
        <v>26</v>
      </c>
      <c r="C680" t="s">
        <v>27</v>
      </c>
      <c r="D680" t="s">
        <v>72</v>
      </c>
      <c r="E680" t="s">
        <v>29</v>
      </c>
      <c r="F680">
        <v>103</v>
      </c>
      <c r="G680" t="s">
        <v>1880</v>
      </c>
      <c r="H680" t="str">
        <f t="shared" si="79"/>
        <v>08</v>
      </c>
      <c r="I680" t="str">
        <f t="shared" si="80"/>
        <v>04</v>
      </c>
      <c r="J680" t="str">
        <f t="shared" si="81"/>
        <v>2023</v>
      </c>
      <c r="K680" t="s">
        <v>1532</v>
      </c>
      <c r="L680" t="s">
        <v>128</v>
      </c>
      <c r="M680" t="s">
        <v>129</v>
      </c>
      <c r="N680" t="s">
        <v>130</v>
      </c>
      <c r="O680" t="s">
        <v>33</v>
      </c>
      <c r="P680" t="s">
        <v>233</v>
      </c>
      <c r="Q680" t="s">
        <v>234</v>
      </c>
      <c r="R680">
        <v>1</v>
      </c>
      <c r="S680">
        <v>10995</v>
      </c>
      <c r="T680">
        <v>0</v>
      </c>
      <c r="U680">
        <v>0</v>
      </c>
      <c r="V680">
        <f t="shared" si="82"/>
        <v>10995</v>
      </c>
      <c r="W680" t="s">
        <v>35</v>
      </c>
      <c r="X680" t="s">
        <v>75</v>
      </c>
      <c r="Y680" t="s">
        <v>37</v>
      </c>
      <c r="Z680">
        <f t="shared" si="83"/>
        <v>5909.3466101694921</v>
      </c>
      <c r="AA680" t="s">
        <v>856</v>
      </c>
      <c r="AB680" t="s">
        <v>38</v>
      </c>
      <c r="AC680" t="s">
        <v>38</v>
      </c>
      <c r="AD680" t="str">
        <f t="shared" si="78"/>
        <v>bad</v>
      </c>
    </row>
    <row r="681" spans="1:30" x14ac:dyDescent="0.35">
      <c r="A681" t="s">
        <v>113</v>
      </c>
      <c r="B681" t="s">
        <v>114</v>
      </c>
      <c r="C681" t="s">
        <v>115</v>
      </c>
      <c r="D681" t="s">
        <v>72</v>
      </c>
      <c r="E681" t="s">
        <v>29</v>
      </c>
      <c r="F681">
        <v>40</v>
      </c>
      <c r="G681" t="s">
        <v>1880</v>
      </c>
      <c r="H681" t="str">
        <f t="shared" si="79"/>
        <v>08</v>
      </c>
      <c r="I681" t="str">
        <f t="shared" si="80"/>
        <v>04</v>
      </c>
      <c r="J681" t="str">
        <f t="shared" si="81"/>
        <v>2023</v>
      </c>
      <c r="K681" t="s">
        <v>1533</v>
      </c>
      <c r="L681" t="s">
        <v>128</v>
      </c>
      <c r="M681" t="s">
        <v>129</v>
      </c>
      <c r="N681" t="s">
        <v>130</v>
      </c>
      <c r="O681" t="s">
        <v>33</v>
      </c>
      <c r="P681" t="s">
        <v>259</v>
      </c>
      <c r="Q681" t="s">
        <v>260</v>
      </c>
      <c r="R681">
        <v>1</v>
      </c>
      <c r="S681">
        <v>10995</v>
      </c>
      <c r="T681">
        <v>5498</v>
      </c>
      <c r="U681">
        <v>0</v>
      </c>
      <c r="V681">
        <f t="shared" si="82"/>
        <v>5497</v>
      </c>
      <c r="W681" t="s">
        <v>35</v>
      </c>
      <c r="X681" t="s">
        <v>75</v>
      </c>
      <c r="Y681" t="s">
        <v>37</v>
      </c>
      <c r="Z681">
        <f t="shared" si="83"/>
        <v>2954.4045762711867</v>
      </c>
      <c r="AA681" t="s">
        <v>856</v>
      </c>
      <c r="AB681" t="s">
        <v>48</v>
      </c>
      <c r="AC681" t="s">
        <v>48</v>
      </c>
      <c r="AD681" t="str">
        <f t="shared" si="78"/>
        <v>bad</v>
      </c>
    </row>
    <row r="682" spans="1:30" x14ac:dyDescent="0.35">
      <c r="A682" t="s">
        <v>25</v>
      </c>
      <c r="B682" t="s">
        <v>26</v>
      </c>
      <c r="C682" t="s">
        <v>27</v>
      </c>
      <c r="D682" t="s">
        <v>72</v>
      </c>
      <c r="E682" t="s">
        <v>29</v>
      </c>
      <c r="F682">
        <v>124</v>
      </c>
      <c r="G682" t="s">
        <v>1878</v>
      </c>
      <c r="H682" t="str">
        <f t="shared" si="79"/>
        <v>09</v>
      </c>
      <c r="I682" t="str">
        <f t="shared" si="80"/>
        <v>04</v>
      </c>
      <c r="J682" t="str">
        <f t="shared" si="81"/>
        <v>2023</v>
      </c>
      <c r="K682" t="s">
        <v>1534</v>
      </c>
      <c r="L682" t="s">
        <v>128</v>
      </c>
      <c r="M682" t="s">
        <v>270</v>
      </c>
      <c r="N682" t="s">
        <v>130</v>
      </c>
      <c r="O682" t="s">
        <v>33</v>
      </c>
      <c r="P682" t="s">
        <v>273</v>
      </c>
      <c r="Q682" t="s">
        <v>274</v>
      </c>
      <c r="R682">
        <v>1</v>
      </c>
      <c r="S682">
        <v>10995</v>
      </c>
      <c r="T682">
        <v>6597</v>
      </c>
      <c r="U682">
        <v>0</v>
      </c>
      <c r="V682">
        <f t="shared" si="82"/>
        <v>4398</v>
      </c>
      <c r="W682" t="s">
        <v>35</v>
      </c>
      <c r="X682" t="s">
        <v>75</v>
      </c>
      <c r="Y682" t="s">
        <v>37</v>
      </c>
      <c r="Z682">
        <f t="shared" si="83"/>
        <v>2363.7386440677965</v>
      </c>
      <c r="AA682" t="s">
        <v>856</v>
      </c>
      <c r="AB682" t="s">
        <v>48</v>
      </c>
      <c r="AC682" t="s">
        <v>48</v>
      </c>
      <c r="AD682" t="str">
        <f t="shared" si="78"/>
        <v>bad</v>
      </c>
    </row>
    <row r="683" spans="1:30" x14ac:dyDescent="0.35">
      <c r="A683" t="s">
        <v>63</v>
      </c>
      <c r="B683" t="s">
        <v>64</v>
      </c>
      <c r="C683" t="s">
        <v>65</v>
      </c>
      <c r="D683" t="s">
        <v>72</v>
      </c>
      <c r="E683" t="s">
        <v>29</v>
      </c>
      <c r="F683">
        <v>61</v>
      </c>
      <c r="G683" t="s">
        <v>1878</v>
      </c>
      <c r="H683" t="str">
        <f t="shared" si="79"/>
        <v>09</v>
      </c>
      <c r="I683" t="str">
        <f t="shared" si="80"/>
        <v>04</v>
      </c>
      <c r="J683" t="str">
        <f t="shared" si="81"/>
        <v>2023</v>
      </c>
      <c r="K683" t="s">
        <v>1535</v>
      </c>
      <c r="L683" t="s">
        <v>128</v>
      </c>
      <c r="M683" t="s">
        <v>270</v>
      </c>
      <c r="N683" t="s">
        <v>130</v>
      </c>
      <c r="O683" t="s">
        <v>33</v>
      </c>
      <c r="P683" t="s">
        <v>281</v>
      </c>
      <c r="Q683" t="s">
        <v>282</v>
      </c>
      <c r="R683">
        <v>1</v>
      </c>
      <c r="S683">
        <v>10995</v>
      </c>
      <c r="T683">
        <v>6597</v>
      </c>
      <c r="U683">
        <v>0</v>
      </c>
      <c r="V683">
        <f t="shared" si="82"/>
        <v>4398</v>
      </c>
      <c r="W683" t="s">
        <v>35</v>
      </c>
      <c r="X683" t="s">
        <v>75</v>
      </c>
      <c r="Y683" t="s">
        <v>37</v>
      </c>
      <c r="Z683">
        <f t="shared" si="83"/>
        <v>2363.7386440677965</v>
      </c>
      <c r="AA683" t="s">
        <v>856</v>
      </c>
      <c r="AB683" t="s">
        <v>48</v>
      </c>
      <c r="AC683" t="s">
        <v>48</v>
      </c>
      <c r="AD683" t="str">
        <f t="shared" si="78"/>
        <v>bad</v>
      </c>
    </row>
    <row r="684" spans="1:30" x14ac:dyDescent="0.35">
      <c r="A684" t="s">
        <v>585</v>
      </c>
      <c r="B684" t="s">
        <v>586</v>
      </c>
      <c r="C684" t="s">
        <v>587</v>
      </c>
      <c r="D684" t="s">
        <v>72</v>
      </c>
      <c r="E684" t="s">
        <v>29</v>
      </c>
      <c r="F684">
        <v>59</v>
      </c>
      <c r="G684" t="s">
        <v>1878</v>
      </c>
      <c r="H684" t="str">
        <f t="shared" si="79"/>
        <v>09</v>
      </c>
      <c r="I684" t="str">
        <f t="shared" si="80"/>
        <v>04</v>
      </c>
      <c r="J684" t="str">
        <f t="shared" si="81"/>
        <v>2023</v>
      </c>
      <c r="K684" t="s">
        <v>1536</v>
      </c>
      <c r="L684" t="s">
        <v>128</v>
      </c>
      <c r="M684" t="s">
        <v>270</v>
      </c>
      <c r="N684" t="s">
        <v>130</v>
      </c>
      <c r="O684" t="s">
        <v>33</v>
      </c>
      <c r="P684" t="s">
        <v>73</v>
      </c>
      <c r="Q684" t="s">
        <v>74</v>
      </c>
      <c r="R684">
        <v>1</v>
      </c>
      <c r="S684">
        <v>10995</v>
      </c>
      <c r="T684">
        <v>7696</v>
      </c>
      <c r="U684">
        <v>0</v>
      </c>
      <c r="V684">
        <f t="shared" si="82"/>
        <v>3299</v>
      </c>
      <c r="W684" t="s">
        <v>566</v>
      </c>
      <c r="X684" t="s">
        <v>75</v>
      </c>
      <c r="Y684" t="s">
        <v>37</v>
      </c>
      <c r="Z684">
        <f t="shared" si="83"/>
        <v>1773.0727118644068</v>
      </c>
      <c r="AA684" t="s">
        <v>856</v>
      </c>
      <c r="AB684" t="s">
        <v>48</v>
      </c>
      <c r="AC684" t="s">
        <v>48</v>
      </c>
      <c r="AD684" t="str">
        <f t="shared" si="78"/>
        <v>bad</v>
      </c>
    </row>
    <row r="685" spans="1:30" x14ac:dyDescent="0.35">
      <c r="A685" t="s">
        <v>585</v>
      </c>
      <c r="B685" t="s">
        <v>586</v>
      </c>
      <c r="C685" t="s">
        <v>587</v>
      </c>
      <c r="D685" t="s">
        <v>72</v>
      </c>
      <c r="E685" t="s">
        <v>29</v>
      </c>
      <c r="F685">
        <v>64</v>
      </c>
      <c r="G685" t="s">
        <v>1878</v>
      </c>
      <c r="H685" t="str">
        <f t="shared" si="79"/>
        <v>09</v>
      </c>
      <c r="I685" t="str">
        <f t="shared" si="80"/>
        <v>04</v>
      </c>
      <c r="J685" t="str">
        <f t="shared" si="81"/>
        <v>2023</v>
      </c>
      <c r="K685" t="s">
        <v>1537</v>
      </c>
      <c r="L685" t="s">
        <v>128</v>
      </c>
      <c r="M685" t="s">
        <v>270</v>
      </c>
      <c r="N685" t="s">
        <v>130</v>
      </c>
      <c r="O685" t="s">
        <v>33</v>
      </c>
      <c r="P685" t="s">
        <v>327</v>
      </c>
      <c r="Q685" t="s">
        <v>327</v>
      </c>
      <c r="R685">
        <v>1</v>
      </c>
      <c r="S685">
        <v>10995</v>
      </c>
      <c r="T685">
        <v>7696</v>
      </c>
      <c r="U685">
        <v>0</v>
      </c>
      <c r="V685">
        <f t="shared" si="82"/>
        <v>3299</v>
      </c>
      <c r="W685" t="s">
        <v>566</v>
      </c>
      <c r="X685" t="s">
        <v>75</v>
      </c>
      <c r="Y685" t="s">
        <v>37</v>
      </c>
      <c r="Z685">
        <f t="shared" si="83"/>
        <v>1773.0727118644068</v>
      </c>
      <c r="AA685" t="s">
        <v>856</v>
      </c>
      <c r="AB685" t="s">
        <v>48</v>
      </c>
      <c r="AC685" t="s">
        <v>48</v>
      </c>
      <c r="AD685" t="str">
        <f t="shared" si="78"/>
        <v>bad</v>
      </c>
    </row>
    <row r="686" spans="1:30" x14ac:dyDescent="0.35">
      <c r="A686" t="s">
        <v>585</v>
      </c>
      <c r="B686" t="s">
        <v>586</v>
      </c>
      <c r="C686" t="s">
        <v>587</v>
      </c>
      <c r="D686" t="s">
        <v>72</v>
      </c>
      <c r="E686" t="s">
        <v>29</v>
      </c>
      <c r="F686">
        <v>65</v>
      </c>
      <c r="G686" t="s">
        <v>1878</v>
      </c>
      <c r="H686" t="str">
        <f t="shared" si="79"/>
        <v>09</v>
      </c>
      <c r="I686" t="str">
        <f t="shared" si="80"/>
        <v>04</v>
      </c>
      <c r="J686" t="str">
        <f t="shared" si="81"/>
        <v>2023</v>
      </c>
      <c r="K686" t="s">
        <v>1538</v>
      </c>
      <c r="L686" t="s">
        <v>128</v>
      </c>
      <c r="M686" t="s">
        <v>270</v>
      </c>
      <c r="N686" t="s">
        <v>130</v>
      </c>
      <c r="O686" t="s">
        <v>33</v>
      </c>
      <c r="P686" t="s">
        <v>88</v>
      </c>
      <c r="Q686" t="s">
        <v>89</v>
      </c>
      <c r="R686">
        <v>1</v>
      </c>
      <c r="S686">
        <v>10995</v>
      </c>
      <c r="T686">
        <v>2199</v>
      </c>
      <c r="U686">
        <v>0</v>
      </c>
      <c r="V686">
        <f t="shared" si="82"/>
        <v>8796</v>
      </c>
      <c r="W686" t="s">
        <v>566</v>
      </c>
      <c r="X686" t="s">
        <v>75</v>
      </c>
      <c r="Y686" t="s">
        <v>37</v>
      </c>
      <c r="Z686">
        <f t="shared" si="83"/>
        <v>4727.477288135593</v>
      </c>
      <c r="AA686" t="s">
        <v>856</v>
      </c>
      <c r="AB686" t="s">
        <v>48</v>
      </c>
      <c r="AC686" t="s">
        <v>48</v>
      </c>
      <c r="AD686" t="str">
        <f t="shared" si="78"/>
        <v>bad</v>
      </c>
    </row>
    <row r="687" spans="1:30" x14ac:dyDescent="0.35">
      <c r="A687" t="s">
        <v>63</v>
      </c>
      <c r="B687" t="s">
        <v>64</v>
      </c>
      <c r="C687" t="s">
        <v>65</v>
      </c>
      <c r="D687" t="s">
        <v>72</v>
      </c>
      <c r="E687" t="s">
        <v>29</v>
      </c>
      <c r="F687">
        <v>71</v>
      </c>
      <c r="G687" t="s">
        <v>1886</v>
      </c>
      <c r="H687" t="str">
        <f t="shared" si="79"/>
        <v>10</v>
      </c>
      <c r="I687" t="str">
        <f t="shared" si="80"/>
        <v>04</v>
      </c>
      <c r="J687" t="str">
        <f t="shared" si="81"/>
        <v>2023</v>
      </c>
      <c r="K687" t="s">
        <v>1539</v>
      </c>
      <c r="L687" t="s">
        <v>128</v>
      </c>
      <c r="M687" t="s">
        <v>270</v>
      </c>
      <c r="N687" t="s">
        <v>130</v>
      </c>
      <c r="O687" t="s">
        <v>33</v>
      </c>
      <c r="P687" t="s">
        <v>306</v>
      </c>
      <c r="Q687" t="s">
        <v>307</v>
      </c>
      <c r="R687">
        <v>1</v>
      </c>
      <c r="S687">
        <v>10995</v>
      </c>
      <c r="T687">
        <v>7696</v>
      </c>
      <c r="U687">
        <v>0</v>
      </c>
      <c r="V687">
        <f t="shared" si="82"/>
        <v>3299</v>
      </c>
      <c r="W687" t="s">
        <v>35</v>
      </c>
      <c r="X687" t="s">
        <v>75</v>
      </c>
      <c r="Y687" t="s">
        <v>37</v>
      </c>
      <c r="Z687">
        <f t="shared" si="83"/>
        <v>1773.0727118644068</v>
      </c>
      <c r="AA687" t="s">
        <v>856</v>
      </c>
      <c r="AB687" t="s">
        <v>48</v>
      </c>
      <c r="AC687" t="s">
        <v>48</v>
      </c>
      <c r="AD687" t="str">
        <f t="shared" si="78"/>
        <v>bad</v>
      </c>
    </row>
    <row r="688" spans="1:30" x14ac:dyDescent="0.35">
      <c r="A688" t="s">
        <v>585</v>
      </c>
      <c r="B688" t="s">
        <v>586</v>
      </c>
      <c r="C688" t="s">
        <v>587</v>
      </c>
      <c r="D688" t="s">
        <v>72</v>
      </c>
      <c r="E688" t="s">
        <v>29</v>
      </c>
      <c r="F688">
        <v>66</v>
      </c>
      <c r="G688" t="s">
        <v>1886</v>
      </c>
      <c r="H688" t="str">
        <f t="shared" si="79"/>
        <v>10</v>
      </c>
      <c r="I688" t="str">
        <f t="shared" si="80"/>
        <v>04</v>
      </c>
      <c r="J688" t="str">
        <f t="shared" si="81"/>
        <v>2023</v>
      </c>
      <c r="K688" t="s">
        <v>1528</v>
      </c>
      <c r="L688" t="s">
        <v>128</v>
      </c>
      <c r="M688" t="s">
        <v>270</v>
      </c>
      <c r="N688" t="s">
        <v>130</v>
      </c>
      <c r="O688" t="s">
        <v>33</v>
      </c>
      <c r="P688" t="s">
        <v>1529</v>
      </c>
      <c r="Q688" t="s">
        <v>1530</v>
      </c>
      <c r="R688">
        <v>1</v>
      </c>
      <c r="S688">
        <v>10995</v>
      </c>
      <c r="T688">
        <v>3298</v>
      </c>
      <c r="U688">
        <v>385</v>
      </c>
      <c r="V688">
        <f t="shared" si="82"/>
        <v>7697</v>
      </c>
      <c r="W688" t="s">
        <v>566</v>
      </c>
      <c r="X688" t="s">
        <v>75</v>
      </c>
      <c r="Y688" t="s">
        <v>37</v>
      </c>
      <c r="Z688">
        <f t="shared" si="83"/>
        <v>4136.8113559322037</v>
      </c>
      <c r="AA688" t="s">
        <v>856</v>
      </c>
      <c r="AB688" t="s">
        <v>48</v>
      </c>
      <c r="AC688" t="s">
        <v>48</v>
      </c>
      <c r="AD688" t="str">
        <f t="shared" si="78"/>
        <v>bad</v>
      </c>
    </row>
    <row r="689" spans="1:30" x14ac:dyDescent="0.35">
      <c r="A689" t="s">
        <v>25</v>
      </c>
      <c r="B689" t="s">
        <v>26</v>
      </c>
      <c r="C689" t="s">
        <v>27</v>
      </c>
      <c r="D689" t="s">
        <v>72</v>
      </c>
      <c r="E689" t="s">
        <v>29</v>
      </c>
      <c r="F689">
        <v>146</v>
      </c>
      <c r="G689" t="s">
        <v>1891</v>
      </c>
      <c r="H689" t="str">
        <f t="shared" si="79"/>
        <v>11</v>
      </c>
      <c r="I689" t="str">
        <f t="shared" si="80"/>
        <v>04</v>
      </c>
      <c r="J689" t="str">
        <f t="shared" si="81"/>
        <v>2023</v>
      </c>
      <c r="K689" t="s">
        <v>1540</v>
      </c>
      <c r="L689" t="s">
        <v>128</v>
      </c>
      <c r="M689" t="s">
        <v>270</v>
      </c>
      <c r="N689" t="s">
        <v>130</v>
      </c>
      <c r="O689" t="s">
        <v>33</v>
      </c>
      <c r="P689" t="s">
        <v>327</v>
      </c>
      <c r="Q689" t="s">
        <v>327</v>
      </c>
      <c r="R689">
        <v>1</v>
      </c>
      <c r="S689">
        <v>10995</v>
      </c>
      <c r="T689">
        <v>7696</v>
      </c>
      <c r="U689">
        <v>0</v>
      </c>
      <c r="V689">
        <f t="shared" si="82"/>
        <v>3299</v>
      </c>
      <c r="W689" t="s">
        <v>35</v>
      </c>
      <c r="X689" t="s">
        <v>75</v>
      </c>
      <c r="Y689" t="s">
        <v>37</v>
      </c>
      <c r="Z689">
        <f t="shared" si="83"/>
        <v>1773.0727118644068</v>
      </c>
      <c r="AA689" t="s">
        <v>856</v>
      </c>
      <c r="AB689" t="s">
        <v>48</v>
      </c>
      <c r="AC689" t="s">
        <v>48</v>
      </c>
      <c r="AD689" t="str">
        <f t="shared" si="78"/>
        <v>bad</v>
      </c>
    </row>
    <row r="690" spans="1:30" x14ac:dyDescent="0.35">
      <c r="A690" t="s">
        <v>113</v>
      </c>
      <c r="B690" t="s">
        <v>114</v>
      </c>
      <c r="C690" t="s">
        <v>115</v>
      </c>
      <c r="D690" t="s">
        <v>72</v>
      </c>
      <c r="E690" t="s">
        <v>29</v>
      </c>
      <c r="F690">
        <v>57</v>
      </c>
      <c r="G690" t="s">
        <v>1891</v>
      </c>
      <c r="H690" t="str">
        <f t="shared" si="79"/>
        <v>11</v>
      </c>
      <c r="I690" t="str">
        <f t="shared" si="80"/>
        <v>04</v>
      </c>
      <c r="J690" t="str">
        <f t="shared" si="81"/>
        <v>2023</v>
      </c>
      <c r="K690" t="s">
        <v>1541</v>
      </c>
      <c r="L690" t="s">
        <v>128</v>
      </c>
      <c r="M690" t="s">
        <v>270</v>
      </c>
      <c r="N690" t="s">
        <v>130</v>
      </c>
      <c r="O690" t="s">
        <v>33</v>
      </c>
      <c r="P690" t="s">
        <v>330</v>
      </c>
      <c r="Q690" t="s">
        <v>331</v>
      </c>
      <c r="R690">
        <v>1</v>
      </c>
      <c r="S690">
        <v>10995</v>
      </c>
      <c r="T690">
        <v>6597</v>
      </c>
      <c r="U690">
        <v>0</v>
      </c>
      <c r="V690">
        <f t="shared" si="82"/>
        <v>4398</v>
      </c>
      <c r="W690" t="s">
        <v>35</v>
      </c>
      <c r="X690" t="s">
        <v>75</v>
      </c>
      <c r="Y690" t="s">
        <v>37</v>
      </c>
      <c r="Z690">
        <f t="shared" si="83"/>
        <v>2363.7386440677965</v>
      </c>
      <c r="AA690" t="s">
        <v>856</v>
      </c>
      <c r="AB690" t="s">
        <v>48</v>
      </c>
      <c r="AC690" t="s">
        <v>48</v>
      </c>
      <c r="AD690" t="str">
        <f t="shared" si="78"/>
        <v>bad</v>
      </c>
    </row>
    <row r="691" spans="1:30" x14ac:dyDescent="0.35">
      <c r="A691" t="s">
        <v>561</v>
      </c>
      <c r="B691" t="s">
        <v>562</v>
      </c>
      <c r="C691" t="s">
        <v>563</v>
      </c>
      <c r="D691" t="s">
        <v>72</v>
      </c>
      <c r="E691" t="s">
        <v>29</v>
      </c>
      <c r="F691">
        <v>84</v>
      </c>
      <c r="G691" t="s">
        <v>1884</v>
      </c>
      <c r="H691" t="str">
        <f t="shared" si="79"/>
        <v>12</v>
      </c>
      <c r="I691" t="str">
        <f t="shared" si="80"/>
        <v>04</v>
      </c>
      <c r="J691" t="str">
        <f t="shared" si="81"/>
        <v>2023</v>
      </c>
      <c r="K691" t="s">
        <v>1542</v>
      </c>
      <c r="L691" t="s">
        <v>128</v>
      </c>
      <c r="M691" t="s">
        <v>270</v>
      </c>
      <c r="N691" t="s">
        <v>130</v>
      </c>
      <c r="O691" t="s">
        <v>33</v>
      </c>
      <c r="P691" t="s">
        <v>91</v>
      </c>
      <c r="Q691" t="s">
        <v>92</v>
      </c>
      <c r="R691">
        <v>1</v>
      </c>
      <c r="S691">
        <v>10995</v>
      </c>
      <c r="T691">
        <v>0</v>
      </c>
      <c r="U691">
        <v>0</v>
      </c>
      <c r="V691">
        <f t="shared" si="82"/>
        <v>10995</v>
      </c>
      <c r="W691" t="s">
        <v>566</v>
      </c>
      <c r="X691" t="s">
        <v>75</v>
      </c>
      <c r="Y691" t="s">
        <v>37</v>
      </c>
      <c r="Z691">
        <f t="shared" si="83"/>
        <v>5909.3466101694921</v>
      </c>
      <c r="AA691" t="s">
        <v>856</v>
      </c>
      <c r="AB691" t="s">
        <v>38</v>
      </c>
      <c r="AC691" t="s">
        <v>38</v>
      </c>
      <c r="AD691" t="str">
        <f t="shared" si="78"/>
        <v>bad</v>
      </c>
    </row>
    <row r="692" spans="1:30" x14ac:dyDescent="0.35">
      <c r="A692" t="s">
        <v>113</v>
      </c>
      <c r="B692" t="s">
        <v>114</v>
      </c>
      <c r="C692" t="s">
        <v>115</v>
      </c>
      <c r="D692" t="s">
        <v>72</v>
      </c>
      <c r="E692" t="s">
        <v>29</v>
      </c>
      <c r="F692">
        <v>60</v>
      </c>
      <c r="G692" t="s">
        <v>1884</v>
      </c>
      <c r="H692" t="str">
        <f t="shared" si="79"/>
        <v>12</v>
      </c>
      <c r="I692" t="str">
        <f t="shared" si="80"/>
        <v>04</v>
      </c>
      <c r="J692" t="str">
        <f t="shared" si="81"/>
        <v>2023</v>
      </c>
      <c r="K692" t="s">
        <v>1543</v>
      </c>
      <c r="L692" t="s">
        <v>128</v>
      </c>
      <c r="M692" t="s">
        <v>270</v>
      </c>
      <c r="N692" t="s">
        <v>130</v>
      </c>
      <c r="O692" t="s">
        <v>33</v>
      </c>
      <c r="P692" t="s">
        <v>73</v>
      </c>
      <c r="Q692" t="s">
        <v>74</v>
      </c>
      <c r="R692">
        <v>1</v>
      </c>
      <c r="S692">
        <v>10995</v>
      </c>
      <c r="T692">
        <v>7696</v>
      </c>
      <c r="U692">
        <v>0</v>
      </c>
      <c r="V692">
        <f t="shared" si="82"/>
        <v>3299</v>
      </c>
      <c r="W692" t="s">
        <v>35</v>
      </c>
      <c r="X692" t="s">
        <v>75</v>
      </c>
      <c r="Y692" t="s">
        <v>37</v>
      </c>
      <c r="Z692">
        <f t="shared" si="83"/>
        <v>1773.0727118644068</v>
      </c>
      <c r="AA692" t="s">
        <v>856</v>
      </c>
      <c r="AB692" t="s">
        <v>48</v>
      </c>
      <c r="AC692" t="s">
        <v>48</v>
      </c>
      <c r="AD692" t="str">
        <f t="shared" si="78"/>
        <v>bad</v>
      </c>
    </row>
    <row r="693" spans="1:30" x14ac:dyDescent="0.35">
      <c r="A693" t="s">
        <v>25</v>
      </c>
      <c r="B693" t="s">
        <v>26</v>
      </c>
      <c r="C693" t="s">
        <v>27</v>
      </c>
      <c r="D693" t="s">
        <v>72</v>
      </c>
      <c r="E693" t="s">
        <v>29</v>
      </c>
      <c r="F693">
        <v>152</v>
      </c>
      <c r="G693" t="s">
        <v>1875</v>
      </c>
      <c r="H693" t="str">
        <f t="shared" si="79"/>
        <v>13</v>
      </c>
      <c r="I693" t="str">
        <f t="shared" si="80"/>
        <v>04</v>
      </c>
      <c r="J693" t="str">
        <f t="shared" si="81"/>
        <v>2023</v>
      </c>
      <c r="K693" t="s">
        <v>1544</v>
      </c>
      <c r="L693" t="s">
        <v>128</v>
      </c>
      <c r="M693" t="s">
        <v>270</v>
      </c>
      <c r="N693" t="s">
        <v>130</v>
      </c>
      <c r="O693" t="s">
        <v>33</v>
      </c>
      <c r="P693" t="s">
        <v>347</v>
      </c>
      <c r="Q693" t="s">
        <v>347</v>
      </c>
      <c r="R693">
        <v>1</v>
      </c>
      <c r="S693">
        <v>10995</v>
      </c>
      <c r="T693">
        <v>3298</v>
      </c>
      <c r="U693">
        <v>0</v>
      </c>
      <c r="V693">
        <f t="shared" si="82"/>
        <v>7697</v>
      </c>
      <c r="W693" t="s">
        <v>35</v>
      </c>
      <c r="X693" t="s">
        <v>75</v>
      </c>
      <c r="Y693" t="s">
        <v>37</v>
      </c>
      <c r="Z693">
        <f t="shared" si="83"/>
        <v>4136.8113559322037</v>
      </c>
      <c r="AA693" t="s">
        <v>856</v>
      </c>
      <c r="AB693" t="s">
        <v>48</v>
      </c>
      <c r="AC693" t="s">
        <v>48</v>
      </c>
      <c r="AD693" t="str">
        <f t="shared" si="78"/>
        <v>bad</v>
      </c>
    </row>
    <row r="694" spans="1:30" x14ac:dyDescent="0.35">
      <c r="A694" t="s">
        <v>113</v>
      </c>
      <c r="B694" t="s">
        <v>114</v>
      </c>
      <c r="C694" t="s">
        <v>115</v>
      </c>
      <c r="D694" t="s">
        <v>72</v>
      </c>
      <c r="E694" t="s">
        <v>29</v>
      </c>
      <c r="F694">
        <v>63</v>
      </c>
      <c r="G694" t="s">
        <v>1875</v>
      </c>
      <c r="H694" t="str">
        <f t="shared" si="79"/>
        <v>13</v>
      </c>
      <c r="I694" t="str">
        <f t="shared" si="80"/>
        <v>04</v>
      </c>
      <c r="J694" t="str">
        <f t="shared" si="81"/>
        <v>2023</v>
      </c>
      <c r="K694" t="s">
        <v>1545</v>
      </c>
      <c r="L694" t="s">
        <v>128</v>
      </c>
      <c r="M694" t="s">
        <v>270</v>
      </c>
      <c r="N694" t="s">
        <v>130</v>
      </c>
      <c r="O694" t="s">
        <v>33</v>
      </c>
      <c r="P694" t="s">
        <v>355</v>
      </c>
      <c r="Q694" t="s">
        <v>356</v>
      </c>
      <c r="R694">
        <v>1</v>
      </c>
      <c r="S694">
        <v>10995</v>
      </c>
      <c r="T694">
        <v>6597</v>
      </c>
      <c r="U694">
        <v>0</v>
      </c>
      <c r="V694">
        <f t="shared" si="82"/>
        <v>4398</v>
      </c>
      <c r="W694" t="s">
        <v>35</v>
      </c>
      <c r="X694" t="s">
        <v>75</v>
      </c>
      <c r="Y694" t="s">
        <v>37</v>
      </c>
      <c r="Z694">
        <f t="shared" si="83"/>
        <v>2363.7386440677965</v>
      </c>
      <c r="AA694" t="s">
        <v>856</v>
      </c>
      <c r="AB694" t="s">
        <v>48</v>
      </c>
      <c r="AC694" t="s">
        <v>48</v>
      </c>
      <c r="AD694" t="str">
        <f t="shared" si="78"/>
        <v>bad</v>
      </c>
    </row>
    <row r="695" spans="1:30" x14ac:dyDescent="0.35">
      <c r="A695" t="s">
        <v>143</v>
      </c>
      <c r="B695" t="s">
        <v>144</v>
      </c>
      <c r="C695" t="s">
        <v>145</v>
      </c>
      <c r="D695" t="s">
        <v>72</v>
      </c>
      <c r="E695" t="s">
        <v>29</v>
      </c>
      <c r="F695">
        <v>42</v>
      </c>
      <c r="G695" t="s">
        <v>1872</v>
      </c>
      <c r="H695" t="str">
        <f t="shared" si="79"/>
        <v>14</v>
      </c>
      <c r="I695" t="str">
        <f t="shared" si="80"/>
        <v>04</v>
      </c>
      <c r="J695" t="str">
        <f t="shared" si="81"/>
        <v>2023</v>
      </c>
      <c r="K695" t="s">
        <v>1546</v>
      </c>
      <c r="L695" t="s">
        <v>128</v>
      </c>
      <c r="M695" t="s">
        <v>270</v>
      </c>
      <c r="N695" t="s">
        <v>130</v>
      </c>
      <c r="O695" t="s">
        <v>33</v>
      </c>
      <c r="P695" t="s">
        <v>366</v>
      </c>
      <c r="Q695" t="s">
        <v>347</v>
      </c>
      <c r="R695">
        <v>1</v>
      </c>
      <c r="S695">
        <v>10995</v>
      </c>
      <c r="T695">
        <v>3298</v>
      </c>
      <c r="U695">
        <v>0</v>
      </c>
      <c r="V695">
        <f t="shared" si="82"/>
        <v>7697</v>
      </c>
      <c r="W695" t="s">
        <v>35</v>
      </c>
      <c r="X695" t="s">
        <v>75</v>
      </c>
      <c r="Y695" t="s">
        <v>37</v>
      </c>
      <c r="Z695">
        <f t="shared" si="83"/>
        <v>4136.8113559322037</v>
      </c>
      <c r="AA695" t="s">
        <v>856</v>
      </c>
      <c r="AB695" t="s">
        <v>48</v>
      </c>
      <c r="AC695" t="s">
        <v>48</v>
      </c>
      <c r="AD695" t="str">
        <f t="shared" si="78"/>
        <v>bad</v>
      </c>
    </row>
    <row r="696" spans="1:30" x14ac:dyDescent="0.35">
      <c r="A696" t="s">
        <v>113</v>
      </c>
      <c r="B696" t="s">
        <v>114</v>
      </c>
      <c r="C696" t="s">
        <v>115</v>
      </c>
      <c r="D696" t="s">
        <v>72</v>
      </c>
      <c r="E696" t="s">
        <v>29</v>
      </c>
      <c r="F696">
        <v>78</v>
      </c>
      <c r="G696" t="s">
        <v>1872</v>
      </c>
      <c r="H696" t="str">
        <f t="shared" si="79"/>
        <v>14</v>
      </c>
      <c r="I696" t="str">
        <f t="shared" si="80"/>
        <v>04</v>
      </c>
      <c r="J696" t="str">
        <f t="shared" si="81"/>
        <v>2023</v>
      </c>
      <c r="K696" t="s">
        <v>1547</v>
      </c>
      <c r="L696" t="s">
        <v>128</v>
      </c>
      <c r="M696" t="s">
        <v>270</v>
      </c>
      <c r="N696" t="s">
        <v>130</v>
      </c>
      <c r="O696" t="s">
        <v>33</v>
      </c>
      <c r="P696" t="s">
        <v>369</v>
      </c>
      <c r="Q696" t="s">
        <v>370</v>
      </c>
      <c r="R696">
        <v>1</v>
      </c>
      <c r="S696">
        <v>10995</v>
      </c>
      <c r="T696">
        <v>2199</v>
      </c>
      <c r="U696">
        <v>0</v>
      </c>
      <c r="V696">
        <f t="shared" si="82"/>
        <v>8796</v>
      </c>
      <c r="W696" t="s">
        <v>35</v>
      </c>
      <c r="X696" t="s">
        <v>75</v>
      </c>
      <c r="Y696" t="s">
        <v>37</v>
      </c>
      <c r="Z696">
        <f t="shared" si="83"/>
        <v>4727.477288135593</v>
      </c>
      <c r="AA696" t="s">
        <v>856</v>
      </c>
      <c r="AB696" t="s">
        <v>48</v>
      </c>
      <c r="AC696" t="s">
        <v>48</v>
      </c>
      <c r="AD696" t="str">
        <f t="shared" si="78"/>
        <v>bad</v>
      </c>
    </row>
    <row r="697" spans="1:30" x14ac:dyDescent="0.35">
      <c r="A697" t="s">
        <v>704</v>
      </c>
      <c r="B697" t="s">
        <v>705</v>
      </c>
      <c r="C697" t="s">
        <v>706</v>
      </c>
      <c r="D697" t="s">
        <v>44</v>
      </c>
      <c r="E697" t="s">
        <v>29</v>
      </c>
      <c r="F697">
        <v>69</v>
      </c>
      <c r="G697" t="s">
        <v>1872</v>
      </c>
      <c r="H697" t="str">
        <f t="shared" si="79"/>
        <v>14</v>
      </c>
      <c r="I697" t="str">
        <f t="shared" si="80"/>
        <v>04</v>
      </c>
      <c r="J697" t="str">
        <f t="shared" si="81"/>
        <v>2023</v>
      </c>
      <c r="K697" t="s">
        <v>1548</v>
      </c>
      <c r="L697" t="s">
        <v>128</v>
      </c>
      <c r="M697" t="s">
        <v>270</v>
      </c>
      <c r="N697" t="s">
        <v>130</v>
      </c>
      <c r="O697" t="s">
        <v>33</v>
      </c>
      <c r="P697" t="s">
        <v>507</v>
      </c>
      <c r="Q697" t="s">
        <v>508</v>
      </c>
      <c r="R697">
        <v>1</v>
      </c>
      <c r="S697">
        <v>10995</v>
      </c>
      <c r="T697">
        <v>4398</v>
      </c>
      <c r="U697">
        <v>97</v>
      </c>
      <c r="V697">
        <f t="shared" si="82"/>
        <v>6597</v>
      </c>
      <c r="W697" t="s">
        <v>566</v>
      </c>
      <c r="X697" t="s">
        <v>55</v>
      </c>
      <c r="Y697" t="s">
        <v>37</v>
      </c>
      <c r="Z697">
        <f t="shared" si="83"/>
        <v>3545.6079661016952</v>
      </c>
      <c r="AA697" t="s">
        <v>724</v>
      </c>
      <c r="AB697" t="s">
        <v>48</v>
      </c>
      <c r="AC697" t="s">
        <v>48</v>
      </c>
      <c r="AD697" t="str">
        <f t="shared" si="78"/>
        <v>bad</v>
      </c>
    </row>
    <row r="698" spans="1:30" x14ac:dyDescent="0.35">
      <c r="A698" t="s">
        <v>585</v>
      </c>
      <c r="B698" t="s">
        <v>586</v>
      </c>
      <c r="C698" t="s">
        <v>587</v>
      </c>
      <c r="D698" t="s">
        <v>72</v>
      </c>
      <c r="E698" t="s">
        <v>29</v>
      </c>
      <c r="F698">
        <v>92</v>
      </c>
      <c r="G698" t="s">
        <v>1872</v>
      </c>
      <c r="H698" t="str">
        <f t="shared" si="79"/>
        <v>14</v>
      </c>
      <c r="I698" t="str">
        <f t="shared" si="80"/>
        <v>04</v>
      </c>
      <c r="J698" t="str">
        <f t="shared" si="81"/>
        <v>2023</v>
      </c>
      <c r="K698" t="s">
        <v>1549</v>
      </c>
      <c r="L698" t="s">
        <v>128</v>
      </c>
      <c r="M698" t="s">
        <v>270</v>
      </c>
      <c r="N698" t="s">
        <v>130</v>
      </c>
      <c r="O698" t="s">
        <v>33</v>
      </c>
      <c r="P698" t="s">
        <v>259</v>
      </c>
      <c r="Q698" t="s">
        <v>260</v>
      </c>
      <c r="R698">
        <v>1</v>
      </c>
      <c r="S698">
        <v>10995</v>
      </c>
      <c r="T698">
        <v>5498</v>
      </c>
      <c r="U698">
        <v>0</v>
      </c>
      <c r="V698">
        <f t="shared" si="82"/>
        <v>5497</v>
      </c>
      <c r="W698" t="s">
        <v>566</v>
      </c>
      <c r="X698" t="s">
        <v>75</v>
      </c>
      <c r="Y698" t="s">
        <v>37</v>
      </c>
      <c r="Z698">
        <f t="shared" si="83"/>
        <v>2954.4045762711867</v>
      </c>
      <c r="AA698" t="s">
        <v>856</v>
      </c>
      <c r="AB698" t="s">
        <v>48</v>
      </c>
      <c r="AC698" t="s">
        <v>48</v>
      </c>
      <c r="AD698" t="str">
        <f t="shared" si="78"/>
        <v>bad</v>
      </c>
    </row>
    <row r="699" spans="1:30" x14ac:dyDescent="0.35">
      <c r="A699" t="s">
        <v>585</v>
      </c>
      <c r="B699" t="s">
        <v>586</v>
      </c>
      <c r="C699" t="s">
        <v>587</v>
      </c>
      <c r="D699" t="s">
        <v>72</v>
      </c>
      <c r="E699" t="s">
        <v>29</v>
      </c>
      <c r="F699">
        <v>94</v>
      </c>
      <c r="G699" t="s">
        <v>1872</v>
      </c>
      <c r="H699" t="str">
        <f t="shared" si="79"/>
        <v>14</v>
      </c>
      <c r="I699" t="str">
        <f t="shared" si="80"/>
        <v>04</v>
      </c>
      <c r="J699" t="str">
        <f t="shared" si="81"/>
        <v>2023</v>
      </c>
      <c r="K699" t="s">
        <v>1550</v>
      </c>
      <c r="L699" t="s">
        <v>128</v>
      </c>
      <c r="M699" t="s">
        <v>270</v>
      </c>
      <c r="N699" t="s">
        <v>130</v>
      </c>
      <c r="O699" t="s">
        <v>33</v>
      </c>
      <c r="P699" t="s">
        <v>1551</v>
      </c>
      <c r="Q699" t="s">
        <v>74</v>
      </c>
      <c r="R699">
        <v>1</v>
      </c>
      <c r="S699">
        <v>10995</v>
      </c>
      <c r="T699">
        <v>7696</v>
      </c>
      <c r="U699">
        <v>0</v>
      </c>
      <c r="V699">
        <f t="shared" si="82"/>
        <v>3299</v>
      </c>
      <c r="W699" t="s">
        <v>566</v>
      </c>
      <c r="X699" t="s">
        <v>75</v>
      </c>
      <c r="Y699" t="s">
        <v>37</v>
      </c>
      <c r="Z699">
        <f t="shared" si="83"/>
        <v>1773.0727118644068</v>
      </c>
      <c r="AA699" t="s">
        <v>856</v>
      </c>
      <c r="AB699" t="s">
        <v>48</v>
      </c>
      <c r="AC699" t="s">
        <v>48</v>
      </c>
      <c r="AD699" t="str">
        <f t="shared" si="78"/>
        <v>bad</v>
      </c>
    </row>
    <row r="700" spans="1:30" x14ac:dyDescent="0.35">
      <c r="A700" t="s">
        <v>585</v>
      </c>
      <c r="B700" t="s">
        <v>586</v>
      </c>
      <c r="C700" t="s">
        <v>587</v>
      </c>
      <c r="D700" t="s">
        <v>72</v>
      </c>
      <c r="E700" t="s">
        <v>29</v>
      </c>
      <c r="F700">
        <v>99</v>
      </c>
      <c r="G700" t="s">
        <v>1872</v>
      </c>
      <c r="H700" t="str">
        <f t="shared" si="79"/>
        <v>14</v>
      </c>
      <c r="I700" t="str">
        <f t="shared" si="80"/>
        <v>04</v>
      </c>
      <c r="J700" t="str">
        <f t="shared" si="81"/>
        <v>2023</v>
      </c>
      <c r="K700" t="s">
        <v>1552</v>
      </c>
      <c r="L700" t="s">
        <v>128</v>
      </c>
      <c r="M700" t="s">
        <v>270</v>
      </c>
      <c r="N700" t="s">
        <v>130</v>
      </c>
      <c r="O700" t="s">
        <v>33</v>
      </c>
      <c r="P700" t="s">
        <v>331</v>
      </c>
      <c r="Q700" t="s">
        <v>331</v>
      </c>
      <c r="R700">
        <v>1</v>
      </c>
      <c r="S700">
        <v>10995</v>
      </c>
      <c r="T700">
        <v>6597</v>
      </c>
      <c r="U700">
        <v>0</v>
      </c>
      <c r="V700">
        <f t="shared" si="82"/>
        <v>4398</v>
      </c>
      <c r="W700" t="s">
        <v>566</v>
      </c>
      <c r="X700" t="s">
        <v>75</v>
      </c>
      <c r="Y700" t="s">
        <v>37</v>
      </c>
      <c r="Z700">
        <f t="shared" si="83"/>
        <v>2363.7386440677965</v>
      </c>
      <c r="AA700" t="s">
        <v>856</v>
      </c>
      <c r="AB700" t="s">
        <v>48</v>
      </c>
      <c r="AC700" t="s">
        <v>48</v>
      </c>
      <c r="AD700" t="str">
        <f t="shared" si="78"/>
        <v>bad</v>
      </c>
    </row>
    <row r="701" spans="1:30" x14ac:dyDescent="0.35">
      <c r="A701" t="s">
        <v>575</v>
      </c>
      <c r="B701" t="s">
        <v>576</v>
      </c>
      <c r="C701" t="s">
        <v>577</v>
      </c>
      <c r="D701" t="s">
        <v>72</v>
      </c>
      <c r="E701" t="s">
        <v>29</v>
      </c>
      <c r="F701">
        <v>249</v>
      </c>
      <c r="G701" t="s">
        <v>1872</v>
      </c>
      <c r="H701" t="str">
        <f t="shared" si="79"/>
        <v>14</v>
      </c>
      <c r="I701" t="str">
        <f t="shared" si="80"/>
        <v>04</v>
      </c>
      <c r="J701" t="str">
        <f t="shared" si="81"/>
        <v>2023</v>
      </c>
      <c r="K701" t="s">
        <v>1553</v>
      </c>
      <c r="L701" t="s">
        <v>128</v>
      </c>
      <c r="M701" t="s">
        <v>270</v>
      </c>
      <c r="N701" t="s">
        <v>130</v>
      </c>
      <c r="O701" t="s">
        <v>33</v>
      </c>
      <c r="P701" t="s">
        <v>281</v>
      </c>
      <c r="Q701" t="s">
        <v>282</v>
      </c>
      <c r="R701">
        <v>1</v>
      </c>
      <c r="S701">
        <v>10995</v>
      </c>
      <c r="T701">
        <v>6597</v>
      </c>
      <c r="U701">
        <v>0</v>
      </c>
      <c r="V701">
        <f t="shared" si="82"/>
        <v>4398</v>
      </c>
      <c r="W701" t="s">
        <v>566</v>
      </c>
      <c r="X701" t="s">
        <v>75</v>
      </c>
      <c r="Y701" t="s">
        <v>37</v>
      </c>
      <c r="Z701">
        <f t="shared" si="83"/>
        <v>2363.7386440677965</v>
      </c>
      <c r="AA701" t="s">
        <v>856</v>
      </c>
      <c r="AB701" t="s">
        <v>48</v>
      </c>
      <c r="AC701" t="s">
        <v>48</v>
      </c>
      <c r="AD701" t="str">
        <f t="shared" si="78"/>
        <v>bad</v>
      </c>
    </row>
    <row r="702" spans="1:30" x14ac:dyDescent="0.35">
      <c r="A702" t="s">
        <v>113</v>
      </c>
      <c r="B702" t="s">
        <v>114</v>
      </c>
      <c r="C702" t="s">
        <v>115</v>
      </c>
      <c r="D702" t="s">
        <v>72</v>
      </c>
      <c r="E702" t="s">
        <v>29</v>
      </c>
      <c r="F702">
        <v>71</v>
      </c>
      <c r="G702" t="s">
        <v>1872</v>
      </c>
      <c r="H702" t="str">
        <f t="shared" si="79"/>
        <v>14</v>
      </c>
      <c r="I702" t="str">
        <f t="shared" si="80"/>
        <v>04</v>
      </c>
      <c r="J702" t="str">
        <f t="shared" si="81"/>
        <v>2023</v>
      </c>
      <c r="K702" t="s">
        <v>1554</v>
      </c>
      <c r="L702" t="s">
        <v>128</v>
      </c>
      <c r="M702" t="s">
        <v>270</v>
      </c>
      <c r="N702" t="s">
        <v>130</v>
      </c>
      <c r="O702" t="s">
        <v>33</v>
      </c>
      <c r="P702" t="s">
        <v>331</v>
      </c>
      <c r="Q702" t="s">
        <v>331</v>
      </c>
      <c r="R702">
        <v>1</v>
      </c>
      <c r="S702">
        <v>10995</v>
      </c>
      <c r="T702">
        <v>6597</v>
      </c>
      <c r="U702">
        <v>0</v>
      </c>
      <c r="V702">
        <f t="shared" si="82"/>
        <v>4398</v>
      </c>
      <c r="W702" t="s">
        <v>35</v>
      </c>
      <c r="X702" t="s">
        <v>75</v>
      </c>
      <c r="Y702" t="s">
        <v>37</v>
      </c>
      <c r="Z702">
        <f t="shared" si="83"/>
        <v>2363.7386440677965</v>
      </c>
      <c r="AA702" t="s">
        <v>856</v>
      </c>
      <c r="AB702" t="s">
        <v>48</v>
      </c>
      <c r="AC702" t="s">
        <v>48</v>
      </c>
      <c r="AD702" t="str">
        <f t="shared" si="78"/>
        <v>bad</v>
      </c>
    </row>
    <row r="703" spans="1:30" x14ac:dyDescent="0.35">
      <c r="A703" t="s">
        <v>704</v>
      </c>
      <c r="B703" t="s">
        <v>705</v>
      </c>
      <c r="C703" t="s">
        <v>706</v>
      </c>
      <c r="D703" t="s">
        <v>44</v>
      </c>
      <c r="E703" t="s">
        <v>29</v>
      </c>
      <c r="F703">
        <v>81</v>
      </c>
      <c r="G703" t="s">
        <v>1892</v>
      </c>
      <c r="H703" t="str">
        <f t="shared" si="79"/>
        <v>15</v>
      </c>
      <c r="I703" t="str">
        <f t="shared" si="80"/>
        <v>04</v>
      </c>
      <c r="J703" t="str">
        <f t="shared" si="81"/>
        <v>2023</v>
      </c>
      <c r="K703" t="s">
        <v>1555</v>
      </c>
      <c r="L703" t="s">
        <v>128</v>
      </c>
      <c r="M703" t="s">
        <v>270</v>
      </c>
      <c r="N703" t="s">
        <v>130</v>
      </c>
      <c r="O703" t="s">
        <v>33</v>
      </c>
      <c r="P703" t="s">
        <v>1556</v>
      </c>
      <c r="Q703" t="s">
        <v>1556</v>
      </c>
      <c r="R703">
        <v>1</v>
      </c>
      <c r="S703">
        <v>10995</v>
      </c>
      <c r="T703">
        <v>4398</v>
      </c>
      <c r="U703">
        <v>0</v>
      </c>
      <c r="V703">
        <f t="shared" si="82"/>
        <v>6597</v>
      </c>
      <c r="W703" t="s">
        <v>566</v>
      </c>
      <c r="X703" t="s">
        <v>55</v>
      </c>
      <c r="Y703" t="s">
        <v>37</v>
      </c>
      <c r="Z703">
        <f t="shared" si="83"/>
        <v>3545.6079661016952</v>
      </c>
      <c r="AA703" t="s">
        <v>724</v>
      </c>
      <c r="AB703" t="s">
        <v>48</v>
      </c>
      <c r="AC703" t="s">
        <v>48</v>
      </c>
      <c r="AD703" t="str">
        <f t="shared" si="78"/>
        <v>bad</v>
      </c>
    </row>
    <row r="704" spans="1:30" x14ac:dyDescent="0.35">
      <c r="A704" t="s">
        <v>575</v>
      </c>
      <c r="B704" t="s">
        <v>576</v>
      </c>
      <c r="C704" t="s">
        <v>577</v>
      </c>
      <c r="D704" t="s">
        <v>50</v>
      </c>
      <c r="E704" t="s">
        <v>29</v>
      </c>
      <c r="F704">
        <v>291</v>
      </c>
      <c r="G704" t="s">
        <v>1892</v>
      </c>
      <c r="H704" t="str">
        <f t="shared" si="79"/>
        <v>15</v>
      </c>
      <c r="I704" t="str">
        <f t="shared" si="80"/>
        <v>04</v>
      </c>
      <c r="J704" t="str">
        <f t="shared" si="81"/>
        <v>2023</v>
      </c>
      <c r="K704" t="s">
        <v>1557</v>
      </c>
      <c r="L704" t="s">
        <v>128</v>
      </c>
      <c r="M704" t="s">
        <v>270</v>
      </c>
      <c r="N704" t="s">
        <v>130</v>
      </c>
      <c r="O704" t="s">
        <v>33</v>
      </c>
      <c r="P704" t="s">
        <v>1558</v>
      </c>
      <c r="Q704" t="s">
        <v>1558</v>
      </c>
      <c r="R704">
        <v>1</v>
      </c>
      <c r="S704">
        <v>10995</v>
      </c>
      <c r="T704">
        <v>3298</v>
      </c>
      <c r="U704">
        <v>0</v>
      </c>
      <c r="V704">
        <f t="shared" si="82"/>
        <v>7697</v>
      </c>
      <c r="W704" t="s">
        <v>566</v>
      </c>
      <c r="X704" t="s">
        <v>53</v>
      </c>
      <c r="Y704" t="s">
        <v>37</v>
      </c>
      <c r="Z704">
        <f t="shared" si="83"/>
        <v>4136.8113559322037</v>
      </c>
      <c r="AA704" t="s">
        <v>722</v>
      </c>
      <c r="AB704" t="s">
        <v>48</v>
      </c>
      <c r="AC704" t="s">
        <v>48</v>
      </c>
      <c r="AD704" t="str">
        <f t="shared" si="78"/>
        <v>bad</v>
      </c>
    </row>
    <row r="705" spans="1:30" x14ac:dyDescent="0.35">
      <c r="A705" t="s">
        <v>668</v>
      </c>
      <c r="B705" t="s">
        <v>669</v>
      </c>
      <c r="C705" t="s">
        <v>670</v>
      </c>
      <c r="D705" t="s">
        <v>72</v>
      </c>
      <c r="E705" t="s">
        <v>29</v>
      </c>
      <c r="F705">
        <v>89</v>
      </c>
      <c r="G705" t="s">
        <v>1876</v>
      </c>
      <c r="H705" t="str">
        <f t="shared" si="79"/>
        <v>16</v>
      </c>
      <c r="I705" t="str">
        <f t="shared" si="80"/>
        <v>04</v>
      </c>
      <c r="J705" t="str">
        <f t="shared" si="81"/>
        <v>2023</v>
      </c>
      <c r="K705" t="s">
        <v>1559</v>
      </c>
      <c r="L705" t="s">
        <v>128</v>
      </c>
      <c r="M705" t="s">
        <v>408</v>
      </c>
      <c r="N705" t="s">
        <v>130</v>
      </c>
      <c r="O705" t="s">
        <v>33</v>
      </c>
      <c r="P705" t="s">
        <v>411</v>
      </c>
      <c r="Q705" t="s">
        <v>412</v>
      </c>
      <c r="R705">
        <v>1</v>
      </c>
      <c r="S705">
        <v>10995</v>
      </c>
      <c r="T705">
        <v>2199</v>
      </c>
      <c r="U705">
        <v>0</v>
      </c>
      <c r="V705">
        <f t="shared" si="82"/>
        <v>8796</v>
      </c>
      <c r="W705" t="s">
        <v>566</v>
      </c>
      <c r="X705" t="s">
        <v>75</v>
      </c>
      <c r="Y705" t="s">
        <v>37</v>
      </c>
      <c r="Z705">
        <f t="shared" si="83"/>
        <v>4727.477288135593</v>
      </c>
      <c r="AA705" t="s">
        <v>856</v>
      </c>
      <c r="AB705" t="s">
        <v>48</v>
      </c>
      <c r="AC705" t="s">
        <v>48</v>
      </c>
      <c r="AD705" t="str">
        <f t="shared" si="78"/>
        <v>bad</v>
      </c>
    </row>
    <row r="706" spans="1:30" x14ac:dyDescent="0.35">
      <c r="A706" t="s">
        <v>561</v>
      </c>
      <c r="B706" t="s">
        <v>562</v>
      </c>
      <c r="C706" t="s">
        <v>563</v>
      </c>
      <c r="D706" t="s">
        <v>72</v>
      </c>
      <c r="E706" t="s">
        <v>29</v>
      </c>
      <c r="F706">
        <v>107</v>
      </c>
      <c r="G706" t="s">
        <v>1876</v>
      </c>
      <c r="H706" t="str">
        <f t="shared" si="79"/>
        <v>16</v>
      </c>
      <c r="I706" t="str">
        <f t="shared" si="80"/>
        <v>04</v>
      </c>
      <c r="J706" t="str">
        <f t="shared" si="81"/>
        <v>2023</v>
      </c>
      <c r="K706" t="s">
        <v>1560</v>
      </c>
      <c r="L706" t="s">
        <v>128</v>
      </c>
      <c r="M706" t="s">
        <v>408</v>
      </c>
      <c r="N706" t="s">
        <v>130</v>
      </c>
      <c r="O706" t="s">
        <v>33</v>
      </c>
      <c r="P706" t="s">
        <v>88</v>
      </c>
      <c r="Q706" t="s">
        <v>89</v>
      </c>
      <c r="R706">
        <v>1</v>
      </c>
      <c r="S706">
        <v>10995</v>
      </c>
      <c r="T706">
        <v>2199</v>
      </c>
      <c r="U706">
        <v>0</v>
      </c>
      <c r="V706">
        <f t="shared" si="82"/>
        <v>8796</v>
      </c>
      <c r="W706" t="s">
        <v>566</v>
      </c>
      <c r="X706" t="s">
        <v>75</v>
      </c>
      <c r="Y706" t="s">
        <v>37</v>
      </c>
      <c r="Z706">
        <f t="shared" si="83"/>
        <v>4727.477288135593</v>
      </c>
      <c r="AA706" t="s">
        <v>856</v>
      </c>
      <c r="AB706" t="s">
        <v>48</v>
      </c>
      <c r="AC706" t="s">
        <v>48</v>
      </c>
      <c r="AD706" t="str">
        <f t="shared" ref="AD706:AD769" si="84">IF(Z706&gt;10000,"good","bad")</f>
        <v>bad</v>
      </c>
    </row>
    <row r="707" spans="1:30" x14ac:dyDescent="0.35">
      <c r="A707" t="s">
        <v>561</v>
      </c>
      <c r="B707" t="s">
        <v>562</v>
      </c>
      <c r="C707" t="s">
        <v>563</v>
      </c>
      <c r="D707" t="s">
        <v>72</v>
      </c>
      <c r="E707" t="s">
        <v>29</v>
      </c>
      <c r="F707">
        <v>113</v>
      </c>
      <c r="G707" t="s">
        <v>1876</v>
      </c>
      <c r="H707" t="str">
        <f t="shared" ref="H707:H770" si="85">TEXT(G707,"DD")</f>
        <v>16</v>
      </c>
      <c r="I707" t="str">
        <f t="shared" ref="I707:I770" si="86">TEXT(G707,"MM")</f>
        <v>04</v>
      </c>
      <c r="J707" t="str">
        <f t="shared" ref="J707:J770" si="87">TEXT(G707,"YYYY")</f>
        <v>2023</v>
      </c>
      <c r="K707" t="s">
        <v>1561</v>
      </c>
      <c r="L707" t="s">
        <v>128</v>
      </c>
      <c r="M707" t="s">
        <v>408</v>
      </c>
      <c r="N707" t="s">
        <v>130</v>
      </c>
      <c r="O707" t="s">
        <v>33</v>
      </c>
      <c r="P707" t="s">
        <v>369</v>
      </c>
      <c r="Q707" t="s">
        <v>370</v>
      </c>
      <c r="R707">
        <v>1</v>
      </c>
      <c r="S707">
        <v>10995</v>
      </c>
      <c r="T707">
        <v>2199</v>
      </c>
      <c r="U707">
        <v>0</v>
      </c>
      <c r="V707">
        <f t="shared" si="82"/>
        <v>8796</v>
      </c>
      <c r="W707" t="s">
        <v>566</v>
      </c>
      <c r="X707" t="s">
        <v>75</v>
      </c>
      <c r="Y707" t="s">
        <v>37</v>
      </c>
      <c r="Z707">
        <f t="shared" si="83"/>
        <v>4727.477288135593</v>
      </c>
      <c r="AA707" t="s">
        <v>856</v>
      </c>
      <c r="AB707" t="s">
        <v>48</v>
      </c>
      <c r="AC707" t="s">
        <v>48</v>
      </c>
      <c r="AD707" t="str">
        <f t="shared" si="84"/>
        <v>bad</v>
      </c>
    </row>
    <row r="708" spans="1:30" x14ac:dyDescent="0.35">
      <c r="A708" t="s">
        <v>113</v>
      </c>
      <c r="B708" t="s">
        <v>114</v>
      </c>
      <c r="C708" t="s">
        <v>115</v>
      </c>
      <c r="D708" t="s">
        <v>72</v>
      </c>
      <c r="E708" t="s">
        <v>29</v>
      </c>
      <c r="F708">
        <v>96</v>
      </c>
      <c r="G708" t="s">
        <v>1876</v>
      </c>
      <c r="H708" t="str">
        <f t="shared" si="85"/>
        <v>16</v>
      </c>
      <c r="I708" t="str">
        <f t="shared" si="86"/>
        <v>04</v>
      </c>
      <c r="J708" t="str">
        <f t="shared" si="87"/>
        <v>2023</v>
      </c>
      <c r="K708" t="s">
        <v>1562</v>
      </c>
      <c r="L708" t="s">
        <v>128</v>
      </c>
      <c r="M708" t="s">
        <v>408</v>
      </c>
      <c r="N708" t="s">
        <v>130</v>
      </c>
      <c r="O708" t="s">
        <v>33</v>
      </c>
      <c r="P708" t="s">
        <v>411</v>
      </c>
      <c r="Q708" t="s">
        <v>412</v>
      </c>
      <c r="R708">
        <v>1</v>
      </c>
      <c r="S708">
        <v>10995</v>
      </c>
      <c r="T708">
        <v>2199</v>
      </c>
      <c r="U708">
        <v>0</v>
      </c>
      <c r="V708">
        <f t="shared" si="82"/>
        <v>8796</v>
      </c>
      <c r="W708" t="s">
        <v>35</v>
      </c>
      <c r="X708" t="s">
        <v>75</v>
      </c>
      <c r="Y708" t="s">
        <v>37</v>
      </c>
      <c r="Z708">
        <f t="shared" si="83"/>
        <v>4727.477288135593</v>
      </c>
      <c r="AA708" t="s">
        <v>856</v>
      </c>
      <c r="AB708" t="s">
        <v>48</v>
      </c>
      <c r="AC708" t="s">
        <v>48</v>
      </c>
      <c r="AD708" t="str">
        <f t="shared" si="84"/>
        <v>bad</v>
      </c>
    </row>
    <row r="709" spans="1:30" x14ac:dyDescent="0.35">
      <c r="A709" t="s">
        <v>25</v>
      </c>
      <c r="B709" t="s">
        <v>26</v>
      </c>
      <c r="C709" t="s">
        <v>27</v>
      </c>
      <c r="D709" t="s">
        <v>72</v>
      </c>
      <c r="E709" t="s">
        <v>29</v>
      </c>
      <c r="F709">
        <v>193</v>
      </c>
      <c r="G709" t="s">
        <v>1876</v>
      </c>
      <c r="H709" t="str">
        <f t="shared" si="85"/>
        <v>16</v>
      </c>
      <c r="I709" t="str">
        <f t="shared" si="86"/>
        <v>04</v>
      </c>
      <c r="J709" t="str">
        <f t="shared" si="87"/>
        <v>2023</v>
      </c>
      <c r="K709" t="s">
        <v>1532</v>
      </c>
      <c r="L709" t="s">
        <v>128</v>
      </c>
      <c r="M709" t="s">
        <v>408</v>
      </c>
      <c r="N709" t="s">
        <v>130</v>
      </c>
      <c r="O709" t="s">
        <v>33</v>
      </c>
      <c r="P709" t="s">
        <v>233</v>
      </c>
      <c r="Q709" t="s">
        <v>234</v>
      </c>
      <c r="R709">
        <v>1</v>
      </c>
      <c r="S709">
        <v>10995</v>
      </c>
      <c r="T709">
        <v>7696</v>
      </c>
      <c r="U709">
        <v>0</v>
      </c>
      <c r="V709">
        <f t="shared" si="82"/>
        <v>3299</v>
      </c>
      <c r="W709" t="s">
        <v>35</v>
      </c>
      <c r="X709" t="s">
        <v>75</v>
      </c>
      <c r="Y709" t="s">
        <v>37</v>
      </c>
      <c r="Z709">
        <f t="shared" si="83"/>
        <v>1773.0727118644068</v>
      </c>
      <c r="AA709" t="s">
        <v>856</v>
      </c>
      <c r="AB709" t="s">
        <v>48</v>
      </c>
      <c r="AC709" t="s">
        <v>48</v>
      </c>
      <c r="AD709" t="str">
        <f t="shared" si="84"/>
        <v>bad</v>
      </c>
    </row>
    <row r="710" spans="1:30" x14ac:dyDescent="0.35">
      <c r="A710" t="s">
        <v>97</v>
      </c>
      <c r="B710" t="s">
        <v>98</v>
      </c>
      <c r="C710" t="s">
        <v>99</v>
      </c>
      <c r="D710" t="s">
        <v>72</v>
      </c>
      <c r="E710" t="s">
        <v>29</v>
      </c>
      <c r="F710">
        <v>71</v>
      </c>
      <c r="G710" t="s">
        <v>1876</v>
      </c>
      <c r="H710" t="str">
        <f t="shared" si="85"/>
        <v>16</v>
      </c>
      <c r="I710" t="str">
        <f t="shared" si="86"/>
        <v>04</v>
      </c>
      <c r="J710" t="str">
        <f t="shared" si="87"/>
        <v>2023</v>
      </c>
      <c r="K710" t="s">
        <v>1563</v>
      </c>
      <c r="L710" t="s">
        <v>128</v>
      </c>
      <c r="M710" t="s">
        <v>408</v>
      </c>
      <c r="N710" t="s">
        <v>130</v>
      </c>
      <c r="O710" t="s">
        <v>33</v>
      </c>
      <c r="P710" t="s">
        <v>281</v>
      </c>
      <c r="Q710" t="s">
        <v>282</v>
      </c>
      <c r="R710">
        <v>1</v>
      </c>
      <c r="S710">
        <v>10995</v>
      </c>
      <c r="T710">
        <v>6597</v>
      </c>
      <c r="U710">
        <v>0</v>
      </c>
      <c r="V710">
        <f t="shared" si="82"/>
        <v>4398</v>
      </c>
      <c r="W710" t="s">
        <v>35</v>
      </c>
      <c r="X710" t="s">
        <v>75</v>
      </c>
      <c r="Y710" t="s">
        <v>37</v>
      </c>
      <c r="Z710">
        <f t="shared" si="83"/>
        <v>2363.7386440677965</v>
      </c>
      <c r="AA710" t="s">
        <v>856</v>
      </c>
      <c r="AB710" t="s">
        <v>48</v>
      </c>
      <c r="AC710" t="s">
        <v>48</v>
      </c>
      <c r="AD710" t="str">
        <f t="shared" si="84"/>
        <v>bad</v>
      </c>
    </row>
    <row r="711" spans="1:30" x14ac:dyDescent="0.35">
      <c r="A711" t="s">
        <v>714</v>
      </c>
      <c r="B711" t="s">
        <v>715</v>
      </c>
      <c r="C711" t="s">
        <v>716</v>
      </c>
      <c r="D711" t="s">
        <v>72</v>
      </c>
      <c r="E711" t="s">
        <v>29</v>
      </c>
      <c r="F711">
        <v>110</v>
      </c>
      <c r="G711" t="s">
        <v>1871</v>
      </c>
      <c r="H711" t="str">
        <f t="shared" si="85"/>
        <v>17</v>
      </c>
      <c r="I711" t="str">
        <f t="shared" si="86"/>
        <v>04</v>
      </c>
      <c r="J711" t="str">
        <f t="shared" si="87"/>
        <v>2023</v>
      </c>
      <c r="K711" t="s">
        <v>1564</v>
      </c>
      <c r="L711" t="s">
        <v>128</v>
      </c>
      <c r="M711" t="s">
        <v>408</v>
      </c>
      <c r="N711" t="s">
        <v>130</v>
      </c>
      <c r="O711" t="s">
        <v>33</v>
      </c>
      <c r="P711" t="s">
        <v>369</v>
      </c>
      <c r="Q711" t="s">
        <v>370</v>
      </c>
      <c r="R711">
        <v>1</v>
      </c>
      <c r="S711">
        <v>10995</v>
      </c>
      <c r="T711">
        <v>2199</v>
      </c>
      <c r="U711">
        <v>0</v>
      </c>
      <c r="V711">
        <f t="shared" si="82"/>
        <v>8796</v>
      </c>
      <c r="W711" t="s">
        <v>566</v>
      </c>
      <c r="X711" t="s">
        <v>75</v>
      </c>
      <c r="Y711" t="s">
        <v>37</v>
      </c>
      <c r="Z711">
        <f t="shared" si="83"/>
        <v>4727.477288135593</v>
      </c>
      <c r="AA711" t="s">
        <v>856</v>
      </c>
      <c r="AB711" t="s">
        <v>48</v>
      </c>
      <c r="AC711" t="s">
        <v>48</v>
      </c>
      <c r="AD711" t="str">
        <f t="shared" si="84"/>
        <v>bad</v>
      </c>
    </row>
    <row r="712" spans="1:30" x14ac:dyDescent="0.35">
      <c r="A712" t="s">
        <v>575</v>
      </c>
      <c r="B712" t="s">
        <v>576</v>
      </c>
      <c r="C712" t="s">
        <v>577</v>
      </c>
      <c r="D712" t="s">
        <v>72</v>
      </c>
      <c r="E712" t="s">
        <v>29</v>
      </c>
      <c r="F712">
        <v>371</v>
      </c>
      <c r="G712" t="s">
        <v>1873</v>
      </c>
      <c r="H712" t="str">
        <f t="shared" si="85"/>
        <v>18</v>
      </c>
      <c r="I712" t="str">
        <f t="shared" si="86"/>
        <v>04</v>
      </c>
      <c r="J712" t="str">
        <f t="shared" si="87"/>
        <v>2023</v>
      </c>
      <c r="K712" t="s">
        <v>1565</v>
      </c>
      <c r="L712" t="s">
        <v>128</v>
      </c>
      <c r="M712" t="s">
        <v>408</v>
      </c>
      <c r="N712" t="s">
        <v>130</v>
      </c>
      <c r="O712" t="s">
        <v>33</v>
      </c>
      <c r="P712" t="s">
        <v>347</v>
      </c>
      <c r="Q712" t="s">
        <v>347</v>
      </c>
      <c r="R712">
        <v>1</v>
      </c>
      <c r="S712">
        <v>10995</v>
      </c>
      <c r="T712">
        <v>3298</v>
      </c>
      <c r="U712">
        <v>0</v>
      </c>
      <c r="V712">
        <f t="shared" si="82"/>
        <v>7697</v>
      </c>
      <c r="W712" t="s">
        <v>566</v>
      </c>
      <c r="X712" t="s">
        <v>75</v>
      </c>
      <c r="Y712" t="s">
        <v>37</v>
      </c>
      <c r="Z712">
        <f t="shared" si="83"/>
        <v>4136.8113559322037</v>
      </c>
      <c r="AA712" t="s">
        <v>856</v>
      </c>
      <c r="AB712" t="s">
        <v>48</v>
      </c>
      <c r="AC712" t="s">
        <v>48</v>
      </c>
      <c r="AD712" t="str">
        <f t="shared" si="84"/>
        <v>bad</v>
      </c>
    </row>
    <row r="713" spans="1:30" x14ac:dyDescent="0.35">
      <c r="A713" t="s">
        <v>113</v>
      </c>
      <c r="B713" t="s">
        <v>114</v>
      </c>
      <c r="C713" t="s">
        <v>115</v>
      </c>
      <c r="D713" t="s">
        <v>72</v>
      </c>
      <c r="E713" t="s">
        <v>29</v>
      </c>
      <c r="F713">
        <v>111</v>
      </c>
      <c r="G713" t="s">
        <v>1882</v>
      </c>
      <c r="H713" t="str">
        <f t="shared" si="85"/>
        <v>19</v>
      </c>
      <c r="I713" t="str">
        <f t="shared" si="86"/>
        <v>04</v>
      </c>
      <c r="J713" t="str">
        <f t="shared" si="87"/>
        <v>2023</v>
      </c>
      <c r="K713" t="s">
        <v>1566</v>
      </c>
      <c r="L713" t="s">
        <v>128</v>
      </c>
      <c r="M713" t="s">
        <v>408</v>
      </c>
      <c r="N713" t="s">
        <v>130</v>
      </c>
      <c r="O713" t="s">
        <v>33</v>
      </c>
      <c r="P713" t="s">
        <v>460</v>
      </c>
      <c r="Q713" t="s">
        <v>461</v>
      </c>
      <c r="R713">
        <v>1</v>
      </c>
      <c r="S713">
        <v>10995</v>
      </c>
      <c r="T713">
        <v>3298</v>
      </c>
      <c r="U713">
        <v>0</v>
      </c>
      <c r="V713">
        <f t="shared" si="82"/>
        <v>7697</v>
      </c>
      <c r="W713" t="s">
        <v>35</v>
      </c>
      <c r="X713" t="s">
        <v>75</v>
      </c>
      <c r="Y713" t="s">
        <v>37</v>
      </c>
      <c r="Z713">
        <f t="shared" si="83"/>
        <v>4136.8113559322037</v>
      </c>
      <c r="AA713" t="s">
        <v>856</v>
      </c>
      <c r="AB713" t="s">
        <v>48</v>
      </c>
      <c r="AC713" t="s">
        <v>48</v>
      </c>
      <c r="AD713" t="str">
        <f t="shared" si="84"/>
        <v>bad</v>
      </c>
    </row>
    <row r="714" spans="1:30" x14ac:dyDescent="0.35">
      <c r="A714" t="s">
        <v>668</v>
      </c>
      <c r="B714" t="s">
        <v>669</v>
      </c>
      <c r="C714" t="s">
        <v>670</v>
      </c>
      <c r="D714" t="s">
        <v>72</v>
      </c>
      <c r="E714" t="s">
        <v>29</v>
      </c>
      <c r="F714">
        <v>99</v>
      </c>
      <c r="G714" t="s">
        <v>1882</v>
      </c>
      <c r="H714" t="str">
        <f t="shared" si="85"/>
        <v>19</v>
      </c>
      <c r="I714" t="str">
        <f t="shared" si="86"/>
        <v>04</v>
      </c>
      <c r="J714" t="str">
        <f t="shared" si="87"/>
        <v>2023</v>
      </c>
      <c r="K714" t="s">
        <v>1567</v>
      </c>
      <c r="L714" t="s">
        <v>128</v>
      </c>
      <c r="M714" t="s">
        <v>408</v>
      </c>
      <c r="N714" t="s">
        <v>130</v>
      </c>
      <c r="O714" t="s">
        <v>33</v>
      </c>
      <c r="P714" t="s">
        <v>1568</v>
      </c>
      <c r="Q714" t="s">
        <v>1568</v>
      </c>
      <c r="R714">
        <v>1</v>
      </c>
      <c r="S714">
        <v>10995</v>
      </c>
      <c r="T714">
        <v>0</v>
      </c>
      <c r="U714">
        <v>550</v>
      </c>
      <c r="V714">
        <f t="shared" si="82"/>
        <v>10995</v>
      </c>
      <c r="W714" t="s">
        <v>566</v>
      </c>
      <c r="X714" t="s">
        <v>75</v>
      </c>
      <c r="Y714" t="s">
        <v>37</v>
      </c>
      <c r="Z714">
        <f t="shared" si="83"/>
        <v>5909.3466101694921</v>
      </c>
      <c r="AA714" t="s">
        <v>856</v>
      </c>
      <c r="AB714" t="s">
        <v>38</v>
      </c>
      <c r="AC714" t="s">
        <v>38</v>
      </c>
      <c r="AD714" t="str">
        <f t="shared" si="84"/>
        <v>bad</v>
      </c>
    </row>
    <row r="715" spans="1:30" x14ac:dyDescent="0.35">
      <c r="A715" t="s">
        <v>97</v>
      </c>
      <c r="B715" t="s">
        <v>98</v>
      </c>
      <c r="C715" t="s">
        <v>99</v>
      </c>
      <c r="D715" t="s">
        <v>72</v>
      </c>
      <c r="E715" t="s">
        <v>29</v>
      </c>
      <c r="F715">
        <v>81</v>
      </c>
      <c r="G715" t="s">
        <v>1882</v>
      </c>
      <c r="H715" t="str">
        <f t="shared" si="85"/>
        <v>19</v>
      </c>
      <c r="I715" t="str">
        <f t="shared" si="86"/>
        <v>04</v>
      </c>
      <c r="J715" t="str">
        <f t="shared" si="87"/>
        <v>2023</v>
      </c>
      <c r="K715" t="s">
        <v>1569</v>
      </c>
      <c r="L715" t="s">
        <v>128</v>
      </c>
      <c r="M715" t="s">
        <v>408</v>
      </c>
      <c r="N715" t="s">
        <v>130</v>
      </c>
      <c r="O715" t="s">
        <v>33</v>
      </c>
      <c r="P715" t="s">
        <v>331</v>
      </c>
      <c r="Q715" t="s">
        <v>331</v>
      </c>
      <c r="R715">
        <v>1</v>
      </c>
      <c r="S715">
        <v>10995</v>
      </c>
      <c r="T715">
        <v>6597</v>
      </c>
      <c r="U715">
        <v>0</v>
      </c>
      <c r="V715">
        <f t="shared" si="82"/>
        <v>4398</v>
      </c>
      <c r="W715" t="s">
        <v>35</v>
      </c>
      <c r="X715" t="s">
        <v>75</v>
      </c>
      <c r="Y715" t="s">
        <v>37</v>
      </c>
      <c r="Z715">
        <f t="shared" si="83"/>
        <v>2363.7386440677965</v>
      </c>
      <c r="AA715" t="s">
        <v>856</v>
      </c>
      <c r="AB715" t="s">
        <v>48</v>
      </c>
      <c r="AC715" t="s">
        <v>48</v>
      </c>
      <c r="AD715" t="str">
        <f t="shared" si="84"/>
        <v>bad</v>
      </c>
    </row>
    <row r="716" spans="1:30" x14ac:dyDescent="0.35">
      <c r="A716" t="s">
        <v>568</v>
      </c>
      <c r="B716" t="s">
        <v>569</v>
      </c>
      <c r="C716" t="s">
        <v>570</v>
      </c>
      <c r="D716" t="s">
        <v>44</v>
      </c>
      <c r="E716" t="s">
        <v>29</v>
      </c>
      <c r="F716">
        <v>105</v>
      </c>
      <c r="G716" t="s">
        <v>1877</v>
      </c>
      <c r="H716" t="str">
        <f t="shared" si="85"/>
        <v>21</v>
      </c>
      <c r="I716" t="str">
        <f t="shared" si="86"/>
        <v>04</v>
      </c>
      <c r="J716" t="str">
        <f t="shared" si="87"/>
        <v>2023</v>
      </c>
      <c r="K716" t="s">
        <v>1570</v>
      </c>
      <c r="L716" t="s">
        <v>128</v>
      </c>
      <c r="M716" t="s">
        <v>408</v>
      </c>
      <c r="N716" t="s">
        <v>130</v>
      </c>
      <c r="O716" t="s">
        <v>33</v>
      </c>
      <c r="P716" t="s">
        <v>507</v>
      </c>
      <c r="Q716" t="s">
        <v>508</v>
      </c>
      <c r="R716">
        <v>1</v>
      </c>
      <c r="S716">
        <v>10995</v>
      </c>
      <c r="T716">
        <v>4398</v>
      </c>
      <c r="U716">
        <v>0</v>
      </c>
      <c r="V716">
        <f t="shared" si="82"/>
        <v>6597</v>
      </c>
      <c r="W716" t="s">
        <v>566</v>
      </c>
      <c r="X716" t="s">
        <v>55</v>
      </c>
      <c r="Y716" t="s">
        <v>37</v>
      </c>
      <c r="Z716">
        <f t="shared" si="83"/>
        <v>3545.6079661016952</v>
      </c>
      <c r="AA716" t="s">
        <v>724</v>
      </c>
      <c r="AB716" t="s">
        <v>48</v>
      </c>
      <c r="AC716" t="s">
        <v>48</v>
      </c>
      <c r="AD716" t="str">
        <f t="shared" si="84"/>
        <v>bad</v>
      </c>
    </row>
    <row r="717" spans="1:30" x14ac:dyDescent="0.35">
      <c r="A717" t="s">
        <v>668</v>
      </c>
      <c r="B717" t="s">
        <v>669</v>
      </c>
      <c r="C717" t="s">
        <v>670</v>
      </c>
      <c r="D717" t="s">
        <v>72</v>
      </c>
      <c r="E717" t="s">
        <v>29</v>
      </c>
      <c r="F717">
        <v>110</v>
      </c>
      <c r="G717" t="s">
        <v>1877</v>
      </c>
      <c r="H717" t="str">
        <f t="shared" si="85"/>
        <v>21</v>
      </c>
      <c r="I717" t="str">
        <f t="shared" si="86"/>
        <v>04</v>
      </c>
      <c r="J717" t="str">
        <f t="shared" si="87"/>
        <v>2023</v>
      </c>
      <c r="K717" t="s">
        <v>1514</v>
      </c>
      <c r="L717" t="s">
        <v>128</v>
      </c>
      <c r="M717" t="s">
        <v>408</v>
      </c>
      <c r="N717" t="s">
        <v>130</v>
      </c>
      <c r="O717" t="s">
        <v>33</v>
      </c>
      <c r="P717" t="s">
        <v>233</v>
      </c>
      <c r="Q717" t="s">
        <v>234</v>
      </c>
      <c r="R717">
        <v>1</v>
      </c>
      <c r="S717">
        <v>10995</v>
      </c>
      <c r="T717">
        <v>0</v>
      </c>
      <c r="U717">
        <v>7696</v>
      </c>
      <c r="V717">
        <f t="shared" si="82"/>
        <v>10995</v>
      </c>
      <c r="W717" t="s">
        <v>566</v>
      </c>
      <c r="X717" t="s">
        <v>75</v>
      </c>
      <c r="Y717" t="s">
        <v>37</v>
      </c>
      <c r="Z717">
        <f t="shared" si="83"/>
        <v>5909.3466101694921</v>
      </c>
      <c r="AA717" t="s">
        <v>856</v>
      </c>
      <c r="AB717" t="s">
        <v>38</v>
      </c>
      <c r="AC717" t="s">
        <v>38</v>
      </c>
      <c r="AD717" t="str">
        <f t="shared" si="84"/>
        <v>bad</v>
      </c>
    </row>
    <row r="718" spans="1:30" x14ac:dyDescent="0.35">
      <c r="A718" t="s">
        <v>585</v>
      </c>
      <c r="B718" t="s">
        <v>586</v>
      </c>
      <c r="C718" t="s">
        <v>587</v>
      </c>
      <c r="D718" t="s">
        <v>72</v>
      </c>
      <c r="E718" t="s">
        <v>29</v>
      </c>
      <c r="F718">
        <v>147</v>
      </c>
      <c r="G718" t="s">
        <v>1877</v>
      </c>
      <c r="H718" t="str">
        <f t="shared" si="85"/>
        <v>21</v>
      </c>
      <c r="I718" t="str">
        <f t="shared" si="86"/>
        <v>04</v>
      </c>
      <c r="J718" t="str">
        <f t="shared" si="87"/>
        <v>2023</v>
      </c>
      <c r="K718" t="s">
        <v>1571</v>
      </c>
      <c r="L718" t="s">
        <v>128</v>
      </c>
      <c r="M718" t="s">
        <v>408</v>
      </c>
      <c r="N718" t="s">
        <v>130</v>
      </c>
      <c r="O718" t="s">
        <v>33</v>
      </c>
      <c r="P718" t="s">
        <v>1527</v>
      </c>
      <c r="Q718" t="s">
        <v>327</v>
      </c>
      <c r="R718">
        <v>1</v>
      </c>
      <c r="S718">
        <v>10995</v>
      </c>
      <c r="T718">
        <v>7696</v>
      </c>
      <c r="U718">
        <v>0</v>
      </c>
      <c r="V718">
        <f t="shared" si="82"/>
        <v>3299</v>
      </c>
      <c r="W718" t="s">
        <v>566</v>
      </c>
      <c r="X718" t="s">
        <v>75</v>
      </c>
      <c r="Y718" t="s">
        <v>37</v>
      </c>
      <c r="Z718">
        <f t="shared" si="83"/>
        <v>1773.0727118644068</v>
      </c>
      <c r="AA718" t="s">
        <v>856</v>
      </c>
      <c r="AB718" t="s">
        <v>48</v>
      </c>
      <c r="AC718" t="s">
        <v>48</v>
      </c>
      <c r="AD718" t="str">
        <f t="shared" si="84"/>
        <v>bad</v>
      </c>
    </row>
    <row r="719" spans="1:30" x14ac:dyDescent="0.35">
      <c r="A719" t="s">
        <v>63</v>
      </c>
      <c r="B719" t="s">
        <v>64</v>
      </c>
      <c r="C719" t="s">
        <v>65</v>
      </c>
      <c r="D719" t="s">
        <v>44</v>
      </c>
      <c r="E719" t="s">
        <v>29</v>
      </c>
      <c r="F719">
        <v>159</v>
      </c>
      <c r="G719" t="s">
        <v>1887</v>
      </c>
      <c r="H719" t="str">
        <f t="shared" si="85"/>
        <v>22</v>
      </c>
      <c r="I719" t="str">
        <f t="shared" si="86"/>
        <v>04</v>
      </c>
      <c r="J719" t="str">
        <f t="shared" si="87"/>
        <v>2023</v>
      </c>
      <c r="K719" t="s">
        <v>1572</v>
      </c>
      <c r="L719" t="s">
        <v>128</v>
      </c>
      <c r="M719" t="s">
        <v>408</v>
      </c>
      <c r="N719" t="s">
        <v>130</v>
      </c>
      <c r="O719" t="s">
        <v>33</v>
      </c>
      <c r="P719" t="s">
        <v>494</v>
      </c>
      <c r="Q719" t="s">
        <v>494</v>
      </c>
      <c r="R719">
        <v>1</v>
      </c>
      <c r="S719">
        <v>10995</v>
      </c>
      <c r="T719">
        <v>3298</v>
      </c>
      <c r="U719">
        <v>0</v>
      </c>
      <c r="V719">
        <f t="shared" si="82"/>
        <v>7697</v>
      </c>
      <c r="W719" t="s">
        <v>35</v>
      </c>
      <c r="X719" t="s">
        <v>55</v>
      </c>
      <c r="Y719" t="s">
        <v>37</v>
      </c>
      <c r="Z719">
        <f t="shared" si="83"/>
        <v>4136.8113559322037</v>
      </c>
      <c r="AA719" t="s">
        <v>724</v>
      </c>
      <c r="AB719" t="s">
        <v>48</v>
      </c>
      <c r="AC719" t="s">
        <v>48</v>
      </c>
      <c r="AD719" t="str">
        <f t="shared" si="84"/>
        <v>bad</v>
      </c>
    </row>
    <row r="720" spans="1:30" x14ac:dyDescent="0.35">
      <c r="A720" t="s">
        <v>668</v>
      </c>
      <c r="B720" t="s">
        <v>669</v>
      </c>
      <c r="C720" t="s">
        <v>670</v>
      </c>
      <c r="D720" t="s">
        <v>72</v>
      </c>
      <c r="E720" t="s">
        <v>29</v>
      </c>
      <c r="F720">
        <v>120</v>
      </c>
      <c r="G720" t="s">
        <v>1887</v>
      </c>
      <c r="H720" t="str">
        <f t="shared" si="85"/>
        <v>22</v>
      </c>
      <c r="I720" t="str">
        <f t="shared" si="86"/>
        <v>04</v>
      </c>
      <c r="J720" t="str">
        <f t="shared" si="87"/>
        <v>2023</v>
      </c>
      <c r="K720" t="s">
        <v>1573</v>
      </c>
      <c r="L720" t="s">
        <v>128</v>
      </c>
      <c r="M720" t="s">
        <v>408</v>
      </c>
      <c r="N720" t="s">
        <v>130</v>
      </c>
      <c r="O720" t="s">
        <v>33</v>
      </c>
      <c r="P720" t="s">
        <v>88</v>
      </c>
      <c r="Q720" t="s">
        <v>89</v>
      </c>
      <c r="R720">
        <v>1</v>
      </c>
      <c r="S720">
        <v>10995</v>
      </c>
      <c r="T720">
        <v>2199</v>
      </c>
      <c r="U720">
        <v>0</v>
      </c>
      <c r="V720">
        <f t="shared" si="82"/>
        <v>8796</v>
      </c>
      <c r="W720" t="s">
        <v>566</v>
      </c>
      <c r="X720" t="s">
        <v>75</v>
      </c>
      <c r="Y720" t="s">
        <v>37</v>
      </c>
      <c r="Z720">
        <f t="shared" si="83"/>
        <v>4727.477288135593</v>
      </c>
      <c r="AA720" t="s">
        <v>856</v>
      </c>
      <c r="AB720" t="s">
        <v>48</v>
      </c>
      <c r="AC720" t="s">
        <v>48</v>
      </c>
      <c r="AD720" t="str">
        <f t="shared" si="84"/>
        <v>bad</v>
      </c>
    </row>
    <row r="721" spans="1:30" x14ac:dyDescent="0.35">
      <c r="A721" t="s">
        <v>668</v>
      </c>
      <c r="B721" t="s">
        <v>669</v>
      </c>
      <c r="C721" t="s">
        <v>670</v>
      </c>
      <c r="D721" t="s">
        <v>72</v>
      </c>
      <c r="E721" t="s">
        <v>29</v>
      </c>
      <c r="F721">
        <v>118</v>
      </c>
      <c r="G721" t="s">
        <v>1887</v>
      </c>
      <c r="H721" t="str">
        <f t="shared" si="85"/>
        <v>22</v>
      </c>
      <c r="I721" t="str">
        <f t="shared" si="86"/>
        <v>04</v>
      </c>
      <c r="J721" t="str">
        <f t="shared" si="87"/>
        <v>2023</v>
      </c>
      <c r="K721" t="s">
        <v>1514</v>
      </c>
      <c r="L721" t="s">
        <v>128</v>
      </c>
      <c r="M721" t="s">
        <v>408</v>
      </c>
      <c r="N721" t="s">
        <v>130</v>
      </c>
      <c r="O721" t="s">
        <v>33</v>
      </c>
      <c r="P721" t="s">
        <v>233</v>
      </c>
      <c r="Q721" t="s">
        <v>234</v>
      </c>
      <c r="R721">
        <v>1</v>
      </c>
      <c r="S721">
        <v>10995</v>
      </c>
      <c r="T721">
        <v>7696</v>
      </c>
      <c r="U721">
        <v>0</v>
      </c>
      <c r="V721">
        <f t="shared" si="82"/>
        <v>3299</v>
      </c>
      <c r="W721" t="s">
        <v>566</v>
      </c>
      <c r="X721" t="s">
        <v>75</v>
      </c>
      <c r="Y721" t="s">
        <v>37</v>
      </c>
      <c r="Z721">
        <f t="shared" si="83"/>
        <v>1773.0727118644068</v>
      </c>
      <c r="AA721" t="s">
        <v>856</v>
      </c>
      <c r="AB721" t="s">
        <v>48</v>
      </c>
      <c r="AC721" t="s">
        <v>48</v>
      </c>
      <c r="AD721" t="str">
        <f t="shared" si="84"/>
        <v>bad</v>
      </c>
    </row>
    <row r="722" spans="1:30" x14ac:dyDescent="0.35">
      <c r="A722" t="s">
        <v>63</v>
      </c>
      <c r="B722" t="s">
        <v>64</v>
      </c>
      <c r="C722" t="s">
        <v>65</v>
      </c>
      <c r="D722" t="s">
        <v>44</v>
      </c>
      <c r="E722" t="s">
        <v>29</v>
      </c>
      <c r="F722">
        <v>157</v>
      </c>
      <c r="G722" t="s">
        <v>1887</v>
      </c>
      <c r="H722" t="str">
        <f t="shared" si="85"/>
        <v>22</v>
      </c>
      <c r="I722" t="str">
        <f t="shared" si="86"/>
        <v>04</v>
      </c>
      <c r="J722" t="str">
        <f t="shared" si="87"/>
        <v>2023</v>
      </c>
      <c r="K722" t="s">
        <v>1574</v>
      </c>
      <c r="L722" t="s">
        <v>128</v>
      </c>
      <c r="M722" t="s">
        <v>408</v>
      </c>
      <c r="N722" t="s">
        <v>130</v>
      </c>
      <c r="O722" t="s">
        <v>33</v>
      </c>
      <c r="P722" t="s">
        <v>507</v>
      </c>
      <c r="Q722" t="s">
        <v>508</v>
      </c>
      <c r="R722">
        <v>1</v>
      </c>
      <c r="S722">
        <v>10995</v>
      </c>
      <c r="T722">
        <v>3298</v>
      </c>
      <c r="U722">
        <v>0</v>
      </c>
      <c r="V722">
        <f t="shared" si="82"/>
        <v>7697</v>
      </c>
      <c r="W722" t="s">
        <v>35</v>
      </c>
      <c r="X722" t="s">
        <v>55</v>
      </c>
      <c r="Y722" t="s">
        <v>37</v>
      </c>
      <c r="Z722">
        <f t="shared" si="83"/>
        <v>4136.8113559322037</v>
      </c>
      <c r="AA722" t="s">
        <v>724</v>
      </c>
      <c r="AB722" t="s">
        <v>48</v>
      </c>
      <c r="AC722" t="s">
        <v>48</v>
      </c>
      <c r="AD722" t="str">
        <f t="shared" si="84"/>
        <v>bad</v>
      </c>
    </row>
    <row r="723" spans="1:30" x14ac:dyDescent="0.35">
      <c r="A723" t="s">
        <v>585</v>
      </c>
      <c r="B723" t="s">
        <v>586</v>
      </c>
      <c r="C723" t="s">
        <v>587</v>
      </c>
      <c r="D723" t="s">
        <v>72</v>
      </c>
      <c r="E723" t="s">
        <v>29</v>
      </c>
      <c r="F723">
        <v>153</v>
      </c>
      <c r="G723" t="s">
        <v>1887</v>
      </c>
      <c r="H723" t="str">
        <f t="shared" si="85"/>
        <v>22</v>
      </c>
      <c r="I723" t="str">
        <f t="shared" si="86"/>
        <v>04</v>
      </c>
      <c r="J723" t="str">
        <f t="shared" si="87"/>
        <v>2023</v>
      </c>
      <c r="K723" t="s">
        <v>1549</v>
      </c>
      <c r="L723" t="s">
        <v>128</v>
      </c>
      <c r="M723" t="s">
        <v>408</v>
      </c>
      <c r="N723" t="s">
        <v>130</v>
      </c>
      <c r="O723" t="s">
        <v>33</v>
      </c>
      <c r="P723" t="s">
        <v>259</v>
      </c>
      <c r="Q723" t="s">
        <v>260</v>
      </c>
      <c r="R723">
        <v>1</v>
      </c>
      <c r="S723">
        <v>10995</v>
      </c>
      <c r="T723">
        <v>5498</v>
      </c>
      <c r="U723">
        <v>0</v>
      </c>
      <c r="V723">
        <f t="shared" si="82"/>
        <v>5497</v>
      </c>
      <c r="W723" t="s">
        <v>566</v>
      </c>
      <c r="X723" t="s">
        <v>75</v>
      </c>
      <c r="Y723" t="s">
        <v>37</v>
      </c>
      <c r="Z723">
        <f t="shared" si="83"/>
        <v>2954.4045762711867</v>
      </c>
      <c r="AA723" t="s">
        <v>856</v>
      </c>
      <c r="AB723" t="s">
        <v>48</v>
      </c>
      <c r="AC723" t="s">
        <v>48</v>
      </c>
      <c r="AD723" t="str">
        <f t="shared" si="84"/>
        <v>bad</v>
      </c>
    </row>
    <row r="724" spans="1:30" x14ac:dyDescent="0.35">
      <c r="A724" t="s">
        <v>113</v>
      </c>
      <c r="B724" t="s">
        <v>114</v>
      </c>
      <c r="C724" t="s">
        <v>115</v>
      </c>
      <c r="D724" t="s">
        <v>72</v>
      </c>
      <c r="E724" t="s">
        <v>29</v>
      </c>
      <c r="F724">
        <v>128</v>
      </c>
      <c r="G724" t="s">
        <v>1887</v>
      </c>
      <c r="H724" t="str">
        <f t="shared" si="85"/>
        <v>22</v>
      </c>
      <c r="I724" t="str">
        <f t="shared" si="86"/>
        <v>04</v>
      </c>
      <c r="J724" t="str">
        <f t="shared" si="87"/>
        <v>2023</v>
      </c>
      <c r="K724" t="s">
        <v>1543</v>
      </c>
      <c r="L724" t="s">
        <v>128</v>
      </c>
      <c r="M724" t="s">
        <v>408</v>
      </c>
      <c r="N724" t="s">
        <v>130</v>
      </c>
      <c r="O724" t="s">
        <v>33</v>
      </c>
      <c r="P724" t="s">
        <v>73</v>
      </c>
      <c r="Q724" t="s">
        <v>74</v>
      </c>
      <c r="R724">
        <v>1</v>
      </c>
      <c r="S724">
        <v>10995</v>
      </c>
      <c r="T724">
        <v>7696</v>
      </c>
      <c r="U724">
        <v>0</v>
      </c>
      <c r="V724">
        <f t="shared" si="82"/>
        <v>3299</v>
      </c>
      <c r="W724" t="s">
        <v>35</v>
      </c>
      <c r="X724" t="s">
        <v>75</v>
      </c>
      <c r="Y724" t="s">
        <v>37</v>
      </c>
      <c r="Z724">
        <f t="shared" si="83"/>
        <v>1773.0727118644068</v>
      </c>
      <c r="AA724" t="s">
        <v>856</v>
      </c>
      <c r="AB724" t="s">
        <v>48</v>
      </c>
      <c r="AC724" t="s">
        <v>48</v>
      </c>
      <c r="AD724" t="str">
        <f t="shared" si="84"/>
        <v>bad</v>
      </c>
    </row>
    <row r="725" spans="1:30" x14ac:dyDescent="0.35">
      <c r="A725" t="s">
        <v>668</v>
      </c>
      <c r="B725" t="s">
        <v>669</v>
      </c>
      <c r="C725" t="s">
        <v>670</v>
      </c>
      <c r="D725" t="s">
        <v>72</v>
      </c>
      <c r="E725" t="s">
        <v>29</v>
      </c>
      <c r="F725">
        <v>129</v>
      </c>
      <c r="G725" t="s">
        <v>1874</v>
      </c>
      <c r="H725" t="str">
        <f t="shared" si="85"/>
        <v>23</v>
      </c>
      <c r="I725" t="str">
        <f t="shared" si="86"/>
        <v>04</v>
      </c>
      <c r="J725" t="str">
        <f t="shared" si="87"/>
        <v>2023</v>
      </c>
      <c r="K725" t="s">
        <v>1575</v>
      </c>
      <c r="L725" t="s">
        <v>128</v>
      </c>
      <c r="M725" t="s">
        <v>515</v>
      </c>
      <c r="N725" t="s">
        <v>130</v>
      </c>
      <c r="O725" t="s">
        <v>33</v>
      </c>
      <c r="P725" t="s">
        <v>1576</v>
      </c>
      <c r="Q725" t="s">
        <v>1577</v>
      </c>
      <c r="R725">
        <v>1</v>
      </c>
      <c r="S725">
        <v>10995</v>
      </c>
      <c r="T725">
        <v>6597</v>
      </c>
      <c r="U725">
        <v>0</v>
      </c>
      <c r="V725">
        <f t="shared" si="82"/>
        <v>4398</v>
      </c>
      <c r="W725" t="s">
        <v>566</v>
      </c>
      <c r="X725" t="s">
        <v>75</v>
      </c>
      <c r="Y725" t="s">
        <v>37</v>
      </c>
      <c r="Z725">
        <f t="shared" si="83"/>
        <v>2363.7386440677965</v>
      </c>
      <c r="AA725" t="s">
        <v>856</v>
      </c>
      <c r="AB725" t="s">
        <v>48</v>
      </c>
      <c r="AC725" t="s">
        <v>48</v>
      </c>
      <c r="AD725" t="str">
        <f t="shared" si="84"/>
        <v>bad</v>
      </c>
    </row>
    <row r="726" spans="1:30" x14ac:dyDescent="0.35">
      <c r="A726" t="s">
        <v>714</v>
      </c>
      <c r="B726" t="s">
        <v>715</v>
      </c>
      <c r="C726" t="s">
        <v>716</v>
      </c>
      <c r="D726" t="s">
        <v>72</v>
      </c>
      <c r="E726" t="s">
        <v>29</v>
      </c>
      <c r="F726">
        <v>141</v>
      </c>
      <c r="G726" t="s">
        <v>1874</v>
      </c>
      <c r="H726" t="str">
        <f t="shared" si="85"/>
        <v>23</v>
      </c>
      <c r="I726" t="str">
        <f t="shared" si="86"/>
        <v>04</v>
      </c>
      <c r="J726" t="str">
        <f t="shared" si="87"/>
        <v>2023</v>
      </c>
      <c r="K726" t="s">
        <v>1578</v>
      </c>
      <c r="L726" t="s">
        <v>128</v>
      </c>
      <c r="M726" t="s">
        <v>515</v>
      </c>
      <c r="N726" t="s">
        <v>130</v>
      </c>
      <c r="O726" t="s">
        <v>33</v>
      </c>
      <c r="P726" t="s">
        <v>327</v>
      </c>
      <c r="Q726" t="s">
        <v>327</v>
      </c>
      <c r="R726">
        <v>1</v>
      </c>
      <c r="S726">
        <v>10995</v>
      </c>
      <c r="T726">
        <v>7696</v>
      </c>
      <c r="U726">
        <v>0</v>
      </c>
      <c r="V726">
        <f t="shared" si="82"/>
        <v>3299</v>
      </c>
      <c r="W726" t="s">
        <v>566</v>
      </c>
      <c r="X726" t="s">
        <v>75</v>
      </c>
      <c r="Y726" t="s">
        <v>37</v>
      </c>
      <c r="Z726">
        <f t="shared" si="83"/>
        <v>1773.0727118644068</v>
      </c>
      <c r="AA726" t="s">
        <v>856</v>
      </c>
      <c r="AB726" t="s">
        <v>48</v>
      </c>
      <c r="AC726" t="s">
        <v>48</v>
      </c>
      <c r="AD726" t="str">
        <f t="shared" si="84"/>
        <v>bad</v>
      </c>
    </row>
    <row r="727" spans="1:30" x14ac:dyDescent="0.35">
      <c r="A727" t="s">
        <v>575</v>
      </c>
      <c r="B727" t="s">
        <v>576</v>
      </c>
      <c r="C727" t="s">
        <v>577</v>
      </c>
      <c r="D727" t="s">
        <v>72</v>
      </c>
      <c r="E727" t="s">
        <v>29</v>
      </c>
      <c r="F727">
        <v>449</v>
      </c>
      <c r="G727" t="s">
        <v>1874</v>
      </c>
      <c r="H727" t="str">
        <f t="shared" si="85"/>
        <v>23</v>
      </c>
      <c r="I727" t="str">
        <f t="shared" si="86"/>
        <v>04</v>
      </c>
      <c r="J727" t="str">
        <f t="shared" si="87"/>
        <v>2023</v>
      </c>
      <c r="K727" t="s">
        <v>1579</v>
      </c>
      <c r="L727" t="s">
        <v>128</v>
      </c>
      <c r="M727" t="s">
        <v>515</v>
      </c>
      <c r="N727" t="s">
        <v>130</v>
      </c>
      <c r="O727" t="s">
        <v>33</v>
      </c>
      <c r="P727" t="s">
        <v>73</v>
      </c>
      <c r="Q727" t="s">
        <v>74</v>
      </c>
      <c r="R727">
        <v>1</v>
      </c>
      <c r="S727">
        <v>10995</v>
      </c>
      <c r="T727">
        <v>7696</v>
      </c>
      <c r="U727">
        <v>0</v>
      </c>
      <c r="V727">
        <f t="shared" si="82"/>
        <v>3299</v>
      </c>
      <c r="W727" t="s">
        <v>566</v>
      </c>
      <c r="X727" t="s">
        <v>75</v>
      </c>
      <c r="Y727" t="s">
        <v>37</v>
      </c>
      <c r="Z727">
        <f t="shared" si="83"/>
        <v>1773.0727118644068</v>
      </c>
      <c r="AA727" t="s">
        <v>856</v>
      </c>
      <c r="AB727" t="s">
        <v>48</v>
      </c>
      <c r="AC727" t="s">
        <v>48</v>
      </c>
      <c r="AD727" t="str">
        <f t="shared" si="84"/>
        <v>bad</v>
      </c>
    </row>
    <row r="728" spans="1:30" x14ac:dyDescent="0.35">
      <c r="A728" t="s">
        <v>568</v>
      </c>
      <c r="B728" t="s">
        <v>569</v>
      </c>
      <c r="C728" t="s">
        <v>570</v>
      </c>
      <c r="D728" t="s">
        <v>44</v>
      </c>
      <c r="E728" t="s">
        <v>29</v>
      </c>
      <c r="F728">
        <v>2059</v>
      </c>
      <c r="G728" t="s">
        <v>1951</v>
      </c>
      <c r="H728" t="str">
        <f t="shared" si="85"/>
        <v>31</v>
      </c>
      <c r="I728" t="str">
        <f t="shared" si="86"/>
        <v>03</v>
      </c>
      <c r="J728" t="str">
        <f t="shared" si="87"/>
        <v>2023</v>
      </c>
      <c r="K728" t="s">
        <v>1580</v>
      </c>
      <c r="L728" t="s">
        <v>30</v>
      </c>
      <c r="M728" t="s">
        <v>31</v>
      </c>
      <c r="N728" t="s">
        <v>32</v>
      </c>
      <c r="O728" t="s">
        <v>33</v>
      </c>
      <c r="P728" t="s">
        <v>209</v>
      </c>
      <c r="Q728" t="s">
        <v>210</v>
      </c>
      <c r="R728">
        <v>1</v>
      </c>
      <c r="S728">
        <v>9995</v>
      </c>
      <c r="T728">
        <v>3998</v>
      </c>
      <c r="U728">
        <v>0</v>
      </c>
      <c r="V728">
        <v>5997</v>
      </c>
      <c r="W728" t="s">
        <v>566</v>
      </c>
      <c r="X728" t="s">
        <v>55</v>
      </c>
      <c r="Y728" t="s">
        <v>37</v>
      </c>
      <c r="Z728">
        <v>3223.1333898305088</v>
      </c>
      <c r="AA728" t="s">
        <v>724</v>
      </c>
      <c r="AB728" t="s">
        <v>48</v>
      </c>
      <c r="AC728" t="s">
        <v>48</v>
      </c>
      <c r="AD728" t="str">
        <f t="shared" si="84"/>
        <v>bad</v>
      </c>
    </row>
    <row r="729" spans="1:30" x14ac:dyDescent="0.35">
      <c r="A729" t="s">
        <v>668</v>
      </c>
      <c r="B729" t="s">
        <v>669</v>
      </c>
      <c r="C729" t="s">
        <v>670</v>
      </c>
      <c r="D729" t="s">
        <v>44</v>
      </c>
      <c r="E729" t="s">
        <v>29</v>
      </c>
      <c r="F729">
        <v>10</v>
      </c>
      <c r="G729" t="s">
        <v>1948</v>
      </c>
      <c r="H729" t="str">
        <f t="shared" si="85"/>
        <v>01</v>
      </c>
      <c r="I729" t="str">
        <f t="shared" si="86"/>
        <v>04</v>
      </c>
      <c r="J729" t="str">
        <f t="shared" si="87"/>
        <v>2023</v>
      </c>
      <c r="K729" t="s">
        <v>1581</v>
      </c>
      <c r="L729" t="s">
        <v>30</v>
      </c>
      <c r="M729" t="s">
        <v>31</v>
      </c>
      <c r="N729" t="s">
        <v>32</v>
      </c>
      <c r="O729" t="s">
        <v>33</v>
      </c>
      <c r="P729" t="s">
        <v>229</v>
      </c>
      <c r="Q729" t="s">
        <v>230</v>
      </c>
      <c r="R729">
        <v>1</v>
      </c>
      <c r="S729">
        <v>9995</v>
      </c>
      <c r="T729">
        <v>0</v>
      </c>
      <c r="U729">
        <v>0</v>
      </c>
      <c r="V729">
        <f>S729-T729</f>
        <v>9995</v>
      </c>
      <c r="W729" t="s">
        <v>566</v>
      </c>
      <c r="X729" t="s">
        <v>55</v>
      </c>
      <c r="Y729" t="s">
        <v>37</v>
      </c>
      <c r="Z729">
        <f>IF(Y729="Traditional",V729-(V729*31%)-(V729*18/118),V729-(V729*22%)-(V729*18/118))</f>
        <v>5371.8889830508479</v>
      </c>
      <c r="AA729" t="s">
        <v>724</v>
      </c>
      <c r="AB729" t="s">
        <v>38</v>
      </c>
      <c r="AC729" t="s">
        <v>38</v>
      </c>
      <c r="AD729" t="str">
        <f t="shared" si="84"/>
        <v>bad</v>
      </c>
    </row>
    <row r="730" spans="1:30" x14ac:dyDescent="0.35">
      <c r="A730" t="s">
        <v>25</v>
      </c>
      <c r="B730" t="s">
        <v>26</v>
      </c>
      <c r="C730" t="s">
        <v>27</v>
      </c>
      <c r="D730" t="s">
        <v>44</v>
      </c>
      <c r="E730" t="s">
        <v>29</v>
      </c>
      <c r="F730">
        <v>5509</v>
      </c>
      <c r="G730" t="s">
        <v>1951</v>
      </c>
      <c r="H730" t="str">
        <f t="shared" si="85"/>
        <v>31</v>
      </c>
      <c r="I730" t="str">
        <f t="shared" si="86"/>
        <v>03</v>
      </c>
      <c r="J730" t="str">
        <f t="shared" si="87"/>
        <v>2023</v>
      </c>
      <c r="K730" t="s">
        <v>1582</v>
      </c>
      <c r="L730" t="s">
        <v>30</v>
      </c>
      <c r="M730" t="s">
        <v>31</v>
      </c>
      <c r="N730" t="s">
        <v>32</v>
      </c>
      <c r="O730" t="s">
        <v>33</v>
      </c>
      <c r="P730" t="s">
        <v>56</v>
      </c>
      <c r="Q730" t="s">
        <v>57</v>
      </c>
      <c r="R730">
        <v>1</v>
      </c>
      <c r="S730">
        <v>9995</v>
      </c>
      <c r="T730">
        <v>2998</v>
      </c>
      <c r="U730">
        <v>0</v>
      </c>
      <c r="V730">
        <v>6997</v>
      </c>
      <c r="W730" t="s">
        <v>35</v>
      </c>
      <c r="X730" t="s">
        <v>47</v>
      </c>
      <c r="Y730" t="s">
        <v>37</v>
      </c>
      <c r="Z730">
        <v>3760.5910169491526</v>
      </c>
      <c r="AA730" t="s">
        <v>847</v>
      </c>
      <c r="AB730" t="s">
        <v>48</v>
      </c>
      <c r="AC730" t="s">
        <v>48</v>
      </c>
      <c r="AD730" t="str">
        <f t="shared" si="84"/>
        <v>bad</v>
      </c>
    </row>
    <row r="731" spans="1:30" x14ac:dyDescent="0.35">
      <c r="A731" t="s">
        <v>686</v>
      </c>
      <c r="B731" t="s">
        <v>687</v>
      </c>
      <c r="C731" t="s">
        <v>688</v>
      </c>
      <c r="D731" t="s">
        <v>44</v>
      </c>
      <c r="E731" t="s">
        <v>29</v>
      </c>
      <c r="F731">
        <v>1159</v>
      </c>
      <c r="G731" t="s">
        <v>1949</v>
      </c>
      <c r="H731" t="str">
        <f t="shared" si="85"/>
        <v>27</v>
      </c>
      <c r="I731" t="str">
        <f t="shared" si="86"/>
        <v>03</v>
      </c>
      <c r="J731" t="str">
        <f t="shared" si="87"/>
        <v>2023</v>
      </c>
      <c r="K731" t="s">
        <v>1583</v>
      </c>
      <c r="L731" t="s">
        <v>30</v>
      </c>
      <c r="M731" t="s">
        <v>31</v>
      </c>
      <c r="N731" t="s">
        <v>32</v>
      </c>
      <c r="O731" t="s">
        <v>33</v>
      </c>
      <c r="P731" t="s">
        <v>230</v>
      </c>
      <c r="Q731" t="s">
        <v>230</v>
      </c>
      <c r="R731">
        <v>1</v>
      </c>
      <c r="S731">
        <v>9995</v>
      </c>
      <c r="T731">
        <v>0</v>
      </c>
      <c r="U731">
        <v>500</v>
      </c>
      <c r="V731">
        <v>9995</v>
      </c>
      <c r="W731" t="s">
        <v>690</v>
      </c>
      <c r="X731" t="s">
        <v>55</v>
      </c>
      <c r="Y731" t="s">
        <v>37</v>
      </c>
      <c r="Z731">
        <v>5371.8889830508479</v>
      </c>
      <c r="AA731" t="s">
        <v>724</v>
      </c>
      <c r="AB731" t="s">
        <v>38</v>
      </c>
      <c r="AC731" t="s">
        <v>38</v>
      </c>
      <c r="AD731" t="str">
        <f t="shared" si="84"/>
        <v>bad</v>
      </c>
    </row>
    <row r="732" spans="1:30" x14ac:dyDescent="0.35">
      <c r="A732" t="s">
        <v>63</v>
      </c>
      <c r="B732" t="s">
        <v>64</v>
      </c>
      <c r="C732" t="s">
        <v>65</v>
      </c>
      <c r="D732" t="s">
        <v>50</v>
      </c>
      <c r="E732" t="s">
        <v>29</v>
      </c>
      <c r="F732">
        <v>2679</v>
      </c>
      <c r="G732" t="s">
        <v>1951</v>
      </c>
      <c r="H732" t="str">
        <f t="shared" si="85"/>
        <v>31</v>
      </c>
      <c r="I732" t="str">
        <f t="shared" si="86"/>
        <v>03</v>
      </c>
      <c r="J732" t="str">
        <f t="shared" si="87"/>
        <v>2023</v>
      </c>
      <c r="K732" t="s">
        <v>1584</v>
      </c>
      <c r="L732" t="s">
        <v>30</v>
      </c>
      <c r="M732" t="s">
        <v>31</v>
      </c>
      <c r="N732" t="s">
        <v>32</v>
      </c>
      <c r="O732" t="s">
        <v>33</v>
      </c>
      <c r="P732" t="s">
        <v>84</v>
      </c>
      <c r="Q732" t="s">
        <v>85</v>
      </c>
      <c r="R732">
        <v>1</v>
      </c>
      <c r="S732">
        <v>9995</v>
      </c>
      <c r="T732">
        <v>0</v>
      </c>
      <c r="U732">
        <v>0</v>
      </c>
      <c r="V732">
        <v>9995</v>
      </c>
      <c r="W732" t="s">
        <v>35</v>
      </c>
      <c r="X732" t="s">
        <v>53</v>
      </c>
      <c r="Y732" t="s">
        <v>37</v>
      </c>
      <c r="Z732">
        <v>5371.8889830508479</v>
      </c>
      <c r="AA732" t="s">
        <v>722</v>
      </c>
      <c r="AB732" t="s">
        <v>38</v>
      </c>
      <c r="AC732" t="s">
        <v>38</v>
      </c>
      <c r="AD732" t="str">
        <f t="shared" si="84"/>
        <v>bad</v>
      </c>
    </row>
    <row r="733" spans="1:30" x14ac:dyDescent="0.35">
      <c r="A733" t="s">
        <v>943</v>
      </c>
      <c r="B733" t="s">
        <v>944</v>
      </c>
      <c r="C733" t="s">
        <v>945</v>
      </c>
      <c r="D733" t="s">
        <v>50</v>
      </c>
      <c r="E733" t="s">
        <v>29</v>
      </c>
      <c r="F733">
        <v>1992</v>
      </c>
      <c r="G733" t="s">
        <v>1951</v>
      </c>
      <c r="H733" t="str">
        <f t="shared" si="85"/>
        <v>31</v>
      </c>
      <c r="I733" t="str">
        <f t="shared" si="86"/>
        <v>03</v>
      </c>
      <c r="J733" t="str">
        <f t="shared" si="87"/>
        <v>2023</v>
      </c>
      <c r="K733" t="s">
        <v>1585</v>
      </c>
      <c r="L733" t="s">
        <v>30</v>
      </c>
      <c r="M733" t="s">
        <v>31</v>
      </c>
      <c r="N733" t="s">
        <v>32</v>
      </c>
      <c r="O733" t="s">
        <v>33</v>
      </c>
      <c r="P733" t="s">
        <v>423</v>
      </c>
      <c r="Q733" t="s">
        <v>424</v>
      </c>
      <c r="R733">
        <v>1</v>
      </c>
      <c r="S733">
        <v>9995</v>
      </c>
      <c r="T733">
        <v>0</v>
      </c>
      <c r="U733">
        <v>0</v>
      </c>
      <c r="V733">
        <v>9995</v>
      </c>
      <c r="W733" t="s">
        <v>566</v>
      </c>
      <c r="X733" t="s">
        <v>53</v>
      </c>
      <c r="Y733" t="s">
        <v>37</v>
      </c>
      <c r="Z733">
        <v>5371.8889830508479</v>
      </c>
      <c r="AA733" t="s">
        <v>722</v>
      </c>
      <c r="AB733" t="s">
        <v>38</v>
      </c>
      <c r="AC733" t="s">
        <v>38</v>
      </c>
      <c r="AD733" t="str">
        <f t="shared" si="84"/>
        <v>bad</v>
      </c>
    </row>
    <row r="734" spans="1:30" x14ac:dyDescent="0.35">
      <c r="A734" t="s">
        <v>825</v>
      </c>
      <c r="B734" t="s">
        <v>826</v>
      </c>
      <c r="C734" t="s">
        <v>827</v>
      </c>
      <c r="D734" t="s">
        <v>50</v>
      </c>
      <c r="E734" t="s">
        <v>29</v>
      </c>
      <c r="F734">
        <v>1447</v>
      </c>
      <c r="G734" t="s">
        <v>1952</v>
      </c>
      <c r="H734" t="str">
        <f t="shared" si="85"/>
        <v>30</v>
      </c>
      <c r="I734" t="str">
        <f t="shared" si="86"/>
        <v>03</v>
      </c>
      <c r="J734" t="str">
        <f t="shared" si="87"/>
        <v>2023</v>
      </c>
      <c r="K734" t="s">
        <v>1586</v>
      </c>
      <c r="L734" t="s">
        <v>30</v>
      </c>
      <c r="M734" t="s">
        <v>31</v>
      </c>
      <c r="N734" t="s">
        <v>32</v>
      </c>
      <c r="O734" t="s">
        <v>33</v>
      </c>
      <c r="P734" t="s">
        <v>466</v>
      </c>
      <c r="Q734" t="s">
        <v>467</v>
      </c>
      <c r="R734">
        <v>1</v>
      </c>
      <c r="S734">
        <v>9995</v>
      </c>
      <c r="T734">
        <v>0</v>
      </c>
      <c r="U734">
        <v>500</v>
      </c>
      <c r="V734">
        <v>9995</v>
      </c>
      <c r="W734" t="s">
        <v>566</v>
      </c>
      <c r="X734" t="s">
        <v>53</v>
      </c>
      <c r="Y734" t="s">
        <v>37</v>
      </c>
      <c r="Z734">
        <v>5371.8889830508479</v>
      </c>
      <c r="AA734" t="s">
        <v>722</v>
      </c>
      <c r="AB734" t="s">
        <v>38</v>
      </c>
      <c r="AC734" t="s">
        <v>38</v>
      </c>
      <c r="AD734" t="str">
        <f t="shared" si="84"/>
        <v>bad</v>
      </c>
    </row>
    <row r="735" spans="1:30" x14ac:dyDescent="0.35">
      <c r="A735" t="s">
        <v>714</v>
      </c>
      <c r="B735" t="s">
        <v>715</v>
      </c>
      <c r="C735" t="s">
        <v>716</v>
      </c>
      <c r="D735" t="s">
        <v>50</v>
      </c>
      <c r="E735" t="s">
        <v>29</v>
      </c>
      <c r="F735">
        <v>2164</v>
      </c>
      <c r="G735" t="s">
        <v>1951</v>
      </c>
      <c r="H735" t="str">
        <f t="shared" si="85"/>
        <v>31</v>
      </c>
      <c r="I735" t="str">
        <f t="shared" si="86"/>
        <v>03</v>
      </c>
      <c r="J735" t="str">
        <f t="shared" si="87"/>
        <v>2023</v>
      </c>
      <c r="K735" t="s">
        <v>1587</v>
      </c>
      <c r="L735" t="s">
        <v>30</v>
      </c>
      <c r="M735" t="s">
        <v>31</v>
      </c>
      <c r="N735" t="s">
        <v>32</v>
      </c>
      <c r="O735" t="s">
        <v>33</v>
      </c>
      <c r="P735" t="s">
        <v>424</v>
      </c>
      <c r="Q735" t="s">
        <v>424</v>
      </c>
      <c r="R735">
        <v>1</v>
      </c>
      <c r="S735">
        <v>9995</v>
      </c>
      <c r="T735">
        <v>0</v>
      </c>
      <c r="U735">
        <v>0</v>
      </c>
      <c r="V735">
        <v>9995</v>
      </c>
      <c r="W735" t="s">
        <v>566</v>
      </c>
      <c r="X735" t="s">
        <v>53</v>
      </c>
      <c r="Y735" t="s">
        <v>37</v>
      </c>
      <c r="Z735">
        <v>5371.8889830508479</v>
      </c>
      <c r="AA735" t="s">
        <v>722</v>
      </c>
      <c r="AB735" t="s">
        <v>38</v>
      </c>
      <c r="AC735" t="s">
        <v>38</v>
      </c>
      <c r="AD735" t="str">
        <f t="shared" si="84"/>
        <v>bad</v>
      </c>
    </row>
    <row r="736" spans="1:30" x14ac:dyDescent="0.35">
      <c r="A736" t="s">
        <v>708</v>
      </c>
      <c r="B736" t="s">
        <v>709</v>
      </c>
      <c r="C736" t="s">
        <v>710</v>
      </c>
      <c r="D736" t="s">
        <v>44</v>
      </c>
      <c r="E736" t="s">
        <v>29</v>
      </c>
      <c r="F736">
        <v>1</v>
      </c>
      <c r="G736" t="s">
        <v>1948</v>
      </c>
      <c r="H736" t="str">
        <f t="shared" si="85"/>
        <v>01</v>
      </c>
      <c r="I736" t="str">
        <f t="shared" si="86"/>
        <v>04</v>
      </c>
      <c r="J736" t="str">
        <f t="shared" si="87"/>
        <v>2023</v>
      </c>
      <c r="K736" t="s">
        <v>1588</v>
      </c>
      <c r="L736" t="s">
        <v>30</v>
      </c>
      <c r="M736" t="s">
        <v>31</v>
      </c>
      <c r="N736" t="s">
        <v>32</v>
      </c>
      <c r="O736" t="s">
        <v>33</v>
      </c>
      <c r="P736" t="s">
        <v>229</v>
      </c>
      <c r="Q736" t="s">
        <v>230</v>
      </c>
      <c r="R736">
        <v>1</v>
      </c>
      <c r="S736">
        <v>9995</v>
      </c>
      <c r="T736">
        <v>0</v>
      </c>
      <c r="U736">
        <v>0</v>
      </c>
      <c r="V736">
        <f>S736-T736</f>
        <v>9995</v>
      </c>
      <c r="W736" t="s">
        <v>566</v>
      </c>
      <c r="X736" t="s">
        <v>55</v>
      </c>
      <c r="Y736" t="s">
        <v>37</v>
      </c>
      <c r="Z736">
        <f>IF(Y736="Traditional",V736-(V736*31%)-(V736*18/118),V736-(V736*22%)-(V736*18/118))</f>
        <v>5371.8889830508479</v>
      </c>
      <c r="AA736" t="s">
        <v>724</v>
      </c>
      <c r="AB736" t="s">
        <v>38</v>
      </c>
      <c r="AC736" t="s">
        <v>38</v>
      </c>
      <c r="AD736" t="str">
        <f t="shared" si="84"/>
        <v>bad</v>
      </c>
    </row>
    <row r="737" spans="1:30" x14ac:dyDescent="0.35">
      <c r="A737" t="s">
        <v>113</v>
      </c>
      <c r="B737" t="s">
        <v>114</v>
      </c>
      <c r="C737" t="s">
        <v>115</v>
      </c>
      <c r="D737" t="s">
        <v>72</v>
      </c>
      <c r="E737" t="s">
        <v>29</v>
      </c>
      <c r="F737">
        <v>1443</v>
      </c>
      <c r="G737" t="s">
        <v>1949</v>
      </c>
      <c r="H737" t="str">
        <f t="shared" si="85"/>
        <v>27</v>
      </c>
      <c r="I737" t="str">
        <f t="shared" si="86"/>
        <v>03</v>
      </c>
      <c r="J737" t="str">
        <f t="shared" si="87"/>
        <v>2023</v>
      </c>
      <c r="K737" t="s">
        <v>1589</v>
      </c>
      <c r="L737" t="s">
        <v>30</v>
      </c>
      <c r="M737" t="s">
        <v>31</v>
      </c>
      <c r="N737" t="s">
        <v>32</v>
      </c>
      <c r="O737" t="s">
        <v>33</v>
      </c>
      <c r="P737" t="s">
        <v>116</v>
      </c>
      <c r="Q737" t="s">
        <v>117</v>
      </c>
      <c r="R737">
        <v>1</v>
      </c>
      <c r="S737">
        <v>9995</v>
      </c>
      <c r="T737">
        <v>0</v>
      </c>
      <c r="U737">
        <v>0</v>
      </c>
      <c r="V737">
        <v>9995</v>
      </c>
      <c r="W737" t="s">
        <v>35</v>
      </c>
      <c r="X737" t="s">
        <v>75</v>
      </c>
      <c r="Y737" t="s">
        <v>37</v>
      </c>
      <c r="Z737">
        <v>5371.8889830508479</v>
      </c>
      <c r="AA737" t="s">
        <v>856</v>
      </c>
      <c r="AB737" t="s">
        <v>38</v>
      </c>
      <c r="AC737" t="s">
        <v>38</v>
      </c>
      <c r="AD737" t="str">
        <f t="shared" si="84"/>
        <v>bad</v>
      </c>
    </row>
    <row r="738" spans="1:30" x14ac:dyDescent="0.35">
      <c r="A738" t="s">
        <v>113</v>
      </c>
      <c r="B738" t="s">
        <v>114</v>
      </c>
      <c r="C738" t="s">
        <v>115</v>
      </c>
      <c r="D738" t="s">
        <v>44</v>
      </c>
      <c r="E738" t="s">
        <v>29</v>
      </c>
      <c r="F738">
        <v>1446</v>
      </c>
      <c r="G738" t="s">
        <v>1952</v>
      </c>
      <c r="H738" t="str">
        <f t="shared" si="85"/>
        <v>30</v>
      </c>
      <c r="I738" t="str">
        <f t="shared" si="86"/>
        <v>03</v>
      </c>
      <c r="J738" t="str">
        <f t="shared" si="87"/>
        <v>2023</v>
      </c>
      <c r="K738" t="s">
        <v>1590</v>
      </c>
      <c r="L738" t="s">
        <v>30</v>
      </c>
      <c r="M738" t="s">
        <v>31</v>
      </c>
      <c r="N738" t="s">
        <v>32</v>
      </c>
      <c r="O738" t="s">
        <v>33</v>
      </c>
      <c r="P738" t="s">
        <v>119</v>
      </c>
      <c r="Q738" t="s">
        <v>120</v>
      </c>
      <c r="R738">
        <v>1</v>
      </c>
      <c r="S738">
        <v>9995</v>
      </c>
      <c r="T738">
        <v>0</v>
      </c>
      <c r="U738">
        <v>0</v>
      </c>
      <c r="V738">
        <v>9995</v>
      </c>
      <c r="W738" t="s">
        <v>35</v>
      </c>
      <c r="X738" t="s">
        <v>47</v>
      </c>
      <c r="Y738" t="s">
        <v>37</v>
      </c>
      <c r="Z738">
        <v>5371.8889830508479</v>
      </c>
      <c r="AA738" t="s">
        <v>847</v>
      </c>
      <c r="AB738" t="s">
        <v>38</v>
      </c>
      <c r="AC738" t="s">
        <v>38</v>
      </c>
      <c r="AD738" t="str">
        <f t="shared" si="84"/>
        <v>bad</v>
      </c>
    </row>
    <row r="739" spans="1:30" x14ac:dyDescent="0.35">
      <c r="A739" t="s">
        <v>714</v>
      </c>
      <c r="B739" t="s">
        <v>715</v>
      </c>
      <c r="C739" t="s">
        <v>716</v>
      </c>
      <c r="D739" t="s">
        <v>44</v>
      </c>
      <c r="E739" t="s">
        <v>29</v>
      </c>
      <c r="F739">
        <v>26</v>
      </c>
      <c r="G739" t="s">
        <v>1889</v>
      </c>
      <c r="H739" t="str">
        <f t="shared" si="85"/>
        <v>04</v>
      </c>
      <c r="I739" t="str">
        <f t="shared" si="86"/>
        <v>04</v>
      </c>
      <c r="J739" t="str">
        <f t="shared" si="87"/>
        <v>2023</v>
      </c>
      <c r="K739" t="s">
        <v>1591</v>
      </c>
      <c r="L739" t="s">
        <v>128</v>
      </c>
      <c r="M739" t="s">
        <v>129</v>
      </c>
      <c r="N739" t="s">
        <v>130</v>
      </c>
      <c r="O739" t="s">
        <v>33</v>
      </c>
      <c r="P739" t="s">
        <v>119</v>
      </c>
      <c r="Q739" t="s">
        <v>120</v>
      </c>
      <c r="R739">
        <v>1</v>
      </c>
      <c r="S739">
        <v>9995</v>
      </c>
      <c r="T739">
        <v>0</v>
      </c>
      <c r="U739">
        <v>0</v>
      </c>
      <c r="V739">
        <f t="shared" ref="V739:V802" si="88">S739-T739</f>
        <v>9995</v>
      </c>
      <c r="W739" t="s">
        <v>566</v>
      </c>
      <c r="X739" t="s">
        <v>47</v>
      </c>
      <c r="Y739" t="s">
        <v>37</v>
      </c>
      <c r="Z739">
        <f t="shared" ref="Z739:Z802" si="89">IF(Y739="Traditional",V739-(V739*31%)-(V739*18/118),V739-(V739*22%)-(V739*18/118))</f>
        <v>5371.8889830508479</v>
      </c>
      <c r="AA739" t="s">
        <v>847</v>
      </c>
      <c r="AB739" t="s">
        <v>38</v>
      </c>
      <c r="AC739" t="s">
        <v>38</v>
      </c>
      <c r="AD739" t="str">
        <f t="shared" si="84"/>
        <v>bad</v>
      </c>
    </row>
    <row r="740" spans="1:30" x14ac:dyDescent="0.35">
      <c r="A740" t="s">
        <v>113</v>
      </c>
      <c r="B740" t="s">
        <v>114</v>
      </c>
      <c r="C740" t="s">
        <v>115</v>
      </c>
      <c r="D740" t="s">
        <v>44</v>
      </c>
      <c r="E740" t="s">
        <v>29</v>
      </c>
      <c r="F740">
        <v>17</v>
      </c>
      <c r="G740" t="s">
        <v>1889</v>
      </c>
      <c r="H740" t="str">
        <f t="shared" si="85"/>
        <v>04</v>
      </c>
      <c r="I740" t="str">
        <f t="shared" si="86"/>
        <v>04</v>
      </c>
      <c r="J740" t="str">
        <f t="shared" si="87"/>
        <v>2023</v>
      </c>
      <c r="K740" t="s">
        <v>1592</v>
      </c>
      <c r="L740" t="s">
        <v>128</v>
      </c>
      <c r="M740" t="s">
        <v>129</v>
      </c>
      <c r="N740" t="s">
        <v>130</v>
      </c>
      <c r="O740" t="s">
        <v>33</v>
      </c>
      <c r="P740" t="s">
        <v>175</v>
      </c>
      <c r="Q740" t="s">
        <v>120</v>
      </c>
      <c r="R740">
        <v>1</v>
      </c>
      <c r="S740">
        <v>9995</v>
      </c>
      <c r="T740">
        <v>0</v>
      </c>
      <c r="U740">
        <v>0</v>
      </c>
      <c r="V740">
        <f t="shared" si="88"/>
        <v>9995</v>
      </c>
      <c r="W740" t="s">
        <v>35</v>
      </c>
      <c r="X740" t="s">
        <v>47</v>
      </c>
      <c r="Y740" t="s">
        <v>37</v>
      </c>
      <c r="Z740">
        <f t="shared" si="89"/>
        <v>5371.8889830508479</v>
      </c>
      <c r="AA740" t="s">
        <v>847</v>
      </c>
      <c r="AB740" t="s">
        <v>38</v>
      </c>
      <c r="AC740" t="s">
        <v>38</v>
      </c>
      <c r="AD740" t="str">
        <f t="shared" si="84"/>
        <v>bad</v>
      </c>
    </row>
    <row r="741" spans="1:30" x14ac:dyDescent="0.35">
      <c r="A741" t="s">
        <v>668</v>
      </c>
      <c r="B741" t="s">
        <v>669</v>
      </c>
      <c r="C741" t="s">
        <v>670</v>
      </c>
      <c r="D741" t="s">
        <v>44</v>
      </c>
      <c r="E741" t="s">
        <v>29</v>
      </c>
      <c r="F741">
        <v>26</v>
      </c>
      <c r="G741" t="s">
        <v>1883</v>
      </c>
      <c r="H741" t="str">
        <f t="shared" si="85"/>
        <v>05</v>
      </c>
      <c r="I741" t="str">
        <f t="shared" si="86"/>
        <v>04</v>
      </c>
      <c r="J741" t="str">
        <f t="shared" si="87"/>
        <v>2023</v>
      </c>
      <c r="K741" t="s">
        <v>1593</v>
      </c>
      <c r="L741" t="s">
        <v>128</v>
      </c>
      <c r="M741" t="s">
        <v>129</v>
      </c>
      <c r="N741" t="s">
        <v>130</v>
      </c>
      <c r="O741" t="s">
        <v>33</v>
      </c>
      <c r="P741" t="s">
        <v>248</v>
      </c>
      <c r="Q741" t="s">
        <v>249</v>
      </c>
      <c r="R741">
        <v>1</v>
      </c>
      <c r="S741">
        <v>9995</v>
      </c>
      <c r="T741">
        <v>0</v>
      </c>
      <c r="U741">
        <v>0</v>
      </c>
      <c r="V741">
        <f t="shared" si="88"/>
        <v>9995</v>
      </c>
      <c r="W741" t="s">
        <v>566</v>
      </c>
      <c r="X741" t="s">
        <v>55</v>
      </c>
      <c r="Y741" t="s">
        <v>37</v>
      </c>
      <c r="Z741">
        <f t="shared" si="89"/>
        <v>5371.8889830508479</v>
      </c>
      <c r="AA741" t="s">
        <v>724</v>
      </c>
      <c r="AB741" t="s">
        <v>38</v>
      </c>
      <c r="AC741" t="s">
        <v>38</v>
      </c>
      <c r="AD741" t="str">
        <f t="shared" si="84"/>
        <v>bad</v>
      </c>
    </row>
    <row r="742" spans="1:30" x14ac:dyDescent="0.35">
      <c r="A742" t="s">
        <v>568</v>
      </c>
      <c r="B742" t="s">
        <v>569</v>
      </c>
      <c r="C742" t="s">
        <v>570</v>
      </c>
      <c r="D742" t="s">
        <v>44</v>
      </c>
      <c r="E742" t="s">
        <v>29</v>
      </c>
      <c r="F742">
        <v>31</v>
      </c>
      <c r="G742" t="s">
        <v>1879</v>
      </c>
      <c r="H742" t="str">
        <f t="shared" si="85"/>
        <v>07</v>
      </c>
      <c r="I742" t="str">
        <f t="shared" si="86"/>
        <v>04</v>
      </c>
      <c r="J742" t="str">
        <f t="shared" si="87"/>
        <v>2023</v>
      </c>
      <c r="K742" t="s">
        <v>1594</v>
      </c>
      <c r="L742" t="s">
        <v>128</v>
      </c>
      <c r="M742" t="s">
        <v>129</v>
      </c>
      <c r="N742" t="s">
        <v>130</v>
      </c>
      <c r="O742" t="s">
        <v>33</v>
      </c>
      <c r="P742" t="s">
        <v>302</v>
      </c>
      <c r="Q742" t="s">
        <v>303</v>
      </c>
      <c r="R742">
        <v>1</v>
      </c>
      <c r="S742">
        <v>9995</v>
      </c>
      <c r="T742">
        <v>5997</v>
      </c>
      <c r="U742">
        <v>0</v>
      </c>
      <c r="V742">
        <f t="shared" si="88"/>
        <v>3998</v>
      </c>
      <c r="W742" t="s">
        <v>566</v>
      </c>
      <c r="X742" t="s">
        <v>55</v>
      </c>
      <c r="Y742" t="s">
        <v>37</v>
      </c>
      <c r="Z742">
        <f t="shared" si="89"/>
        <v>2148.7555932203386</v>
      </c>
      <c r="AA742" t="s">
        <v>724</v>
      </c>
      <c r="AB742" t="s">
        <v>48</v>
      </c>
      <c r="AC742" t="s">
        <v>48</v>
      </c>
      <c r="AD742" t="str">
        <f t="shared" si="84"/>
        <v>bad</v>
      </c>
    </row>
    <row r="743" spans="1:30" x14ac:dyDescent="0.35">
      <c r="A743" t="s">
        <v>25</v>
      </c>
      <c r="B743" t="s">
        <v>26</v>
      </c>
      <c r="C743" t="s">
        <v>27</v>
      </c>
      <c r="D743" t="s">
        <v>44</v>
      </c>
      <c r="E743" t="s">
        <v>29</v>
      </c>
      <c r="F743">
        <v>85</v>
      </c>
      <c r="G743" t="s">
        <v>1879</v>
      </c>
      <c r="H743" t="str">
        <f t="shared" si="85"/>
        <v>07</v>
      </c>
      <c r="I743" t="str">
        <f t="shared" si="86"/>
        <v>04</v>
      </c>
      <c r="J743" t="str">
        <f t="shared" si="87"/>
        <v>2023</v>
      </c>
      <c r="K743" t="s">
        <v>1595</v>
      </c>
      <c r="L743" t="s">
        <v>128</v>
      </c>
      <c r="M743" t="s">
        <v>129</v>
      </c>
      <c r="N743" t="s">
        <v>130</v>
      </c>
      <c r="O743" t="s">
        <v>33</v>
      </c>
      <c r="P743" t="s">
        <v>209</v>
      </c>
      <c r="Q743" t="s">
        <v>210</v>
      </c>
      <c r="R743">
        <v>1</v>
      </c>
      <c r="S743">
        <v>9995</v>
      </c>
      <c r="T743">
        <v>4998</v>
      </c>
      <c r="U743">
        <v>0</v>
      </c>
      <c r="V743">
        <f t="shared" si="88"/>
        <v>4997</v>
      </c>
      <c r="W743" t="s">
        <v>35</v>
      </c>
      <c r="X743" t="s">
        <v>55</v>
      </c>
      <c r="Y743" t="s">
        <v>37</v>
      </c>
      <c r="Z743">
        <f t="shared" si="89"/>
        <v>2685.6757627118645</v>
      </c>
      <c r="AA743" t="s">
        <v>724</v>
      </c>
      <c r="AB743" t="s">
        <v>48</v>
      </c>
      <c r="AC743" t="s">
        <v>48</v>
      </c>
      <c r="AD743" t="str">
        <f t="shared" si="84"/>
        <v>bad</v>
      </c>
    </row>
    <row r="744" spans="1:30" x14ac:dyDescent="0.35">
      <c r="A744" t="s">
        <v>63</v>
      </c>
      <c r="B744" t="s">
        <v>64</v>
      </c>
      <c r="C744" t="s">
        <v>65</v>
      </c>
      <c r="D744" t="s">
        <v>44</v>
      </c>
      <c r="E744" t="s">
        <v>29</v>
      </c>
      <c r="F744">
        <v>47</v>
      </c>
      <c r="G744" t="s">
        <v>1879</v>
      </c>
      <c r="H744" t="str">
        <f t="shared" si="85"/>
        <v>07</v>
      </c>
      <c r="I744" t="str">
        <f t="shared" si="86"/>
        <v>04</v>
      </c>
      <c r="J744" t="str">
        <f t="shared" si="87"/>
        <v>2023</v>
      </c>
      <c r="K744" t="s">
        <v>1596</v>
      </c>
      <c r="L744" t="s">
        <v>128</v>
      </c>
      <c r="M744" t="s">
        <v>129</v>
      </c>
      <c r="N744" t="s">
        <v>130</v>
      </c>
      <c r="O744" t="s">
        <v>33</v>
      </c>
      <c r="P744" t="s">
        <v>211</v>
      </c>
      <c r="Q744" t="s">
        <v>212</v>
      </c>
      <c r="R744">
        <v>1</v>
      </c>
      <c r="S744">
        <v>9995</v>
      </c>
      <c r="T744">
        <v>5997</v>
      </c>
      <c r="U744">
        <v>0</v>
      </c>
      <c r="V744">
        <f t="shared" si="88"/>
        <v>3998</v>
      </c>
      <c r="W744" t="s">
        <v>35</v>
      </c>
      <c r="X744" t="s">
        <v>55</v>
      </c>
      <c r="Y744" t="s">
        <v>37</v>
      </c>
      <c r="Z744">
        <f t="shared" si="89"/>
        <v>2148.7555932203386</v>
      </c>
      <c r="AA744" t="s">
        <v>724</v>
      </c>
      <c r="AB744" t="s">
        <v>48</v>
      </c>
      <c r="AC744" t="s">
        <v>48</v>
      </c>
      <c r="AD744" t="str">
        <f t="shared" si="84"/>
        <v>bad</v>
      </c>
    </row>
    <row r="745" spans="1:30" x14ac:dyDescent="0.35">
      <c r="A745" t="s">
        <v>113</v>
      </c>
      <c r="B745" t="s">
        <v>114</v>
      </c>
      <c r="C745" t="s">
        <v>115</v>
      </c>
      <c r="D745" t="s">
        <v>72</v>
      </c>
      <c r="E745" t="s">
        <v>29</v>
      </c>
      <c r="F745">
        <v>32</v>
      </c>
      <c r="G745" t="s">
        <v>1879</v>
      </c>
      <c r="H745" t="str">
        <f t="shared" si="85"/>
        <v>07</v>
      </c>
      <c r="I745" t="str">
        <f t="shared" si="86"/>
        <v>04</v>
      </c>
      <c r="J745" t="str">
        <f t="shared" si="87"/>
        <v>2023</v>
      </c>
      <c r="K745" t="s">
        <v>1597</v>
      </c>
      <c r="L745" t="s">
        <v>128</v>
      </c>
      <c r="M745" t="s">
        <v>129</v>
      </c>
      <c r="N745" t="s">
        <v>130</v>
      </c>
      <c r="O745" t="s">
        <v>33</v>
      </c>
      <c r="P745" t="s">
        <v>218</v>
      </c>
      <c r="Q745" t="s">
        <v>219</v>
      </c>
      <c r="R745">
        <v>1</v>
      </c>
      <c r="S745">
        <v>9995</v>
      </c>
      <c r="T745">
        <v>5997</v>
      </c>
      <c r="U745">
        <v>0</v>
      </c>
      <c r="V745">
        <f t="shared" si="88"/>
        <v>3998</v>
      </c>
      <c r="W745" t="s">
        <v>35</v>
      </c>
      <c r="X745" t="s">
        <v>75</v>
      </c>
      <c r="Y745" t="s">
        <v>37</v>
      </c>
      <c r="Z745">
        <f t="shared" si="89"/>
        <v>2148.7555932203386</v>
      </c>
      <c r="AA745" t="s">
        <v>856</v>
      </c>
      <c r="AB745" t="s">
        <v>48</v>
      </c>
      <c r="AC745" t="s">
        <v>48</v>
      </c>
      <c r="AD745" t="str">
        <f t="shared" si="84"/>
        <v>bad</v>
      </c>
    </row>
    <row r="746" spans="1:30" x14ac:dyDescent="0.35">
      <c r="A746" t="s">
        <v>568</v>
      </c>
      <c r="B746" t="s">
        <v>569</v>
      </c>
      <c r="C746" t="s">
        <v>570</v>
      </c>
      <c r="D746" t="s">
        <v>44</v>
      </c>
      <c r="E746" t="s">
        <v>29</v>
      </c>
      <c r="F746">
        <v>37</v>
      </c>
      <c r="G746" t="s">
        <v>1880</v>
      </c>
      <c r="H746" t="str">
        <f t="shared" si="85"/>
        <v>08</v>
      </c>
      <c r="I746" t="str">
        <f t="shared" si="86"/>
        <v>04</v>
      </c>
      <c r="J746" t="str">
        <f t="shared" si="87"/>
        <v>2023</v>
      </c>
      <c r="K746" t="s">
        <v>1598</v>
      </c>
      <c r="L746" t="s">
        <v>128</v>
      </c>
      <c r="M746" t="s">
        <v>129</v>
      </c>
      <c r="N746" t="s">
        <v>130</v>
      </c>
      <c r="O746" t="s">
        <v>33</v>
      </c>
      <c r="P746" t="s">
        <v>235</v>
      </c>
      <c r="Q746" t="s">
        <v>236</v>
      </c>
      <c r="R746">
        <v>1</v>
      </c>
      <c r="S746">
        <v>9995</v>
      </c>
      <c r="T746">
        <v>3998</v>
      </c>
      <c r="U746">
        <v>0</v>
      </c>
      <c r="V746">
        <f t="shared" si="88"/>
        <v>5997</v>
      </c>
      <c r="W746" t="s">
        <v>566</v>
      </c>
      <c r="X746" t="s">
        <v>55</v>
      </c>
      <c r="Y746" t="s">
        <v>37</v>
      </c>
      <c r="Z746">
        <f t="shared" si="89"/>
        <v>3223.1333898305088</v>
      </c>
      <c r="AA746" t="s">
        <v>724</v>
      </c>
      <c r="AB746" t="s">
        <v>48</v>
      </c>
      <c r="AC746" t="s">
        <v>48</v>
      </c>
      <c r="AD746" t="str">
        <f t="shared" si="84"/>
        <v>bad</v>
      </c>
    </row>
    <row r="747" spans="1:30" x14ac:dyDescent="0.35">
      <c r="A747" t="s">
        <v>568</v>
      </c>
      <c r="B747" t="s">
        <v>569</v>
      </c>
      <c r="C747" t="s">
        <v>570</v>
      </c>
      <c r="D747" t="s">
        <v>44</v>
      </c>
      <c r="E747" t="s">
        <v>29</v>
      </c>
      <c r="F747">
        <v>41</v>
      </c>
      <c r="G747" t="s">
        <v>1880</v>
      </c>
      <c r="H747" t="str">
        <f t="shared" si="85"/>
        <v>08</v>
      </c>
      <c r="I747" t="str">
        <f t="shared" si="86"/>
        <v>04</v>
      </c>
      <c r="J747" t="str">
        <f t="shared" si="87"/>
        <v>2023</v>
      </c>
      <c r="K747" t="s">
        <v>1594</v>
      </c>
      <c r="L747" t="s">
        <v>128</v>
      </c>
      <c r="M747" t="s">
        <v>129</v>
      </c>
      <c r="N747" t="s">
        <v>130</v>
      </c>
      <c r="O747" t="s">
        <v>33</v>
      </c>
      <c r="P747" t="s">
        <v>302</v>
      </c>
      <c r="Q747" t="s">
        <v>303</v>
      </c>
      <c r="R747">
        <v>1</v>
      </c>
      <c r="S747">
        <v>9995</v>
      </c>
      <c r="T747">
        <v>5997</v>
      </c>
      <c r="U747">
        <v>0</v>
      </c>
      <c r="V747">
        <f t="shared" si="88"/>
        <v>3998</v>
      </c>
      <c r="W747" t="s">
        <v>566</v>
      </c>
      <c r="X747" t="s">
        <v>55</v>
      </c>
      <c r="Y747" t="s">
        <v>37</v>
      </c>
      <c r="Z747">
        <f t="shared" si="89"/>
        <v>2148.7555932203386</v>
      </c>
      <c r="AA747" t="s">
        <v>724</v>
      </c>
      <c r="AB747" t="s">
        <v>48</v>
      </c>
      <c r="AC747" t="s">
        <v>48</v>
      </c>
      <c r="AD747" t="str">
        <f t="shared" si="84"/>
        <v>bad</v>
      </c>
    </row>
    <row r="748" spans="1:30" x14ac:dyDescent="0.35">
      <c r="A748" t="s">
        <v>668</v>
      </c>
      <c r="B748" t="s">
        <v>669</v>
      </c>
      <c r="C748" t="s">
        <v>670</v>
      </c>
      <c r="D748" t="s">
        <v>72</v>
      </c>
      <c r="E748" t="s">
        <v>29</v>
      </c>
      <c r="F748">
        <v>43</v>
      </c>
      <c r="G748" t="s">
        <v>1880</v>
      </c>
      <c r="H748" t="str">
        <f t="shared" si="85"/>
        <v>08</v>
      </c>
      <c r="I748" t="str">
        <f t="shared" si="86"/>
        <v>04</v>
      </c>
      <c r="J748" t="str">
        <f t="shared" si="87"/>
        <v>2023</v>
      </c>
      <c r="K748" t="s">
        <v>1599</v>
      </c>
      <c r="L748" t="s">
        <v>128</v>
      </c>
      <c r="M748" t="s">
        <v>129</v>
      </c>
      <c r="N748" t="s">
        <v>130</v>
      </c>
      <c r="O748" t="s">
        <v>33</v>
      </c>
      <c r="P748" t="s">
        <v>116</v>
      </c>
      <c r="Q748" t="s">
        <v>117</v>
      </c>
      <c r="R748">
        <v>1</v>
      </c>
      <c r="S748">
        <v>9995</v>
      </c>
      <c r="T748">
        <v>5997</v>
      </c>
      <c r="U748">
        <v>0</v>
      </c>
      <c r="V748">
        <f t="shared" si="88"/>
        <v>3998</v>
      </c>
      <c r="W748" t="s">
        <v>566</v>
      </c>
      <c r="X748" t="s">
        <v>75</v>
      </c>
      <c r="Y748" t="s">
        <v>37</v>
      </c>
      <c r="Z748">
        <f t="shared" si="89"/>
        <v>2148.7555932203386</v>
      </c>
      <c r="AA748" t="s">
        <v>856</v>
      </c>
      <c r="AB748" t="s">
        <v>48</v>
      </c>
      <c r="AC748" t="s">
        <v>48</v>
      </c>
      <c r="AD748" t="str">
        <f t="shared" si="84"/>
        <v>bad</v>
      </c>
    </row>
    <row r="749" spans="1:30" x14ac:dyDescent="0.35">
      <c r="A749" t="s">
        <v>668</v>
      </c>
      <c r="B749" t="s">
        <v>669</v>
      </c>
      <c r="C749" t="s">
        <v>670</v>
      </c>
      <c r="D749" t="s">
        <v>72</v>
      </c>
      <c r="E749" t="s">
        <v>29</v>
      </c>
      <c r="F749">
        <v>43</v>
      </c>
      <c r="G749" t="s">
        <v>1880</v>
      </c>
      <c r="H749" t="str">
        <f t="shared" si="85"/>
        <v>08</v>
      </c>
      <c r="I749" t="str">
        <f t="shared" si="86"/>
        <v>04</v>
      </c>
      <c r="J749" t="str">
        <f t="shared" si="87"/>
        <v>2023</v>
      </c>
      <c r="K749" t="s">
        <v>1600</v>
      </c>
      <c r="L749" t="s">
        <v>128</v>
      </c>
      <c r="M749" t="s">
        <v>129</v>
      </c>
      <c r="N749" t="s">
        <v>130</v>
      </c>
      <c r="O749" t="s">
        <v>33</v>
      </c>
      <c r="P749" t="s">
        <v>218</v>
      </c>
      <c r="Q749" t="s">
        <v>219</v>
      </c>
      <c r="R749">
        <v>1</v>
      </c>
      <c r="S749">
        <v>9995</v>
      </c>
      <c r="T749">
        <v>5997</v>
      </c>
      <c r="U749">
        <v>0</v>
      </c>
      <c r="V749">
        <f t="shared" si="88"/>
        <v>3998</v>
      </c>
      <c r="W749" t="s">
        <v>566</v>
      </c>
      <c r="X749" t="s">
        <v>75</v>
      </c>
      <c r="Y749" t="s">
        <v>37</v>
      </c>
      <c r="Z749">
        <f t="shared" si="89"/>
        <v>2148.7555932203386</v>
      </c>
      <c r="AA749" t="s">
        <v>856</v>
      </c>
      <c r="AB749" t="s">
        <v>48</v>
      </c>
      <c r="AC749" t="s">
        <v>48</v>
      </c>
      <c r="AD749" t="str">
        <f t="shared" si="84"/>
        <v>bad</v>
      </c>
    </row>
    <row r="750" spans="1:30" x14ac:dyDescent="0.35">
      <c r="A750" t="s">
        <v>25</v>
      </c>
      <c r="B750" t="s">
        <v>26</v>
      </c>
      <c r="C750" t="s">
        <v>27</v>
      </c>
      <c r="D750" t="s">
        <v>44</v>
      </c>
      <c r="E750" t="s">
        <v>29</v>
      </c>
      <c r="F750">
        <v>89</v>
      </c>
      <c r="G750" t="s">
        <v>1880</v>
      </c>
      <c r="H750" t="str">
        <f t="shared" si="85"/>
        <v>08</v>
      </c>
      <c r="I750" t="str">
        <f t="shared" si="86"/>
        <v>04</v>
      </c>
      <c r="J750" t="str">
        <f t="shared" si="87"/>
        <v>2023</v>
      </c>
      <c r="K750" t="s">
        <v>1601</v>
      </c>
      <c r="L750" t="s">
        <v>128</v>
      </c>
      <c r="M750" t="s">
        <v>129</v>
      </c>
      <c r="N750" t="s">
        <v>130</v>
      </c>
      <c r="O750" t="s">
        <v>33</v>
      </c>
      <c r="P750" t="s">
        <v>229</v>
      </c>
      <c r="Q750" t="s">
        <v>230</v>
      </c>
      <c r="R750">
        <v>1</v>
      </c>
      <c r="S750">
        <v>9995</v>
      </c>
      <c r="T750">
        <v>0</v>
      </c>
      <c r="U750">
        <v>0</v>
      </c>
      <c r="V750">
        <f t="shared" si="88"/>
        <v>9995</v>
      </c>
      <c r="W750" t="s">
        <v>35</v>
      </c>
      <c r="X750" t="s">
        <v>55</v>
      </c>
      <c r="Y750" t="s">
        <v>37</v>
      </c>
      <c r="Z750">
        <f t="shared" si="89"/>
        <v>5371.8889830508479</v>
      </c>
      <c r="AA750" t="s">
        <v>724</v>
      </c>
      <c r="AB750" t="s">
        <v>38</v>
      </c>
      <c r="AC750" t="s">
        <v>38</v>
      </c>
      <c r="AD750" t="str">
        <f t="shared" si="84"/>
        <v>bad</v>
      </c>
    </row>
    <row r="751" spans="1:30" x14ac:dyDescent="0.35">
      <c r="A751" t="s">
        <v>63</v>
      </c>
      <c r="B751" t="s">
        <v>64</v>
      </c>
      <c r="C751" t="s">
        <v>65</v>
      </c>
      <c r="D751" t="s">
        <v>44</v>
      </c>
      <c r="E751" t="s">
        <v>29</v>
      </c>
      <c r="F751">
        <v>52</v>
      </c>
      <c r="G751" t="s">
        <v>1880</v>
      </c>
      <c r="H751" t="str">
        <f t="shared" si="85"/>
        <v>08</v>
      </c>
      <c r="I751" t="str">
        <f t="shared" si="86"/>
        <v>04</v>
      </c>
      <c r="J751" t="str">
        <f t="shared" si="87"/>
        <v>2023</v>
      </c>
      <c r="K751" t="s">
        <v>1602</v>
      </c>
      <c r="L751" t="s">
        <v>128</v>
      </c>
      <c r="M751" t="s">
        <v>129</v>
      </c>
      <c r="N751" t="s">
        <v>130</v>
      </c>
      <c r="O751" t="s">
        <v>33</v>
      </c>
      <c r="P751" t="s">
        <v>235</v>
      </c>
      <c r="Q751" t="s">
        <v>236</v>
      </c>
      <c r="R751">
        <v>1</v>
      </c>
      <c r="S751">
        <v>9995</v>
      </c>
      <c r="T751">
        <v>3998</v>
      </c>
      <c r="U751">
        <v>0</v>
      </c>
      <c r="V751">
        <f t="shared" si="88"/>
        <v>5997</v>
      </c>
      <c r="W751" t="s">
        <v>35</v>
      </c>
      <c r="X751" t="s">
        <v>55</v>
      </c>
      <c r="Y751" t="s">
        <v>37</v>
      </c>
      <c r="Z751">
        <f t="shared" si="89"/>
        <v>3223.1333898305088</v>
      </c>
      <c r="AA751" t="s">
        <v>724</v>
      </c>
      <c r="AB751" t="s">
        <v>48</v>
      </c>
      <c r="AC751" t="s">
        <v>48</v>
      </c>
      <c r="AD751" t="str">
        <f t="shared" si="84"/>
        <v>bad</v>
      </c>
    </row>
    <row r="752" spans="1:30" x14ac:dyDescent="0.35">
      <c r="A752" t="s">
        <v>97</v>
      </c>
      <c r="B752" t="s">
        <v>98</v>
      </c>
      <c r="C752" t="s">
        <v>99</v>
      </c>
      <c r="D752" t="s">
        <v>50</v>
      </c>
      <c r="E752" t="s">
        <v>29</v>
      </c>
      <c r="F752">
        <v>39</v>
      </c>
      <c r="G752" t="s">
        <v>1880</v>
      </c>
      <c r="H752" t="str">
        <f t="shared" si="85"/>
        <v>08</v>
      </c>
      <c r="I752" t="str">
        <f t="shared" si="86"/>
        <v>04</v>
      </c>
      <c r="J752" t="str">
        <f t="shared" si="87"/>
        <v>2023</v>
      </c>
      <c r="K752" t="s">
        <v>1603</v>
      </c>
      <c r="L752" t="s">
        <v>128</v>
      </c>
      <c r="M752" t="s">
        <v>129</v>
      </c>
      <c r="N752" t="s">
        <v>130</v>
      </c>
      <c r="O752" t="s">
        <v>33</v>
      </c>
      <c r="P752" t="s">
        <v>242</v>
      </c>
      <c r="Q752" t="s">
        <v>243</v>
      </c>
      <c r="R752">
        <v>1</v>
      </c>
      <c r="S752">
        <v>9995</v>
      </c>
      <c r="T752">
        <v>2998</v>
      </c>
      <c r="U752">
        <v>0</v>
      </c>
      <c r="V752">
        <f t="shared" si="88"/>
        <v>6997</v>
      </c>
      <c r="W752" t="s">
        <v>35</v>
      </c>
      <c r="X752" t="s">
        <v>53</v>
      </c>
      <c r="Y752" t="s">
        <v>37</v>
      </c>
      <c r="Z752">
        <f t="shared" si="89"/>
        <v>3760.5910169491526</v>
      </c>
      <c r="AA752" t="s">
        <v>722</v>
      </c>
      <c r="AB752" t="s">
        <v>48</v>
      </c>
      <c r="AC752" t="s">
        <v>48</v>
      </c>
      <c r="AD752" t="str">
        <f t="shared" si="84"/>
        <v>bad</v>
      </c>
    </row>
    <row r="753" spans="1:30" x14ac:dyDescent="0.35">
      <c r="A753" t="s">
        <v>97</v>
      </c>
      <c r="B753" t="s">
        <v>98</v>
      </c>
      <c r="C753" t="s">
        <v>99</v>
      </c>
      <c r="D753" t="s">
        <v>44</v>
      </c>
      <c r="E753" t="s">
        <v>29</v>
      </c>
      <c r="F753">
        <v>30</v>
      </c>
      <c r="G753" t="s">
        <v>1880</v>
      </c>
      <c r="H753" t="str">
        <f t="shared" si="85"/>
        <v>08</v>
      </c>
      <c r="I753" t="str">
        <f t="shared" si="86"/>
        <v>04</v>
      </c>
      <c r="J753" t="str">
        <f t="shared" si="87"/>
        <v>2023</v>
      </c>
      <c r="K753" t="s">
        <v>1604</v>
      </c>
      <c r="L753" t="s">
        <v>128</v>
      </c>
      <c r="M753" t="s">
        <v>129</v>
      </c>
      <c r="N753" t="s">
        <v>130</v>
      </c>
      <c r="O753" t="s">
        <v>33</v>
      </c>
      <c r="P753" t="s">
        <v>244</v>
      </c>
      <c r="Q753" t="s">
        <v>245</v>
      </c>
      <c r="R753">
        <v>1</v>
      </c>
      <c r="S753">
        <v>9995</v>
      </c>
      <c r="T753">
        <v>3998</v>
      </c>
      <c r="U753">
        <v>0</v>
      </c>
      <c r="V753">
        <f t="shared" si="88"/>
        <v>5997</v>
      </c>
      <c r="W753" t="s">
        <v>35</v>
      </c>
      <c r="X753" t="s">
        <v>55</v>
      </c>
      <c r="Y753" t="s">
        <v>37</v>
      </c>
      <c r="Z753">
        <f t="shared" si="89"/>
        <v>3223.1333898305088</v>
      </c>
      <c r="AA753" t="s">
        <v>724</v>
      </c>
      <c r="AB753" t="s">
        <v>48</v>
      </c>
      <c r="AC753" t="s">
        <v>48</v>
      </c>
      <c r="AD753" t="str">
        <f t="shared" si="84"/>
        <v>bad</v>
      </c>
    </row>
    <row r="754" spans="1:30" x14ac:dyDescent="0.35">
      <c r="A754" t="s">
        <v>97</v>
      </c>
      <c r="B754" t="s">
        <v>98</v>
      </c>
      <c r="C754" t="s">
        <v>99</v>
      </c>
      <c r="D754" t="s">
        <v>44</v>
      </c>
      <c r="E754" t="s">
        <v>29</v>
      </c>
      <c r="F754">
        <v>31</v>
      </c>
      <c r="G754" t="s">
        <v>1880</v>
      </c>
      <c r="H754" t="str">
        <f t="shared" si="85"/>
        <v>08</v>
      </c>
      <c r="I754" t="str">
        <f t="shared" si="86"/>
        <v>04</v>
      </c>
      <c r="J754" t="str">
        <f t="shared" si="87"/>
        <v>2023</v>
      </c>
      <c r="K754" t="s">
        <v>1605</v>
      </c>
      <c r="L754" t="s">
        <v>128</v>
      </c>
      <c r="M754" t="s">
        <v>129</v>
      </c>
      <c r="N754" t="s">
        <v>130</v>
      </c>
      <c r="O754" t="s">
        <v>33</v>
      </c>
      <c r="P754" t="s">
        <v>211</v>
      </c>
      <c r="Q754" t="s">
        <v>212</v>
      </c>
      <c r="R754">
        <v>1</v>
      </c>
      <c r="S754">
        <v>9995</v>
      </c>
      <c r="T754">
        <v>5997</v>
      </c>
      <c r="U754">
        <v>0</v>
      </c>
      <c r="V754">
        <f t="shared" si="88"/>
        <v>3998</v>
      </c>
      <c r="W754" t="s">
        <v>35</v>
      </c>
      <c r="X754" t="s">
        <v>55</v>
      </c>
      <c r="Y754" t="s">
        <v>37</v>
      </c>
      <c r="Z754">
        <f t="shared" si="89"/>
        <v>2148.7555932203386</v>
      </c>
      <c r="AA754" t="s">
        <v>724</v>
      </c>
      <c r="AB754" t="s">
        <v>48</v>
      </c>
      <c r="AC754" t="s">
        <v>48</v>
      </c>
      <c r="AD754" t="str">
        <f t="shared" si="84"/>
        <v>bad</v>
      </c>
    </row>
    <row r="755" spans="1:30" x14ac:dyDescent="0.35">
      <c r="A755" t="s">
        <v>97</v>
      </c>
      <c r="B755" t="s">
        <v>98</v>
      </c>
      <c r="C755" t="s">
        <v>99</v>
      </c>
      <c r="D755" t="s">
        <v>44</v>
      </c>
      <c r="E755" t="s">
        <v>29</v>
      </c>
      <c r="F755">
        <v>36</v>
      </c>
      <c r="G755" t="s">
        <v>1880</v>
      </c>
      <c r="H755" t="str">
        <f t="shared" si="85"/>
        <v>08</v>
      </c>
      <c r="I755" t="str">
        <f t="shared" si="86"/>
        <v>04</v>
      </c>
      <c r="J755" t="str">
        <f t="shared" si="87"/>
        <v>2023</v>
      </c>
      <c r="K755" t="s">
        <v>1606</v>
      </c>
      <c r="L755" t="s">
        <v>128</v>
      </c>
      <c r="M755" t="s">
        <v>129</v>
      </c>
      <c r="N755" t="s">
        <v>130</v>
      </c>
      <c r="O755" t="s">
        <v>33</v>
      </c>
      <c r="P755" t="s">
        <v>246</v>
      </c>
      <c r="Q755" t="s">
        <v>247</v>
      </c>
      <c r="R755">
        <v>1</v>
      </c>
      <c r="S755">
        <v>9995</v>
      </c>
      <c r="T755">
        <v>3998</v>
      </c>
      <c r="U755">
        <v>0</v>
      </c>
      <c r="V755">
        <f t="shared" si="88"/>
        <v>5997</v>
      </c>
      <c r="W755" t="s">
        <v>35</v>
      </c>
      <c r="X755" t="s">
        <v>55</v>
      </c>
      <c r="Y755" t="s">
        <v>37</v>
      </c>
      <c r="Z755">
        <f t="shared" si="89"/>
        <v>3223.1333898305088</v>
      </c>
      <c r="AA755" t="s">
        <v>724</v>
      </c>
      <c r="AB755" t="s">
        <v>48</v>
      </c>
      <c r="AC755" t="s">
        <v>48</v>
      </c>
      <c r="AD755" t="str">
        <f t="shared" si="84"/>
        <v>bad</v>
      </c>
    </row>
    <row r="756" spans="1:30" x14ac:dyDescent="0.35">
      <c r="A756" t="s">
        <v>97</v>
      </c>
      <c r="B756" t="s">
        <v>98</v>
      </c>
      <c r="C756" t="s">
        <v>99</v>
      </c>
      <c r="D756" t="s">
        <v>44</v>
      </c>
      <c r="E756" t="s">
        <v>29</v>
      </c>
      <c r="F756">
        <v>40</v>
      </c>
      <c r="G756" t="s">
        <v>1880</v>
      </c>
      <c r="H756" t="str">
        <f t="shared" si="85"/>
        <v>08</v>
      </c>
      <c r="I756" t="str">
        <f t="shared" si="86"/>
        <v>04</v>
      </c>
      <c r="J756" t="str">
        <f t="shared" si="87"/>
        <v>2023</v>
      </c>
      <c r="K756" t="s">
        <v>1607</v>
      </c>
      <c r="L756" t="s">
        <v>128</v>
      </c>
      <c r="M756" t="s">
        <v>129</v>
      </c>
      <c r="N756" t="s">
        <v>130</v>
      </c>
      <c r="O756" t="s">
        <v>33</v>
      </c>
      <c r="P756" t="s">
        <v>248</v>
      </c>
      <c r="Q756" t="s">
        <v>249</v>
      </c>
      <c r="R756">
        <v>1</v>
      </c>
      <c r="S756">
        <v>9995</v>
      </c>
      <c r="T756">
        <v>3998</v>
      </c>
      <c r="U756">
        <v>0</v>
      </c>
      <c r="V756">
        <f t="shared" si="88"/>
        <v>5997</v>
      </c>
      <c r="W756" t="s">
        <v>35</v>
      </c>
      <c r="X756" t="s">
        <v>55</v>
      </c>
      <c r="Y756" t="s">
        <v>37</v>
      </c>
      <c r="Z756">
        <f t="shared" si="89"/>
        <v>3223.1333898305088</v>
      </c>
      <c r="AA756" t="s">
        <v>724</v>
      </c>
      <c r="AB756" t="s">
        <v>48</v>
      </c>
      <c r="AC756" t="s">
        <v>48</v>
      </c>
      <c r="AD756" t="str">
        <f t="shared" si="84"/>
        <v>bad</v>
      </c>
    </row>
    <row r="757" spans="1:30" x14ac:dyDescent="0.35">
      <c r="A757" t="s">
        <v>704</v>
      </c>
      <c r="B757" t="s">
        <v>705</v>
      </c>
      <c r="C757" t="s">
        <v>706</v>
      </c>
      <c r="D757" t="s">
        <v>72</v>
      </c>
      <c r="E757" t="s">
        <v>29</v>
      </c>
      <c r="F757">
        <v>36</v>
      </c>
      <c r="G757" t="s">
        <v>1880</v>
      </c>
      <c r="H757" t="str">
        <f t="shared" si="85"/>
        <v>08</v>
      </c>
      <c r="I757" t="str">
        <f t="shared" si="86"/>
        <v>04</v>
      </c>
      <c r="J757" t="str">
        <f t="shared" si="87"/>
        <v>2023</v>
      </c>
      <c r="K757" t="s">
        <v>1608</v>
      </c>
      <c r="L757" t="s">
        <v>128</v>
      </c>
      <c r="M757" t="s">
        <v>129</v>
      </c>
      <c r="N757" t="s">
        <v>130</v>
      </c>
      <c r="O757" t="s">
        <v>33</v>
      </c>
      <c r="P757" t="s">
        <v>470</v>
      </c>
      <c r="Q757" t="s">
        <v>471</v>
      </c>
      <c r="R757">
        <v>1</v>
      </c>
      <c r="S757">
        <v>9995</v>
      </c>
      <c r="T757">
        <v>5997</v>
      </c>
      <c r="U757">
        <v>0</v>
      </c>
      <c r="V757">
        <f t="shared" si="88"/>
        <v>3998</v>
      </c>
      <c r="W757" t="s">
        <v>566</v>
      </c>
      <c r="X757" t="s">
        <v>75</v>
      </c>
      <c r="Y757" t="s">
        <v>37</v>
      </c>
      <c r="Z757">
        <f t="shared" si="89"/>
        <v>2148.7555932203386</v>
      </c>
      <c r="AA757" t="s">
        <v>856</v>
      </c>
      <c r="AB757" t="s">
        <v>48</v>
      </c>
      <c r="AC757" t="s">
        <v>48</v>
      </c>
      <c r="AD757" t="str">
        <f t="shared" si="84"/>
        <v>bad</v>
      </c>
    </row>
    <row r="758" spans="1:30" x14ac:dyDescent="0.35">
      <c r="A758" t="s">
        <v>113</v>
      </c>
      <c r="B758" t="s">
        <v>114</v>
      </c>
      <c r="C758" t="s">
        <v>115</v>
      </c>
      <c r="D758" t="s">
        <v>44</v>
      </c>
      <c r="E758" t="s">
        <v>29</v>
      </c>
      <c r="F758">
        <v>39</v>
      </c>
      <c r="G758" t="s">
        <v>1880</v>
      </c>
      <c r="H758" t="str">
        <f t="shared" si="85"/>
        <v>08</v>
      </c>
      <c r="I758" t="str">
        <f t="shared" si="86"/>
        <v>04</v>
      </c>
      <c r="J758" t="str">
        <f t="shared" si="87"/>
        <v>2023</v>
      </c>
      <c r="K758" t="s">
        <v>1609</v>
      </c>
      <c r="L758" t="s">
        <v>128</v>
      </c>
      <c r="M758" t="s">
        <v>129</v>
      </c>
      <c r="N758" t="s">
        <v>130</v>
      </c>
      <c r="O758" t="s">
        <v>33</v>
      </c>
      <c r="P758" t="s">
        <v>248</v>
      </c>
      <c r="Q758" t="s">
        <v>249</v>
      </c>
      <c r="R758">
        <v>1</v>
      </c>
      <c r="S758">
        <v>9995</v>
      </c>
      <c r="T758">
        <v>3998</v>
      </c>
      <c r="U758">
        <v>0</v>
      </c>
      <c r="V758">
        <f t="shared" si="88"/>
        <v>5997</v>
      </c>
      <c r="W758" t="s">
        <v>35</v>
      </c>
      <c r="X758" t="s">
        <v>55</v>
      </c>
      <c r="Y758" t="s">
        <v>37</v>
      </c>
      <c r="Z758">
        <f t="shared" si="89"/>
        <v>3223.1333898305088</v>
      </c>
      <c r="AA758" t="s">
        <v>724</v>
      </c>
      <c r="AB758" t="s">
        <v>48</v>
      </c>
      <c r="AC758" t="s">
        <v>48</v>
      </c>
      <c r="AD758" t="str">
        <f t="shared" si="84"/>
        <v>bad</v>
      </c>
    </row>
    <row r="759" spans="1:30" x14ac:dyDescent="0.35">
      <c r="A759" t="s">
        <v>585</v>
      </c>
      <c r="B759" t="s">
        <v>586</v>
      </c>
      <c r="C759" t="s">
        <v>587</v>
      </c>
      <c r="D759" t="s">
        <v>72</v>
      </c>
      <c r="E759" t="s">
        <v>29</v>
      </c>
      <c r="F759">
        <v>64</v>
      </c>
      <c r="G759" t="s">
        <v>1878</v>
      </c>
      <c r="H759" t="str">
        <f t="shared" si="85"/>
        <v>09</v>
      </c>
      <c r="I759" t="str">
        <f t="shared" si="86"/>
        <v>04</v>
      </c>
      <c r="J759" t="str">
        <f t="shared" si="87"/>
        <v>2023</v>
      </c>
      <c r="K759" t="s">
        <v>1610</v>
      </c>
      <c r="L759" t="s">
        <v>128</v>
      </c>
      <c r="M759" t="s">
        <v>270</v>
      </c>
      <c r="N759" t="s">
        <v>130</v>
      </c>
      <c r="O759" t="s">
        <v>33</v>
      </c>
      <c r="P759" t="s">
        <v>218</v>
      </c>
      <c r="Q759" t="s">
        <v>219</v>
      </c>
      <c r="R759">
        <v>1</v>
      </c>
      <c r="S759">
        <v>9995</v>
      </c>
      <c r="T759">
        <v>5997</v>
      </c>
      <c r="U759">
        <v>0</v>
      </c>
      <c r="V759">
        <f t="shared" si="88"/>
        <v>3998</v>
      </c>
      <c r="W759" t="s">
        <v>566</v>
      </c>
      <c r="X759" t="s">
        <v>75</v>
      </c>
      <c r="Y759" t="s">
        <v>37</v>
      </c>
      <c r="Z759">
        <f t="shared" si="89"/>
        <v>2148.7555932203386</v>
      </c>
      <c r="AA759" t="s">
        <v>856</v>
      </c>
      <c r="AB759" t="s">
        <v>48</v>
      </c>
      <c r="AC759" t="s">
        <v>48</v>
      </c>
      <c r="AD759" t="str">
        <f t="shared" si="84"/>
        <v>bad</v>
      </c>
    </row>
    <row r="760" spans="1:30" x14ac:dyDescent="0.35">
      <c r="A760" t="s">
        <v>561</v>
      </c>
      <c r="B760" t="s">
        <v>562</v>
      </c>
      <c r="C760" t="s">
        <v>563</v>
      </c>
      <c r="D760" t="s">
        <v>50</v>
      </c>
      <c r="E760" t="s">
        <v>29</v>
      </c>
      <c r="F760">
        <v>71</v>
      </c>
      <c r="G760" t="s">
        <v>1878</v>
      </c>
      <c r="H760" t="str">
        <f t="shared" si="85"/>
        <v>09</v>
      </c>
      <c r="I760" t="str">
        <f t="shared" si="86"/>
        <v>04</v>
      </c>
      <c r="J760" t="str">
        <f t="shared" si="87"/>
        <v>2023</v>
      </c>
      <c r="K760" t="s">
        <v>1611</v>
      </c>
      <c r="L760" t="s">
        <v>128</v>
      </c>
      <c r="M760" t="s">
        <v>270</v>
      </c>
      <c r="N760" t="s">
        <v>130</v>
      </c>
      <c r="O760" t="s">
        <v>33</v>
      </c>
      <c r="P760" t="s">
        <v>1612</v>
      </c>
      <c r="Q760" t="s">
        <v>1613</v>
      </c>
      <c r="R760">
        <v>1</v>
      </c>
      <c r="S760">
        <v>9995</v>
      </c>
      <c r="T760">
        <v>3998</v>
      </c>
      <c r="U760">
        <v>0</v>
      </c>
      <c r="V760">
        <f t="shared" si="88"/>
        <v>5997</v>
      </c>
      <c r="W760" t="s">
        <v>566</v>
      </c>
      <c r="X760" t="s">
        <v>53</v>
      </c>
      <c r="Y760" t="s">
        <v>37</v>
      </c>
      <c r="Z760">
        <f t="shared" si="89"/>
        <v>3223.1333898305088</v>
      </c>
      <c r="AA760" t="s">
        <v>722</v>
      </c>
      <c r="AB760" t="s">
        <v>48</v>
      </c>
      <c r="AC760" t="s">
        <v>48</v>
      </c>
      <c r="AD760" t="str">
        <f t="shared" si="84"/>
        <v>bad</v>
      </c>
    </row>
    <row r="761" spans="1:30" x14ac:dyDescent="0.35">
      <c r="A761" t="s">
        <v>113</v>
      </c>
      <c r="B761" t="s">
        <v>114</v>
      </c>
      <c r="C761" t="s">
        <v>115</v>
      </c>
      <c r="D761" t="s">
        <v>44</v>
      </c>
      <c r="E761" t="s">
        <v>29</v>
      </c>
      <c r="F761">
        <v>47</v>
      </c>
      <c r="G761" t="s">
        <v>1878</v>
      </c>
      <c r="H761" t="str">
        <f t="shared" si="85"/>
        <v>09</v>
      </c>
      <c r="I761" t="str">
        <f t="shared" si="86"/>
        <v>04</v>
      </c>
      <c r="J761" t="str">
        <f t="shared" si="87"/>
        <v>2023</v>
      </c>
      <c r="K761" t="s">
        <v>1614</v>
      </c>
      <c r="L761" t="s">
        <v>128</v>
      </c>
      <c r="M761" t="s">
        <v>270</v>
      </c>
      <c r="N761" t="s">
        <v>130</v>
      </c>
      <c r="O761" t="s">
        <v>33</v>
      </c>
      <c r="P761" t="s">
        <v>230</v>
      </c>
      <c r="Q761" t="s">
        <v>230</v>
      </c>
      <c r="R761">
        <v>1</v>
      </c>
      <c r="S761">
        <v>9995</v>
      </c>
      <c r="T761">
        <v>0</v>
      </c>
      <c r="U761">
        <v>0</v>
      </c>
      <c r="V761">
        <f t="shared" si="88"/>
        <v>9995</v>
      </c>
      <c r="W761" t="s">
        <v>35</v>
      </c>
      <c r="X761" t="s">
        <v>55</v>
      </c>
      <c r="Y761" t="s">
        <v>37</v>
      </c>
      <c r="Z761">
        <f t="shared" si="89"/>
        <v>5371.8889830508479</v>
      </c>
      <c r="AA761" t="s">
        <v>724</v>
      </c>
      <c r="AB761" t="s">
        <v>38</v>
      </c>
      <c r="AC761" t="s">
        <v>38</v>
      </c>
      <c r="AD761" t="str">
        <f t="shared" si="84"/>
        <v>bad</v>
      </c>
    </row>
    <row r="762" spans="1:30" x14ac:dyDescent="0.35">
      <c r="A762" t="s">
        <v>113</v>
      </c>
      <c r="B762" t="s">
        <v>114</v>
      </c>
      <c r="C762" t="s">
        <v>115</v>
      </c>
      <c r="D762" t="s">
        <v>44</v>
      </c>
      <c r="E762" t="s">
        <v>29</v>
      </c>
      <c r="F762">
        <v>49</v>
      </c>
      <c r="G762" t="s">
        <v>1878</v>
      </c>
      <c r="H762" t="str">
        <f t="shared" si="85"/>
        <v>09</v>
      </c>
      <c r="I762" t="str">
        <f t="shared" si="86"/>
        <v>04</v>
      </c>
      <c r="J762" t="str">
        <f t="shared" si="87"/>
        <v>2023</v>
      </c>
      <c r="K762" t="s">
        <v>1615</v>
      </c>
      <c r="L762" t="s">
        <v>128</v>
      </c>
      <c r="M762" t="s">
        <v>270</v>
      </c>
      <c r="N762" t="s">
        <v>130</v>
      </c>
      <c r="O762" t="s">
        <v>33</v>
      </c>
      <c r="P762" t="s">
        <v>244</v>
      </c>
      <c r="Q762" t="s">
        <v>245</v>
      </c>
      <c r="R762">
        <v>1</v>
      </c>
      <c r="S762">
        <v>9995</v>
      </c>
      <c r="T762">
        <v>3998</v>
      </c>
      <c r="U762">
        <v>0</v>
      </c>
      <c r="V762">
        <f t="shared" si="88"/>
        <v>5997</v>
      </c>
      <c r="W762" t="s">
        <v>35</v>
      </c>
      <c r="X762" t="s">
        <v>55</v>
      </c>
      <c r="Y762" t="s">
        <v>37</v>
      </c>
      <c r="Z762">
        <f t="shared" si="89"/>
        <v>3223.1333898305088</v>
      </c>
      <c r="AA762" t="s">
        <v>724</v>
      </c>
      <c r="AB762" t="s">
        <v>48</v>
      </c>
      <c r="AC762" t="s">
        <v>48</v>
      </c>
      <c r="AD762" t="str">
        <f t="shared" si="84"/>
        <v>bad</v>
      </c>
    </row>
    <row r="763" spans="1:30" x14ac:dyDescent="0.35">
      <c r="A763" t="s">
        <v>568</v>
      </c>
      <c r="B763" t="s">
        <v>569</v>
      </c>
      <c r="C763" t="s">
        <v>570</v>
      </c>
      <c r="D763" t="s">
        <v>44</v>
      </c>
      <c r="E763" t="s">
        <v>29</v>
      </c>
      <c r="F763">
        <v>56</v>
      </c>
      <c r="G763" t="s">
        <v>1886</v>
      </c>
      <c r="H763" t="str">
        <f t="shared" si="85"/>
        <v>10</v>
      </c>
      <c r="I763" t="str">
        <f t="shared" si="86"/>
        <v>04</v>
      </c>
      <c r="J763" t="str">
        <f t="shared" si="87"/>
        <v>2023</v>
      </c>
      <c r="K763" t="s">
        <v>1616</v>
      </c>
      <c r="L763" t="s">
        <v>128</v>
      </c>
      <c r="M763" t="s">
        <v>270</v>
      </c>
      <c r="N763" t="s">
        <v>130</v>
      </c>
      <c r="O763" t="s">
        <v>33</v>
      </c>
      <c r="P763" t="s">
        <v>211</v>
      </c>
      <c r="Q763" t="s">
        <v>212</v>
      </c>
      <c r="R763">
        <v>1</v>
      </c>
      <c r="S763">
        <v>9995</v>
      </c>
      <c r="T763">
        <v>5997</v>
      </c>
      <c r="U763">
        <v>0</v>
      </c>
      <c r="V763">
        <f t="shared" si="88"/>
        <v>3998</v>
      </c>
      <c r="W763" t="s">
        <v>566</v>
      </c>
      <c r="X763" t="s">
        <v>55</v>
      </c>
      <c r="Y763" t="s">
        <v>37</v>
      </c>
      <c r="Z763">
        <f t="shared" si="89"/>
        <v>2148.7555932203386</v>
      </c>
      <c r="AA763" t="s">
        <v>724</v>
      </c>
      <c r="AB763" t="s">
        <v>48</v>
      </c>
      <c r="AC763" t="s">
        <v>48</v>
      </c>
      <c r="AD763" t="str">
        <f t="shared" si="84"/>
        <v>bad</v>
      </c>
    </row>
    <row r="764" spans="1:30" x14ac:dyDescent="0.35">
      <c r="A764" t="s">
        <v>63</v>
      </c>
      <c r="B764" t="s">
        <v>64</v>
      </c>
      <c r="C764" t="s">
        <v>65</v>
      </c>
      <c r="D764" t="s">
        <v>44</v>
      </c>
      <c r="E764" t="s">
        <v>29</v>
      </c>
      <c r="F764">
        <v>70</v>
      </c>
      <c r="G764" t="s">
        <v>1886</v>
      </c>
      <c r="H764" t="str">
        <f t="shared" si="85"/>
        <v>10</v>
      </c>
      <c r="I764" t="str">
        <f t="shared" si="86"/>
        <v>04</v>
      </c>
      <c r="J764" t="str">
        <f t="shared" si="87"/>
        <v>2023</v>
      </c>
      <c r="K764" t="s">
        <v>1617</v>
      </c>
      <c r="L764" t="s">
        <v>128</v>
      </c>
      <c r="M764" t="s">
        <v>270</v>
      </c>
      <c r="N764" t="s">
        <v>130</v>
      </c>
      <c r="O764" t="s">
        <v>33</v>
      </c>
      <c r="P764" t="s">
        <v>302</v>
      </c>
      <c r="Q764" t="s">
        <v>303</v>
      </c>
      <c r="R764">
        <v>1</v>
      </c>
      <c r="S764">
        <v>9995</v>
      </c>
      <c r="T764">
        <v>5997</v>
      </c>
      <c r="U764">
        <v>0</v>
      </c>
      <c r="V764">
        <f t="shared" si="88"/>
        <v>3998</v>
      </c>
      <c r="W764" t="s">
        <v>35</v>
      </c>
      <c r="X764" t="s">
        <v>55</v>
      </c>
      <c r="Y764" t="s">
        <v>37</v>
      </c>
      <c r="Z764">
        <f t="shared" si="89"/>
        <v>2148.7555932203386</v>
      </c>
      <c r="AA764" t="s">
        <v>724</v>
      </c>
      <c r="AB764" t="s">
        <v>48</v>
      </c>
      <c r="AC764" t="s">
        <v>48</v>
      </c>
      <c r="AD764" t="str">
        <f t="shared" si="84"/>
        <v>bad</v>
      </c>
    </row>
    <row r="765" spans="1:30" x14ac:dyDescent="0.35">
      <c r="A765" t="s">
        <v>678</v>
      </c>
      <c r="B765" t="s">
        <v>679</v>
      </c>
      <c r="C765" t="s">
        <v>680</v>
      </c>
      <c r="D765" t="s">
        <v>44</v>
      </c>
      <c r="E765" t="s">
        <v>29</v>
      </c>
      <c r="F765">
        <v>65</v>
      </c>
      <c r="G765" t="s">
        <v>1886</v>
      </c>
      <c r="H765" t="str">
        <f t="shared" si="85"/>
        <v>10</v>
      </c>
      <c r="I765" t="str">
        <f t="shared" si="86"/>
        <v>04</v>
      </c>
      <c r="J765" t="str">
        <f t="shared" si="87"/>
        <v>2023</v>
      </c>
      <c r="K765" t="s">
        <v>1618</v>
      </c>
      <c r="L765" t="s">
        <v>128</v>
      </c>
      <c r="M765" t="s">
        <v>270</v>
      </c>
      <c r="N765" t="s">
        <v>130</v>
      </c>
      <c r="O765" t="s">
        <v>33</v>
      </c>
      <c r="P765" t="s">
        <v>312</v>
      </c>
      <c r="Q765" t="s">
        <v>313</v>
      </c>
      <c r="R765">
        <v>1</v>
      </c>
      <c r="S765">
        <v>9995</v>
      </c>
      <c r="T765">
        <v>3998</v>
      </c>
      <c r="U765">
        <v>0</v>
      </c>
      <c r="V765">
        <f t="shared" si="88"/>
        <v>5997</v>
      </c>
      <c r="W765" t="s">
        <v>566</v>
      </c>
      <c r="X765" t="s">
        <v>55</v>
      </c>
      <c r="Y765" t="s">
        <v>37</v>
      </c>
      <c r="Z765">
        <f t="shared" si="89"/>
        <v>3223.1333898305088</v>
      </c>
      <c r="AA765" t="s">
        <v>724</v>
      </c>
      <c r="AB765" t="s">
        <v>48</v>
      </c>
      <c r="AC765" t="s">
        <v>48</v>
      </c>
      <c r="AD765" t="str">
        <f t="shared" si="84"/>
        <v>bad</v>
      </c>
    </row>
    <row r="766" spans="1:30" x14ac:dyDescent="0.35">
      <c r="A766" t="s">
        <v>704</v>
      </c>
      <c r="B766" t="s">
        <v>705</v>
      </c>
      <c r="C766" t="s">
        <v>706</v>
      </c>
      <c r="D766" t="s">
        <v>44</v>
      </c>
      <c r="E766" t="s">
        <v>29</v>
      </c>
      <c r="F766">
        <v>48</v>
      </c>
      <c r="G766" t="s">
        <v>1886</v>
      </c>
      <c r="H766" t="str">
        <f t="shared" si="85"/>
        <v>10</v>
      </c>
      <c r="I766" t="str">
        <f t="shared" si="86"/>
        <v>04</v>
      </c>
      <c r="J766" t="str">
        <f t="shared" si="87"/>
        <v>2023</v>
      </c>
      <c r="K766" t="s">
        <v>1619</v>
      </c>
      <c r="L766" t="s">
        <v>128</v>
      </c>
      <c r="M766" t="s">
        <v>270</v>
      </c>
      <c r="N766" t="s">
        <v>130</v>
      </c>
      <c r="O766" t="s">
        <v>33</v>
      </c>
      <c r="P766" t="s">
        <v>211</v>
      </c>
      <c r="Q766" t="s">
        <v>212</v>
      </c>
      <c r="R766">
        <v>1</v>
      </c>
      <c r="S766">
        <v>9995</v>
      </c>
      <c r="T766">
        <v>5997</v>
      </c>
      <c r="U766">
        <v>148</v>
      </c>
      <c r="V766">
        <f t="shared" si="88"/>
        <v>3998</v>
      </c>
      <c r="W766" t="s">
        <v>566</v>
      </c>
      <c r="X766" t="s">
        <v>55</v>
      </c>
      <c r="Y766" t="s">
        <v>37</v>
      </c>
      <c r="Z766">
        <f t="shared" si="89"/>
        <v>2148.7555932203386</v>
      </c>
      <c r="AA766" t="s">
        <v>724</v>
      </c>
      <c r="AB766" t="s">
        <v>48</v>
      </c>
      <c r="AC766" t="s">
        <v>48</v>
      </c>
      <c r="AD766" t="str">
        <f t="shared" si="84"/>
        <v>bad</v>
      </c>
    </row>
    <row r="767" spans="1:30" x14ac:dyDescent="0.35">
      <c r="A767" t="s">
        <v>113</v>
      </c>
      <c r="B767" t="s">
        <v>114</v>
      </c>
      <c r="C767" t="s">
        <v>115</v>
      </c>
      <c r="D767" t="s">
        <v>44</v>
      </c>
      <c r="E767" t="s">
        <v>29</v>
      </c>
      <c r="F767">
        <v>52</v>
      </c>
      <c r="G767" t="s">
        <v>1886</v>
      </c>
      <c r="H767" t="str">
        <f t="shared" si="85"/>
        <v>10</v>
      </c>
      <c r="I767" t="str">
        <f t="shared" si="86"/>
        <v>04</v>
      </c>
      <c r="J767" t="str">
        <f t="shared" si="87"/>
        <v>2023</v>
      </c>
      <c r="K767" t="s">
        <v>1620</v>
      </c>
      <c r="L767" t="s">
        <v>128</v>
      </c>
      <c r="M767" t="s">
        <v>270</v>
      </c>
      <c r="N767" t="s">
        <v>130</v>
      </c>
      <c r="O767" t="s">
        <v>33</v>
      </c>
      <c r="P767" t="s">
        <v>312</v>
      </c>
      <c r="Q767" t="s">
        <v>313</v>
      </c>
      <c r="R767">
        <v>1</v>
      </c>
      <c r="S767">
        <v>9995</v>
      </c>
      <c r="T767">
        <v>3199</v>
      </c>
      <c r="U767">
        <v>0</v>
      </c>
      <c r="V767">
        <f t="shared" si="88"/>
        <v>6796</v>
      </c>
      <c r="W767" t="s">
        <v>35</v>
      </c>
      <c r="X767" t="s">
        <v>55</v>
      </c>
      <c r="Y767" t="s">
        <v>37</v>
      </c>
      <c r="Z767">
        <f t="shared" si="89"/>
        <v>3652.5620338983049</v>
      </c>
      <c r="AA767" t="s">
        <v>724</v>
      </c>
      <c r="AB767" t="s">
        <v>48</v>
      </c>
      <c r="AC767" t="s">
        <v>48</v>
      </c>
      <c r="AD767" t="str">
        <f t="shared" si="84"/>
        <v>bad</v>
      </c>
    </row>
    <row r="768" spans="1:30" x14ac:dyDescent="0.35">
      <c r="A768" t="s">
        <v>97</v>
      </c>
      <c r="B768" t="s">
        <v>98</v>
      </c>
      <c r="C768" t="s">
        <v>99</v>
      </c>
      <c r="D768" t="s">
        <v>72</v>
      </c>
      <c r="E768" t="s">
        <v>29</v>
      </c>
      <c r="F768">
        <v>51</v>
      </c>
      <c r="G768" t="s">
        <v>1891</v>
      </c>
      <c r="H768" t="str">
        <f t="shared" si="85"/>
        <v>11</v>
      </c>
      <c r="I768" t="str">
        <f t="shared" si="86"/>
        <v>04</v>
      </c>
      <c r="J768" t="str">
        <f t="shared" si="87"/>
        <v>2023</v>
      </c>
      <c r="K768" t="s">
        <v>1621</v>
      </c>
      <c r="L768" t="s">
        <v>128</v>
      </c>
      <c r="M768" t="s">
        <v>270</v>
      </c>
      <c r="N768" t="s">
        <v>130</v>
      </c>
      <c r="O768" t="s">
        <v>33</v>
      </c>
      <c r="P768" t="s">
        <v>218</v>
      </c>
      <c r="Q768" t="s">
        <v>219</v>
      </c>
      <c r="R768">
        <v>1</v>
      </c>
      <c r="S768">
        <v>9995</v>
      </c>
      <c r="T768">
        <v>5997</v>
      </c>
      <c r="U768">
        <v>0</v>
      </c>
      <c r="V768">
        <f t="shared" si="88"/>
        <v>3998</v>
      </c>
      <c r="W768" t="s">
        <v>35</v>
      </c>
      <c r="X768" t="s">
        <v>75</v>
      </c>
      <c r="Y768" t="s">
        <v>37</v>
      </c>
      <c r="Z768">
        <f t="shared" si="89"/>
        <v>2148.7555932203386</v>
      </c>
      <c r="AA768" t="s">
        <v>856</v>
      </c>
      <c r="AB768" t="s">
        <v>48</v>
      </c>
      <c r="AC768" t="s">
        <v>48</v>
      </c>
      <c r="AD768" t="str">
        <f t="shared" si="84"/>
        <v>bad</v>
      </c>
    </row>
    <row r="769" spans="1:30" x14ac:dyDescent="0.35">
      <c r="A769" t="s">
        <v>568</v>
      </c>
      <c r="B769" t="s">
        <v>569</v>
      </c>
      <c r="C769" t="s">
        <v>570</v>
      </c>
      <c r="D769" t="s">
        <v>44</v>
      </c>
      <c r="E769" t="s">
        <v>29</v>
      </c>
      <c r="F769">
        <v>61</v>
      </c>
      <c r="G769" t="s">
        <v>1884</v>
      </c>
      <c r="H769" t="str">
        <f t="shared" si="85"/>
        <v>12</v>
      </c>
      <c r="I769" t="str">
        <f t="shared" si="86"/>
        <v>04</v>
      </c>
      <c r="J769" t="str">
        <f t="shared" si="87"/>
        <v>2023</v>
      </c>
      <c r="K769" t="s">
        <v>1616</v>
      </c>
      <c r="L769" t="s">
        <v>128</v>
      </c>
      <c r="M769" t="s">
        <v>270</v>
      </c>
      <c r="N769" t="s">
        <v>130</v>
      </c>
      <c r="O769" t="s">
        <v>33</v>
      </c>
      <c r="P769" t="s">
        <v>211</v>
      </c>
      <c r="Q769" t="s">
        <v>212</v>
      </c>
      <c r="R769">
        <v>1</v>
      </c>
      <c r="S769">
        <v>9995</v>
      </c>
      <c r="T769">
        <v>5997</v>
      </c>
      <c r="U769">
        <v>0</v>
      </c>
      <c r="V769">
        <f t="shared" si="88"/>
        <v>3998</v>
      </c>
      <c r="W769" t="s">
        <v>566</v>
      </c>
      <c r="X769" t="s">
        <v>55</v>
      </c>
      <c r="Y769" t="s">
        <v>37</v>
      </c>
      <c r="Z769">
        <f t="shared" si="89"/>
        <v>2148.7555932203386</v>
      </c>
      <c r="AA769" t="s">
        <v>724</v>
      </c>
      <c r="AB769" t="s">
        <v>48</v>
      </c>
      <c r="AC769" t="s">
        <v>48</v>
      </c>
      <c r="AD769" t="str">
        <f t="shared" si="84"/>
        <v>bad</v>
      </c>
    </row>
    <row r="770" spans="1:30" x14ac:dyDescent="0.35">
      <c r="A770" t="s">
        <v>143</v>
      </c>
      <c r="B770" t="s">
        <v>144</v>
      </c>
      <c r="C770" t="s">
        <v>145</v>
      </c>
      <c r="D770" t="s">
        <v>44</v>
      </c>
      <c r="E770" t="s">
        <v>29</v>
      </c>
      <c r="F770">
        <v>38</v>
      </c>
      <c r="G770" t="s">
        <v>1884</v>
      </c>
      <c r="H770" t="str">
        <f t="shared" si="85"/>
        <v>12</v>
      </c>
      <c r="I770" t="str">
        <f t="shared" si="86"/>
        <v>04</v>
      </c>
      <c r="J770" t="str">
        <f t="shared" si="87"/>
        <v>2023</v>
      </c>
      <c r="K770" t="s">
        <v>1622</v>
      </c>
      <c r="L770" t="s">
        <v>128</v>
      </c>
      <c r="M770" t="s">
        <v>270</v>
      </c>
      <c r="N770" t="s">
        <v>130</v>
      </c>
      <c r="O770" t="s">
        <v>33</v>
      </c>
      <c r="P770" t="s">
        <v>119</v>
      </c>
      <c r="Q770" t="s">
        <v>120</v>
      </c>
      <c r="R770">
        <v>1</v>
      </c>
      <c r="S770">
        <v>9995</v>
      </c>
      <c r="T770">
        <v>0</v>
      </c>
      <c r="U770">
        <v>0</v>
      </c>
      <c r="V770">
        <f t="shared" si="88"/>
        <v>9995</v>
      </c>
      <c r="W770" t="s">
        <v>35</v>
      </c>
      <c r="X770" t="s">
        <v>47</v>
      </c>
      <c r="Y770" t="s">
        <v>37</v>
      </c>
      <c r="Z770">
        <f t="shared" si="89"/>
        <v>5371.8889830508479</v>
      </c>
      <c r="AA770" t="s">
        <v>847</v>
      </c>
      <c r="AB770" t="s">
        <v>38</v>
      </c>
      <c r="AC770" t="s">
        <v>38</v>
      </c>
      <c r="AD770" t="str">
        <f t="shared" ref="AD770:AD833" si="90">IF(Z770&gt;10000,"good","bad")</f>
        <v>bad</v>
      </c>
    </row>
    <row r="771" spans="1:30" x14ac:dyDescent="0.35">
      <c r="A771" t="s">
        <v>63</v>
      </c>
      <c r="B771" t="s">
        <v>64</v>
      </c>
      <c r="C771" t="s">
        <v>65</v>
      </c>
      <c r="D771" t="s">
        <v>44</v>
      </c>
      <c r="E771" t="s">
        <v>29</v>
      </c>
      <c r="F771">
        <v>101</v>
      </c>
      <c r="G771" t="s">
        <v>1872</v>
      </c>
      <c r="H771" t="str">
        <f t="shared" ref="H771:H834" si="91">TEXT(G771,"DD")</f>
        <v>14</v>
      </c>
      <c r="I771" t="str">
        <f t="shared" ref="I771:I834" si="92">TEXT(G771,"MM")</f>
        <v>04</v>
      </c>
      <c r="J771" t="str">
        <f t="shared" ref="J771:J834" si="93">TEXT(G771,"YYYY")</f>
        <v>2023</v>
      </c>
      <c r="K771" t="s">
        <v>1623</v>
      </c>
      <c r="L771" t="s">
        <v>128</v>
      </c>
      <c r="M771" t="s">
        <v>270</v>
      </c>
      <c r="N771" t="s">
        <v>130</v>
      </c>
      <c r="O771" t="s">
        <v>33</v>
      </c>
      <c r="P771" t="s">
        <v>56</v>
      </c>
      <c r="Q771" t="s">
        <v>57</v>
      </c>
      <c r="R771">
        <v>1</v>
      </c>
      <c r="S771">
        <v>9995</v>
      </c>
      <c r="T771">
        <v>3998</v>
      </c>
      <c r="U771">
        <v>0</v>
      </c>
      <c r="V771">
        <f t="shared" si="88"/>
        <v>5997</v>
      </c>
      <c r="W771" t="s">
        <v>35</v>
      </c>
      <c r="X771" t="s">
        <v>47</v>
      </c>
      <c r="Y771" t="s">
        <v>37</v>
      </c>
      <c r="Z771">
        <f t="shared" si="89"/>
        <v>3223.1333898305088</v>
      </c>
      <c r="AA771" t="s">
        <v>847</v>
      </c>
      <c r="AB771" t="s">
        <v>48</v>
      </c>
      <c r="AC771" t="s">
        <v>48</v>
      </c>
      <c r="AD771" t="str">
        <f t="shared" si="90"/>
        <v>bad</v>
      </c>
    </row>
    <row r="772" spans="1:30" x14ac:dyDescent="0.35">
      <c r="A772" t="s">
        <v>585</v>
      </c>
      <c r="B772" t="s">
        <v>586</v>
      </c>
      <c r="C772" t="s">
        <v>587</v>
      </c>
      <c r="D772" t="s">
        <v>50</v>
      </c>
      <c r="E772" t="s">
        <v>29</v>
      </c>
      <c r="F772">
        <v>96</v>
      </c>
      <c r="G772" t="s">
        <v>1872</v>
      </c>
      <c r="H772" t="str">
        <f t="shared" si="91"/>
        <v>14</v>
      </c>
      <c r="I772" t="str">
        <f t="shared" si="92"/>
        <v>04</v>
      </c>
      <c r="J772" t="str">
        <f t="shared" si="93"/>
        <v>2023</v>
      </c>
      <c r="K772" t="s">
        <v>1624</v>
      </c>
      <c r="L772" t="s">
        <v>128</v>
      </c>
      <c r="M772" t="s">
        <v>270</v>
      </c>
      <c r="N772" t="s">
        <v>130</v>
      </c>
      <c r="O772" t="s">
        <v>33</v>
      </c>
      <c r="P772" t="s">
        <v>424</v>
      </c>
      <c r="Q772" t="s">
        <v>424</v>
      </c>
      <c r="R772">
        <v>1</v>
      </c>
      <c r="S772">
        <v>9995</v>
      </c>
      <c r="T772">
        <v>0</v>
      </c>
      <c r="U772">
        <v>0</v>
      </c>
      <c r="V772">
        <f t="shared" si="88"/>
        <v>9995</v>
      </c>
      <c r="W772" t="s">
        <v>566</v>
      </c>
      <c r="X772" t="s">
        <v>53</v>
      </c>
      <c r="Y772" t="s">
        <v>37</v>
      </c>
      <c r="Z772">
        <f t="shared" si="89"/>
        <v>5371.8889830508479</v>
      </c>
      <c r="AA772" t="s">
        <v>722</v>
      </c>
      <c r="AB772" t="s">
        <v>38</v>
      </c>
      <c r="AC772" t="s">
        <v>38</v>
      </c>
      <c r="AD772" t="str">
        <f t="shared" si="90"/>
        <v>bad</v>
      </c>
    </row>
    <row r="773" spans="1:30" x14ac:dyDescent="0.35">
      <c r="A773" t="s">
        <v>561</v>
      </c>
      <c r="B773" t="s">
        <v>562</v>
      </c>
      <c r="C773" t="s">
        <v>563</v>
      </c>
      <c r="D773" t="s">
        <v>44</v>
      </c>
      <c r="E773" t="s">
        <v>29</v>
      </c>
      <c r="F773">
        <v>93</v>
      </c>
      <c r="G773" t="s">
        <v>1872</v>
      </c>
      <c r="H773" t="str">
        <f t="shared" si="91"/>
        <v>14</v>
      </c>
      <c r="I773" t="str">
        <f t="shared" si="92"/>
        <v>04</v>
      </c>
      <c r="J773" t="str">
        <f t="shared" si="93"/>
        <v>2023</v>
      </c>
      <c r="K773" t="s">
        <v>1625</v>
      </c>
      <c r="L773" t="s">
        <v>128</v>
      </c>
      <c r="M773" t="s">
        <v>270</v>
      </c>
      <c r="N773" t="s">
        <v>130</v>
      </c>
      <c r="O773" t="s">
        <v>33</v>
      </c>
      <c r="P773" t="s">
        <v>248</v>
      </c>
      <c r="Q773" t="s">
        <v>249</v>
      </c>
      <c r="R773">
        <v>1</v>
      </c>
      <c r="S773">
        <v>9995</v>
      </c>
      <c r="T773">
        <v>3998</v>
      </c>
      <c r="U773">
        <v>0</v>
      </c>
      <c r="V773">
        <f t="shared" si="88"/>
        <v>5997</v>
      </c>
      <c r="W773" t="s">
        <v>566</v>
      </c>
      <c r="X773" t="s">
        <v>55</v>
      </c>
      <c r="Y773" t="s">
        <v>37</v>
      </c>
      <c r="Z773">
        <f t="shared" si="89"/>
        <v>3223.1333898305088</v>
      </c>
      <c r="AA773" t="s">
        <v>724</v>
      </c>
      <c r="AB773" t="s">
        <v>48</v>
      </c>
      <c r="AC773" t="s">
        <v>48</v>
      </c>
      <c r="AD773" t="str">
        <f t="shared" si="90"/>
        <v>bad</v>
      </c>
    </row>
    <row r="774" spans="1:30" x14ac:dyDescent="0.35">
      <c r="A774" t="s">
        <v>575</v>
      </c>
      <c r="B774" t="s">
        <v>576</v>
      </c>
      <c r="C774" t="s">
        <v>577</v>
      </c>
      <c r="D774" t="s">
        <v>44</v>
      </c>
      <c r="E774" t="s">
        <v>29</v>
      </c>
      <c r="F774">
        <v>261</v>
      </c>
      <c r="G774" t="s">
        <v>1872</v>
      </c>
      <c r="H774" t="str">
        <f t="shared" si="91"/>
        <v>14</v>
      </c>
      <c r="I774" t="str">
        <f t="shared" si="92"/>
        <v>04</v>
      </c>
      <c r="J774" t="str">
        <f t="shared" si="93"/>
        <v>2023</v>
      </c>
      <c r="K774" t="s">
        <v>1626</v>
      </c>
      <c r="L774" t="s">
        <v>128</v>
      </c>
      <c r="M774" t="s">
        <v>270</v>
      </c>
      <c r="N774" t="s">
        <v>130</v>
      </c>
      <c r="O774" t="s">
        <v>33</v>
      </c>
      <c r="P774" t="s">
        <v>235</v>
      </c>
      <c r="Q774" t="s">
        <v>236</v>
      </c>
      <c r="R774">
        <v>1</v>
      </c>
      <c r="S774">
        <v>9995</v>
      </c>
      <c r="T774">
        <v>3998</v>
      </c>
      <c r="U774">
        <v>0</v>
      </c>
      <c r="V774">
        <f t="shared" si="88"/>
        <v>5997</v>
      </c>
      <c r="W774" t="s">
        <v>566</v>
      </c>
      <c r="X774" t="s">
        <v>55</v>
      </c>
      <c r="Y774" t="s">
        <v>37</v>
      </c>
      <c r="Z774">
        <f t="shared" si="89"/>
        <v>3223.1333898305088</v>
      </c>
      <c r="AA774" t="s">
        <v>724</v>
      </c>
      <c r="AB774" t="s">
        <v>48</v>
      </c>
      <c r="AC774" t="s">
        <v>48</v>
      </c>
      <c r="AD774" t="str">
        <f t="shared" si="90"/>
        <v>bad</v>
      </c>
    </row>
    <row r="775" spans="1:30" x14ac:dyDescent="0.35">
      <c r="A775" t="s">
        <v>113</v>
      </c>
      <c r="B775" t="s">
        <v>114</v>
      </c>
      <c r="C775" t="s">
        <v>115</v>
      </c>
      <c r="D775" t="s">
        <v>44</v>
      </c>
      <c r="E775" t="s">
        <v>29</v>
      </c>
      <c r="F775">
        <v>81</v>
      </c>
      <c r="G775" t="s">
        <v>1872</v>
      </c>
      <c r="H775" t="str">
        <f t="shared" si="91"/>
        <v>14</v>
      </c>
      <c r="I775" t="str">
        <f t="shared" si="92"/>
        <v>04</v>
      </c>
      <c r="J775" t="str">
        <f t="shared" si="93"/>
        <v>2023</v>
      </c>
      <c r="K775" t="s">
        <v>1627</v>
      </c>
      <c r="L775" t="s">
        <v>128</v>
      </c>
      <c r="M775" t="s">
        <v>270</v>
      </c>
      <c r="N775" t="s">
        <v>130</v>
      </c>
      <c r="O775" t="s">
        <v>33</v>
      </c>
      <c r="P775" t="s">
        <v>381</v>
      </c>
      <c r="Q775" t="s">
        <v>382</v>
      </c>
      <c r="R775">
        <v>1</v>
      </c>
      <c r="S775">
        <v>9995</v>
      </c>
      <c r="T775">
        <v>3998</v>
      </c>
      <c r="U775">
        <v>0</v>
      </c>
      <c r="V775">
        <f t="shared" si="88"/>
        <v>5997</v>
      </c>
      <c r="W775" t="s">
        <v>35</v>
      </c>
      <c r="X775" t="s">
        <v>55</v>
      </c>
      <c r="Y775" t="s">
        <v>37</v>
      </c>
      <c r="Z775">
        <f t="shared" si="89"/>
        <v>3223.1333898305088</v>
      </c>
      <c r="AA775" t="s">
        <v>724</v>
      </c>
      <c r="AB775" t="s">
        <v>48</v>
      </c>
      <c r="AC775" t="s">
        <v>48</v>
      </c>
      <c r="AD775" t="str">
        <f t="shared" si="90"/>
        <v>bad</v>
      </c>
    </row>
    <row r="776" spans="1:30" x14ac:dyDescent="0.35">
      <c r="A776" t="s">
        <v>704</v>
      </c>
      <c r="B776" t="s">
        <v>705</v>
      </c>
      <c r="C776" t="s">
        <v>706</v>
      </c>
      <c r="D776" t="s">
        <v>44</v>
      </c>
      <c r="E776" t="s">
        <v>29</v>
      </c>
      <c r="F776">
        <v>79</v>
      </c>
      <c r="G776" t="s">
        <v>1892</v>
      </c>
      <c r="H776" t="str">
        <f t="shared" si="91"/>
        <v>15</v>
      </c>
      <c r="I776" t="str">
        <f t="shared" si="92"/>
        <v>04</v>
      </c>
      <c r="J776" t="str">
        <f t="shared" si="93"/>
        <v>2023</v>
      </c>
      <c r="K776" t="s">
        <v>1628</v>
      </c>
      <c r="L776" t="s">
        <v>128</v>
      </c>
      <c r="M776" t="s">
        <v>270</v>
      </c>
      <c r="N776" t="s">
        <v>130</v>
      </c>
      <c r="O776" t="s">
        <v>33</v>
      </c>
      <c r="P776" t="s">
        <v>302</v>
      </c>
      <c r="Q776" t="s">
        <v>303</v>
      </c>
      <c r="R776">
        <v>1</v>
      </c>
      <c r="S776">
        <v>9995</v>
      </c>
      <c r="T776">
        <v>5997</v>
      </c>
      <c r="U776">
        <v>0</v>
      </c>
      <c r="V776">
        <f t="shared" si="88"/>
        <v>3998</v>
      </c>
      <c r="W776" t="s">
        <v>566</v>
      </c>
      <c r="X776" t="s">
        <v>55</v>
      </c>
      <c r="Y776" t="s">
        <v>37</v>
      </c>
      <c r="Z776">
        <f t="shared" si="89"/>
        <v>2148.7555932203386</v>
      </c>
      <c r="AA776" t="s">
        <v>724</v>
      </c>
      <c r="AB776" t="s">
        <v>48</v>
      </c>
      <c r="AC776" t="s">
        <v>48</v>
      </c>
      <c r="AD776" t="str">
        <f t="shared" si="90"/>
        <v>bad</v>
      </c>
    </row>
    <row r="777" spans="1:30" x14ac:dyDescent="0.35">
      <c r="A777" t="s">
        <v>143</v>
      </c>
      <c r="B777" t="s">
        <v>144</v>
      </c>
      <c r="C777" t="s">
        <v>145</v>
      </c>
      <c r="D777" t="s">
        <v>44</v>
      </c>
      <c r="E777" t="s">
        <v>29</v>
      </c>
      <c r="F777">
        <v>51</v>
      </c>
      <c r="G777" t="s">
        <v>1892</v>
      </c>
      <c r="H777" t="str">
        <f t="shared" si="91"/>
        <v>15</v>
      </c>
      <c r="I777" t="str">
        <f t="shared" si="92"/>
        <v>04</v>
      </c>
      <c r="J777" t="str">
        <f t="shared" si="93"/>
        <v>2023</v>
      </c>
      <c r="K777" t="s">
        <v>1629</v>
      </c>
      <c r="L777" t="s">
        <v>128</v>
      </c>
      <c r="M777" t="s">
        <v>270</v>
      </c>
      <c r="N777" t="s">
        <v>130</v>
      </c>
      <c r="O777" t="s">
        <v>33</v>
      </c>
      <c r="P777" t="s">
        <v>248</v>
      </c>
      <c r="Q777" t="s">
        <v>249</v>
      </c>
      <c r="R777">
        <v>1</v>
      </c>
      <c r="S777">
        <v>9995</v>
      </c>
      <c r="T777">
        <v>0</v>
      </c>
      <c r="U777">
        <v>0</v>
      </c>
      <c r="V777">
        <f t="shared" si="88"/>
        <v>9995</v>
      </c>
      <c r="W777" t="s">
        <v>35</v>
      </c>
      <c r="X777" t="s">
        <v>55</v>
      </c>
      <c r="Y777" t="s">
        <v>37</v>
      </c>
      <c r="Z777">
        <f t="shared" si="89"/>
        <v>5371.8889830508479</v>
      </c>
      <c r="AA777" t="s">
        <v>724</v>
      </c>
      <c r="AB777" t="s">
        <v>38</v>
      </c>
      <c r="AC777" t="s">
        <v>38</v>
      </c>
      <c r="AD777" t="str">
        <f t="shared" si="90"/>
        <v>bad</v>
      </c>
    </row>
    <row r="778" spans="1:30" x14ac:dyDescent="0.35">
      <c r="A778" t="s">
        <v>714</v>
      </c>
      <c r="B778" t="s">
        <v>715</v>
      </c>
      <c r="C778" t="s">
        <v>716</v>
      </c>
      <c r="D778" t="s">
        <v>44</v>
      </c>
      <c r="E778" t="s">
        <v>29</v>
      </c>
      <c r="F778">
        <v>87</v>
      </c>
      <c r="G778" t="s">
        <v>1892</v>
      </c>
      <c r="H778" t="str">
        <f t="shared" si="91"/>
        <v>15</v>
      </c>
      <c r="I778" t="str">
        <f t="shared" si="92"/>
        <v>04</v>
      </c>
      <c r="J778" t="str">
        <f t="shared" si="93"/>
        <v>2023</v>
      </c>
      <c r="K778" t="s">
        <v>1630</v>
      </c>
      <c r="L778" t="s">
        <v>128</v>
      </c>
      <c r="M778" t="s">
        <v>270</v>
      </c>
      <c r="N778" t="s">
        <v>130</v>
      </c>
      <c r="O778" t="s">
        <v>33</v>
      </c>
      <c r="P778" t="s">
        <v>229</v>
      </c>
      <c r="Q778" t="s">
        <v>230</v>
      </c>
      <c r="R778">
        <v>1</v>
      </c>
      <c r="S778">
        <v>9995</v>
      </c>
      <c r="T778">
        <v>0</v>
      </c>
      <c r="U778">
        <v>500</v>
      </c>
      <c r="V778">
        <f t="shared" si="88"/>
        <v>9995</v>
      </c>
      <c r="W778" t="s">
        <v>566</v>
      </c>
      <c r="X778" t="s">
        <v>55</v>
      </c>
      <c r="Y778" t="s">
        <v>37</v>
      </c>
      <c r="Z778">
        <f t="shared" si="89"/>
        <v>5371.8889830508479</v>
      </c>
      <c r="AA778" t="s">
        <v>724</v>
      </c>
      <c r="AB778" t="s">
        <v>38</v>
      </c>
      <c r="AC778" t="s">
        <v>38</v>
      </c>
      <c r="AD778" t="str">
        <f t="shared" si="90"/>
        <v>bad</v>
      </c>
    </row>
    <row r="779" spans="1:30" x14ac:dyDescent="0.35">
      <c r="A779" t="s">
        <v>575</v>
      </c>
      <c r="B779" t="s">
        <v>576</v>
      </c>
      <c r="C779" t="s">
        <v>577</v>
      </c>
      <c r="D779" t="s">
        <v>44</v>
      </c>
      <c r="E779" t="s">
        <v>29</v>
      </c>
      <c r="F779">
        <v>290</v>
      </c>
      <c r="G779" t="s">
        <v>1892</v>
      </c>
      <c r="H779" t="str">
        <f t="shared" si="91"/>
        <v>15</v>
      </c>
      <c r="I779" t="str">
        <f t="shared" si="92"/>
        <v>04</v>
      </c>
      <c r="J779" t="str">
        <f t="shared" si="93"/>
        <v>2023</v>
      </c>
      <c r="K779" t="s">
        <v>1631</v>
      </c>
      <c r="L779" t="s">
        <v>128</v>
      </c>
      <c r="M779" t="s">
        <v>270</v>
      </c>
      <c r="N779" t="s">
        <v>130</v>
      </c>
      <c r="O779" t="s">
        <v>33</v>
      </c>
      <c r="P779" t="s">
        <v>302</v>
      </c>
      <c r="Q779" t="s">
        <v>303</v>
      </c>
      <c r="R779">
        <v>1</v>
      </c>
      <c r="S779">
        <v>9995</v>
      </c>
      <c r="T779">
        <v>5997</v>
      </c>
      <c r="U779">
        <v>0</v>
      </c>
      <c r="V779">
        <f t="shared" si="88"/>
        <v>3998</v>
      </c>
      <c r="W779" t="s">
        <v>566</v>
      </c>
      <c r="X779" t="s">
        <v>55</v>
      </c>
      <c r="Y779" t="s">
        <v>37</v>
      </c>
      <c r="Z779">
        <f t="shared" si="89"/>
        <v>2148.7555932203386</v>
      </c>
      <c r="AA779" t="s">
        <v>724</v>
      </c>
      <c r="AB779" t="s">
        <v>48</v>
      </c>
      <c r="AC779" t="s">
        <v>48</v>
      </c>
      <c r="AD779" t="str">
        <f t="shared" si="90"/>
        <v>bad</v>
      </c>
    </row>
    <row r="780" spans="1:30" x14ac:dyDescent="0.35">
      <c r="A780" t="s">
        <v>575</v>
      </c>
      <c r="B780" t="s">
        <v>576</v>
      </c>
      <c r="C780" t="s">
        <v>577</v>
      </c>
      <c r="D780" t="s">
        <v>44</v>
      </c>
      <c r="E780" t="s">
        <v>29</v>
      </c>
      <c r="F780">
        <v>299</v>
      </c>
      <c r="G780" t="s">
        <v>1892</v>
      </c>
      <c r="H780" t="str">
        <f t="shared" si="91"/>
        <v>15</v>
      </c>
      <c r="I780" t="str">
        <f t="shared" si="92"/>
        <v>04</v>
      </c>
      <c r="J780" t="str">
        <f t="shared" si="93"/>
        <v>2023</v>
      </c>
      <c r="K780" t="s">
        <v>1632</v>
      </c>
      <c r="L780" t="s">
        <v>128</v>
      </c>
      <c r="M780" t="s">
        <v>270</v>
      </c>
      <c r="N780" t="s">
        <v>130</v>
      </c>
      <c r="O780" t="s">
        <v>33</v>
      </c>
      <c r="P780" t="s">
        <v>1633</v>
      </c>
      <c r="Q780" t="s">
        <v>1633</v>
      </c>
      <c r="R780">
        <v>1</v>
      </c>
      <c r="S780">
        <v>9995</v>
      </c>
      <c r="T780">
        <v>0</v>
      </c>
      <c r="U780">
        <v>1000</v>
      </c>
      <c r="V780">
        <f t="shared" si="88"/>
        <v>9995</v>
      </c>
      <c r="W780" t="s">
        <v>566</v>
      </c>
      <c r="X780" t="s">
        <v>55</v>
      </c>
      <c r="Y780" t="s">
        <v>37</v>
      </c>
      <c r="Z780">
        <f t="shared" si="89"/>
        <v>5371.8889830508479</v>
      </c>
      <c r="AA780" t="s">
        <v>724</v>
      </c>
      <c r="AB780" t="s">
        <v>38</v>
      </c>
      <c r="AC780" t="s">
        <v>38</v>
      </c>
      <c r="AD780" t="str">
        <f t="shared" si="90"/>
        <v>bad</v>
      </c>
    </row>
    <row r="781" spans="1:30" x14ac:dyDescent="0.35">
      <c r="A781" t="s">
        <v>575</v>
      </c>
      <c r="B781" t="s">
        <v>576</v>
      </c>
      <c r="C781" t="s">
        <v>577</v>
      </c>
      <c r="D781" t="s">
        <v>50</v>
      </c>
      <c r="E781" t="s">
        <v>29</v>
      </c>
      <c r="F781">
        <v>336</v>
      </c>
      <c r="G781" t="s">
        <v>1876</v>
      </c>
      <c r="H781" t="str">
        <f t="shared" si="91"/>
        <v>16</v>
      </c>
      <c r="I781" t="str">
        <f t="shared" si="92"/>
        <v>04</v>
      </c>
      <c r="J781" t="str">
        <f t="shared" si="93"/>
        <v>2023</v>
      </c>
      <c r="K781" t="s">
        <v>1634</v>
      </c>
      <c r="L781" t="s">
        <v>128</v>
      </c>
      <c r="M781" t="s">
        <v>408</v>
      </c>
      <c r="N781" t="s">
        <v>130</v>
      </c>
      <c r="O781" t="s">
        <v>33</v>
      </c>
      <c r="P781" t="s">
        <v>1635</v>
      </c>
      <c r="Q781" t="s">
        <v>1636</v>
      </c>
      <c r="R781">
        <v>1</v>
      </c>
      <c r="S781">
        <v>9995</v>
      </c>
      <c r="T781">
        <v>2998</v>
      </c>
      <c r="U781">
        <v>0</v>
      </c>
      <c r="V781">
        <f t="shared" si="88"/>
        <v>6997</v>
      </c>
      <c r="W781" t="s">
        <v>566</v>
      </c>
      <c r="X781" t="s">
        <v>53</v>
      </c>
      <c r="Y781" t="s">
        <v>37</v>
      </c>
      <c r="Z781">
        <f t="shared" si="89"/>
        <v>3760.5910169491526</v>
      </c>
      <c r="AA781" t="s">
        <v>722</v>
      </c>
      <c r="AB781" t="s">
        <v>48</v>
      </c>
      <c r="AC781" t="s">
        <v>48</v>
      </c>
      <c r="AD781" t="str">
        <f t="shared" si="90"/>
        <v>bad</v>
      </c>
    </row>
    <row r="782" spans="1:30" x14ac:dyDescent="0.35">
      <c r="A782" t="s">
        <v>686</v>
      </c>
      <c r="B782" t="s">
        <v>687</v>
      </c>
      <c r="C782" t="s">
        <v>688</v>
      </c>
      <c r="D782" t="s">
        <v>44</v>
      </c>
      <c r="E782" t="s">
        <v>29</v>
      </c>
      <c r="F782">
        <v>43</v>
      </c>
      <c r="G782" t="s">
        <v>1876</v>
      </c>
      <c r="H782" t="str">
        <f t="shared" si="91"/>
        <v>16</v>
      </c>
      <c r="I782" t="str">
        <f t="shared" si="92"/>
        <v>04</v>
      </c>
      <c r="J782" t="str">
        <f t="shared" si="93"/>
        <v>2023</v>
      </c>
      <c r="K782" t="s">
        <v>1637</v>
      </c>
      <c r="L782" t="s">
        <v>128</v>
      </c>
      <c r="M782" t="s">
        <v>408</v>
      </c>
      <c r="N782" t="s">
        <v>130</v>
      </c>
      <c r="O782" t="s">
        <v>33</v>
      </c>
      <c r="P782" t="s">
        <v>235</v>
      </c>
      <c r="Q782" t="s">
        <v>236</v>
      </c>
      <c r="R782">
        <v>1</v>
      </c>
      <c r="S782">
        <v>9995</v>
      </c>
      <c r="T782">
        <v>3998</v>
      </c>
      <c r="U782">
        <v>0</v>
      </c>
      <c r="V782">
        <f t="shared" si="88"/>
        <v>5997</v>
      </c>
      <c r="W782" t="s">
        <v>690</v>
      </c>
      <c r="X782" t="s">
        <v>55</v>
      </c>
      <c r="Y782" t="s">
        <v>37</v>
      </c>
      <c r="Z782">
        <f t="shared" si="89"/>
        <v>3223.1333898305088</v>
      </c>
      <c r="AA782" t="s">
        <v>724</v>
      </c>
      <c r="AB782" t="s">
        <v>48</v>
      </c>
      <c r="AC782" t="s">
        <v>48</v>
      </c>
      <c r="AD782" t="str">
        <f t="shared" si="90"/>
        <v>bad</v>
      </c>
    </row>
    <row r="783" spans="1:30" x14ac:dyDescent="0.35">
      <c r="A783" t="s">
        <v>63</v>
      </c>
      <c r="B783" t="s">
        <v>64</v>
      </c>
      <c r="C783" t="s">
        <v>65</v>
      </c>
      <c r="D783" t="s">
        <v>50</v>
      </c>
      <c r="E783" t="s">
        <v>29</v>
      </c>
      <c r="F783">
        <v>116</v>
      </c>
      <c r="G783" t="s">
        <v>1876</v>
      </c>
      <c r="H783" t="str">
        <f t="shared" si="91"/>
        <v>16</v>
      </c>
      <c r="I783" t="str">
        <f t="shared" si="92"/>
        <v>04</v>
      </c>
      <c r="J783" t="str">
        <f t="shared" si="93"/>
        <v>2023</v>
      </c>
      <c r="K783" t="s">
        <v>1638</v>
      </c>
      <c r="L783" t="s">
        <v>128</v>
      </c>
      <c r="M783" t="s">
        <v>408</v>
      </c>
      <c r="N783" t="s">
        <v>130</v>
      </c>
      <c r="O783" t="s">
        <v>33</v>
      </c>
      <c r="P783" t="s">
        <v>423</v>
      </c>
      <c r="Q783" t="s">
        <v>424</v>
      </c>
      <c r="R783">
        <v>1</v>
      </c>
      <c r="S783">
        <v>9995</v>
      </c>
      <c r="T783">
        <v>0</v>
      </c>
      <c r="U783">
        <v>0</v>
      </c>
      <c r="V783">
        <f t="shared" si="88"/>
        <v>9995</v>
      </c>
      <c r="W783" t="s">
        <v>35</v>
      </c>
      <c r="X783" t="s">
        <v>53</v>
      </c>
      <c r="Y783" t="s">
        <v>37</v>
      </c>
      <c r="Z783">
        <f t="shared" si="89"/>
        <v>5371.8889830508479</v>
      </c>
      <c r="AA783" t="s">
        <v>722</v>
      </c>
      <c r="AB783" t="s">
        <v>38</v>
      </c>
      <c r="AC783" t="s">
        <v>38</v>
      </c>
      <c r="AD783" t="str">
        <f t="shared" si="90"/>
        <v>bad</v>
      </c>
    </row>
    <row r="784" spans="1:30" x14ac:dyDescent="0.35">
      <c r="A784" t="s">
        <v>585</v>
      </c>
      <c r="B784" t="s">
        <v>586</v>
      </c>
      <c r="C784" t="s">
        <v>587</v>
      </c>
      <c r="D784" t="s">
        <v>44</v>
      </c>
      <c r="E784" t="s">
        <v>29</v>
      </c>
      <c r="F784">
        <v>120</v>
      </c>
      <c r="G784" t="s">
        <v>1876</v>
      </c>
      <c r="H784" t="str">
        <f t="shared" si="91"/>
        <v>16</v>
      </c>
      <c r="I784" t="str">
        <f t="shared" si="92"/>
        <v>04</v>
      </c>
      <c r="J784" t="str">
        <f t="shared" si="93"/>
        <v>2023</v>
      </c>
      <c r="K784" t="s">
        <v>1639</v>
      </c>
      <c r="L784" t="s">
        <v>128</v>
      </c>
      <c r="M784" t="s">
        <v>408</v>
      </c>
      <c r="N784" t="s">
        <v>130</v>
      </c>
      <c r="O784" t="s">
        <v>33</v>
      </c>
      <c r="P784" t="s">
        <v>236</v>
      </c>
      <c r="Q784" t="s">
        <v>236</v>
      </c>
      <c r="R784">
        <v>1</v>
      </c>
      <c r="S784">
        <v>9995</v>
      </c>
      <c r="T784">
        <v>3998</v>
      </c>
      <c r="U784">
        <v>0</v>
      </c>
      <c r="V784">
        <f t="shared" si="88"/>
        <v>5997</v>
      </c>
      <c r="W784" t="s">
        <v>566</v>
      </c>
      <c r="X784" t="s">
        <v>55</v>
      </c>
      <c r="Y784" t="s">
        <v>37</v>
      </c>
      <c r="Z784">
        <f t="shared" si="89"/>
        <v>3223.1333898305088</v>
      </c>
      <c r="AA784" t="s">
        <v>724</v>
      </c>
      <c r="AB784" t="s">
        <v>48</v>
      </c>
      <c r="AC784" t="s">
        <v>48</v>
      </c>
      <c r="AD784" t="str">
        <f t="shared" si="90"/>
        <v>bad</v>
      </c>
    </row>
    <row r="785" spans="1:30" x14ac:dyDescent="0.35">
      <c r="A785" t="s">
        <v>585</v>
      </c>
      <c r="B785" t="s">
        <v>586</v>
      </c>
      <c r="C785" t="s">
        <v>587</v>
      </c>
      <c r="D785" t="s">
        <v>44</v>
      </c>
      <c r="E785" t="s">
        <v>29</v>
      </c>
      <c r="F785">
        <v>120</v>
      </c>
      <c r="G785" t="s">
        <v>1876</v>
      </c>
      <c r="H785" t="str">
        <f t="shared" si="91"/>
        <v>16</v>
      </c>
      <c r="I785" t="str">
        <f t="shared" si="92"/>
        <v>04</v>
      </c>
      <c r="J785" t="str">
        <f t="shared" si="93"/>
        <v>2023</v>
      </c>
      <c r="K785" t="s">
        <v>1640</v>
      </c>
      <c r="L785" t="s">
        <v>128</v>
      </c>
      <c r="M785" t="s">
        <v>408</v>
      </c>
      <c r="N785" t="s">
        <v>130</v>
      </c>
      <c r="O785" t="s">
        <v>33</v>
      </c>
      <c r="P785" t="s">
        <v>235</v>
      </c>
      <c r="Q785" t="s">
        <v>236</v>
      </c>
      <c r="R785">
        <v>1</v>
      </c>
      <c r="S785">
        <v>9995</v>
      </c>
      <c r="T785">
        <v>3998</v>
      </c>
      <c r="U785">
        <v>0</v>
      </c>
      <c r="V785">
        <f t="shared" si="88"/>
        <v>5997</v>
      </c>
      <c r="W785" t="s">
        <v>566</v>
      </c>
      <c r="X785" t="s">
        <v>55</v>
      </c>
      <c r="Y785" t="s">
        <v>37</v>
      </c>
      <c r="Z785">
        <f t="shared" si="89"/>
        <v>3223.1333898305088</v>
      </c>
      <c r="AA785" t="s">
        <v>724</v>
      </c>
      <c r="AB785" t="s">
        <v>48</v>
      </c>
      <c r="AC785" t="s">
        <v>48</v>
      </c>
      <c r="AD785" t="str">
        <f t="shared" si="90"/>
        <v>bad</v>
      </c>
    </row>
    <row r="786" spans="1:30" x14ac:dyDescent="0.35">
      <c r="A786" t="s">
        <v>714</v>
      </c>
      <c r="B786" t="s">
        <v>715</v>
      </c>
      <c r="C786" t="s">
        <v>716</v>
      </c>
      <c r="D786" t="s">
        <v>44</v>
      </c>
      <c r="E786" t="s">
        <v>29</v>
      </c>
      <c r="F786">
        <v>104</v>
      </c>
      <c r="G786" t="s">
        <v>1876</v>
      </c>
      <c r="H786" t="str">
        <f t="shared" si="91"/>
        <v>16</v>
      </c>
      <c r="I786" t="str">
        <f t="shared" si="92"/>
        <v>04</v>
      </c>
      <c r="J786" t="str">
        <f t="shared" si="93"/>
        <v>2023</v>
      </c>
      <c r="K786" t="s">
        <v>1641</v>
      </c>
      <c r="L786" t="s">
        <v>128</v>
      </c>
      <c r="M786" t="s">
        <v>408</v>
      </c>
      <c r="N786" t="s">
        <v>130</v>
      </c>
      <c r="O786" t="s">
        <v>33</v>
      </c>
      <c r="P786" t="s">
        <v>1642</v>
      </c>
      <c r="Q786" t="s">
        <v>1643</v>
      </c>
      <c r="R786">
        <v>1</v>
      </c>
      <c r="S786">
        <v>9995</v>
      </c>
      <c r="T786">
        <v>3998</v>
      </c>
      <c r="U786">
        <v>0</v>
      </c>
      <c r="V786">
        <f t="shared" si="88"/>
        <v>5997</v>
      </c>
      <c r="W786" t="s">
        <v>566</v>
      </c>
      <c r="X786" t="s">
        <v>55</v>
      </c>
      <c r="Y786" t="s">
        <v>37</v>
      </c>
      <c r="Z786">
        <f t="shared" si="89"/>
        <v>3223.1333898305088</v>
      </c>
      <c r="AA786" t="s">
        <v>724</v>
      </c>
      <c r="AB786" t="s">
        <v>48</v>
      </c>
      <c r="AC786" t="s">
        <v>48</v>
      </c>
      <c r="AD786" t="str">
        <f t="shared" si="90"/>
        <v>bad</v>
      </c>
    </row>
    <row r="787" spans="1:30" x14ac:dyDescent="0.35">
      <c r="A787" t="s">
        <v>708</v>
      </c>
      <c r="B787" t="s">
        <v>709</v>
      </c>
      <c r="C787" t="s">
        <v>710</v>
      </c>
      <c r="D787" t="s">
        <v>44</v>
      </c>
      <c r="E787" t="s">
        <v>29</v>
      </c>
      <c r="F787">
        <v>36</v>
      </c>
      <c r="G787" t="s">
        <v>1876</v>
      </c>
      <c r="H787" t="str">
        <f t="shared" si="91"/>
        <v>16</v>
      </c>
      <c r="I787" t="str">
        <f t="shared" si="92"/>
        <v>04</v>
      </c>
      <c r="J787" t="str">
        <f t="shared" si="93"/>
        <v>2023</v>
      </c>
      <c r="K787" t="s">
        <v>1644</v>
      </c>
      <c r="L787" t="s">
        <v>128</v>
      </c>
      <c r="M787" t="s">
        <v>408</v>
      </c>
      <c r="N787" t="s">
        <v>130</v>
      </c>
      <c r="O787" t="s">
        <v>33</v>
      </c>
      <c r="P787" t="s">
        <v>1645</v>
      </c>
      <c r="Q787" t="s">
        <v>1645</v>
      </c>
      <c r="R787">
        <v>1</v>
      </c>
      <c r="S787">
        <v>9995</v>
      </c>
      <c r="T787">
        <v>4998</v>
      </c>
      <c r="U787">
        <v>0</v>
      </c>
      <c r="V787">
        <f t="shared" si="88"/>
        <v>4997</v>
      </c>
      <c r="W787" t="s">
        <v>566</v>
      </c>
      <c r="X787" t="s">
        <v>55</v>
      </c>
      <c r="Y787" t="s">
        <v>37</v>
      </c>
      <c r="Z787">
        <f t="shared" si="89"/>
        <v>2685.6757627118645</v>
      </c>
      <c r="AA787" t="s">
        <v>724</v>
      </c>
      <c r="AB787" t="s">
        <v>48</v>
      </c>
      <c r="AC787" t="s">
        <v>48</v>
      </c>
      <c r="AD787" t="str">
        <f t="shared" si="90"/>
        <v>bad</v>
      </c>
    </row>
    <row r="788" spans="1:30" x14ac:dyDescent="0.35">
      <c r="A788" t="s">
        <v>585</v>
      </c>
      <c r="B788" t="s">
        <v>586</v>
      </c>
      <c r="C788" t="s">
        <v>587</v>
      </c>
      <c r="D788" t="s">
        <v>44</v>
      </c>
      <c r="E788" t="s">
        <v>29</v>
      </c>
      <c r="F788">
        <v>126</v>
      </c>
      <c r="G788" t="s">
        <v>1871</v>
      </c>
      <c r="H788" t="str">
        <f t="shared" si="91"/>
        <v>17</v>
      </c>
      <c r="I788" t="str">
        <f t="shared" si="92"/>
        <v>04</v>
      </c>
      <c r="J788" t="str">
        <f t="shared" si="93"/>
        <v>2023</v>
      </c>
      <c r="K788" t="s">
        <v>1646</v>
      </c>
      <c r="L788" t="s">
        <v>128</v>
      </c>
      <c r="M788" t="s">
        <v>408</v>
      </c>
      <c r="N788" t="s">
        <v>130</v>
      </c>
      <c r="O788" t="s">
        <v>33</v>
      </c>
      <c r="P788" t="s">
        <v>211</v>
      </c>
      <c r="Q788" t="s">
        <v>212</v>
      </c>
      <c r="R788">
        <v>1</v>
      </c>
      <c r="S788">
        <v>9995</v>
      </c>
      <c r="T788">
        <v>5997</v>
      </c>
      <c r="U788">
        <v>0</v>
      </c>
      <c r="V788">
        <f t="shared" si="88"/>
        <v>3998</v>
      </c>
      <c r="W788" t="s">
        <v>566</v>
      </c>
      <c r="X788" t="s">
        <v>55</v>
      </c>
      <c r="Y788" t="s">
        <v>37</v>
      </c>
      <c r="Z788">
        <f t="shared" si="89"/>
        <v>2148.7555932203386</v>
      </c>
      <c r="AA788" t="s">
        <v>724</v>
      </c>
      <c r="AB788" t="s">
        <v>48</v>
      </c>
      <c r="AC788" t="s">
        <v>48</v>
      </c>
      <c r="AD788" t="str">
        <f t="shared" si="90"/>
        <v>bad</v>
      </c>
    </row>
    <row r="789" spans="1:30" x14ac:dyDescent="0.35">
      <c r="A789" t="s">
        <v>113</v>
      </c>
      <c r="B789" t="s">
        <v>114</v>
      </c>
      <c r="C789" t="s">
        <v>115</v>
      </c>
      <c r="D789" t="s">
        <v>44</v>
      </c>
      <c r="E789" t="s">
        <v>29</v>
      </c>
      <c r="F789">
        <v>105</v>
      </c>
      <c r="G789" t="s">
        <v>1873</v>
      </c>
      <c r="H789" t="str">
        <f t="shared" si="91"/>
        <v>18</v>
      </c>
      <c r="I789" t="str">
        <f t="shared" si="92"/>
        <v>04</v>
      </c>
      <c r="J789" t="str">
        <f t="shared" si="93"/>
        <v>2023</v>
      </c>
      <c r="K789" t="s">
        <v>1647</v>
      </c>
      <c r="L789" t="s">
        <v>128</v>
      </c>
      <c r="M789" t="s">
        <v>408</v>
      </c>
      <c r="N789" t="s">
        <v>130</v>
      </c>
      <c r="O789" t="s">
        <v>33</v>
      </c>
      <c r="P789" t="s">
        <v>445</v>
      </c>
      <c r="Q789" t="s">
        <v>446</v>
      </c>
      <c r="R789">
        <v>1</v>
      </c>
      <c r="S789">
        <v>9995</v>
      </c>
      <c r="T789">
        <v>1999</v>
      </c>
      <c r="U789">
        <v>0</v>
      </c>
      <c r="V789">
        <f t="shared" si="88"/>
        <v>7996</v>
      </c>
      <c r="W789" t="s">
        <v>35</v>
      </c>
      <c r="X789" t="s">
        <v>55</v>
      </c>
      <c r="Y789" t="s">
        <v>37</v>
      </c>
      <c r="Z789">
        <f t="shared" si="89"/>
        <v>4297.5111864406772</v>
      </c>
      <c r="AA789" t="s">
        <v>724</v>
      </c>
      <c r="AB789" t="s">
        <v>48</v>
      </c>
      <c r="AC789" t="s">
        <v>48</v>
      </c>
      <c r="AD789" t="str">
        <f t="shared" si="90"/>
        <v>bad</v>
      </c>
    </row>
    <row r="790" spans="1:30" x14ac:dyDescent="0.35">
      <c r="A790" t="s">
        <v>668</v>
      </c>
      <c r="B790" t="s">
        <v>669</v>
      </c>
      <c r="C790" t="s">
        <v>670</v>
      </c>
      <c r="D790" t="s">
        <v>44</v>
      </c>
      <c r="E790" t="s">
        <v>29</v>
      </c>
      <c r="F790">
        <v>96</v>
      </c>
      <c r="G790" t="s">
        <v>1873</v>
      </c>
      <c r="H790" t="str">
        <f t="shared" si="91"/>
        <v>18</v>
      </c>
      <c r="I790" t="str">
        <f t="shared" si="92"/>
        <v>04</v>
      </c>
      <c r="J790" t="str">
        <f t="shared" si="93"/>
        <v>2023</v>
      </c>
      <c r="K790" t="s">
        <v>1648</v>
      </c>
      <c r="L790" t="s">
        <v>128</v>
      </c>
      <c r="M790" t="s">
        <v>408</v>
      </c>
      <c r="N790" t="s">
        <v>130</v>
      </c>
      <c r="O790" t="s">
        <v>33</v>
      </c>
      <c r="P790" t="s">
        <v>175</v>
      </c>
      <c r="Q790" t="s">
        <v>120</v>
      </c>
      <c r="R790">
        <v>1</v>
      </c>
      <c r="S790">
        <v>9995</v>
      </c>
      <c r="T790">
        <v>0</v>
      </c>
      <c r="U790">
        <v>0</v>
      </c>
      <c r="V790">
        <f t="shared" si="88"/>
        <v>9995</v>
      </c>
      <c r="W790" t="s">
        <v>566</v>
      </c>
      <c r="X790" t="s">
        <v>47</v>
      </c>
      <c r="Y790" t="s">
        <v>37</v>
      </c>
      <c r="Z790">
        <f t="shared" si="89"/>
        <v>5371.8889830508479</v>
      </c>
      <c r="AA790" t="s">
        <v>847</v>
      </c>
      <c r="AB790" t="s">
        <v>38</v>
      </c>
      <c r="AC790" t="s">
        <v>38</v>
      </c>
      <c r="AD790" t="str">
        <f t="shared" si="90"/>
        <v>bad</v>
      </c>
    </row>
    <row r="791" spans="1:30" x14ac:dyDescent="0.35">
      <c r="A791" t="s">
        <v>575</v>
      </c>
      <c r="B791" t="s">
        <v>576</v>
      </c>
      <c r="C791" t="s">
        <v>577</v>
      </c>
      <c r="D791" t="s">
        <v>44</v>
      </c>
      <c r="E791" t="s">
        <v>29</v>
      </c>
      <c r="F791">
        <v>378</v>
      </c>
      <c r="G791" t="s">
        <v>1882</v>
      </c>
      <c r="H791" t="str">
        <f t="shared" si="91"/>
        <v>19</v>
      </c>
      <c r="I791" t="str">
        <f t="shared" si="92"/>
        <v>04</v>
      </c>
      <c r="J791" t="str">
        <f t="shared" si="93"/>
        <v>2023</v>
      </c>
      <c r="K791" t="s">
        <v>1649</v>
      </c>
      <c r="L791" t="s">
        <v>128</v>
      </c>
      <c r="M791" t="s">
        <v>408</v>
      </c>
      <c r="N791" t="s">
        <v>130</v>
      </c>
      <c r="O791" t="s">
        <v>33</v>
      </c>
      <c r="P791" t="s">
        <v>230</v>
      </c>
      <c r="Q791" t="s">
        <v>230</v>
      </c>
      <c r="R791">
        <v>1</v>
      </c>
      <c r="S791">
        <v>9995</v>
      </c>
      <c r="T791">
        <v>0</v>
      </c>
      <c r="U791">
        <v>0</v>
      </c>
      <c r="V791">
        <f t="shared" si="88"/>
        <v>9995</v>
      </c>
      <c r="W791" t="s">
        <v>566</v>
      </c>
      <c r="X791" t="s">
        <v>55</v>
      </c>
      <c r="Y791" t="s">
        <v>37</v>
      </c>
      <c r="Z791">
        <f t="shared" si="89"/>
        <v>5371.8889830508479</v>
      </c>
      <c r="AA791" t="s">
        <v>724</v>
      </c>
      <c r="AB791" t="s">
        <v>38</v>
      </c>
      <c r="AC791" t="s">
        <v>38</v>
      </c>
      <c r="AD791" t="str">
        <f t="shared" si="90"/>
        <v>bad</v>
      </c>
    </row>
    <row r="792" spans="1:30" x14ac:dyDescent="0.35">
      <c r="A792" t="s">
        <v>575</v>
      </c>
      <c r="B792" t="s">
        <v>576</v>
      </c>
      <c r="C792" t="s">
        <v>577</v>
      </c>
      <c r="D792" t="s">
        <v>44</v>
      </c>
      <c r="E792" t="s">
        <v>29</v>
      </c>
      <c r="F792">
        <v>386</v>
      </c>
      <c r="G792" t="s">
        <v>1882</v>
      </c>
      <c r="H792" t="str">
        <f t="shared" si="91"/>
        <v>19</v>
      </c>
      <c r="I792" t="str">
        <f t="shared" si="92"/>
        <v>04</v>
      </c>
      <c r="J792" t="str">
        <f t="shared" si="93"/>
        <v>2023</v>
      </c>
      <c r="K792" t="s">
        <v>1650</v>
      </c>
      <c r="L792" t="s">
        <v>128</v>
      </c>
      <c r="M792" t="s">
        <v>408</v>
      </c>
      <c r="N792" t="s">
        <v>130</v>
      </c>
      <c r="O792" t="s">
        <v>33</v>
      </c>
      <c r="P792" t="s">
        <v>211</v>
      </c>
      <c r="Q792" t="s">
        <v>212</v>
      </c>
      <c r="R792">
        <v>1</v>
      </c>
      <c r="S792">
        <v>9995</v>
      </c>
      <c r="T792">
        <v>5997</v>
      </c>
      <c r="U792">
        <v>0</v>
      </c>
      <c r="V792">
        <f t="shared" si="88"/>
        <v>3998</v>
      </c>
      <c r="W792" t="s">
        <v>566</v>
      </c>
      <c r="X792" t="s">
        <v>55</v>
      </c>
      <c r="Y792" t="s">
        <v>37</v>
      </c>
      <c r="Z792">
        <f t="shared" si="89"/>
        <v>2148.7555932203386</v>
      </c>
      <c r="AA792" t="s">
        <v>724</v>
      </c>
      <c r="AB792" t="s">
        <v>48</v>
      </c>
      <c r="AC792" t="s">
        <v>48</v>
      </c>
      <c r="AD792" t="str">
        <f t="shared" si="90"/>
        <v>bad</v>
      </c>
    </row>
    <row r="793" spans="1:30" x14ac:dyDescent="0.35">
      <c r="A793" t="s">
        <v>113</v>
      </c>
      <c r="B793" t="s">
        <v>114</v>
      </c>
      <c r="C793" t="s">
        <v>115</v>
      </c>
      <c r="D793" t="s">
        <v>50</v>
      </c>
      <c r="E793" t="s">
        <v>29</v>
      </c>
      <c r="F793">
        <v>110</v>
      </c>
      <c r="G793" t="s">
        <v>1882</v>
      </c>
      <c r="H793" t="str">
        <f t="shared" si="91"/>
        <v>19</v>
      </c>
      <c r="I793" t="str">
        <f t="shared" si="92"/>
        <v>04</v>
      </c>
      <c r="J793" t="str">
        <f t="shared" si="93"/>
        <v>2023</v>
      </c>
      <c r="K793" t="s">
        <v>1651</v>
      </c>
      <c r="L793" t="s">
        <v>128</v>
      </c>
      <c r="M793" t="s">
        <v>408</v>
      </c>
      <c r="N793" t="s">
        <v>130</v>
      </c>
      <c r="O793" t="s">
        <v>33</v>
      </c>
      <c r="P793" t="s">
        <v>466</v>
      </c>
      <c r="Q793" t="s">
        <v>467</v>
      </c>
      <c r="R793">
        <v>1</v>
      </c>
      <c r="S793">
        <v>9995</v>
      </c>
      <c r="T793">
        <v>0</v>
      </c>
      <c r="U793">
        <v>0</v>
      </c>
      <c r="V793">
        <f t="shared" si="88"/>
        <v>9995</v>
      </c>
      <c r="W793" t="s">
        <v>35</v>
      </c>
      <c r="X793" t="s">
        <v>53</v>
      </c>
      <c r="Y793" t="s">
        <v>37</v>
      </c>
      <c r="Z793">
        <f t="shared" si="89"/>
        <v>5371.8889830508479</v>
      </c>
      <c r="AA793" t="s">
        <v>722</v>
      </c>
      <c r="AB793" t="s">
        <v>38</v>
      </c>
      <c r="AC793" t="s">
        <v>38</v>
      </c>
      <c r="AD793" t="str">
        <f t="shared" si="90"/>
        <v>bad</v>
      </c>
    </row>
    <row r="794" spans="1:30" x14ac:dyDescent="0.35">
      <c r="A794" t="s">
        <v>113</v>
      </c>
      <c r="B794" t="s">
        <v>114</v>
      </c>
      <c r="C794" t="s">
        <v>115</v>
      </c>
      <c r="D794" t="s">
        <v>72</v>
      </c>
      <c r="E794" t="s">
        <v>29</v>
      </c>
      <c r="F794">
        <v>113</v>
      </c>
      <c r="G794" t="s">
        <v>1882</v>
      </c>
      <c r="H794" t="str">
        <f t="shared" si="91"/>
        <v>19</v>
      </c>
      <c r="I794" t="str">
        <f t="shared" si="92"/>
        <v>04</v>
      </c>
      <c r="J794" t="str">
        <f t="shared" si="93"/>
        <v>2023</v>
      </c>
      <c r="K794" t="s">
        <v>1652</v>
      </c>
      <c r="L794" t="s">
        <v>128</v>
      </c>
      <c r="M794" t="s">
        <v>408</v>
      </c>
      <c r="N794" t="s">
        <v>130</v>
      </c>
      <c r="O794" t="s">
        <v>33</v>
      </c>
      <c r="P794" t="s">
        <v>470</v>
      </c>
      <c r="Q794" t="s">
        <v>471</v>
      </c>
      <c r="R794">
        <v>1</v>
      </c>
      <c r="S794">
        <v>9995</v>
      </c>
      <c r="T794">
        <v>5997</v>
      </c>
      <c r="U794">
        <v>0</v>
      </c>
      <c r="V794">
        <f t="shared" si="88"/>
        <v>3998</v>
      </c>
      <c r="W794" t="s">
        <v>35</v>
      </c>
      <c r="X794" t="s">
        <v>75</v>
      </c>
      <c r="Y794" t="s">
        <v>37</v>
      </c>
      <c r="Z794">
        <f t="shared" si="89"/>
        <v>2148.7555932203386</v>
      </c>
      <c r="AA794" t="s">
        <v>856</v>
      </c>
      <c r="AB794" t="s">
        <v>48</v>
      </c>
      <c r="AC794" t="s">
        <v>48</v>
      </c>
      <c r="AD794" t="str">
        <f t="shared" si="90"/>
        <v>bad</v>
      </c>
    </row>
    <row r="795" spans="1:30" x14ac:dyDescent="0.35">
      <c r="A795" t="s">
        <v>561</v>
      </c>
      <c r="B795" t="s">
        <v>562</v>
      </c>
      <c r="C795" t="s">
        <v>563</v>
      </c>
      <c r="D795" t="s">
        <v>44</v>
      </c>
      <c r="E795" t="s">
        <v>29</v>
      </c>
      <c r="F795">
        <v>135</v>
      </c>
      <c r="G795" t="s">
        <v>1881</v>
      </c>
      <c r="H795" t="str">
        <f t="shared" si="91"/>
        <v>20</v>
      </c>
      <c r="I795" t="str">
        <f t="shared" si="92"/>
        <v>04</v>
      </c>
      <c r="J795" t="str">
        <f t="shared" si="93"/>
        <v>2023</v>
      </c>
      <c r="K795" t="s">
        <v>1653</v>
      </c>
      <c r="L795" t="s">
        <v>128</v>
      </c>
      <c r="M795" t="s">
        <v>408</v>
      </c>
      <c r="N795" t="s">
        <v>130</v>
      </c>
      <c r="O795" t="s">
        <v>33</v>
      </c>
      <c r="P795" t="s">
        <v>235</v>
      </c>
      <c r="Q795" t="s">
        <v>236</v>
      </c>
      <c r="R795">
        <v>1</v>
      </c>
      <c r="S795">
        <v>9995</v>
      </c>
      <c r="T795">
        <v>3998</v>
      </c>
      <c r="U795">
        <v>0</v>
      </c>
      <c r="V795">
        <f t="shared" si="88"/>
        <v>5997</v>
      </c>
      <c r="W795" t="s">
        <v>566</v>
      </c>
      <c r="X795" t="s">
        <v>55</v>
      </c>
      <c r="Y795" t="s">
        <v>37</v>
      </c>
      <c r="Z795">
        <f t="shared" si="89"/>
        <v>3223.1333898305088</v>
      </c>
      <c r="AA795" t="s">
        <v>724</v>
      </c>
      <c r="AB795" t="s">
        <v>48</v>
      </c>
      <c r="AC795" t="s">
        <v>48</v>
      </c>
      <c r="AD795" t="str">
        <f t="shared" si="90"/>
        <v>bad</v>
      </c>
    </row>
    <row r="796" spans="1:30" x14ac:dyDescent="0.35">
      <c r="A796" t="s">
        <v>943</v>
      </c>
      <c r="B796" t="s">
        <v>944</v>
      </c>
      <c r="C796" t="s">
        <v>945</v>
      </c>
      <c r="D796" t="s">
        <v>44</v>
      </c>
      <c r="E796" t="s">
        <v>29</v>
      </c>
      <c r="F796">
        <v>82</v>
      </c>
      <c r="G796" t="s">
        <v>1877</v>
      </c>
      <c r="H796" t="str">
        <f t="shared" si="91"/>
        <v>21</v>
      </c>
      <c r="I796" t="str">
        <f t="shared" si="92"/>
        <v>04</v>
      </c>
      <c r="J796" t="str">
        <f t="shared" si="93"/>
        <v>2023</v>
      </c>
      <c r="K796" t="s">
        <v>1654</v>
      </c>
      <c r="L796" t="s">
        <v>128</v>
      </c>
      <c r="M796" t="s">
        <v>408</v>
      </c>
      <c r="N796" t="s">
        <v>130</v>
      </c>
      <c r="O796" t="s">
        <v>33</v>
      </c>
      <c r="P796" t="s">
        <v>1642</v>
      </c>
      <c r="Q796" t="s">
        <v>1643</v>
      </c>
      <c r="R796">
        <v>1</v>
      </c>
      <c r="S796">
        <v>9995</v>
      </c>
      <c r="T796">
        <v>3998</v>
      </c>
      <c r="U796">
        <v>0</v>
      </c>
      <c r="V796">
        <f t="shared" si="88"/>
        <v>5997</v>
      </c>
      <c r="W796" t="s">
        <v>566</v>
      </c>
      <c r="X796" t="s">
        <v>55</v>
      </c>
      <c r="Y796" t="s">
        <v>37</v>
      </c>
      <c r="Z796">
        <f t="shared" si="89"/>
        <v>3223.1333898305088</v>
      </c>
      <c r="AA796" t="s">
        <v>724</v>
      </c>
      <c r="AB796" t="s">
        <v>48</v>
      </c>
      <c r="AC796" t="s">
        <v>48</v>
      </c>
      <c r="AD796" t="str">
        <f t="shared" si="90"/>
        <v>bad</v>
      </c>
    </row>
    <row r="797" spans="1:30" x14ac:dyDescent="0.35">
      <c r="A797" t="s">
        <v>704</v>
      </c>
      <c r="B797" t="s">
        <v>705</v>
      </c>
      <c r="C797" t="s">
        <v>706</v>
      </c>
      <c r="D797" t="s">
        <v>44</v>
      </c>
      <c r="E797" t="s">
        <v>29</v>
      </c>
      <c r="F797">
        <v>109</v>
      </c>
      <c r="G797" t="s">
        <v>1877</v>
      </c>
      <c r="H797" t="str">
        <f t="shared" si="91"/>
        <v>21</v>
      </c>
      <c r="I797" t="str">
        <f t="shared" si="92"/>
        <v>04</v>
      </c>
      <c r="J797" t="str">
        <f t="shared" si="93"/>
        <v>2023</v>
      </c>
      <c r="K797" t="s">
        <v>1655</v>
      </c>
      <c r="L797" t="s">
        <v>128</v>
      </c>
      <c r="M797" t="s">
        <v>408</v>
      </c>
      <c r="N797" t="s">
        <v>130</v>
      </c>
      <c r="O797" t="s">
        <v>33</v>
      </c>
      <c r="P797" t="s">
        <v>1656</v>
      </c>
      <c r="Q797" t="s">
        <v>1657</v>
      </c>
      <c r="R797">
        <v>1</v>
      </c>
      <c r="S797">
        <v>9995</v>
      </c>
      <c r="T797">
        <v>3998</v>
      </c>
      <c r="U797">
        <v>0</v>
      </c>
      <c r="V797">
        <f t="shared" si="88"/>
        <v>5997</v>
      </c>
      <c r="W797" t="s">
        <v>566</v>
      </c>
      <c r="X797" t="s">
        <v>55</v>
      </c>
      <c r="Y797" t="s">
        <v>37</v>
      </c>
      <c r="Z797">
        <f t="shared" si="89"/>
        <v>3223.1333898305088</v>
      </c>
      <c r="AA797" t="s">
        <v>724</v>
      </c>
      <c r="AB797" t="s">
        <v>48</v>
      </c>
      <c r="AC797" t="s">
        <v>48</v>
      </c>
      <c r="AD797" t="str">
        <f t="shared" si="90"/>
        <v>bad</v>
      </c>
    </row>
    <row r="798" spans="1:30" x14ac:dyDescent="0.35">
      <c r="A798" t="s">
        <v>575</v>
      </c>
      <c r="B798" t="s">
        <v>576</v>
      </c>
      <c r="C798" t="s">
        <v>577</v>
      </c>
      <c r="D798" t="s">
        <v>44</v>
      </c>
      <c r="E798" t="s">
        <v>29</v>
      </c>
      <c r="F798">
        <v>429</v>
      </c>
      <c r="G798" t="s">
        <v>1887</v>
      </c>
      <c r="H798" t="str">
        <f t="shared" si="91"/>
        <v>22</v>
      </c>
      <c r="I798" t="str">
        <f t="shared" si="92"/>
        <v>04</v>
      </c>
      <c r="J798" t="str">
        <f t="shared" si="93"/>
        <v>2023</v>
      </c>
      <c r="K798" t="s">
        <v>1658</v>
      </c>
      <c r="L798" t="s">
        <v>128</v>
      </c>
      <c r="M798" t="s">
        <v>408</v>
      </c>
      <c r="N798" t="s">
        <v>130</v>
      </c>
      <c r="O798" t="s">
        <v>33</v>
      </c>
      <c r="P798" t="s">
        <v>1659</v>
      </c>
      <c r="Q798" t="s">
        <v>1660</v>
      </c>
      <c r="R798">
        <v>1</v>
      </c>
      <c r="S798">
        <v>9995</v>
      </c>
      <c r="T798">
        <v>2998</v>
      </c>
      <c r="U798">
        <v>0</v>
      </c>
      <c r="V798">
        <f t="shared" si="88"/>
        <v>6997</v>
      </c>
      <c r="W798" t="s">
        <v>566</v>
      </c>
      <c r="X798" t="s">
        <v>55</v>
      </c>
      <c r="Y798" t="s">
        <v>37</v>
      </c>
      <c r="Z798">
        <f t="shared" si="89"/>
        <v>3760.5910169491526</v>
      </c>
      <c r="AA798" t="s">
        <v>724</v>
      </c>
      <c r="AB798" t="s">
        <v>48</v>
      </c>
      <c r="AC798" t="s">
        <v>48</v>
      </c>
      <c r="AD798" t="str">
        <f t="shared" si="90"/>
        <v>bad</v>
      </c>
    </row>
    <row r="799" spans="1:30" x14ac:dyDescent="0.35">
      <c r="A799" t="s">
        <v>63</v>
      </c>
      <c r="B799" t="s">
        <v>64</v>
      </c>
      <c r="C799" t="s">
        <v>65</v>
      </c>
      <c r="D799" t="s">
        <v>44</v>
      </c>
      <c r="E799" t="s">
        <v>29</v>
      </c>
      <c r="F799">
        <v>153</v>
      </c>
      <c r="G799" t="s">
        <v>1887</v>
      </c>
      <c r="H799" t="str">
        <f t="shared" si="91"/>
        <v>22</v>
      </c>
      <c r="I799" t="str">
        <f t="shared" si="92"/>
        <v>04</v>
      </c>
      <c r="J799" t="str">
        <f t="shared" si="93"/>
        <v>2023</v>
      </c>
      <c r="K799" t="s">
        <v>1661</v>
      </c>
      <c r="L799" t="s">
        <v>128</v>
      </c>
      <c r="M799" t="s">
        <v>408</v>
      </c>
      <c r="N799" t="s">
        <v>130</v>
      </c>
      <c r="O799" t="s">
        <v>33</v>
      </c>
      <c r="P799" t="s">
        <v>505</v>
      </c>
      <c r="Q799" t="s">
        <v>506</v>
      </c>
      <c r="R799">
        <v>1</v>
      </c>
      <c r="S799">
        <v>9995</v>
      </c>
      <c r="T799">
        <v>0</v>
      </c>
      <c r="U799">
        <v>0</v>
      </c>
      <c r="V799">
        <f t="shared" si="88"/>
        <v>9995</v>
      </c>
      <c r="W799" t="s">
        <v>35</v>
      </c>
      <c r="X799" t="s">
        <v>55</v>
      </c>
      <c r="Y799" t="s">
        <v>37</v>
      </c>
      <c r="Z799">
        <f t="shared" si="89"/>
        <v>5371.8889830508479</v>
      </c>
      <c r="AA799" t="s">
        <v>724</v>
      </c>
      <c r="AB799" t="s">
        <v>38</v>
      </c>
      <c r="AC799" t="s">
        <v>38</v>
      </c>
      <c r="AD799" t="str">
        <f t="shared" si="90"/>
        <v>bad</v>
      </c>
    </row>
    <row r="800" spans="1:30" x14ac:dyDescent="0.35">
      <c r="A800" t="s">
        <v>585</v>
      </c>
      <c r="B800" t="s">
        <v>586</v>
      </c>
      <c r="C800" t="s">
        <v>587</v>
      </c>
      <c r="D800" t="s">
        <v>44</v>
      </c>
      <c r="E800" t="s">
        <v>29</v>
      </c>
      <c r="F800">
        <v>153</v>
      </c>
      <c r="G800" t="s">
        <v>1887</v>
      </c>
      <c r="H800" t="str">
        <f t="shared" si="91"/>
        <v>22</v>
      </c>
      <c r="I800" t="str">
        <f t="shared" si="92"/>
        <v>04</v>
      </c>
      <c r="J800" t="str">
        <f t="shared" si="93"/>
        <v>2023</v>
      </c>
      <c r="K800" t="s">
        <v>1662</v>
      </c>
      <c r="L800" t="s">
        <v>128</v>
      </c>
      <c r="M800" t="s">
        <v>408</v>
      </c>
      <c r="N800" t="s">
        <v>130</v>
      </c>
      <c r="O800" t="s">
        <v>33</v>
      </c>
      <c r="P800" t="s">
        <v>302</v>
      </c>
      <c r="Q800" t="s">
        <v>303</v>
      </c>
      <c r="R800">
        <v>1</v>
      </c>
      <c r="S800">
        <v>9995</v>
      </c>
      <c r="T800">
        <v>5997</v>
      </c>
      <c r="U800">
        <v>0</v>
      </c>
      <c r="V800">
        <f t="shared" si="88"/>
        <v>3998</v>
      </c>
      <c r="W800" t="s">
        <v>566</v>
      </c>
      <c r="X800" t="s">
        <v>55</v>
      </c>
      <c r="Y800" t="s">
        <v>37</v>
      </c>
      <c r="Z800">
        <f t="shared" si="89"/>
        <v>2148.7555932203386</v>
      </c>
      <c r="AA800" t="s">
        <v>724</v>
      </c>
      <c r="AB800" t="s">
        <v>48</v>
      </c>
      <c r="AC800" t="s">
        <v>48</v>
      </c>
      <c r="AD800" t="str">
        <f t="shared" si="90"/>
        <v>bad</v>
      </c>
    </row>
    <row r="801" spans="1:30" x14ac:dyDescent="0.35">
      <c r="A801" t="s">
        <v>825</v>
      </c>
      <c r="B801" t="s">
        <v>826</v>
      </c>
      <c r="C801" t="s">
        <v>827</v>
      </c>
      <c r="D801" t="s">
        <v>44</v>
      </c>
      <c r="E801" t="s">
        <v>29</v>
      </c>
      <c r="F801">
        <v>61</v>
      </c>
      <c r="G801" t="s">
        <v>1887</v>
      </c>
      <c r="H801" t="str">
        <f t="shared" si="91"/>
        <v>22</v>
      </c>
      <c r="I801" t="str">
        <f t="shared" si="92"/>
        <v>04</v>
      </c>
      <c r="J801" t="str">
        <f t="shared" si="93"/>
        <v>2023</v>
      </c>
      <c r="K801" t="s">
        <v>1663</v>
      </c>
      <c r="L801" t="s">
        <v>128</v>
      </c>
      <c r="M801" t="s">
        <v>408</v>
      </c>
      <c r="N801" t="s">
        <v>130</v>
      </c>
      <c r="O801" t="s">
        <v>33</v>
      </c>
      <c r="P801" t="s">
        <v>1664</v>
      </c>
      <c r="Q801" t="s">
        <v>1665</v>
      </c>
      <c r="R801">
        <v>1</v>
      </c>
      <c r="S801">
        <v>9995</v>
      </c>
      <c r="T801">
        <v>0</v>
      </c>
      <c r="U801">
        <v>0</v>
      </c>
      <c r="V801">
        <f t="shared" si="88"/>
        <v>9995</v>
      </c>
      <c r="W801" t="s">
        <v>566</v>
      </c>
      <c r="X801" t="s">
        <v>55</v>
      </c>
      <c r="Y801" t="s">
        <v>37</v>
      </c>
      <c r="Z801">
        <f t="shared" si="89"/>
        <v>5371.8889830508479</v>
      </c>
      <c r="AA801" t="s">
        <v>724</v>
      </c>
      <c r="AB801" t="s">
        <v>38</v>
      </c>
      <c r="AC801" t="s">
        <v>38</v>
      </c>
      <c r="AD801" t="str">
        <f t="shared" si="90"/>
        <v>bad</v>
      </c>
    </row>
    <row r="802" spans="1:30" x14ac:dyDescent="0.35">
      <c r="A802" t="s">
        <v>113</v>
      </c>
      <c r="B802" t="s">
        <v>114</v>
      </c>
      <c r="C802" t="s">
        <v>115</v>
      </c>
      <c r="D802" t="s">
        <v>44</v>
      </c>
      <c r="E802" t="s">
        <v>29</v>
      </c>
      <c r="F802">
        <v>126</v>
      </c>
      <c r="G802" t="s">
        <v>1887</v>
      </c>
      <c r="H802" t="str">
        <f t="shared" si="91"/>
        <v>22</v>
      </c>
      <c r="I802" t="str">
        <f t="shared" si="92"/>
        <v>04</v>
      </c>
      <c r="J802" t="str">
        <f t="shared" si="93"/>
        <v>2023</v>
      </c>
      <c r="K802" t="s">
        <v>1666</v>
      </c>
      <c r="L802" t="s">
        <v>128</v>
      </c>
      <c r="M802" t="s">
        <v>408</v>
      </c>
      <c r="N802" t="s">
        <v>130</v>
      </c>
      <c r="O802" t="s">
        <v>33</v>
      </c>
      <c r="P802" t="s">
        <v>211</v>
      </c>
      <c r="Q802" t="s">
        <v>212</v>
      </c>
      <c r="R802">
        <v>1</v>
      </c>
      <c r="S802">
        <v>9995</v>
      </c>
      <c r="T802">
        <v>5997</v>
      </c>
      <c r="U802">
        <v>0</v>
      </c>
      <c r="V802">
        <f t="shared" si="88"/>
        <v>3998</v>
      </c>
      <c r="W802" t="s">
        <v>35</v>
      </c>
      <c r="X802" t="s">
        <v>55</v>
      </c>
      <c r="Y802" t="s">
        <v>37</v>
      </c>
      <c r="Z802">
        <f t="shared" si="89"/>
        <v>2148.7555932203386</v>
      </c>
      <c r="AA802" t="s">
        <v>724</v>
      </c>
      <c r="AB802" t="s">
        <v>48</v>
      </c>
      <c r="AC802" t="s">
        <v>48</v>
      </c>
      <c r="AD802" t="str">
        <f t="shared" si="90"/>
        <v>bad</v>
      </c>
    </row>
    <row r="803" spans="1:30" x14ac:dyDescent="0.35">
      <c r="A803" t="s">
        <v>25</v>
      </c>
      <c r="B803" t="s">
        <v>26</v>
      </c>
      <c r="C803" t="s">
        <v>27</v>
      </c>
      <c r="D803" t="s">
        <v>44</v>
      </c>
      <c r="E803" t="s">
        <v>29</v>
      </c>
      <c r="F803">
        <v>283</v>
      </c>
      <c r="G803" t="s">
        <v>1874</v>
      </c>
      <c r="H803" t="str">
        <f t="shared" si="91"/>
        <v>23</v>
      </c>
      <c r="I803" t="str">
        <f t="shared" si="92"/>
        <v>04</v>
      </c>
      <c r="J803" t="str">
        <f t="shared" si="93"/>
        <v>2023</v>
      </c>
      <c r="K803" t="s">
        <v>1667</v>
      </c>
      <c r="L803" t="s">
        <v>128</v>
      </c>
      <c r="M803" t="s">
        <v>515</v>
      </c>
      <c r="N803" t="s">
        <v>130</v>
      </c>
      <c r="O803" t="s">
        <v>33</v>
      </c>
      <c r="P803" t="s">
        <v>516</v>
      </c>
      <c r="Q803" t="s">
        <v>517</v>
      </c>
      <c r="R803">
        <v>1</v>
      </c>
      <c r="S803">
        <v>9995</v>
      </c>
      <c r="T803">
        <v>2998</v>
      </c>
      <c r="U803">
        <v>0</v>
      </c>
      <c r="V803">
        <f>S803-T803</f>
        <v>6997</v>
      </c>
      <c r="W803" t="s">
        <v>35</v>
      </c>
      <c r="X803" t="s">
        <v>55</v>
      </c>
      <c r="Y803" t="s">
        <v>37</v>
      </c>
      <c r="Z803">
        <f>IF(Y803="Traditional",V803-(V803*31%)-(V803*18/118),V803-(V803*22%)-(V803*18/118))</f>
        <v>3760.5910169491526</v>
      </c>
      <c r="AA803" t="s">
        <v>724</v>
      </c>
      <c r="AB803" t="s">
        <v>48</v>
      </c>
      <c r="AC803" t="s">
        <v>48</v>
      </c>
      <c r="AD803" t="str">
        <f t="shared" si="90"/>
        <v>bad</v>
      </c>
    </row>
    <row r="804" spans="1:30" x14ac:dyDescent="0.35">
      <c r="A804" t="s">
        <v>704</v>
      </c>
      <c r="B804" t="s">
        <v>705</v>
      </c>
      <c r="C804" t="s">
        <v>706</v>
      </c>
      <c r="D804" t="s">
        <v>44</v>
      </c>
      <c r="E804" t="s">
        <v>29</v>
      </c>
      <c r="F804">
        <v>119</v>
      </c>
      <c r="G804" t="s">
        <v>1874</v>
      </c>
      <c r="H804" t="str">
        <f t="shared" si="91"/>
        <v>23</v>
      </c>
      <c r="I804" t="str">
        <f t="shared" si="92"/>
        <v>04</v>
      </c>
      <c r="J804" t="str">
        <f t="shared" si="93"/>
        <v>2023</v>
      </c>
      <c r="K804" t="s">
        <v>1668</v>
      </c>
      <c r="L804" t="s">
        <v>128</v>
      </c>
      <c r="M804" t="s">
        <v>515</v>
      </c>
      <c r="N804" t="s">
        <v>130</v>
      </c>
      <c r="O804" t="s">
        <v>33</v>
      </c>
      <c r="P804" t="s">
        <v>175</v>
      </c>
      <c r="Q804" t="s">
        <v>120</v>
      </c>
      <c r="R804">
        <v>1</v>
      </c>
      <c r="S804">
        <v>9995</v>
      </c>
      <c r="T804">
        <v>0</v>
      </c>
      <c r="U804">
        <v>0</v>
      </c>
      <c r="V804">
        <f>S804-T804</f>
        <v>9995</v>
      </c>
      <c r="W804" t="s">
        <v>566</v>
      </c>
      <c r="X804" t="s">
        <v>47</v>
      </c>
      <c r="Y804" t="s">
        <v>37</v>
      </c>
      <c r="Z804">
        <f>IF(Y804="Traditional",V804-(V804*31%)-(V804*18/118),V804-(V804*22%)-(V804*18/118))</f>
        <v>5371.8889830508479</v>
      </c>
      <c r="AA804" t="s">
        <v>847</v>
      </c>
      <c r="AB804" t="s">
        <v>38</v>
      </c>
      <c r="AC804" t="s">
        <v>38</v>
      </c>
      <c r="AD804" t="str">
        <f t="shared" si="90"/>
        <v>bad</v>
      </c>
    </row>
    <row r="805" spans="1:30" x14ac:dyDescent="0.35">
      <c r="A805" t="s">
        <v>113</v>
      </c>
      <c r="B805" t="s">
        <v>114</v>
      </c>
      <c r="C805" t="s">
        <v>115</v>
      </c>
      <c r="D805" t="s">
        <v>44</v>
      </c>
      <c r="E805" t="s">
        <v>29</v>
      </c>
      <c r="F805">
        <v>131</v>
      </c>
      <c r="G805" t="s">
        <v>1874</v>
      </c>
      <c r="H805" t="str">
        <f t="shared" si="91"/>
        <v>23</v>
      </c>
      <c r="I805" t="str">
        <f t="shared" si="92"/>
        <v>04</v>
      </c>
      <c r="J805" t="str">
        <f t="shared" si="93"/>
        <v>2023</v>
      </c>
      <c r="K805" t="s">
        <v>1669</v>
      </c>
      <c r="L805" t="s">
        <v>128</v>
      </c>
      <c r="M805" t="s">
        <v>515</v>
      </c>
      <c r="N805" t="s">
        <v>130</v>
      </c>
      <c r="O805" t="s">
        <v>33</v>
      </c>
      <c r="P805" t="s">
        <v>532</v>
      </c>
      <c r="Q805" t="s">
        <v>533</v>
      </c>
      <c r="R805">
        <v>1</v>
      </c>
      <c r="S805">
        <v>9995</v>
      </c>
      <c r="T805">
        <v>0</v>
      </c>
      <c r="U805">
        <v>0</v>
      </c>
      <c r="V805">
        <f>S805-T805</f>
        <v>9995</v>
      </c>
      <c r="W805" t="s">
        <v>35</v>
      </c>
      <c r="X805" t="s">
        <v>55</v>
      </c>
      <c r="Y805" t="s">
        <v>37</v>
      </c>
      <c r="Z805">
        <f>IF(Y805="Traditional",V805-(V805*31%)-(V805*18/118),V805-(V805*22%)-(V805*18/118))</f>
        <v>5371.8889830508479</v>
      </c>
      <c r="AA805" t="s">
        <v>724</v>
      </c>
      <c r="AB805" t="s">
        <v>38</v>
      </c>
      <c r="AC805" t="s">
        <v>38</v>
      </c>
      <c r="AD805" t="str">
        <f t="shared" si="90"/>
        <v>bad</v>
      </c>
    </row>
    <row r="806" spans="1:30" x14ac:dyDescent="0.35">
      <c r="A806" t="s">
        <v>113</v>
      </c>
      <c r="B806" t="s">
        <v>114</v>
      </c>
      <c r="C806" t="s">
        <v>115</v>
      </c>
      <c r="D806" t="s">
        <v>44</v>
      </c>
      <c r="E806" t="s">
        <v>29</v>
      </c>
      <c r="F806">
        <v>133</v>
      </c>
      <c r="G806" t="s">
        <v>1874</v>
      </c>
      <c r="H806" t="str">
        <f t="shared" si="91"/>
        <v>23</v>
      </c>
      <c r="I806" t="str">
        <f t="shared" si="92"/>
        <v>04</v>
      </c>
      <c r="J806" t="str">
        <f t="shared" si="93"/>
        <v>2023</v>
      </c>
      <c r="K806" t="s">
        <v>1670</v>
      </c>
      <c r="L806" t="s">
        <v>128</v>
      </c>
      <c r="M806" t="s">
        <v>515</v>
      </c>
      <c r="N806" t="s">
        <v>130</v>
      </c>
      <c r="O806" t="s">
        <v>33</v>
      </c>
      <c r="P806" t="s">
        <v>235</v>
      </c>
      <c r="Q806" t="s">
        <v>236</v>
      </c>
      <c r="R806">
        <v>1</v>
      </c>
      <c r="S806">
        <v>9995</v>
      </c>
      <c r="T806">
        <v>3998</v>
      </c>
      <c r="U806">
        <v>0</v>
      </c>
      <c r="V806">
        <f>S806-T806</f>
        <v>5997</v>
      </c>
      <c r="W806" t="s">
        <v>35</v>
      </c>
      <c r="X806" t="s">
        <v>55</v>
      </c>
      <c r="Y806" t="s">
        <v>37</v>
      </c>
      <c r="Z806">
        <f>IF(Y806="Traditional",V806-(V806*31%)-(V806*18/118),V806-(V806*22%)-(V806*18/118))</f>
        <v>3223.1333898305088</v>
      </c>
      <c r="AA806" t="s">
        <v>724</v>
      </c>
      <c r="AB806" t="s">
        <v>48</v>
      </c>
      <c r="AC806" t="s">
        <v>48</v>
      </c>
      <c r="AD806" t="str">
        <f t="shared" si="90"/>
        <v>bad</v>
      </c>
    </row>
    <row r="807" spans="1:30" x14ac:dyDescent="0.35">
      <c r="A807" t="s">
        <v>943</v>
      </c>
      <c r="B807" t="s">
        <v>944</v>
      </c>
      <c r="C807" t="s">
        <v>945</v>
      </c>
      <c r="D807" t="s">
        <v>44</v>
      </c>
      <c r="E807" t="s">
        <v>29</v>
      </c>
      <c r="F807">
        <v>1989</v>
      </c>
      <c r="G807" t="s">
        <v>1953</v>
      </c>
      <c r="H807" t="str">
        <f t="shared" si="91"/>
        <v>29</v>
      </c>
      <c r="I807" t="str">
        <f t="shared" si="92"/>
        <v>03</v>
      </c>
      <c r="J807" t="str">
        <f t="shared" si="93"/>
        <v>2023</v>
      </c>
      <c r="K807" t="s">
        <v>1671</v>
      </c>
      <c r="L807" t="s">
        <v>30</v>
      </c>
      <c r="M807" t="s">
        <v>31</v>
      </c>
      <c r="N807" t="s">
        <v>32</v>
      </c>
      <c r="O807" t="s">
        <v>33</v>
      </c>
      <c r="P807" t="s">
        <v>398</v>
      </c>
      <c r="Q807" t="s">
        <v>399</v>
      </c>
      <c r="R807">
        <v>1</v>
      </c>
      <c r="S807">
        <v>9495</v>
      </c>
      <c r="T807">
        <v>0</v>
      </c>
      <c r="U807">
        <v>0</v>
      </c>
      <c r="V807">
        <v>9495</v>
      </c>
      <c r="W807" t="s">
        <v>566</v>
      </c>
      <c r="X807" t="s">
        <v>55</v>
      </c>
      <c r="Y807" t="s">
        <v>37</v>
      </c>
      <c r="Z807">
        <v>5103.1601694915253</v>
      </c>
      <c r="AA807" t="s">
        <v>724</v>
      </c>
      <c r="AB807" t="s">
        <v>38</v>
      </c>
      <c r="AC807" t="s">
        <v>38</v>
      </c>
      <c r="AD807" t="str">
        <f t="shared" si="90"/>
        <v>bad</v>
      </c>
    </row>
    <row r="808" spans="1:30" x14ac:dyDescent="0.35">
      <c r="A808" t="s">
        <v>568</v>
      </c>
      <c r="B808" t="s">
        <v>569</v>
      </c>
      <c r="C808" t="s">
        <v>570</v>
      </c>
      <c r="D808" t="s">
        <v>44</v>
      </c>
      <c r="E808" t="s">
        <v>29</v>
      </c>
      <c r="F808">
        <v>26</v>
      </c>
      <c r="G808" t="s">
        <v>1883</v>
      </c>
      <c r="H808" t="str">
        <f t="shared" si="91"/>
        <v>05</v>
      </c>
      <c r="I808" t="str">
        <f t="shared" si="92"/>
        <v>04</v>
      </c>
      <c r="J808" t="str">
        <f t="shared" si="93"/>
        <v>2023</v>
      </c>
      <c r="K808" t="s">
        <v>1672</v>
      </c>
      <c r="L808" t="s">
        <v>128</v>
      </c>
      <c r="M808" t="s">
        <v>129</v>
      </c>
      <c r="N808" t="s">
        <v>130</v>
      </c>
      <c r="O808" t="s">
        <v>33</v>
      </c>
      <c r="P808" t="s">
        <v>1673</v>
      </c>
      <c r="Q808" t="s">
        <v>1674</v>
      </c>
      <c r="R808">
        <v>1</v>
      </c>
      <c r="S808">
        <v>9495</v>
      </c>
      <c r="T808">
        <v>0</v>
      </c>
      <c r="U808">
        <v>0</v>
      </c>
      <c r="V808">
        <f t="shared" ref="V808:V836" si="94">S808-T808</f>
        <v>9495</v>
      </c>
      <c r="W808" t="s">
        <v>566</v>
      </c>
      <c r="X808" t="s">
        <v>47</v>
      </c>
      <c r="Y808" t="s">
        <v>37</v>
      </c>
      <c r="Z808">
        <f t="shared" ref="Z808:Z836" si="95">IF(Y808="Traditional",V808-(V808*31%)-(V808*18/118),V808-(V808*22%)-(V808*18/118))</f>
        <v>5103.1601694915253</v>
      </c>
      <c r="AA808" t="s">
        <v>847</v>
      </c>
      <c r="AB808" t="s">
        <v>38</v>
      </c>
      <c r="AC808" t="s">
        <v>38</v>
      </c>
      <c r="AD808" t="str">
        <f t="shared" si="90"/>
        <v>bad</v>
      </c>
    </row>
    <row r="809" spans="1:30" x14ac:dyDescent="0.35">
      <c r="A809" t="s">
        <v>575</v>
      </c>
      <c r="B809" t="s">
        <v>576</v>
      </c>
      <c r="C809" t="s">
        <v>577</v>
      </c>
      <c r="D809" t="s">
        <v>44</v>
      </c>
      <c r="E809" t="s">
        <v>29</v>
      </c>
      <c r="F809">
        <v>105</v>
      </c>
      <c r="G809" t="s">
        <v>1883</v>
      </c>
      <c r="H809" t="str">
        <f t="shared" si="91"/>
        <v>05</v>
      </c>
      <c r="I809" t="str">
        <f t="shared" si="92"/>
        <v>04</v>
      </c>
      <c r="J809" t="str">
        <f t="shared" si="93"/>
        <v>2023</v>
      </c>
      <c r="K809" t="s">
        <v>1675</v>
      </c>
      <c r="L809" t="s">
        <v>128</v>
      </c>
      <c r="M809" t="s">
        <v>129</v>
      </c>
      <c r="N809" t="s">
        <v>130</v>
      </c>
      <c r="O809" t="s">
        <v>33</v>
      </c>
      <c r="P809" t="s">
        <v>398</v>
      </c>
      <c r="Q809" t="s">
        <v>399</v>
      </c>
      <c r="R809">
        <v>1</v>
      </c>
      <c r="S809">
        <v>9495</v>
      </c>
      <c r="T809">
        <v>0</v>
      </c>
      <c r="U809">
        <v>0</v>
      </c>
      <c r="V809">
        <f t="shared" si="94"/>
        <v>9495</v>
      </c>
      <c r="W809" t="s">
        <v>566</v>
      </c>
      <c r="X809" t="s">
        <v>55</v>
      </c>
      <c r="Y809" t="s">
        <v>37</v>
      </c>
      <c r="Z809">
        <f t="shared" si="95"/>
        <v>5103.1601694915253</v>
      </c>
      <c r="AA809" t="s">
        <v>724</v>
      </c>
      <c r="AB809" t="s">
        <v>38</v>
      </c>
      <c r="AC809" t="s">
        <v>38</v>
      </c>
      <c r="AD809" t="str">
        <f t="shared" si="90"/>
        <v>bad</v>
      </c>
    </row>
    <row r="810" spans="1:30" x14ac:dyDescent="0.35">
      <c r="A810" t="s">
        <v>825</v>
      </c>
      <c r="B810" t="s">
        <v>826</v>
      </c>
      <c r="C810" t="s">
        <v>827</v>
      </c>
      <c r="D810" t="s">
        <v>44</v>
      </c>
      <c r="E810" t="s">
        <v>29</v>
      </c>
      <c r="F810">
        <v>15</v>
      </c>
      <c r="G810" t="s">
        <v>1880</v>
      </c>
      <c r="H810" t="str">
        <f t="shared" si="91"/>
        <v>08</v>
      </c>
      <c r="I810" t="str">
        <f t="shared" si="92"/>
        <v>04</v>
      </c>
      <c r="J810" t="str">
        <f t="shared" si="93"/>
        <v>2023</v>
      </c>
      <c r="K810" t="s">
        <v>1676</v>
      </c>
      <c r="L810" t="s">
        <v>128</v>
      </c>
      <c r="M810" t="s">
        <v>129</v>
      </c>
      <c r="N810" t="s">
        <v>130</v>
      </c>
      <c r="O810" t="s">
        <v>33</v>
      </c>
      <c r="P810" t="s">
        <v>1673</v>
      </c>
      <c r="Q810" t="s">
        <v>1674</v>
      </c>
      <c r="R810">
        <v>1</v>
      </c>
      <c r="S810">
        <v>9495</v>
      </c>
      <c r="T810">
        <v>0</v>
      </c>
      <c r="U810">
        <v>0</v>
      </c>
      <c r="V810">
        <f t="shared" si="94"/>
        <v>9495</v>
      </c>
      <c r="W810" t="s">
        <v>566</v>
      </c>
      <c r="X810" t="s">
        <v>47</v>
      </c>
      <c r="Y810" t="s">
        <v>37</v>
      </c>
      <c r="Z810">
        <f t="shared" si="95"/>
        <v>5103.1601694915253</v>
      </c>
      <c r="AA810" t="s">
        <v>847</v>
      </c>
      <c r="AB810" t="s">
        <v>38</v>
      </c>
      <c r="AC810" t="s">
        <v>38</v>
      </c>
      <c r="AD810" t="str">
        <f t="shared" si="90"/>
        <v>bad</v>
      </c>
    </row>
    <row r="811" spans="1:30" x14ac:dyDescent="0.35">
      <c r="A811" t="s">
        <v>704</v>
      </c>
      <c r="B811" t="s">
        <v>705</v>
      </c>
      <c r="C811" t="s">
        <v>706</v>
      </c>
      <c r="D811" t="s">
        <v>44</v>
      </c>
      <c r="E811" t="s">
        <v>29</v>
      </c>
      <c r="F811">
        <v>41</v>
      </c>
      <c r="G811" t="s">
        <v>1878</v>
      </c>
      <c r="H811" t="str">
        <f t="shared" si="91"/>
        <v>09</v>
      </c>
      <c r="I811" t="str">
        <f t="shared" si="92"/>
        <v>04</v>
      </c>
      <c r="J811" t="str">
        <f t="shared" si="93"/>
        <v>2023</v>
      </c>
      <c r="K811" t="s">
        <v>1677</v>
      </c>
      <c r="L811" t="s">
        <v>128</v>
      </c>
      <c r="M811" t="s">
        <v>270</v>
      </c>
      <c r="N811" t="s">
        <v>130</v>
      </c>
      <c r="O811" t="s">
        <v>33</v>
      </c>
      <c r="P811" t="s">
        <v>1673</v>
      </c>
      <c r="Q811" t="s">
        <v>1674</v>
      </c>
      <c r="R811">
        <v>1</v>
      </c>
      <c r="S811">
        <v>9495</v>
      </c>
      <c r="T811">
        <v>0</v>
      </c>
      <c r="U811">
        <v>0</v>
      </c>
      <c r="V811">
        <f t="shared" si="94"/>
        <v>9495</v>
      </c>
      <c r="W811" t="s">
        <v>566</v>
      </c>
      <c r="X811" t="s">
        <v>47</v>
      </c>
      <c r="Y811" t="s">
        <v>37</v>
      </c>
      <c r="Z811">
        <f t="shared" si="95"/>
        <v>5103.1601694915253</v>
      </c>
      <c r="AA811" t="s">
        <v>847</v>
      </c>
      <c r="AB811" t="s">
        <v>38</v>
      </c>
      <c r="AC811" t="s">
        <v>38</v>
      </c>
      <c r="AD811" t="str">
        <f t="shared" si="90"/>
        <v>bad</v>
      </c>
    </row>
    <row r="812" spans="1:30" x14ac:dyDescent="0.35">
      <c r="A812" t="s">
        <v>585</v>
      </c>
      <c r="B812" t="s">
        <v>586</v>
      </c>
      <c r="C812" t="s">
        <v>587</v>
      </c>
      <c r="D812" t="s">
        <v>72</v>
      </c>
      <c r="E812" t="s">
        <v>29</v>
      </c>
      <c r="F812">
        <v>59</v>
      </c>
      <c r="G812" t="s">
        <v>1878</v>
      </c>
      <c r="H812" t="str">
        <f t="shared" si="91"/>
        <v>09</v>
      </c>
      <c r="I812" t="str">
        <f t="shared" si="92"/>
        <v>04</v>
      </c>
      <c r="J812" t="str">
        <f t="shared" si="93"/>
        <v>2023</v>
      </c>
      <c r="K812" t="s">
        <v>1678</v>
      </c>
      <c r="L812" t="s">
        <v>128</v>
      </c>
      <c r="M812" t="s">
        <v>270</v>
      </c>
      <c r="N812" t="s">
        <v>130</v>
      </c>
      <c r="O812" t="s">
        <v>33</v>
      </c>
      <c r="P812" t="s">
        <v>1679</v>
      </c>
      <c r="Q812" t="s">
        <v>1679</v>
      </c>
      <c r="R812">
        <v>1</v>
      </c>
      <c r="S812">
        <v>9495</v>
      </c>
      <c r="T812">
        <v>5697</v>
      </c>
      <c r="U812">
        <v>0</v>
      </c>
      <c r="V812">
        <f t="shared" si="94"/>
        <v>3798</v>
      </c>
      <c r="W812" t="s">
        <v>566</v>
      </c>
      <c r="X812" t="s">
        <v>75</v>
      </c>
      <c r="Y812" t="s">
        <v>37</v>
      </c>
      <c r="Z812">
        <f t="shared" si="95"/>
        <v>2041.2640677966101</v>
      </c>
      <c r="AA812" t="s">
        <v>856</v>
      </c>
      <c r="AB812" t="s">
        <v>48</v>
      </c>
      <c r="AC812" t="s">
        <v>48</v>
      </c>
      <c r="AD812" t="str">
        <f t="shared" si="90"/>
        <v>bad</v>
      </c>
    </row>
    <row r="813" spans="1:30" x14ac:dyDescent="0.35">
      <c r="A813" t="s">
        <v>585</v>
      </c>
      <c r="B813" t="s">
        <v>586</v>
      </c>
      <c r="C813" t="s">
        <v>587</v>
      </c>
      <c r="D813" t="s">
        <v>72</v>
      </c>
      <c r="E813" t="s">
        <v>29</v>
      </c>
      <c r="F813">
        <v>64</v>
      </c>
      <c r="G813" t="s">
        <v>1878</v>
      </c>
      <c r="H813" t="str">
        <f t="shared" si="91"/>
        <v>09</v>
      </c>
      <c r="I813" t="str">
        <f t="shared" si="92"/>
        <v>04</v>
      </c>
      <c r="J813" t="str">
        <f t="shared" si="93"/>
        <v>2023</v>
      </c>
      <c r="K813" t="s">
        <v>1680</v>
      </c>
      <c r="L813" t="s">
        <v>128</v>
      </c>
      <c r="M813" t="s">
        <v>270</v>
      </c>
      <c r="N813" t="s">
        <v>130</v>
      </c>
      <c r="O813" t="s">
        <v>33</v>
      </c>
      <c r="P813" t="s">
        <v>309</v>
      </c>
      <c r="Q813" t="s">
        <v>309</v>
      </c>
      <c r="R813">
        <v>1</v>
      </c>
      <c r="S813">
        <v>9495</v>
      </c>
      <c r="T813">
        <v>4748</v>
      </c>
      <c r="U813">
        <v>0</v>
      </c>
      <c r="V813">
        <f t="shared" si="94"/>
        <v>4747</v>
      </c>
      <c r="W813" t="s">
        <v>566</v>
      </c>
      <c r="X813" t="s">
        <v>75</v>
      </c>
      <c r="Y813" t="s">
        <v>37</v>
      </c>
      <c r="Z813">
        <f t="shared" si="95"/>
        <v>2551.3113559322037</v>
      </c>
      <c r="AA813" t="s">
        <v>856</v>
      </c>
      <c r="AB813" t="s">
        <v>48</v>
      </c>
      <c r="AC813" t="s">
        <v>48</v>
      </c>
      <c r="AD813" t="str">
        <f t="shared" si="90"/>
        <v>bad</v>
      </c>
    </row>
    <row r="814" spans="1:30" x14ac:dyDescent="0.35">
      <c r="A814" t="s">
        <v>825</v>
      </c>
      <c r="B814" t="s">
        <v>826</v>
      </c>
      <c r="C814" t="s">
        <v>827</v>
      </c>
      <c r="D814" t="s">
        <v>44</v>
      </c>
      <c r="E814" t="s">
        <v>29</v>
      </c>
      <c r="F814">
        <v>21</v>
      </c>
      <c r="G814" t="s">
        <v>1886</v>
      </c>
      <c r="H814" t="str">
        <f t="shared" si="91"/>
        <v>10</v>
      </c>
      <c r="I814" t="str">
        <f t="shared" si="92"/>
        <v>04</v>
      </c>
      <c r="J814" t="str">
        <f t="shared" si="93"/>
        <v>2023</v>
      </c>
      <c r="K814" t="s">
        <v>1681</v>
      </c>
      <c r="L814" t="s">
        <v>128</v>
      </c>
      <c r="M814" t="s">
        <v>270</v>
      </c>
      <c r="N814" t="s">
        <v>130</v>
      </c>
      <c r="O814" t="s">
        <v>33</v>
      </c>
      <c r="P814" t="s">
        <v>1682</v>
      </c>
      <c r="Q814" t="s">
        <v>1683</v>
      </c>
      <c r="R814">
        <v>1</v>
      </c>
      <c r="S814">
        <v>9495</v>
      </c>
      <c r="T814">
        <v>950</v>
      </c>
      <c r="U814">
        <v>0</v>
      </c>
      <c r="V814">
        <f t="shared" si="94"/>
        <v>8545</v>
      </c>
      <c r="W814" t="s">
        <v>566</v>
      </c>
      <c r="X814" t="s">
        <v>55</v>
      </c>
      <c r="Y814" t="s">
        <v>37</v>
      </c>
      <c r="Z814">
        <f t="shared" si="95"/>
        <v>4592.5754237288138</v>
      </c>
      <c r="AA814" t="s">
        <v>724</v>
      </c>
      <c r="AB814" t="s">
        <v>48</v>
      </c>
      <c r="AC814" t="s">
        <v>48</v>
      </c>
      <c r="AD814" t="str">
        <f t="shared" si="90"/>
        <v>bad</v>
      </c>
    </row>
    <row r="815" spans="1:30" x14ac:dyDescent="0.35">
      <c r="A815" t="s">
        <v>63</v>
      </c>
      <c r="B815" t="s">
        <v>64</v>
      </c>
      <c r="C815" t="s">
        <v>65</v>
      </c>
      <c r="D815" t="s">
        <v>44</v>
      </c>
      <c r="E815" t="s">
        <v>29</v>
      </c>
      <c r="F815">
        <v>70</v>
      </c>
      <c r="G815" t="s">
        <v>1886</v>
      </c>
      <c r="H815" t="str">
        <f t="shared" si="91"/>
        <v>10</v>
      </c>
      <c r="I815" t="str">
        <f t="shared" si="92"/>
        <v>04</v>
      </c>
      <c r="J815" t="str">
        <f t="shared" si="93"/>
        <v>2023</v>
      </c>
      <c r="K815" t="s">
        <v>1684</v>
      </c>
      <c r="L815" t="s">
        <v>128</v>
      </c>
      <c r="M815" t="s">
        <v>270</v>
      </c>
      <c r="N815" t="s">
        <v>130</v>
      </c>
      <c r="O815" t="s">
        <v>33</v>
      </c>
      <c r="P815" t="s">
        <v>300</v>
      </c>
      <c r="Q815" t="s">
        <v>301</v>
      </c>
      <c r="R815">
        <v>1</v>
      </c>
      <c r="S815">
        <v>9495</v>
      </c>
      <c r="T815">
        <v>4748</v>
      </c>
      <c r="U815">
        <v>0</v>
      </c>
      <c r="V815">
        <f t="shared" si="94"/>
        <v>4747</v>
      </c>
      <c r="W815" t="s">
        <v>35</v>
      </c>
      <c r="X815" t="s">
        <v>55</v>
      </c>
      <c r="Y815" t="s">
        <v>37</v>
      </c>
      <c r="Z815">
        <f t="shared" si="95"/>
        <v>2551.3113559322037</v>
      </c>
      <c r="AA815" t="s">
        <v>724</v>
      </c>
      <c r="AB815" t="s">
        <v>48</v>
      </c>
      <c r="AC815" t="s">
        <v>48</v>
      </c>
      <c r="AD815" t="str">
        <f t="shared" si="90"/>
        <v>bad</v>
      </c>
    </row>
    <row r="816" spans="1:30" x14ac:dyDescent="0.35">
      <c r="A816" t="s">
        <v>63</v>
      </c>
      <c r="B816" t="s">
        <v>64</v>
      </c>
      <c r="C816" t="s">
        <v>65</v>
      </c>
      <c r="D816" t="s">
        <v>72</v>
      </c>
      <c r="E816" t="s">
        <v>29</v>
      </c>
      <c r="F816">
        <v>74</v>
      </c>
      <c r="G816" t="s">
        <v>1886</v>
      </c>
      <c r="H816" t="str">
        <f t="shared" si="91"/>
        <v>10</v>
      </c>
      <c r="I816" t="str">
        <f t="shared" si="92"/>
        <v>04</v>
      </c>
      <c r="J816" t="str">
        <f t="shared" si="93"/>
        <v>2023</v>
      </c>
      <c r="K816" t="s">
        <v>1685</v>
      </c>
      <c r="L816" t="s">
        <v>128</v>
      </c>
      <c r="M816" t="s">
        <v>270</v>
      </c>
      <c r="N816" t="s">
        <v>130</v>
      </c>
      <c r="O816" t="s">
        <v>33</v>
      </c>
      <c r="P816" t="s">
        <v>308</v>
      </c>
      <c r="Q816" t="s">
        <v>309</v>
      </c>
      <c r="R816">
        <v>1</v>
      </c>
      <c r="S816">
        <v>9495</v>
      </c>
      <c r="T816">
        <v>4748</v>
      </c>
      <c r="U816">
        <v>0</v>
      </c>
      <c r="V816">
        <f t="shared" si="94"/>
        <v>4747</v>
      </c>
      <c r="W816" t="s">
        <v>35</v>
      </c>
      <c r="X816" t="s">
        <v>75</v>
      </c>
      <c r="Y816" t="s">
        <v>37</v>
      </c>
      <c r="Z816">
        <f t="shared" si="95"/>
        <v>2551.3113559322037</v>
      </c>
      <c r="AA816" t="s">
        <v>856</v>
      </c>
      <c r="AB816" t="s">
        <v>48</v>
      </c>
      <c r="AC816" t="s">
        <v>48</v>
      </c>
      <c r="AD816" t="str">
        <f t="shared" si="90"/>
        <v>bad</v>
      </c>
    </row>
    <row r="817" spans="1:30" x14ac:dyDescent="0.35">
      <c r="A817" t="s">
        <v>561</v>
      </c>
      <c r="B817" t="s">
        <v>562</v>
      </c>
      <c r="C817" t="s">
        <v>563</v>
      </c>
      <c r="D817" t="s">
        <v>44</v>
      </c>
      <c r="E817" t="s">
        <v>29</v>
      </c>
      <c r="F817">
        <v>76</v>
      </c>
      <c r="G817" t="s">
        <v>1891</v>
      </c>
      <c r="H817" t="str">
        <f t="shared" si="91"/>
        <v>11</v>
      </c>
      <c r="I817" t="str">
        <f t="shared" si="92"/>
        <v>04</v>
      </c>
      <c r="J817" t="str">
        <f t="shared" si="93"/>
        <v>2023</v>
      </c>
      <c r="K817" t="s">
        <v>1686</v>
      </c>
      <c r="L817" t="s">
        <v>128</v>
      </c>
      <c r="M817" t="s">
        <v>270</v>
      </c>
      <c r="N817" t="s">
        <v>130</v>
      </c>
      <c r="O817" t="s">
        <v>33</v>
      </c>
      <c r="P817" t="s">
        <v>399</v>
      </c>
      <c r="Q817" t="s">
        <v>399</v>
      </c>
      <c r="R817">
        <v>1</v>
      </c>
      <c r="S817">
        <v>9495</v>
      </c>
      <c r="T817">
        <v>3798</v>
      </c>
      <c r="U817">
        <v>0</v>
      </c>
      <c r="V817">
        <f t="shared" si="94"/>
        <v>5697</v>
      </c>
      <c r="W817" t="s">
        <v>566</v>
      </c>
      <c r="X817" t="s">
        <v>55</v>
      </c>
      <c r="Y817" t="s">
        <v>37</v>
      </c>
      <c r="Z817">
        <f t="shared" si="95"/>
        <v>3061.8961016949156</v>
      </c>
      <c r="AA817" t="s">
        <v>724</v>
      </c>
      <c r="AB817" t="s">
        <v>48</v>
      </c>
      <c r="AC817" t="s">
        <v>48</v>
      </c>
      <c r="AD817" t="str">
        <f t="shared" si="90"/>
        <v>bad</v>
      </c>
    </row>
    <row r="818" spans="1:30" x14ac:dyDescent="0.35">
      <c r="A818" t="s">
        <v>585</v>
      </c>
      <c r="B818" t="s">
        <v>586</v>
      </c>
      <c r="C818" t="s">
        <v>587</v>
      </c>
      <c r="D818" t="s">
        <v>44</v>
      </c>
      <c r="E818" t="s">
        <v>29</v>
      </c>
      <c r="F818">
        <v>76</v>
      </c>
      <c r="G818" t="s">
        <v>1884</v>
      </c>
      <c r="H818" t="str">
        <f t="shared" si="91"/>
        <v>12</v>
      </c>
      <c r="I818" t="str">
        <f t="shared" si="92"/>
        <v>04</v>
      </c>
      <c r="J818" t="str">
        <f t="shared" si="93"/>
        <v>2023</v>
      </c>
      <c r="K818" t="s">
        <v>1687</v>
      </c>
      <c r="L818" t="s">
        <v>128</v>
      </c>
      <c r="M818" t="s">
        <v>270</v>
      </c>
      <c r="N818" t="s">
        <v>130</v>
      </c>
      <c r="O818" t="s">
        <v>33</v>
      </c>
      <c r="P818" t="s">
        <v>398</v>
      </c>
      <c r="Q818" t="s">
        <v>399</v>
      </c>
      <c r="R818">
        <v>1</v>
      </c>
      <c r="S818">
        <v>9495</v>
      </c>
      <c r="T818">
        <v>3798</v>
      </c>
      <c r="U818">
        <v>0</v>
      </c>
      <c r="V818">
        <f t="shared" si="94"/>
        <v>5697</v>
      </c>
      <c r="W818" t="s">
        <v>566</v>
      </c>
      <c r="X818" t="s">
        <v>55</v>
      </c>
      <c r="Y818" t="s">
        <v>37</v>
      </c>
      <c r="Z818">
        <f t="shared" si="95"/>
        <v>3061.8961016949156</v>
      </c>
      <c r="AA818" t="s">
        <v>724</v>
      </c>
      <c r="AB818" t="s">
        <v>48</v>
      </c>
      <c r="AC818" t="s">
        <v>48</v>
      </c>
      <c r="AD818" t="str">
        <f t="shared" si="90"/>
        <v>bad</v>
      </c>
    </row>
    <row r="819" spans="1:30" x14ac:dyDescent="0.35">
      <c r="A819" t="s">
        <v>585</v>
      </c>
      <c r="B819" t="s">
        <v>586</v>
      </c>
      <c r="C819" t="s">
        <v>587</v>
      </c>
      <c r="D819" t="s">
        <v>72</v>
      </c>
      <c r="E819" t="s">
        <v>29</v>
      </c>
      <c r="F819">
        <v>76</v>
      </c>
      <c r="G819" t="s">
        <v>1884</v>
      </c>
      <c r="H819" t="str">
        <f t="shared" si="91"/>
        <v>12</v>
      </c>
      <c r="I819" t="str">
        <f t="shared" si="92"/>
        <v>04</v>
      </c>
      <c r="J819" t="str">
        <f t="shared" si="93"/>
        <v>2023</v>
      </c>
      <c r="K819" t="s">
        <v>1688</v>
      </c>
      <c r="L819" t="s">
        <v>128</v>
      </c>
      <c r="M819" t="s">
        <v>270</v>
      </c>
      <c r="N819" t="s">
        <v>130</v>
      </c>
      <c r="O819" t="s">
        <v>33</v>
      </c>
      <c r="P819" t="s">
        <v>1689</v>
      </c>
      <c r="Q819" t="s">
        <v>1690</v>
      </c>
      <c r="R819">
        <v>1</v>
      </c>
      <c r="S819">
        <v>9495</v>
      </c>
      <c r="T819">
        <v>4748</v>
      </c>
      <c r="U819">
        <v>0</v>
      </c>
      <c r="V819">
        <f t="shared" si="94"/>
        <v>4747</v>
      </c>
      <c r="W819" t="s">
        <v>566</v>
      </c>
      <c r="X819" t="s">
        <v>75</v>
      </c>
      <c r="Y819" t="s">
        <v>37</v>
      </c>
      <c r="Z819">
        <f t="shared" si="95"/>
        <v>2551.3113559322037</v>
      </c>
      <c r="AA819" t="s">
        <v>856</v>
      </c>
      <c r="AB819" t="s">
        <v>48</v>
      </c>
      <c r="AC819" t="s">
        <v>48</v>
      </c>
      <c r="AD819" t="str">
        <f t="shared" si="90"/>
        <v>bad</v>
      </c>
    </row>
    <row r="820" spans="1:30" x14ac:dyDescent="0.35">
      <c r="A820" t="s">
        <v>63</v>
      </c>
      <c r="B820" t="s">
        <v>64</v>
      </c>
      <c r="C820" t="s">
        <v>65</v>
      </c>
      <c r="D820" t="s">
        <v>72</v>
      </c>
      <c r="E820" t="s">
        <v>29</v>
      </c>
      <c r="F820">
        <v>103</v>
      </c>
      <c r="G820" t="s">
        <v>1872</v>
      </c>
      <c r="H820" t="str">
        <f t="shared" si="91"/>
        <v>14</v>
      </c>
      <c r="I820" t="str">
        <f t="shared" si="92"/>
        <v>04</v>
      </c>
      <c r="J820" t="str">
        <f t="shared" si="93"/>
        <v>2023</v>
      </c>
      <c r="K820" t="s">
        <v>1691</v>
      </c>
      <c r="L820" t="s">
        <v>128</v>
      </c>
      <c r="M820" t="s">
        <v>270</v>
      </c>
      <c r="N820" t="s">
        <v>130</v>
      </c>
      <c r="O820" t="s">
        <v>33</v>
      </c>
      <c r="P820" t="s">
        <v>360</v>
      </c>
      <c r="Q820" t="s">
        <v>361</v>
      </c>
      <c r="R820">
        <v>1</v>
      </c>
      <c r="S820">
        <v>9495</v>
      </c>
      <c r="T820">
        <v>2848</v>
      </c>
      <c r="U820">
        <v>0</v>
      </c>
      <c r="V820">
        <f t="shared" si="94"/>
        <v>6647</v>
      </c>
      <c r="W820" t="s">
        <v>35</v>
      </c>
      <c r="X820" t="s">
        <v>75</v>
      </c>
      <c r="Y820" t="s">
        <v>37</v>
      </c>
      <c r="Z820">
        <f t="shared" si="95"/>
        <v>3572.4808474576275</v>
      </c>
      <c r="AA820" t="s">
        <v>856</v>
      </c>
      <c r="AB820" t="s">
        <v>48</v>
      </c>
      <c r="AC820" t="s">
        <v>48</v>
      </c>
      <c r="AD820" t="str">
        <f t="shared" si="90"/>
        <v>bad</v>
      </c>
    </row>
    <row r="821" spans="1:30" x14ac:dyDescent="0.35">
      <c r="A821" t="s">
        <v>97</v>
      </c>
      <c r="B821" t="s">
        <v>98</v>
      </c>
      <c r="C821" t="s">
        <v>99</v>
      </c>
      <c r="D821" t="s">
        <v>72</v>
      </c>
      <c r="E821" t="s">
        <v>29</v>
      </c>
      <c r="F821">
        <v>63</v>
      </c>
      <c r="G821" t="s">
        <v>1872</v>
      </c>
      <c r="H821" t="str">
        <f t="shared" si="91"/>
        <v>14</v>
      </c>
      <c r="I821" t="str">
        <f t="shared" si="92"/>
        <v>04</v>
      </c>
      <c r="J821" t="str">
        <f t="shared" si="93"/>
        <v>2023</v>
      </c>
      <c r="K821" t="s">
        <v>1692</v>
      </c>
      <c r="L821" t="s">
        <v>128</v>
      </c>
      <c r="M821" t="s">
        <v>270</v>
      </c>
      <c r="N821" t="s">
        <v>130</v>
      </c>
      <c r="O821" t="s">
        <v>33</v>
      </c>
      <c r="P821" t="s">
        <v>364</v>
      </c>
      <c r="Q821" t="s">
        <v>365</v>
      </c>
      <c r="R821">
        <v>1</v>
      </c>
      <c r="S821">
        <v>9495</v>
      </c>
      <c r="T821">
        <v>1899</v>
      </c>
      <c r="U821">
        <v>0</v>
      </c>
      <c r="V821">
        <f t="shared" si="94"/>
        <v>7596</v>
      </c>
      <c r="W821" t="s">
        <v>35</v>
      </c>
      <c r="X821" t="s">
        <v>75</v>
      </c>
      <c r="Y821" t="s">
        <v>37</v>
      </c>
      <c r="Z821">
        <f t="shared" si="95"/>
        <v>4082.5281355932202</v>
      </c>
      <c r="AA821" t="s">
        <v>856</v>
      </c>
      <c r="AB821" t="s">
        <v>48</v>
      </c>
      <c r="AC821" t="s">
        <v>48</v>
      </c>
      <c r="AD821" t="str">
        <f t="shared" si="90"/>
        <v>bad</v>
      </c>
    </row>
    <row r="822" spans="1:30" x14ac:dyDescent="0.35">
      <c r="A822" t="s">
        <v>585</v>
      </c>
      <c r="B822" t="s">
        <v>586</v>
      </c>
      <c r="C822" t="s">
        <v>587</v>
      </c>
      <c r="D822" t="s">
        <v>72</v>
      </c>
      <c r="E822" t="s">
        <v>29</v>
      </c>
      <c r="F822">
        <v>100</v>
      </c>
      <c r="G822" t="s">
        <v>1892</v>
      </c>
      <c r="H822" t="str">
        <f t="shared" si="91"/>
        <v>15</v>
      </c>
      <c r="I822" t="str">
        <f t="shared" si="92"/>
        <v>04</v>
      </c>
      <c r="J822" t="str">
        <f t="shared" si="93"/>
        <v>2023</v>
      </c>
      <c r="K822" t="s">
        <v>1693</v>
      </c>
      <c r="L822" t="s">
        <v>128</v>
      </c>
      <c r="M822" t="s">
        <v>270</v>
      </c>
      <c r="N822" t="s">
        <v>130</v>
      </c>
      <c r="O822" t="s">
        <v>33</v>
      </c>
      <c r="P822" t="s">
        <v>360</v>
      </c>
      <c r="Q822" t="s">
        <v>361</v>
      </c>
      <c r="R822">
        <v>1</v>
      </c>
      <c r="S822">
        <v>9495</v>
      </c>
      <c r="T822">
        <v>2848</v>
      </c>
      <c r="U822">
        <v>0</v>
      </c>
      <c r="V822">
        <f t="shared" si="94"/>
        <v>6647</v>
      </c>
      <c r="W822" t="s">
        <v>566</v>
      </c>
      <c r="X822" t="s">
        <v>75</v>
      </c>
      <c r="Y822" t="s">
        <v>37</v>
      </c>
      <c r="Z822">
        <f t="shared" si="95"/>
        <v>3572.4808474576275</v>
      </c>
      <c r="AA822" t="s">
        <v>856</v>
      </c>
      <c r="AB822" t="s">
        <v>48</v>
      </c>
      <c r="AC822" t="s">
        <v>48</v>
      </c>
      <c r="AD822" t="str">
        <f t="shared" si="90"/>
        <v>bad</v>
      </c>
    </row>
    <row r="823" spans="1:30" x14ac:dyDescent="0.35">
      <c r="A823" t="s">
        <v>113</v>
      </c>
      <c r="B823" t="s">
        <v>114</v>
      </c>
      <c r="C823" t="s">
        <v>115</v>
      </c>
      <c r="D823" t="s">
        <v>72</v>
      </c>
      <c r="E823" t="s">
        <v>29</v>
      </c>
      <c r="F823">
        <v>87</v>
      </c>
      <c r="G823" t="s">
        <v>1892</v>
      </c>
      <c r="H823" t="str">
        <f t="shared" si="91"/>
        <v>15</v>
      </c>
      <c r="I823" t="str">
        <f t="shared" si="92"/>
        <v>04</v>
      </c>
      <c r="J823" t="str">
        <f t="shared" si="93"/>
        <v>2023</v>
      </c>
      <c r="K823" t="s">
        <v>1694</v>
      </c>
      <c r="L823" t="s">
        <v>128</v>
      </c>
      <c r="M823" t="s">
        <v>270</v>
      </c>
      <c r="N823" t="s">
        <v>130</v>
      </c>
      <c r="O823" t="s">
        <v>33</v>
      </c>
      <c r="P823" t="s">
        <v>360</v>
      </c>
      <c r="Q823" t="s">
        <v>361</v>
      </c>
      <c r="R823">
        <v>1</v>
      </c>
      <c r="S823">
        <v>9495</v>
      </c>
      <c r="T823">
        <v>2848</v>
      </c>
      <c r="U823">
        <v>0</v>
      </c>
      <c r="V823">
        <f t="shared" si="94"/>
        <v>6647</v>
      </c>
      <c r="W823" t="s">
        <v>35</v>
      </c>
      <c r="X823" t="s">
        <v>75</v>
      </c>
      <c r="Y823" t="s">
        <v>37</v>
      </c>
      <c r="Z823">
        <f t="shared" si="95"/>
        <v>3572.4808474576275</v>
      </c>
      <c r="AA823" t="s">
        <v>856</v>
      </c>
      <c r="AB823" t="s">
        <v>48</v>
      </c>
      <c r="AC823" t="s">
        <v>48</v>
      </c>
      <c r="AD823" t="str">
        <f t="shared" si="90"/>
        <v>bad</v>
      </c>
    </row>
    <row r="824" spans="1:30" x14ac:dyDescent="0.35">
      <c r="A824" t="s">
        <v>97</v>
      </c>
      <c r="B824" t="s">
        <v>98</v>
      </c>
      <c r="C824" t="s">
        <v>99</v>
      </c>
      <c r="D824" t="s">
        <v>72</v>
      </c>
      <c r="E824" t="s">
        <v>29</v>
      </c>
      <c r="F824">
        <v>64</v>
      </c>
      <c r="G824" t="s">
        <v>1892</v>
      </c>
      <c r="H824" t="str">
        <f t="shared" si="91"/>
        <v>15</v>
      </c>
      <c r="I824" t="str">
        <f t="shared" si="92"/>
        <v>04</v>
      </c>
      <c r="J824" t="str">
        <f t="shared" si="93"/>
        <v>2023</v>
      </c>
      <c r="K824" t="s">
        <v>1695</v>
      </c>
      <c r="L824" t="s">
        <v>128</v>
      </c>
      <c r="M824" t="s">
        <v>270</v>
      </c>
      <c r="N824" t="s">
        <v>130</v>
      </c>
      <c r="O824" t="s">
        <v>33</v>
      </c>
      <c r="P824" t="s">
        <v>396</v>
      </c>
      <c r="Q824" t="s">
        <v>397</v>
      </c>
      <c r="R824">
        <v>1</v>
      </c>
      <c r="S824">
        <v>9495</v>
      </c>
      <c r="T824">
        <v>5697</v>
      </c>
      <c r="U824">
        <v>0</v>
      </c>
      <c r="V824">
        <f t="shared" si="94"/>
        <v>3798</v>
      </c>
      <c r="W824" t="s">
        <v>35</v>
      </c>
      <c r="X824" t="s">
        <v>75</v>
      </c>
      <c r="Y824" t="s">
        <v>37</v>
      </c>
      <c r="Z824">
        <f t="shared" si="95"/>
        <v>2041.2640677966101</v>
      </c>
      <c r="AA824" t="s">
        <v>856</v>
      </c>
      <c r="AB824" t="s">
        <v>48</v>
      </c>
      <c r="AC824" t="s">
        <v>48</v>
      </c>
      <c r="AD824" t="str">
        <f t="shared" si="90"/>
        <v>bad</v>
      </c>
    </row>
    <row r="825" spans="1:30" x14ac:dyDescent="0.35">
      <c r="A825" t="s">
        <v>704</v>
      </c>
      <c r="B825" t="s">
        <v>705</v>
      </c>
      <c r="C825" t="s">
        <v>706</v>
      </c>
      <c r="D825" t="s">
        <v>72</v>
      </c>
      <c r="E825" t="s">
        <v>29</v>
      </c>
      <c r="F825">
        <v>80</v>
      </c>
      <c r="G825" t="s">
        <v>1892</v>
      </c>
      <c r="H825" t="str">
        <f t="shared" si="91"/>
        <v>15</v>
      </c>
      <c r="I825" t="str">
        <f t="shared" si="92"/>
        <v>04</v>
      </c>
      <c r="J825" t="str">
        <f t="shared" si="93"/>
        <v>2023</v>
      </c>
      <c r="K825" t="s">
        <v>1696</v>
      </c>
      <c r="L825" t="s">
        <v>128</v>
      </c>
      <c r="M825" t="s">
        <v>270</v>
      </c>
      <c r="N825" t="s">
        <v>130</v>
      </c>
      <c r="O825" t="s">
        <v>33</v>
      </c>
      <c r="P825" t="s">
        <v>1697</v>
      </c>
      <c r="Q825" t="s">
        <v>1698</v>
      </c>
      <c r="R825">
        <v>1</v>
      </c>
      <c r="S825">
        <v>9495</v>
      </c>
      <c r="T825">
        <v>5697</v>
      </c>
      <c r="U825">
        <v>0</v>
      </c>
      <c r="V825">
        <f t="shared" si="94"/>
        <v>3798</v>
      </c>
      <c r="W825" t="s">
        <v>566</v>
      </c>
      <c r="X825" t="s">
        <v>75</v>
      </c>
      <c r="Y825" t="s">
        <v>37</v>
      </c>
      <c r="Z825">
        <f t="shared" si="95"/>
        <v>2041.2640677966101</v>
      </c>
      <c r="AA825" t="s">
        <v>856</v>
      </c>
      <c r="AB825" t="s">
        <v>48</v>
      </c>
      <c r="AC825" t="s">
        <v>48</v>
      </c>
      <c r="AD825" t="str">
        <f t="shared" si="90"/>
        <v>bad</v>
      </c>
    </row>
    <row r="826" spans="1:30" x14ac:dyDescent="0.35">
      <c r="A826" t="s">
        <v>113</v>
      </c>
      <c r="B826" t="s">
        <v>114</v>
      </c>
      <c r="C826" t="s">
        <v>115</v>
      </c>
      <c r="D826" t="s">
        <v>44</v>
      </c>
      <c r="E826" t="s">
        <v>29</v>
      </c>
      <c r="F826">
        <v>83</v>
      </c>
      <c r="G826" t="s">
        <v>1892</v>
      </c>
      <c r="H826" t="str">
        <f t="shared" si="91"/>
        <v>15</v>
      </c>
      <c r="I826" t="str">
        <f t="shared" si="92"/>
        <v>04</v>
      </c>
      <c r="J826" t="str">
        <f t="shared" si="93"/>
        <v>2023</v>
      </c>
      <c r="K826" t="s">
        <v>1699</v>
      </c>
      <c r="L826" t="s">
        <v>128</v>
      </c>
      <c r="M826" t="s">
        <v>270</v>
      </c>
      <c r="N826" t="s">
        <v>130</v>
      </c>
      <c r="O826" t="s">
        <v>33</v>
      </c>
      <c r="P826" t="s">
        <v>398</v>
      </c>
      <c r="Q826" t="s">
        <v>399</v>
      </c>
      <c r="R826">
        <v>1</v>
      </c>
      <c r="S826">
        <v>9495</v>
      </c>
      <c r="T826">
        <v>3798</v>
      </c>
      <c r="U826">
        <v>0</v>
      </c>
      <c r="V826">
        <f t="shared" si="94"/>
        <v>5697</v>
      </c>
      <c r="W826" t="s">
        <v>35</v>
      </c>
      <c r="X826" t="s">
        <v>55</v>
      </c>
      <c r="Y826" t="s">
        <v>37</v>
      </c>
      <c r="Z826">
        <f t="shared" si="95"/>
        <v>3061.8961016949156</v>
      </c>
      <c r="AA826" t="s">
        <v>724</v>
      </c>
      <c r="AB826" t="s">
        <v>48</v>
      </c>
      <c r="AC826" t="s">
        <v>48</v>
      </c>
      <c r="AD826" t="str">
        <f t="shared" si="90"/>
        <v>bad</v>
      </c>
    </row>
    <row r="827" spans="1:30" x14ac:dyDescent="0.35">
      <c r="A827" t="s">
        <v>113</v>
      </c>
      <c r="B827" t="s">
        <v>114</v>
      </c>
      <c r="C827" t="s">
        <v>115</v>
      </c>
      <c r="D827" t="s">
        <v>72</v>
      </c>
      <c r="E827" t="s">
        <v>29</v>
      </c>
      <c r="F827">
        <v>89</v>
      </c>
      <c r="G827" t="s">
        <v>1876</v>
      </c>
      <c r="H827" t="str">
        <f t="shared" si="91"/>
        <v>16</v>
      </c>
      <c r="I827" t="str">
        <f t="shared" si="92"/>
        <v>04</v>
      </c>
      <c r="J827" t="str">
        <f t="shared" si="93"/>
        <v>2023</v>
      </c>
      <c r="K827" t="s">
        <v>1700</v>
      </c>
      <c r="L827" t="s">
        <v>128</v>
      </c>
      <c r="M827" t="s">
        <v>408</v>
      </c>
      <c r="N827" t="s">
        <v>130</v>
      </c>
      <c r="O827" t="s">
        <v>33</v>
      </c>
      <c r="P827" t="s">
        <v>396</v>
      </c>
      <c r="Q827" t="s">
        <v>397</v>
      </c>
      <c r="R827">
        <v>1</v>
      </c>
      <c r="S827">
        <v>9495</v>
      </c>
      <c r="T827">
        <v>5697</v>
      </c>
      <c r="U827">
        <v>0</v>
      </c>
      <c r="V827">
        <f t="shared" si="94"/>
        <v>3798</v>
      </c>
      <c r="W827" t="s">
        <v>35</v>
      </c>
      <c r="X827" t="s">
        <v>75</v>
      </c>
      <c r="Y827" t="s">
        <v>37</v>
      </c>
      <c r="Z827">
        <f t="shared" si="95"/>
        <v>2041.2640677966101</v>
      </c>
      <c r="AA827" t="s">
        <v>856</v>
      </c>
      <c r="AB827" t="s">
        <v>48</v>
      </c>
      <c r="AC827" t="s">
        <v>48</v>
      </c>
      <c r="AD827" t="str">
        <f t="shared" si="90"/>
        <v>bad</v>
      </c>
    </row>
    <row r="828" spans="1:30" x14ac:dyDescent="0.35">
      <c r="A828" t="s">
        <v>585</v>
      </c>
      <c r="B828" t="s">
        <v>586</v>
      </c>
      <c r="C828" t="s">
        <v>587</v>
      </c>
      <c r="D828" t="s">
        <v>72</v>
      </c>
      <c r="E828" t="s">
        <v>29</v>
      </c>
      <c r="F828">
        <v>135</v>
      </c>
      <c r="G828" t="s">
        <v>1882</v>
      </c>
      <c r="H828" t="str">
        <f t="shared" si="91"/>
        <v>19</v>
      </c>
      <c r="I828" t="str">
        <f t="shared" si="92"/>
        <v>04</v>
      </c>
      <c r="J828" t="str">
        <f t="shared" si="93"/>
        <v>2023</v>
      </c>
      <c r="K828" t="s">
        <v>1701</v>
      </c>
      <c r="L828" t="s">
        <v>128</v>
      </c>
      <c r="M828" t="s">
        <v>408</v>
      </c>
      <c r="N828" t="s">
        <v>130</v>
      </c>
      <c r="O828" t="s">
        <v>33</v>
      </c>
      <c r="P828" t="s">
        <v>1702</v>
      </c>
      <c r="Q828" t="s">
        <v>1703</v>
      </c>
      <c r="R828">
        <v>1</v>
      </c>
      <c r="S828">
        <v>9495</v>
      </c>
      <c r="T828">
        <v>4748</v>
      </c>
      <c r="U828">
        <v>0</v>
      </c>
      <c r="V828">
        <f t="shared" si="94"/>
        <v>4747</v>
      </c>
      <c r="W828" t="s">
        <v>566</v>
      </c>
      <c r="X828" t="s">
        <v>75</v>
      </c>
      <c r="Y828" t="s">
        <v>37</v>
      </c>
      <c r="Z828">
        <f t="shared" si="95"/>
        <v>2551.3113559322037</v>
      </c>
      <c r="AA828" t="s">
        <v>856</v>
      </c>
      <c r="AB828" t="s">
        <v>48</v>
      </c>
      <c r="AC828" t="s">
        <v>48</v>
      </c>
      <c r="AD828" t="str">
        <f t="shared" si="90"/>
        <v>bad</v>
      </c>
    </row>
    <row r="829" spans="1:30" x14ac:dyDescent="0.35">
      <c r="A829" t="s">
        <v>585</v>
      </c>
      <c r="B829" t="s">
        <v>586</v>
      </c>
      <c r="C829" t="s">
        <v>587</v>
      </c>
      <c r="D829" t="s">
        <v>44</v>
      </c>
      <c r="E829" t="s">
        <v>29</v>
      </c>
      <c r="F829">
        <v>137</v>
      </c>
      <c r="G829" t="s">
        <v>1881</v>
      </c>
      <c r="H829" t="str">
        <f t="shared" si="91"/>
        <v>20</v>
      </c>
      <c r="I829" t="str">
        <f t="shared" si="92"/>
        <v>04</v>
      </c>
      <c r="J829" t="str">
        <f t="shared" si="93"/>
        <v>2023</v>
      </c>
      <c r="K829" t="s">
        <v>1687</v>
      </c>
      <c r="L829" t="s">
        <v>128</v>
      </c>
      <c r="M829" t="s">
        <v>408</v>
      </c>
      <c r="N829" t="s">
        <v>130</v>
      </c>
      <c r="O829" t="s">
        <v>33</v>
      </c>
      <c r="P829" t="s">
        <v>398</v>
      </c>
      <c r="Q829" t="s">
        <v>399</v>
      </c>
      <c r="R829">
        <v>1</v>
      </c>
      <c r="S829">
        <v>9495</v>
      </c>
      <c r="T829">
        <v>3798</v>
      </c>
      <c r="U829">
        <v>0</v>
      </c>
      <c r="V829">
        <f t="shared" si="94"/>
        <v>5697</v>
      </c>
      <c r="W829" t="s">
        <v>566</v>
      </c>
      <c r="X829" t="s">
        <v>55</v>
      </c>
      <c r="Y829" t="s">
        <v>37</v>
      </c>
      <c r="Z829">
        <f t="shared" si="95"/>
        <v>3061.8961016949156</v>
      </c>
      <c r="AA829" t="s">
        <v>724</v>
      </c>
      <c r="AB829" t="s">
        <v>48</v>
      </c>
      <c r="AC829" t="s">
        <v>48</v>
      </c>
      <c r="AD829" t="str">
        <f t="shared" si="90"/>
        <v>bad</v>
      </c>
    </row>
    <row r="830" spans="1:30" x14ac:dyDescent="0.35">
      <c r="A830" t="s">
        <v>943</v>
      </c>
      <c r="B830" t="s">
        <v>944</v>
      </c>
      <c r="C830" t="s">
        <v>945</v>
      </c>
      <c r="D830" t="s">
        <v>44</v>
      </c>
      <c r="E830" t="s">
        <v>29</v>
      </c>
      <c r="F830">
        <v>80</v>
      </c>
      <c r="G830" t="s">
        <v>1877</v>
      </c>
      <c r="H830" t="str">
        <f t="shared" si="91"/>
        <v>21</v>
      </c>
      <c r="I830" t="str">
        <f t="shared" si="92"/>
        <v>04</v>
      </c>
      <c r="J830" t="str">
        <f t="shared" si="93"/>
        <v>2023</v>
      </c>
      <c r="K830" t="s">
        <v>1671</v>
      </c>
      <c r="L830" t="s">
        <v>128</v>
      </c>
      <c r="M830" t="s">
        <v>408</v>
      </c>
      <c r="N830" t="s">
        <v>130</v>
      </c>
      <c r="O830" t="s">
        <v>33</v>
      </c>
      <c r="P830" t="s">
        <v>398</v>
      </c>
      <c r="Q830" t="s">
        <v>399</v>
      </c>
      <c r="R830">
        <v>1</v>
      </c>
      <c r="S830">
        <v>9495</v>
      </c>
      <c r="T830">
        <v>3798</v>
      </c>
      <c r="U830">
        <v>0</v>
      </c>
      <c r="V830">
        <f t="shared" si="94"/>
        <v>5697</v>
      </c>
      <c r="W830" t="s">
        <v>566</v>
      </c>
      <c r="X830" t="s">
        <v>55</v>
      </c>
      <c r="Y830" t="s">
        <v>37</v>
      </c>
      <c r="Z830">
        <f t="shared" si="95"/>
        <v>3061.8961016949156</v>
      </c>
      <c r="AA830" t="s">
        <v>724</v>
      </c>
      <c r="AB830" t="s">
        <v>48</v>
      </c>
      <c r="AC830" t="s">
        <v>48</v>
      </c>
      <c r="AD830" t="str">
        <f t="shared" si="90"/>
        <v>bad</v>
      </c>
    </row>
    <row r="831" spans="1:30" x14ac:dyDescent="0.35">
      <c r="A831" t="s">
        <v>575</v>
      </c>
      <c r="B831" t="s">
        <v>576</v>
      </c>
      <c r="C831" t="s">
        <v>577</v>
      </c>
      <c r="D831" t="s">
        <v>72</v>
      </c>
      <c r="E831" t="s">
        <v>29</v>
      </c>
      <c r="F831">
        <v>423</v>
      </c>
      <c r="G831" t="s">
        <v>1887</v>
      </c>
      <c r="H831" t="str">
        <f t="shared" si="91"/>
        <v>22</v>
      </c>
      <c r="I831" t="str">
        <f t="shared" si="92"/>
        <v>04</v>
      </c>
      <c r="J831" t="str">
        <f t="shared" si="93"/>
        <v>2023</v>
      </c>
      <c r="K831" t="s">
        <v>1704</v>
      </c>
      <c r="L831" t="s">
        <v>128</v>
      </c>
      <c r="M831" t="s">
        <v>408</v>
      </c>
      <c r="N831" t="s">
        <v>130</v>
      </c>
      <c r="O831" t="s">
        <v>33</v>
      </c>
      <c r="P831" t="s">
        <v>364</v>
      </c>
      <c r="Q831" t="s">
        <v>365</v>
      </c>
      <c r="R831">
        <v>1</v>
      </c>
      <c r="S831">
        <v>9495</v>
      </c>
      <c r="T831">
        <v>1899</v>
      </c>
      <c r="U831">
        <v>0</v>
      </c>
      <c r="V831">
        <f t="shared" si="94"/>
        <v>7596</v>
      </c>
      <c r="W831" t="s">
        <v>566</v>
      </c>
      <c r="X831" t="s">
        <v>75</v>
      </c>
      <c r="Y831" t="s">
        <v>37</v>
      </c>
      <c r="Z831">
        <f t="shared" si="95"/>
        <v>4082.5281355932202</v>
      </c>
      <c r="AA831" t="s">
        <v>856</v>
      </c>
      <c r="AB831" t="s">
        <v>48</v>
      </c>
      <c r="AC831" t="s">
        <v>48</v>
      </c>
      <c r="AD831" t="str">
        <f t="shared" si="90"/>
        <v>bad</v>
      </c>
    </row>
    <row r="832" spans="1:30" x14ac:dyDescent="0.35">
      <c r="A832" t="s">
        <v>585</v>
      </c>
      <c r="B832" t="s">
        <v>586</v>
      </c>
      <c r="C832" t="s">
        <v>587</v>
      </c>
      <c r="D832" t="s">
        <v>72</v>
      </c>
      <c r="E832" t="s">
        <v>29</v>
      </c>
      <c r="F832">
        <v>153</v>
      </c>
      <c r="G832" t="s">
        <v>1887</v>
      </c>
      <c r="H832" t="str">
        <f t="shared" si="91"/>
        <v>22</v>
      </c>
      <c r="I832" t="str">
        <f t="shared" si="92"/>
        <v>04</v>
      </c>
      <c r="J832" t="str">
        <f t="shared" si="93"/>
        <v>2023</v>
      </c>
      <c r="K832" t="s">
        <v>1705</v>
      </c>
      <c r="L832" t="s">
        <v>128</v>
      </c>
      <c r="M832" t="s">
        <v>408</v>
      </c>
      <c r="N832" t="s">
        <v>130</v>
      </c>
      <c r="O832" t="s">
        <v>33</v>
      </c>
      <c r="P832" t="s">
        <v>1706</v>
      </c>
      <c r="Q832" t="s">
        <v>1707</v>
      </c>
      <c r="R832">
        <v>1</v>
      </c>
      <c r="S832">
        <v>9495</v>
      </c>
      <c r="T832">
        <v>5697</v>
      </c>
      <c r="U832">
        <v>0</v>
      </c>
      <c r="V832">
        <f t="shared" si="94"/>
        <v>3798</v>
      </c>
      <c r="W832" t="s">
        <v>566</v>
      </c>
      <c r="X832" t="s">
        <v>75</v>
      </c>
      <c r="Y832" t="s">
        <v>37</v>
      </c>
      <c r="Z832">
        <f t="shared" si="95"/>
        <v>2041.2640677966101</v>
      </c>
      <c r="AA832" t="s">
        <v>856</v>
      </c>
      <c r="AB832" t="s">
        <v>48</v>
      </c>
      <c r="AC832" t="s">
        <v>48</v>
      </c>
      <c r="AD832" t="str">
        <f t="shared" si="90"/>
        <v>bad</v>
      </c>
    </row>
    <row r="833" spans="1:30" x14ac:dyDescent="0.35">
      <c r="A833" t="s">
        <v>575</v>
      </c>
      <c r="B833" t="s">
        <v>576</v>
      </c>
      <c r="C833" t="s">
        <v>577</v>
      </c>
      <c r="D833" t="s">
        <v>72</v>
      </c>
      <c r="E833" t="s">
        <v>29</v>
      </c>
      <c r="F833">
        <v>448</v>
      </c>
      <c r="G833" t="s">
        <v>1874</v>
      </c>
      <c r="H833" t="str">
        <f t="shared" si="91"/>
        <v>23</v>
      </c>
      <c r="I833" t="str">
        <f t="shared" si="92"/>
        <v>04</v>
      </c>
      <c r="J833" t="str">
        <f t="shared" si="93"/>
        <v>2023</v>
      </c>
      <c r="K833" t="s">
        <v>1708</v>
      </c>
      <c r="L833" t="s">
        <v>128</v>
      </c>
      <c r="M833" t="s">
        <v>515</v>
      </c>
      <c r="N833" t="s">
        <v>130</v>
      </c>
      <c r="O833" t="s">
        <v>33</v>
      </c>
      <c r="P833" t="s">
        <v>1709</v>
      </c>
      <c r="Q833" t="s">
        <v>1710</v>
      </c>
      <c r="R833">
        <v>1</v>
      </c>
      <c r="S833">
        <v>9495</v>
      </c>
      <c r="T833">
        <v>2848</v>
      </c>
      <c r="U833">
        <v>0</v>
      </c>
      <c r="V833">
        <f t="shared" si="94"/>
        <v>6647</v>
      </c>
      <c r="W833" t="s">
        <v>566</v>
      </c>
      <c r="X833" t="s">
        <v>75</v>
      </c>
      <c r="Y833" t="s">
        <v>37</v>
      </c>
      <c r="Z833">
        <f t="shared" si="95"/>
        <v>3572.4808474576275</v>
      </c>
      <c r="AA833" t="s">
        <v>856</v>
      </c>
      <c r="AB833" t="s">
        <v>48</v>
      </c>
      <c r="AC833" t="s">
        <v>48</v>
      </c>
      <c r="AD833" t="str">
        <f t="shared" si="90"/>
        <v>bad</v>
      </c>
    </row>
    <row r="834" spans="1:30" x14ac:dyDescent="0.35">
      <c r="A834" t="s">
        <v>568</v>
      </c>
      <c r="B834" t="s">
        <v>569</v>
      </c>
      <c r="C834" t="s">
        <v>570</v>
      </c>
      <c r="D834" t="s">
        <v>44</v>
      </c>
      <c r="E834" t="s">
        <v>29</v>
      </c>
      <c r="F834">
        <v>118</v>
      </c>
      <c r="G834" t="s">
        <v>1874</v>
      </c>
      <c r="H834" t="str">
        <f t="shared" si="91"/>
        <v>23</v>
      </c>
      <c r="I834" t="str">
        <f t="shared" si="92"/>
        <v>04</v>
      </c>
      <c r="J834" t="str">
        <f t="shared" si="93"/>
        <v>2023</v>
      </c>
      <c r="K834" t="s">
        <v>1711</v>
      </c>
      <c r="L834" t="s">
        <v>128</v>
      </c>
      <c r="M834" t="s">
        <v>515</v>
      </c>
      <c r="N834" t="s">
        <v>130</v>
      </c>
      <c r="O834" t="s">
        <v>33</v>
      </c>
      <c r="P834" t="s">
        <v>399</v>
      </c>
      <c r="Q834" t="s">
        <v>399</v>
      </c>
      <c r="R834">
        <v>1</v>
      </c>
      <c r="S834">
        <v>9495</v>
      </c>
      <c r="T834">
        <v>3798</v>
      </c>
      <c r="U834">
        <v>0</v>
      </c>
      <c r="V834">
        <f t="shared" si="94"/>
        <v>5697</v>
      </c>
      <c r="W834" t="s">
        <v>566</v>
      </c>
      <c r="X834" t="s">
        <v>55</v>
      </c>
      <c r="Y834" t="s">
        <v>37</v>
      </c>
      <c r="Z834">
        <f t="shared" si="95"/>
        <v>3061.8961016949156</v>
      </c>
      <c r="AA834" t="s">
        <v>724</v>
      </c>
      <c r="AB834" t="s">
        <v>48</v>
      </c>
      <c r="AC834" t="s">
        <v>48</v>
      </c>
      <c r="AD834" t="str">
        <f t="shared" ref="AD834:AD897" si="96">IF(Z834&gt;10000,"good","bad")</f>
        <v>bad</v>
      </c>
    </row>
    <row r="835" spans="1:30" x14ac:dyDescent="0.35">
      <c r="A835" t="s">
        <v>714</v>
      </c>
      <c r="B835" t="s">
        <v>715</v>
      </c>
      <c r="C835" t="s">
        <v>716</v>
      </c>
      <c r="D835" t="s">
        <v>44</v>
      </c>
      <c r="E835" t="s">
        <v>29</v>
      </c>
      <c r="F835">
        <v>143</v>
      </c>
      <c r="G835" t="s">
        <v>1874</v>
      </c>
      <c r="H835" t="str">
        <f t="shared" ref="H835:H898" si="97">TEXT(G835,"DD")</f>
        <v>23</v>
      </c>
      <c r="I835" t="str">
        <f t="shared" ref="I835:I898" si="98">TEXT(G835,"MM")</f>
        <v>04</v>
      </c>
      <c r="J835" t="str">
        <f t="shared" ref="J835:J898" si="99">TEXT(G835,"YYYY")</f>
        <v>2023</v>
      </c>
      <c r="K835" t="s">
        <v>1712</v>
      </c>
      <c r="L835" t="s">
        <v>128</v>
      </c>
      <c r="M835" t="s">
        <v>515</v>
      </c>
      <c r="N835" t="s">
        <v>130</v>
      </c>
      <c r="O835" t="s">
        <v>33</v>
      </c>
      <c r="P835" t="s">
        <v>398</v>
      </c>
      <c r="Q835" t="s">
        <v>399</v>
      </c>
      <c r="R835">
        <v>1</v>
      </c>
      <c r="S835">
        <v>9495</v>
      </c>
      <c r="T835">
        <v>3798</v>
      </c>
      <c r="U835">
        <v>0</v>
      </c>
      <c r="V835">
        <f t="shared" si="94"/>
        <v>5697</v>
      </c>
      <c r="W835" t="s">
        <v>566</v>
      </c>
      <c r="X835" t="s">
        <v>55</v>
      </c>
      <c r="Y835" t="s">
        <v>37</v>
      </c>
      <c r="Z835">
        <f t="shared" si="95"/>
        <v>3061.8961016949156</v>
      </c>
      <c r="AA835" t="s">
        <v>724</v>
      </c>
      <c r="AB835" t="s">
        <v>48</v>
      </c>
      <c r="AC835" t="s">
        <v>48</v>
      </c>
      <c r="AD835" t="str">
        <f t="shared" si="96"/>
        <v>bad</v>
      </c>
    </row>
    <row r="836" spans="1:30" x14ac:dyDescent="0.35">
      <c r="A836" t="s">
        <v>575</v>
      </c>
      <c r="B836" t="s">
        <v>576</v>
      </c>
      <c r="C836" t="s">
        <v>577</v>
      </c>
      <c r="D836" t="s">
        <v>72</v>
      </c>
      <c r="E836" t="s">
        <v>29</v>
      </c>
      <c r="F836">
        <v>450</v>
      </c>
      <c r="G836" t="s">
        <v>1874</v>
      </c>
      <c r="H836" t="str">
        <f t="shared" si="97"/>
        <v>23</v>
      </c>
      <c r="I836" t="str">
        <f t="shared" si="98"/>
        <v>04</v>
      </c>
      <c r="J836" t="str">
        <f t="shared" si="99"/>
        <v>2023</v>
      </c>
      <c r="K836" t="s">
        <v>1713</v>
      </c>
      <c r="L836" t="s">
        <v>128</v>
      </c>
      <c r="M836" t="s">
        <v>515</v>
      </c>
      <c r="N836" t="s">
        <v>130</v>
      </c>
      <c r="O836" t="s">
        <v>33</v>
      </c>
      <c r="P836" t="s">
        <v>1697</v>
      </c>
      <c r="Q836" t="s">
        <v>1698</v>
      </c>
      <c r="R836">
        <v>1</v>
      </c>
      <c r="S836">
        <v>9495</v>
      </c>
      <c r="T836">
        <v>6646</v>
      </c>
      <c r="U836">
        <v>0</v>
      </c>
      <c r="V836">
        <f t="shared" si="94"/>
        <v>2849</v>
      </c>
      <c r="W836" t="s">
        <v>566</v>
      </c>
      <c r="X836" t="s">
        <v>75</v>
      </c>
      <c r="Y836" t="s">
        <v>37</v>
      </c>
      <c r="Z836">
        <f t="shared" si="95"/>
        <v>1531.216779661017</v>
      </c>
      <c r="AA836" t="s">
        <v>856</v>
      </c>
      <c r="AB836" t="s">
        <v>48</v>
      </c>
      <c r="AC836" t="s">
        <v>48</v>
      </c>
      <c r="AD836" t="str">
        <f t="shared" si="96"/>
        <v>bad</v>
      </c>
    </row>
    <row r="837" spans="1:30" x14ac:dyDescent="0.35">
      <c r="A837" t="s">
        <v>943</v>
      </c>
      <c r="B837" t="s">
        <v>944</v>
      </c>
      <c r="C837" t="s">
        <v>945</v>
      </c>
      <c r="D837" t="s">
        <v>50</v>
      </c>
      <c r="E837" t="s">
        <v>29</v>
      </c>
      <c r="F837">
        <v>1992</v>
      </c>
      <c r="G837" t="s">
        <v>1951</v>
      </c>
      <c r="H837" t="str">
        <f t="shared" si="97"/>
        <v>31</v>
      </c>
      <c r="I837" t="str">
        <f t="shared" si="98"/>
        <v>03</v>
      </c>
      <c r="J837" t="str">
        <f t="shared" si="99"/>
        <v>2023</v>
      </c>
      <c r="K837" t="s">
        <v>1714</v>
      </c>
      <c r="L837" t="s">
        <v>30</v>
      </c>
      <c r="M837" t="s">
        <v>31</v>
      </c>
      <c r="N837" t="s">
        <v>32</v>
      </c>
      <c r="O837" t="s">
        <v>33</v>
      </c>
      <c r="P837" t="s">
        <v>1715</v>
      </c>
      <c r="Q837" t="s">
        <v>1716</v>
      </c>
      <c r="R837">
        <v>1</v>
      </c>
      <c r="S837">
        <v>8995</v>
      </c>
      <c r="T837">
        <v>2698</v>
      </c>
      <c r="U837">
        <v>0</v>
      </c>
      <c r="V837">
        <v>6297</v>
      </c>
      <c r="W837" t="s">
        <v>566</v>
      </c>
      <c r="X837" t="s">
        <v>53</v>
      </c>
      <c r="Y837" t="s">
        <v>37</v>
      </c>
      <c r="Z837">
        <v>3384.370677966102</v>
      </c>
      <c r="AA837" t="s">
        <v>722</v>
      </c>
      <c r="AB837" t="s">
        <v>48</v>
      </c>
      <c r="AC837" t="s">
        <v>48</v>
      </c>
      <c r="AD837" t="str">
        <f t="shared" si="96"/>
        <v>bad</v>
      </c>
    </row>
    <row r="838" spans="1:30" x14ac:dyDescent="0.35">
      <c r="A838" t="s">
        <v>668</v>
      </c>
      <c r="B838" t="s">
        <v>669</v>
      </c>
      <c r="C838" t="s">
        <v>670</v>
      </c>
      <c r="D838" t="s">
        <v>44</v>
      </c>
      <c r="E838" t="s">
        <v>29</v>
      </c>
      <c r="F838">
        <v>30</v>
      </c>
      <c r="G838" t="s">
        <v>1890</v>
      </c>
      <c r="H838" t="str">
        <f t="shared" si="97"/>
        <v>06</v>
      </c>
      <c r="I838" t="str">
        <f t="shared" si="98"/>
        <v>04</v>
      </c>
      <c r="J838" t="str">
        <f t="shared" si="99"/>
        <v>2023</v>
      </c>
      <c r="K838" t="s">
        <v>1717</v>
      </c>
      <c r="L838" t="s">
        <v>128</v>
      </c>
      <c r="M838" t="s">
        <v>129</v>
      </c>
      <c r="N838" t="s">
        <v>130</v>
      </c>
      <c r="O838" t="s">
        <v>33</v>
      </c>
      <c r="P838" t="s">
        <v>1718</v>
      </c>
      <c r="Q838" t="s">
        <v>1719</v>
      </c>
      <c r="R838">
        <v>1</v>
      </c>
      <c r="S838">
        <v>8995</v>
      </c>
      <c r="T838">
        <v>0</v>
      </c>
      <c r="U838">
        <v>0</v>
      </c>
      <c r="V838">
        <f t="shared" ref="V838:V858" si="100">S838-T838</f>
        <v>8995</v>
      </c>
      <c r="W838" t="s">
        <v>566</v>
      </c>
      <c r="X838" t="s">
        <v>47</v>
      </c>
      <c r="Y838" t="s">
        <v>37</v>
      </c>
      <c r="Z838">
        <f t="shared" ref="Z838:Z858" si="101">IF(Y838="Traditional",V838-(V838*31%)-(V838*18/118),V838-(V838*22%)-(V838*18/118))</f>
        <v>4834.4313559322036</v>
      </c>
      <c r="AA838" t="s">
        <v>847</v>
      </c>
      <c r="AB838" t="s">
        <v>38</v>
      </c>
      <c r="AC838" t="s">
        <v>38</v>
      </c>
      <c r="AD838" t="str">
        <f t="shared" si="96"/>
        <v>bad</v>
      </c>
    </row>
    <row r="839" spans="1:30" x14ac:dyDescent="0.35">
      <c r="A839" t="s">
        <v>668</v>
      </c>
      <c r="B839" t="s">
        <v>669</v>
      </c>
      <c r="C839" t="s">
        <v>670</v>
      </c>
      <c r="D839" t="s">
        <v>72</v>
      </c>
      <c r="E839" t="s">
        <v>29</v>
      </c>
      <c r="F839">
        <v>46</v>
      </c>
      <c r="G839" t="s">
        <v>1880</v>
      </c>
      <c r="H839" t="str">
        <f t="shared" si="97"/>
        <v>08</v>
      </c>
      <c r="I839" t="str">
        <f t="shared" si="98"/>
        <v>04</v>
      </c>
      <c r="J839" t="str">
        <f t="shared" si="99"/>
        <v>2023</v>
      </c>
      <c r="K839" t="s">
        <v>1720</v>
      </c>
      <c r="L839" t="s">
        <v>128</v>
      </c>
      <c r="M839" t="s">
        <v>129</v>
      </c>
      <c r="N839" t="s">
        <v>130</v>
      </c>
      <c r="O839" t="s">
        <v>33</v>
      </c>
      <c r="P839" t="s">
        <v>456</v>
      </c>
      <c r="Q839" t="s">
        <v>457</v>
      </c>
      <c r="R839">
        <v>1</v>
      </c>
      <c r="S839">
        <v>8995</v>
      </c>
      <c r="T839">
        <v>5397</v>
      </c>
      <c r="U839">
        <v>0</v>
      </c>
      <c r="V839">
        <f t="shared" si="100"/>
        <v>3598</v>
      </c>
      <c r="W839" t="s">
        <v>566</v>
      </c>
      <c r="X839" t="s">
        <v>75</v>
      </c>
      <c r="Y839" t="s">
        <v>37</v>
      </c>
      <c r="Z839">
        <f t="shared" si="101"/>
        <v>1933.7725423728812</v>
      </c>
      <c r="AA839" t="s">
        <v>856</v>
      </c>
      <c r="AB839" t="s">
        <v>48</v>
      </c>
      <c r="AC839" t="s">
        <v>48</v>
      </c>
      <c r="AD839" t="str">
        <f t="shared" si="96"/>
        <v>bad</v>
      </c>
    </row>
    <row r="840" spans="1:30" x14ac:dyDescent="0.35">
      <c r="A840" t="s">
        <v>25</v>
      </c>
      <c r="B840" t="s">
        <v>26</v>
      </c>
      <c r="C840" t="s">
        <v>27</v>
      </c>
      <c r="D840" t="s">
        <v>72</v>
      </c>
      <c r="E840" t="s">
        <v>29</v>
      </c>
      <c r="F840">
        <v>101</v>
      </c>
      <c r="G840" t="s">
        <v>1880</v>
      </c>
      <c r="H840" t="str">
        <f t="shared" si="97"/>
        <v>08</v>
      </c>
      <c r="I840" t="str">
        <f t="shared" si="98"/>
        <v>04</v>
      </c>
      <c r="J840" t="str">
        <f t="shared" si="99"/>
        <v>2023</v>
      </c>
      <c r="K840" t="s">
        <v>1721</v>
      </c>
      <c r="L840" t="s">
        <v>128</v>
      </c>
      <c r="M840" t="s">
        <v>129</v>
      </c>
      <c r="N840" t="s">
        <v>130</v>
      </c>
      <c r="O840" t="s">
        <v>33</v>
      </c>
      <c r="P840" t="s">
        <v>231</v>
      </c>
      <c r="Q840" t="s">
        <v>232</v>
      </c>
      <c r="R840">
        <v>1</v>
      </c>
      <c r="S840">
        <v>8995</v>
      </c>
      <c r="T840">
        <v>5397</v>
      </c>
      <c r="U840">
        <v>0</v>
      </c>
      <c r="V840">
        <f t="shared" si="100"/>
        <v>3598</v>
      </c>
      <c r="W840" t="s">
        <v>35</v>
      </c>
      <c r="X840" t="s">
        <v>75</v>
      </c>
      <c r="Y840" t="s">
        <v>37</v>
      </c>
      <c r="Z840">
        <f t="shared" si="101"/>
        <v>1933.7725423728812</v>
      </c>
      <c r="AA840" t="s">
        <v>856</v>
      </c>
      <c r="AB840" t="s">
        <v>48</v>
      </c>
      <c r="AC840" t="s">
        <v>48</v>
      </c>
      <c r="AD840" t="str">
        <f t="shared" si="96"/>
        <v>bad</v>
      </c>
    </row>
    <row r="841" spans="1:30" x14ac:dyDescent="0.35">
      <c r="A841" t="s">
        <v>585</v>
      </c>
      <c r="B841" t="s">
        <v>586</v>
      </c>
      <c r="C841" t="s">
        <v>587</v>
      </c>
      <c r="D841" t="s">
        <v>50</v>
      </c>
      <c r="E841" t="s">
        <v>29</v>
      </c>
      <c r="F841">
        <v>46</v>
      </c>
      <c r="G841" t="s">
        <v>1880</v>
      </c>
      <c r="H841" t="str">
        <f t="shared" si="97"/>
        <v>08</v>
      </c>
      <c r="I841" t="str">
        <f t="shared" si="98"/>
        <v>04</v>
      </c>
      <c r="J841" t="str">
        <f t="shared" si="99"/>
        <v>2023</v>
      </c>
      <c r="K841" t="s">
        <v>1722</v>
      </c>
      <c r="L841" t="s">
        <v>128</v>
      </c>
      <c r="M841" t="s">
        <v>129</v>
      </c>
      <c r="N841" t="s">
        <v>130</v>
      </c>
      <c r="O841" t="s">
        <v>33</v>
      </c>
      <c r="P841" t="s">
        <v>441</v>
      </c>
      <c r="Q841" t="s">
        <v>442</v>
      </c>
      <c r="R841">
        <v>1</v>
      </c>
      <c r="S841">
        <v>8995</v>
      </c>
      <c r="T841">
        <v>3598</v>
      </c>
      <c r="U841">
        <v>0</v>
      </c>
      <c r="V841">
        <f t="shared" si="100"/>
        <v>5397</v>
      </c>
      <c r="W841" t="s">
        <v>566</v>
      </c>
      <c r="X841" t="s">
        <v>53</v>
      </c>
      <c r="Y841" t="s">
        <v>37</v>
      </c>
      <c r="Z841">
        <f t="shared" si="101"/>
        <v>2900.6588135593224</v>
      </c>
      <c r="AA841" t="s">
        <v>722</v>
      </c>
      <c r="AB841" t="s">
        <v>48</v>
      </c>
      <c r="AC841" t="s">
        <v>48</v>
      </c>
      <c r="AD841" t="str">
        <f t="shared" si="96"/>
        <v>bad</v>
      </c>
    </row>
    <row r="842" spans="1:30" x14ac:dyDescent="0.35">
      <c r="A842" t="s">
        <v>668</v>
      </c>
      <c r="B842" t="s">
        <v>669</v>
      </c>
      <c r="C842" t="s">
        <v>670</v>
      </c>
      <c r="D842" t="s">
        <v>72</v>
      </c>
      <c r="E842" t="s">
        <v>29</v>
      </c>
      <c r="F842">
        <v>54</v>
      </c>
      <c r="G842" t="s">
        <v>1878</v>
      </c>
      <c r="H842" t="str">
        <f t="shared" si="97"/>
        <v>09</v>
      </c>
      <c r="I842" t="str">
        <f t="shared" si="98"/>
        <v>04</v>
      </c>
      <c r="J842" t="str">
        <f t="shared" si="99"/>
        <v>2023</v>
      </c>
      <c r="K842" t="s">
        <v>1723</v>
      </c>
      <c r="L842" t="s">
        <v>128</v>
      </c>
      <c r="M842" t="s">
        <v>270</v>
      </c>
      <c r="N842" t="s">
        <v>130</v>
      </c>
      <c r="O842" t="s">
        <v>33</v>
      </c>
      <c r="P842" t="s">
        <v>443</v>
      </c>
      <c r="Q842" t="s">
        <v>444</v>
      </c>
      <c r="R842">
        <v>1</v>
      </c>
      <c r="S842">
        <v>8995</v>
      </c>
      <c r="T842">
        <v>5397</v>
      </c>
      <c r="U842">
        <v>0</v>
      </c>
      <c r="V842">
        <f t="shared" si="100"/>
        <v>3598</v>
      </c>
      <c r="W842" t="s">
        <v>566</v>
      </c>
      <c r="X842" t="s">
        <v>75</v>
      </c>
      <c r="Y842" t="s">
        <v>37</v>
      </c>
      <c r="Z842">
        <f t="shared" si="101"/>
        <v>1933.7725423728812</v>
      </c>
      <c r="AA842" t="s">
        <v>856</v>
      </c>
      <c r="AB842" t="s">
        <v>48</v>
      </c>
      <c r="AC842" t="s">
        <v>48</v>
      </c>
      <c r="AD842" t="str">
        <f t="shared" si="96"/>
        <v>bad</v>
      </c>
    </row>
    <row r="843" spans="1:30" x14ac:dyDescent="0.35">
      <c r="A843" t="s">
        <v>63</v>
      </c>
      <c r="B843" t="s">
        <v>64</v>
      </c>
      <c r="C843" t="s">
        <v>65</v>
      </c>
      <c r="D843" t="s">
        <v>72</v>
      </c>
      <c r="E843" t="s">
        <v>29</v>
      </c>
      <c r="F843">
        <v>64</v>
      </c>
      <c r="G843" t="s">
        <v>1878</v>
      </c>
      <c r="H843" t="str">
        <f t="shared" si="97"/>
        <v>09</v>
      </c>
      <c r="I843" t="str">
        <f t="shared" si="98"/>
        <v>04</v>
      </c>
      <c r="J843" t="str">
        <f t="shared" si="99"/>
        <v>2023</v>
      </c>
      <c r="K843" t="s">
        <v>1724</v>
      </c>
      <c r="L843" t="s">
        <v>128</v>
      </c>
      <c r="M843" t="s">
        <v>270</v>
      </c>
      <c r="N843" t="s">
        <v>130</v>
      </c>
      <c r="O843" t="s">
        <v>33</v>
      </c>
      <c r="P843" t="s">
        <v>283</v>
      </c>
      <c r="Q843" t="s">
        <v>284</v>
      </c>
      <c r="R843">
        <v>1</v>
      </c>
      <c r="S843">
        <v>8995</v>
      </c>
      <c r="T843">
        <v>5397</v>
      </c>
      <c r="U843">
        <v>0</v>
      </c>
      <c r="V843">
        <f t="shared" si="100"/>
        <v>3598</v>
      </c>
      <c r="W843" t="s">
        <v>35</v>
      </c>
      <c r="X843" t="s">
        <v>75</v>
      </c>
      <c r="Y843" t="s">
        <v>37</v>
      </c>
      <c r="Z843">
        <f t="shared" si="101"/>
        <v>1933.7725423728812</v>
      </c>
      <c r="AA843" t="s">
        <v>856</v>
      </c>
      <c r="AB843" t="s">
        <v>48</v>
      </c>
      <c r="AC843" t="s">
        <v>48</v>
      </c>
      <c r="AD843" t="str">
        <f t="shared" si="96"/>
        <v>bad</v>
      </c>
    </row>
    <row r="844" spans="1:30" x14ac:dyDescent="0.35">
      <c r="A844" t="s">
        <v>113</v>
      </c>
      <c r="B844" t="s">
        <v>114</v>
      </c>
      <c r="C844" t="s">
        <v>115</v>
      </c>
      <c r="D844" t="s">
        <v>72</v>
      </c>
      <c r="E844" t="s">
        <v>29</v>
      </c>
      <c r="F844">
        <v>44</v>
      </c>
      <c r="G844" t="s">
        <v>1878</v>
      </c>
      <c r="H844" t="str">
        <f t="shared" si="97"/>
        <v>09</v>
      </c>
      <c r="I844" t="str">
        <f t="shared" si="98"/>
        <v>04</v>
      </c>
      <c r="J844" t="str">
        <f t="shared" si="99"/>
        <v>2023</v>
      </c>
      <c r="K844" t="s">
        <v>1725</v>
      </c>
      <c r="L844" t="s">
        <v>128</v>
      </c>
      <c r="M844" t="s">
        <v>270</v>
      </c>
      <c r="N844" t="s">
        <v>130</v>
      </c>
      <c r="O844" t="s">
        <v>33</v>
      </c>
      <c r="P844" t="s">
        <v>289</v>
      </c>
      <c r="Q844" t="s">
        <v>290</v>
      </c>
      <c r="R844">
        <v>1</v>
      </c>
      <c r="S844">
        <v>8995</v>
      </c>
      <c r="T844">
        <v>5397</v>
      </c>
      <c r="U844">
        <v>0</v>
      </c>
      <c r="V844">
        <f t="shared" si="100"/>
        <v>3598</v>
      </c>
      <c r="W844" t="s">
        <v>35</v>
      </c>
      <c r="X844" t="s">
        <v>75</v>
      </c>
      <c r="Y844" t="s">
        <v>37</v>
      </c>
      <c r="Z844">
        <f t="shared" si="101"/>
        <v>1933.7725423728812</v>
      </c>
      <c r="AA844" t="s">
        <v>856</v>
      </c>
      <c r="AB844" t="s">
        <v>48</v>
      </c>
      <c r="AC844" t="s">
        <v>48</v>
      </c>
      <c r="AD844" t="str">
        <f t="shared" si="96"/>
        <v>bad</v>
      </c>
    </row>
    <row r="845" spans="1:30" x14ac:dyDescent="0.35">
      <c r="A845" t="s">
        <v>585</v>
      </c>
      <c r="B845" t="s">
        <v>586</v>
      </c>
      <c r="C845" t="s">
        <v>587</v>
      </c>
      <c r="D845" t="s">
        <v>72</v>
      </c>
      <c r="E845" t="s">
        <v>29</v>
      </c>
      <c r="F845">
        <v>68</v>
      </c>
      <c r="G845" t="s">
        <v>1886</v>
      </c>
      <c r="H845" t="str">
        <f t="shared" si="97"/>
        <v>10</v>
      </c>
      <c r="I845" t="str">
        <f t="shared" si="98"/>
        <v>04</v>
      </c>
      <c r="J845" t="str">
        <f t="shared" si="99"/>
        <v>2023</v>
      </c>
      <c r="K845" t="s">
        <v>1726</v>
      </c>
      <c r="L845" t="s">
        <v>128</v>
      </c>
      <c r="M845" t="s">
        <v>270</v>
      </c>
      <c r="N845" t="s">
        <v>130</v>
      </c>
      <c r="O845" t="s">
        <v>33</v>
      </c>
      <c r="P845" t="s">
        <v>443</v>
      </c>
      <c r="Q845" t="s">
        <v>444</v>
      </c>
      <c r="R845">
        <v>1</v>
      </c>
      <c r="S845">
        <v>8995</v>
      </c>
      <c r="T845">
        <v>5397</v>
      </c>
      <c r="U845">
        <v>0</v>
      </c>
      <c r="V845">
        <f t="shared" si="100"/>
        <v>3598</v>
      </c>
      <c r="W845" t="s">
        <v>566</v>
      </c>
      <c r="X845" t="s">
        <v>75</v>
      </c>
      <c r="Y845" t="s">
        <v>37</v>
      </c>
      <c r="Z845">
        <f t="shared" si="101"/>
        <v>1933.7725423728812</v>
      </c>
      <c r="AA845" t="s">
        <v>856</v>
      </c>
      <c r="AB845" t="s">
        <v>48</v>
      </c>
      <c r="AC845" t="s">
        <v>48</v>
      </c>
      <c r="AD845" t="str">
        <f t="shared" si="96"/>
        <v>bad</v>
      </c>
    </row>
    <row r="846" spans="1:30" x14ac:dyDescent="0.35">
      <c r="A846" t="s">
        <v>63</v>
      </c>
      <c r="B846" t="s">
        <v>64</v>
      </c>
      <c r="C846" t="s">
        <v>65</v>
      </c>
      <c r="D846" t="s">
        <v>72</v>
      </c>
      <c r="E846" t="s">
        <v>29</v>
      </c>
      <c r="F846">
        <v>82</v>
      </c>
      <c r="G846" t="s">
        <v>1891</v>
      </c>
      <c r="H846" t="str">
        <f t="shared" si="97"/>
        <v>11</v>
      </c>
      <c r="I846" t="str">
        <f t="shared" si="98"/>
        <v>04</v>
      </c>
      <c r="J846" t="str">
        <f t="shared" si="99"/>
        <v>2023</v>
      </c>
      <c r="K846" t="s">
        <v>1727</v>
      </c>
      <c r="L846" t="s">
        <v>128</v>
      </c>
      <c r="M846" t="s">
        <v>270</v>
      </c>
      <c r="N846" t="s">
        <v>130</v>
      </c>
      <c r="O846" t="s">
        <v>33</v>
      </c>
      <c r="P846" t="s">
        <v>328</v>
      </c>
      <c r="Q846" t="s">
        <v>290</v>
      </c>
      <c r="R846">
        <v>1</v>
      </c>
      <c r="S846">
        <v>8995</v>
      </c>
      <c r="T846">
        <v>5397</v>
      </c>
      <c r="U846">
        <v>0</v>
      </c>
      <c r="V846">
        <f t="shared" si="100"/>
        <v>3598</v>
      </c>
      <c r="W846" t="s">
        <v>35</v>
      </c>
      <c r="X846" t="s">
        <v>75</v>
      </c>
      <c r="Y846" t="s">
        <v>37</v>
      </c>
      <c r="Z846">
        <f t="shared" si="101"/>
        <v>1933.7725423728812</v>
      </c>
      <c r="AA846" t="s">
        <v>856</v>
      </c>
      <c r="AB846" t="s">
        <v>48</v>
      </c>
      <c r="AC846" t="s">
        <v>48</v>
      </c>
      <c r="AD846" t="str">
        <f t="shared" si="96"/>
        <v>bad</v>
      </c>
    </row>
    <row r="847" spans="1:30" x14ac:dyDescent="0.35">
      <c r="A847" t="s">
        <v>668</v>
      </c>
      <c r="B847" t="s">
        <v>669</v>
      </c>
      <c r="C847" t="s">
        <v>670</v>
      </c>
      <c r="D847" t="s">
        <v>50</v>
      </c>
      <c r="E847" t="s">
        <v>29</v>
      </c>
      <c r="F847">
        <v>73</v>
      </c>
      <c r="G847" t="s">
        <v>1875</v>
      </c>
      <c r="H847" t="str">
        <f t="shared" si="97"/>
        <v>13</v>
      </c>
      <c r="I847" t="str">
        <f t="shared" si="98"/>
        <v>04</v>
      </c>
      <c r="J847" t="str">
        <f t="shared" si="99"/>
        <v>2023</v>
      </c>
      <c r="K847" t="s">
        <v>1728</v>
      </c>
      <c r="L847" t="s">
        <v>128</v>
      </c>
      <c r="M847" t="s">
        <v>270</v>
      </c>
      <c r="N847" t="s">
        <v>130</v>
      </c>
      <c r="O847" t="s">
        <v>33</v>
      </c>
      <c r="P847" t="s">
        <v>441</v>
      </c>
      <c r="Q847" t="s">
        <v>442</v>
      </c>
      <c r="R847">
        <v>1</v>
      </c>
      <c r="S847">
        <v>8995</v>
      </c>
      <c r="T847">
        <v>3598</v>
      </c>
      <c r="U847">
        <v>0</v>
      </c>
      <c r="V847">
        <f t="shared" si="100"/>
        <v>5397</v>
      </c>
      <c r="W847" t="s">
        <v>566</v>
      </c>
      <c r="X847" t="s">
        <v>53</v>
      </c>
      <c r="Y847" t="s">
        <v>37</v>
      </c>
      <c r="Z847">
        <f t="shared" si="101"/>
        <v>2900.6588135593224</v>
      </c>
      <c r="AA847" t="s">
        <v>722</v>
      </c>
      <c r="AB847" t="s">
        <v>48</v>
      </c>
      <c r="AC847" t="s">
        <v>48</v>
      </c>
      <c r="AD847" t="str">
        <f t="shared" si="96"/>
        <v>bad</v>
      </c>
    </row>
    <row r="848" spans="1:30" x14ac:dyDescent="0.35">
      <c r="A848" t="s">
        <v>704</v>
      </c>
      <c r="B848" t="s">
        <v>705</v>
      </c>
      <c r="C848" t="s">
        <v>706</v>
      </c>
      <c r="D848" t="s">
        <v>72</v>
      </c>
      <c r="E848" t="s">
        <v>29</v>
      </c>
      <c r="F848">
        <v>77</v>
      </c>
      <c r="G848" t="s">
        <v>1892</v>
      </c>
      <c r="H848" t="str">
        <f t="shared" si="97"/>
        <v>15</v>
      </c>
      <c r="I848" t="str">
        <f t="shared" si="98"/>
        <v>04</v>
      </c>
      <c r="J848" t="str">
        <f t="shared" si="99"/>
        <v>2023</v>
      </c>
      <c r="K848" t="s">
        <v>1729</v>
      </c>
      <c r="L848" t="s">
        <v>128</v>
      </c>
      <c r="M848" t="s">
        <v>270</v>
      </c>
      <c r="N848" t="s">
        <v>130</v>
      </c>
      <c r="O848" t="s">
        <v>33</v>
      </c>
      <c r="P848" t="s">
        <v>443</v>
      </c>
      <c r="Q848" t="s">
        <v>444</v>
      </c>
      <c r="R848">
        <v>1</v>
      </c>
      <c r="S848">
        <v>8995</v>
      </c>
      <c r="T848">
        <v>5397</v>
      </c>
      <c r="U848">
        <v>0</v>
      </c>
      <c r="V848">
        <f t="shared" si="100"/>
        <v>3598</v>
      </c>
      <c r="W848" t="s">
        <v>566</v>
      </c>
      <c r="X848" t="s">
        <v>75</v>
      </c>
      <c r="Y848" t="s">
        <v>37</v>
      </c>
      <c r="Z848">
        <f t="shared" si="101"/>
        <v>1933.7725423728812</v>
      </c>
      <c r="AA848" t="s">
        <v>856</v>
      </c>
      <c r="AB848" t="s">
        <v>48</v>
      </c>
      <c r="AC848" t="s">
        <v>48</v>
      </c>
      <c r="AD848" t="str">
        <f t="shared" si="96"/>
        <v>bad</v>
      </c>
    </row>
    <row r="849" spans="1:30" x14ac:dyDescent="0.35">
      <c r="A849" t="s">
        <v>97</v>
      </c>
      <c r="B849" t="s">
        <v>98</v>
      </c>
      <c r="C849" t="s">
        <v>99</v>
      </c>
      <c r="D849" t="s">
        <v>50</v>
      </c>
      <c r="E849" t="s">
        <v>29</v>
      </c>
      <c r="F849">
        <v>74</v>
      </c>
      <c r="G849" t="s">
        <v>1871</v>
      </c>
      <c r="H849" t="str">
        <f t="shared" si="97"/>
        <v>17</v>
      </c>
      <c r="I849" t="str">
        <f t="shared" si="98"/>
        <v>04</v>
      </c>
      <c r="J849" t="str">
        <f t="shared" si="99"/>
        <v>2023</v>
      </c>
      <c r="K849" t="s">
        <v>1730</v>
      </c>
      <c r="L849" t="s">
        <v>128</v>
      </c>
      <c r="M849" t="s">
        <v>408</v>
      </c>
      <c r="N849" t="s">
        <v>130</v>
      </c>
      <c r="O849" t="s">
        <v>33</v>
      </c>
      <c r="P849" t="s">
        <v>441</v>
      </c>
      <c r="Q849" t="s">
        <v>442</v>
      </c>
      <c r="R849">
        <v>1</v>
      </c>
      <c r="S849">
        <v>8995</v>
      </c>
      <c r="T849">
        <v>3598</v>
      </c>
      <c r="U849">
        <v>0</v>
      </c>
      <c r="V849">
        <f t="shared" si="100"/>
        <v>5397</v>
      </c>
      <c r="W849" t="s">
        <v>35</v>
      </c>
      <c r="X849" t="s">
        <v>53</v>
      </c>
      <c r="Y849" t="s">
        <v>37</v>
      </c>
      <c r="Z849">
        <f t="shared" si="101"/>
        <v>2900.6588135593224</v>
      </c>
      <c r="AA849" t="s">
        <v>722</v>
      </c>
      <c r="AB849" t="s">
        <v>48</v>
      </c>
      <c r="AC849" t="s">
        <v>48</v>
      </c>
      <c r="AD849" t="str">
        <f t="shared" si="96"/>
        <v>bad</v>
      </c>
    </row>
    <row r="850" spans="1:30" x14ac:dyDescent="0.35">
      <c r="A850" t="s">
        <v>97</v>
      </c>
      <c r="B850" t="s">
        <v>98</v>
      </c>
      <c r="C850" t="s">
        <v>99</v>
      </c>
      <c r="D850" t="s">
        <v>72</v>
      </c>
      <c r="E850" t="s">
        <v>29</v>
      </c>
      <c r="F850">
        <v>73</v>
      </c>
      <c r="G850" t="s">
        <v>1871</v>
      </c>
      <c r="H850" t="str">
        <f t="shared" si="97"/>
        <v>17</v>
      </c>
      <c r="I850" t="str">
        <f t="shared" si="98"/>
        <v>04</v>
      </c>
      <c r="J850" t="str">
        <f t="shared" si="99"/>
        <v>2023</v>
      </c>
      <c r="K850" t="s">
        <v>1731</v>
      </c>
      <c r="L850" t="s">
        <v>128</v>
      </c>
      <c r="M850" t="s">
        <v>408</v>
      </c>
      <c r="N850" t="s">
        <v>130</v>
      </c>
      <c r="O850" t="s">
        <v>33</v>
      </c>
      <c r="P850" t="s">
        <v>443</v>
      </c>
      <c r="Q850" t="s">
        <v>444</v>
      </c>
      <c r="R850">
        <v>1</v>
      </c>
      <c r="S850">
        <v>8995</v>
      </c>
      <c r="T850">
        <v>5397</v>
      </c>
      <c r="U850">
        <v>0</v>
      </c>
      <c r="V850">
        <f t="shared" si="100"/>
        <v>3598</v>
      </c>
      <c r="W850" t="s">
        <v>35</v>
      </c>
      <c r="X850" t="s">
        <v>75</v>
      </c>
      <c r="Y850" t="s">
        <v>37</v>
      </c>
      <c r="Z850">
        <f t="shared" si="101"/>
        <v>1933.7725423728812</v>
      </c>
      <c r="AA850" t="s">
        <v>856</v>
      </c>
      <c r="AB850" t="s">
        <v>48</v>
      </c>
      <c r="AC850" t="s">
        <v>48</v>
      </c>
      <c r="AD850" t="str">
        <f t="shared" si="96"/>
        <v>bad</v>
      </c>
    </row>
    <row r="851" spans="1:30" x14ac:dyDescent="0.35">
      <c r="A851" t="s">
        <v>575</v>
      </c>
      <c r="B851" t="s">
        <v>576</v>
      </c>
      <c r="C851" t="s">
        <v>577</v>
      </c>
      <c r="D851" t="s">
        <v>72</v>
      </c>
      <c r="E851" t="s">
        <v>29</v>
      </c>
      <c r="F851">
        <v>347</v>
      </c>
      <c r="G851" t="s">
        <v>1871</v>
      </c>
      <c r="H851" t="str">
        <f t="shared" si="97"/>
        <v>17</v>
      </c>
      <c r="I851" t="str">
        <f t="shared" si="98"/>
        <v>04</v>
      </c>
      <c r="J851" t="str">
        <f t="shared" si="99"/>
        <v>2023</v>
      </c>
      <c r="K851" t="s">
        <v>1732</v>
      </c>
      <c r="L851" t="s">
        <v>128</v>
      </c>
      <c r="M851" t="s">
        <v>408</v>
      </c>
      <c r="N851" t="s">
        <v>130</v>
      </c>
      <c r="O851" t="s">
        <v>33</v>
      </c>
      <c r="P851" t="s">
        <v>231</v>
      </c>
      <c r="Q851" t="s">
        <v>232</v>
      </c>
      <c r="R851">
        <v>1</v>
      </c>
      <c r="S851">
        <v>8995</v>
      </c>
      <c r="T851">
        <v>5397</v>
      </c>
      <c r="U851">
        <v>0</v>
      </c>
      <c r="V851">
        <f t="shared" si="100"/>
        <v>3598</v>
      </c>
      <c r="W851" t="s">
        <v>566</v>
      </c>
      <c r="X851" t="s">
        <v>75</v>
      </c>
      <c r="Y851" t="s">
        <v>37</v>
      </c>
      <c r="Z851">
        <f t="shared" si="101"/>
        <v>1933.7725423728812</v>
      </c>
      <c r="AA851" t="s">
        <v>856</v>
      </c>
      <c r="AB851" t="s">
        <v>48</v>
      </c>
      <c r="AC851" t="s">
        <v>48</v>
      </c>
      <c r="AD851" t="str">
        <f t="shared" si="96"/>
        <v>bad</v>
      </c>
    </row>
    <row r="852" spans="1:30" x14ac:dyDescent="0.35">
      <c r="A852" t="s">
        <v>25</v>
      </c>
      <c r="B852" t="s">
        <v>26</v>
      </c>
      <c r="C852" t="s">
        <v>27</v>
      </c>
      <c r="D852" t="s">
        <v>72</v>
      </c>
      <c r="E852" t="s">
        <v>29</v>
      </c>
      <c r="F852">
        <v>223</v>
      </c>
      <c r="G852" t="s">
        <v>1873</v>
      </c>
      <c r="H852" t="str">
        <f t="shared" si="97"/>
        <v>18</v>
      </c>
      <c r="I852" t="str">
        <f t="shared" si="98"/>
        <v>04</v>
      </c>
      <c r="J852" t="str">
        <f t="shared" si="99"/>
        <v>2023</v>
      </c>
      <c r="K852" t="s">
        <v>1733</v>
      </c>
      <c r="L852" t="s">
        <v>128</v>
      </c>
      <c r="M852" t="s">
        <v>408</v>
      </c>
      <c r="N852" t="s">
        <v>130</v>
      </c>
      <c r="O852" t="s">
        <v>33</v>
      </c>
      <c r="P852" t="s">
        <v>443</v>
      </c>
      <c r="Q852" t="s">
        <v>444</v>
      </c>
      <c r="R852">
        <v>1</v>
      </c>
      <c r="S852">
        <v>8995</v>
      </c>
      <c r="T852">
        <v>5397</v>
      </c>
      <c r="U852">
        <v>0</v>
      </c>
      <c r="V852">
        <f t="shared" si="100"/>
        <v>3598</v>
      </c>
      <c r="W852" t="s">
        <v>35</v>
      </c>
      <c r="X852" t="s">
        <v>75</v>
      </c>
      <c r="Y852" t="s">
        <v>37</v>
      </c>
      <c r="Z852">
        <f t="shared" si="101"/>
        <v>1933.7725423728812</v>
      </c>
      <c r="AA852" t="s">
        <v>856</v>
      </c>
      <c r="AB852" t="s">
        <v>48</v>
      </c>
      <c r="AC852" t="s">
        <v>48</v>
      </c>
      <c r="AD852" t="str">
        <f t="shared" si="96"/>
        <v>bad</v>
      </c>
    </row>
    <row r="853" spans="1:30" x14ac:dyDescent="0.35">
      <c r="A853" t="s">
        <v>113</v>
      </c>
      <c r="B853" t="s">
        <v>114</v>
      </c>
      <c r="C853" t="s">
        <v>115</v>
      </c>
      <c r="D853" t="s">
        <v>72</v>
      </c>
      <c r="E853" t="s">
        <v>29</v>
      </c>
      <c r="F853">
        <v>101</v>
      </c>
      <c r="G853" t="s">
        <v>1873</v>
      </c>
      <c r="H853" t="str">
        <f t="shared" si="97"/>
        <v>18</v>
      </c>
      <c r="I853" t="str">
        <f t="shared" si="98"/>
        <v>04</v>
      </c>
      <c r="J853" t="str">
        <f t="shared" si="99"/>
        <v>2023</v>
      </c>
      <c r="K853" t="s">
        <v>1734</v>
      </c>
      <c r="L853" t="s">
        <v>128</v>
      </c>
      <c r="M853" t="s">
        <v>408</v>
      </c>
      <c r="N853" t="s">
        <v>130</v>
      </c>
      <c r="O853" t="s">
        <v>33</v>
      </c>
      <c r="P853" t="s">
        <v>456</v>
      </c>
      <c r="Q853" t="s">
        <v>457</v>
      </c>
      <c r="R853">
        <v>1</v>
      </c>
      <c r="S853">
        <v>8995</v>
      </c>
      <c r="T853">
        <v>5397</v>
      </c>
      <c r="U853">
        <v>0</v>
      </c>
      <c r="V853">
        <f t="shared" si="100"/>
        <v>3598</v>
      </c>
      <c r="W853" t="s">
        <v>35</v>
      </c>
      <c r="X853" t="s">
        <v>75</v>
      </c>
      <c r="Y853" t="s">
        <v>37</v>
      </c>
      <c r="Z853">
        <f t="shared" si="101"/>
        <v>1933.7725423728812</v>
      </c>
      <c r="AA853" t="s">
        <v>856</v>
      </c>
      <c r="AB853" t="s">
        <v>48</v>
      </c>
      <c r="AC853" t="s">
        <v>48</v>
      </c>
      <c r="AD853" t="str">
        <f t="shared" si="96"/>
        <v>bad</v>
      </c>
    </row>
    <row r="854" spans="1:30" x14ac:dyDescent="0.35">
      <c r="A854" t="s">
        <v>585</v>
      </c>
      <c r="B854" t="s">
        <v>586</v>
      </c>
      <c r="C854" t="s">
        <v>587</v>
      </c>
      <c r="D854" t="s">
        <v>72</v>
      </c>
      <c r="E854" t="s">
        <v>29</v>
      </c>
      <c r="F854">
        <v>135</v>
      </c>
      <c r="G854" t="s">
        <v>1882</v>
      </c>
      <c r="H854" t="str">
        <f t="shared" si="97"/>
        <v>19</v>
      </c>
      <c r="I854" t="str">
        <f t="shared" si="98"/>
        <v>04</v>
      </c>
      <c r="J854" t="str">
        <f t="shared" si="99"/>
        <v>2023</v>
      </c>
      <c r="K854" t="s">
        <v>1735</v>
      </c>
      <c r="L854" t="s">
        <v>128</v>
      </c>
      <c r="M854" t="s">
        <v>408</v>
      </c>
      <c r="N854" t="s">
        <v>130</v>
      </c>
      <c r="O854" t="s">
        <v>33</v>
      </c>
      <c r="P854" t="s">
        <v>456</v>
      </c>
      <c r="Q854" t="s">
        <v>457</v>
      </c>
      <c r="R854">
        <v>1</v>
      </c>
      <c r="S854">
        <v>8995</v>
      </c>
      <c r="T854">
        <v>5397</v>
      </c>
      <c r="U854">
        <v>0</v>
      </c>
      <c r="V854">
        <f t="shared" si="100"/>
        <v>3598</v>
      </c>
      <c r="W854" t="s">
        <v>566</v>
      </c>
      <c r="X854" t="s">
        <v>75</v>
      </c>
      <c r="Y854" t="s">
        <v>37</v>
      </c>
      <c r="Z854">
        <f t="shared" si="101"/>
        <v>1933.7725423728812</v>
      </c>
      <c r="AA854" t="s">
        <v>856</v>
      </c>
      <c r="AB854" t="s">
        <v>48</v>
      </c>
      <c r="AC854" t="s">
        <v>48</v>
      </c>
      <c r="AD854" t="str">
        <f t="shared" si="96"/>
        <v>bad</v>
      </c>
    </row>
    <row r="855" spans="1:30" x14ac:dyDescent="0.35">
      <c r="A855" t="s">
        <v>113</v>
      </c>
      <c r="B855" t="s">
        <v>114</v>
      </c>
      <c r="C855" t="s">
        <v>115</v>
      </c>
      <c r="D855" t="s">
        <v>50</v>
      </c>
      <c r="E855" t="s">
        <v>29</v>
      </c>
      <c r="F855">
        <v>107</v>
      </c>
      <c r="G855" t="s">
        <v>1882</v>
      </c>
      <c r="H855" t="str">
        <f t="shared" si="97"/>
        <v>19</v>
      </c>
      <c r="I855" t="str">
        <f t="shared" si="98"/>
        <v>04</v>
      </c>
      <c r="J855" t="str">
        <f t="shared" si="99"/>
        <v>2023</v>
      </c>
      <c r="K855" t="s">
        <v>1736</v>
      </c>
      <c r="L855" t="s">
        <v>128</v>
      </c>
      <c r="M855" t="s">
        <v>408</v>
      </c>
      <c r="N855" t="s">
        <v>130</v>
      </c>
      <c r="O855" t="s">
        <v>33</v>
      </c>
      <c r="P855" t="s">
        <v>441</v>
      </c>
      <c r="Q855" t="s">
        <v>442</v>
      </c>
      <c r="R855">
        <v>1</v>
      </c>
      <c r="S855">
        <v>8995</v>
      </c>
      <c r="T855">
        <v>3598</v>
      </c>
      <c r="U855">
        <v>0</v>
      </c>
      <c r="V855">
        <f t="shared" si="100"/>
        <v>5397</v>
      </c>
      <c r="W855" t="s">
        <v>35</v>
      </c>
      <c r="X855" t="s">
        <v>53</v>
      </c>
      <c r="Y855" t="s">
        <v>37</v>
      </c>
      <c r="Z855">
        <f t="shared" si="101"/>
        <v>2900.6588135593224</v>
      </c>
      <c r="AA855" t="s">
        <v>722</v>
      </c>
      <c r="AB855" t="s">
        <v>48</v>
      </c>
      <c r="AC855" t="s">
        <v>48</v>
      </c>
      <c r="AD855" t="str">
        <f t="shared" si="96"/>
        <v>bad</v>
      </c>
    </row>
    <row r="856" spans="1:30" x14ac:dyDescent="0.35">
      <c r="A856" t="s">
        <v>825</v>
      </c>
      <c r="B856" t="s">
        <v>826</v>
      </c>
      <c r="C856" t="s">
        <v>827</v>
      </c>
      <c r="D856" t="s">
        <v>44</v>
      </c>
      <c r="E856" t="s">
        <v>29</v>
      </c>
      <c r="F856">
        <v>48</v>
      </c>
      <c r="G856" t="s">
        <v>1881</v>
      </c>
      <c r="H856" t="str">
        <f t="shared" si="97"/>
        <v>20</v>
      </c>
      <c r="I856" t="str">
        <f t="shared" si="98"/>
        <v>04</v>
      </c>
      <c r="J856" t="str">
        <f t="shared" si="99"/>
        <v>2023</v>
      </c>
      <c r="K856" t="s">
        <v>1737</v>
      </c>
      <c r="L856" t="s">
        <v>128</v>
      </c>
      <c r="M856" t="s">
        <v>408</v>
      </c>
      <c r="N856" t="s">
        <v>130</v>
      </c>
      <c r="O856" t="s">
        <v>33</v>
      </c>
      <c r="P856" t="s">
        <v>1718</v>
      </c>
      <c r="Q856" t="s">
        <v>1719</v>
      </c>
      <c r="R856">
        <v>1</v>
      </c>
      <c r="S856">
        <v>8995</v>
      </c>
      <c r="T856">
        <v>0</v>
      </c>
      <c r="U856">
        <v>0</v>
      </c>
      <c r="V856">
        <f t="shared" si="100"/>
        <v>8995</v>
      </c>
      <c r="W856" t="s">
        <v>566</v>
      </c>
      <c r="X856" t="s">
        <v>47</v>
      </c>
      <c r="Y856" t="s">
        <v>37</v>
      </c>
      <c r="Z856">
        <f t="shared" si="101"/>
        <v>4834.4313559322036</v>
      </c>
      <c r="AA856" t="s">
        <v>847</v>
      </c>
      <c r="AB856" t="s">
        <v>38</v>
      </c>
      <c r="AC856" t="s">
        <v>38</v>
      </c>
      <c r="AD856" t="str">
        <f t="shared" si="96"/>
        <v>bad</v>
      </c>
    </row>
    <row r="857" spans="1:30" x14ac:dyDescent="0.35">
      <c r="A857" t="s">
        <v>668</v>
      </c>
      <c r="B857" t="s">
        <v>669</v>
      </c>
      <c r="C857" t="s">
        <v>670</v>
      </c>
      <c r="D857" t="s">
        <v>72</v>
      </c>
      <c r="E857" t="s">
        <v>29</v>
      </c>
      <c r="F857">
        <v>119</v>
      </c>
      <c r="G857" t="s">
        <v>1887</v>
      </c>
      <c r="H857" t="str">
        <f t="shared" si="97"/>
        <v>22</v>
      </c>
      <c r="I857" t="str">
        <f t="shared" si="98"/>
        <v>04</v>
      </c>
      <c r="J857" t="str">
        <f t="shared" si="99"/>
        <v>2023</v>
      </c>
      <c r="K857" t="s">
        <v>1738</v>
      </c>
      <c r="L857" t="s">
        <v>128</v>
      </c>
      <c r="M857" t="s">
        <v>408</v>
      </c>
      <c r="N857" t="s">
        <v>130</v>
      </c>
      <c r="O857" t="s">
        <v>33</v>
      </c>
      <c r="P857" t="s">
        <v>231</v>
      </c>
      <c r="Q857" t="s">
        <v>232</v>
      </c>
      <c r="R857">
        <v>1</v>
      </c>
      <c r="S857">
        <v>8995</v>
      </c>
      <c r="T857">
        <v>5397</v>
      </c>
      <c r="U857">
        <v>0</v>
      </c>
      <c r="V857">
        <f t="shared" si="100"/>
        <v>3598</v>
      </c>
      <c r="W857" t="s">
        <v>566</v>
      </c>
      <c r="X857" t="s">
        <v>75</v>
      </c>
      <c r="Y857" t="s">
        <v>37</v>
      </c>
      <c r="Z857">
        <f t="shared" si="101"/>
        <v>1933.7725423728812</v>
      </c>
      <c r="AA857" t="s">
        <v>856</v>
      </c>
      <c r="AB857" t="s">
        <v>48</v>
      </c>
      <c r="AC857" t="s">
        <v>48</v>
      </c>
      <c r="AD857" t="str">
        <f t="shared" si="96"/>
        <v>bad</v>
      </c>
    </row>
    <row r="858" spans="1:30" x14ac:dyDescent="0.35">
      <c r="A858" t="s">
        <v>585</v>
      </c>
      <c r="B858" t="s">
        <v>586</v>
      </c>
      <c r="C858" t="s">
        <v>587</v>
      </c>
      <c r="D858" t="s">
        <v>44</v>
      </c>
      <c r="E858" t="s">
        <v>29</v>
      </c>
      <c r="F858">
        <v>162</v>
      </c>
      <c r="G858" t="s">
        <v>1874</v>
      </c>
      <c r="H858" t="str">
        <f t="shared" si="97"/>
        <v>23</v>
      </c>
      <c r="I858" t="str">
        <f t="shared" si="98"/>
        <v>04</v>
      </c>
      <c r="J858" t="str">
        <f t="shared" si="99"/>
        <v>2023</v>
      </c>
      <c r="K858" t="s">
        <v>1739</v>
      </c>
      <c r="L858" t="s">
        <v>128</v>
      </c>
      <c r="M858" t="s">
        <v>515</v>
      </c>
      <c r="N858" t="s">
        <v>130</v>
      </c>
      <c r="O858" t="s">
        <v>33</v>
      </c>
      <c r="P858" t="s">
        <v>1740</v>
      </c>
      <c r="Q858" t="s">
        <v>1741</v>
      </c>
      <c r="R858">
        <v>1</v>
      </c>
      <c r="S858">
        <v>8995</v>
      </c>
      <c r="T858">
        <v>1799</v>
      </c>
      <c r="U858">
        <v>0</v>
      </c>
      <c r="V858">
        <f t="shared" si="100"/>
        <v>7196</v>
      </c>
      <c r="W858" t="s">
        <v>566</v>
      </c>
      <c r="X858" t="s">
        <v>55</v>
      </c>
      <c r="Y858" t="s">
        <v>37</v>
      </c>
      <c r="Z858">
        <f t="shared" si="101"/>
        <v>3867.5450847457623</v>
      </c>
      <c r="AA858" t="s">
        <v>724</v>
      </c>
      <c r="AB858" t="s">
        <v>48</v>
      </c>
      <c r="AC858" t="s">
        <v>48</v>
      </c>
      <c r="AD858" t="str">
        <f t="shared" si="96"/>
        <v>bad</v>
      </c>
    </row>
    <row r="859" spans="1:30" x14ac:dyDescent="0.35">
      <c r="A859" t="s">
        <v>1052</v>
      </c>
      <c r="B859" t="s">
        <v>1053</v>
      </c>
      <c r="C859" t="s">
        <v>1054</v>
      </c>
      <c r="D859" t="s">
        <v>44</v>
      </c>
      <c r="E859" t="s">
        <v>29</v>
      </c>
      <c r="F859">
        <v>381</v>
      </c>
      <c r="G859" t="s">
        <v>1951</v>
      </c>
      <c r="H859" t="str">
        <f t="shared" si="97"/>
        <v>31</v>
      </c>
      <c r="I859" t="str">
        <f t="shared" si="98"/>
        <v>03</v>
      </c>
      <c r="J859" t="str">
        <f t="shared" si="99"/>
        <v>2023</v>
      </c>
      <c r="K859" t="s">
        <v>1742</v>
      </c>
      <c r="L859" t="s">
        <v>30</v>
      </c>
      <c r="M859" t="s">
        <v>31</v>
      </c>
      <c r="N859" t="s">
        <v>32</v>
      </c>
      <c r="O859" t="s">
        <v>33</v>
      </c>
      <c r="P859" t="s">
        <v>1743</v>
      </c>
      <c r="Q859" t="s">
        <v>1744</v>
      </c>
      <c r="R859">
        <v>1</v>
      </c>
      <c r="S859">
        <v>8495</v>
      </c>
      <c r="T859">
        <v>0</v>
      </c>
      <c r="U859">
        <v>0</v>
      </c>
      <c r="V859">
        <v>8495</v>
      </c>
      <c r="W859" t="s">
        <v>566</v>
      </c>
      <c r="X859" t="s">
        <v>47</v>
      </c>
      <c r="Y859" t="s">
        <v>37</v>
      </c>
      <c r="Z859">
        <v>4565.702542372881</v>
      </c>
      <c r="AA859" t="s">
        <v>847</v>
      </c>
      <c r="AB859" t="s">
        <v>38</v>
      </c>
      <c r="AC859" t="s">
        <v>38</v>
      </c>
      <c r="AD859" t="str">
        <f t="shared" si="96"/>
        <v>bad</v>
      </c>
    </row>
    <row r="860" spans="1:30" x14ac:dyDescent="0.35">
      <c r="A860" t="s">
        <v>686</v>
      </c>
      <c r="B860" t="s">
        <v>687</v>
      </c>
      <c r="C860" t="s">
        <v>688</v>
      </c>
      <c r="D860" t="s">
        <v>44</v>
      </c>
      <c r="E860" t="s">
        <v>29</v>
      </c>
      <c r="F860">
        <v>7</v>
      </c>
      <c r="G860" t="s">
        <v>1888</v>
      </c>
      <c r="H860" t="str">
        <f t="shared" si="97"/>
        <v>02</v>
      </c>
      <c r="I860" t="str">
        <f t="shared" si="98"/>
        <v>04</v>
      </c>
      <c r="J860" t="str">
        <f t="shared" si="99"/>
        <v>2023</v>
      </c>
      <c r="K860" t="s">
        <v>1745</v>
      </c>
      <c r="L860" t="s">
        <v>128</v>
      </c>
      <c r="M860" t="s">
        <v>129</v>
      </c>
      <c r="N860" t="s">
        <v>130</v>
      </c>
      <c r="O860" t="s">
        <v>33</v>
      </c>
      <c r="P860" t="s">
        <v>1746</v>
      </c>
      <c r="Q860" t="s">
        <v>1747</v>
      </c>
      <c r="R860">
        <v>1</v>
      </c>
      <c r="S860">
        <v>8495</v>
      </c>
      <c r="T860">
        <v>0</v>
      </c>
      <c r="U860">
        <v>425</v>
      </c>
      <c r="V860">
        <f t="shared" ref="V860:V868" si="102">S860-T860</f>
        <v>8495</v>
      </c>
      <c r="W860" t="s">
        <v>690</v>
      </c>
      <c r="X860" t="s">
        <v>47</v>
      </c>
      <c r="Y860" t="s">
        <v>37</v>
      </c>
      <c r="Z860">
        <f t="shared" ref="Z860:Z868" si="103">IF(Y860="Traditional",V860-(V860*31%)-(V860*18/118),V860-(V860*22%)-(V860*18/118))</f>
        <v>4565.702542372881</v>
      </c>
      <c r="AA860" t="s">
        <v>847</v>
      </c>
      <c r="AB860" t="s">
        <v>38</v>
      </c>
      <c r="AC860" t="s">
        <v>38</v>
      </c>
      <c r="AD860" t="str">
        <f t="shared" si="96"/>
        <v>bad</v>
      </c>
    </row>
    <row r="861" spans="1:30" x14ac:dyDescent="0.35">
      <c r="A861" t="s">
        <v>585</v>
      </c>
      <c r="B861" t="s">
        <v>586</v>
      </c>
      <c r="C861" t="s">
        <v>587</v>
      </c>
      <c r="D861" t="s">
        <v>72</v>
      </c>
      <c r="E861" t="s">
        <v>29</v>
      </c>
      <c r="F861">
        <v>19</v>
      </c>
      <c r="G861" t="s">
        <v>1889</v>
      </c>
      <c r="H861" t="str">
        <f t="shared" si="97"/>
        <v>04</v>
      </c>
      <c r="I861" t="str">
        <f t="shared" si="98"/>
        <v>04</v>
      </c>
      <c r="J861" t="str">
        <f t="shared" si="99"/>
        <v>2023</v>
      </c>
      <c r="K861" t="s">
        <v>1748</v>
      </c>
      <c r="L861" t="s">
        <v>128</v>
      </c>
      <c r="M861" t="s">
        <v>129</v>
      </c>
      <c r="N861" t="s">
        <v>130</v>
      </c>
      <c r="O861" t="s">
        <v>33</v>
      </c>
      <c r="P861" t="s">
        <v>1749</v>
      </c>
      <c r="Q861" t="s">
        <v>1750</v>
      </c>
      <c r="R861">
        <v>1</v>
      </c>
      <c r="S861">
        <v>7995</v>
      </c>
      <c r="T861">
        <v>3198</v>
      </c>
      <c r="U861">
        <v>0</v>
      </c>
      <c r="V861">
        <f t="shared" si="102"/>
        <v>4797</v>
      </c>
      <c r="W861" t="s">
        <v>566</v>
      </c>
      <c r="X861" t="s">
        <v>75</v>
      </c>
      <c r="Y861" t="s">
        <v>37</v>
      </c>
      <c r="Z861">
        <f t="shared" si="103"/>
        <v>2578.184237288136</v>
      </c>
      <c r="AA861" t="s">
        <v>856</v>
      </c>
      <c r="AB861" t="s">
        <v>48</v>
      </c>
      <c r="AC861" t="s">
        <v>48</v>
      </c>
      <c r="AD861" t="str">
        <f t="shared" si="96"/>
        <v>bad</v>
      </c>
    </row>
    <row r="862" spans="1:30" x14ac:dyDescent="0.35">
      <c r="A862" t="s">
        <v>97</v>
      </c>
      <c r="B862" t="s">
        <v>98</v>
      </c>
      <c r="C862" t="s">
        <v>99</v>
      </c>
      <c r="D862" t="s">
        <v>50</v>
      </c>
      <c r="E862" t="s">
        <v>29</v>
      </c>
      <c r="F862">
        <v>50</v>
      </c>
      <c r="G862" t="s">
        <v>1878</v>
      </c>
      <c r="H862" t="str">
        <f t="shared" si="97"/>
        <v>09</v>
      </c>
      <c r="I862" t="str">
        <f t="shared" si="98"/>
        <v>04</v>
      </c>
      <c r="J862" t="str">
        <f t="shared" si="99"/>
        <v>2023</v>
      </c>
      <c r="K862" t="s">
        <v>1751</v>
      </c>
      <c r="L862" t="s">
        <v>128</v>
      </c>
      <c r="M862" t="s">
        <v>270</v>
      </c>
      <c r="N862" t="s">
        <v>130</v>
      </c>
      <c r="O862" t="s">
        <v>33</v>
      </c>
      <c r="P862" t="s">
        <v>285</v>
      </c>
      <c r="Q862" t="s">
        <v>286</v>
      </c>
      <c r="R862">
        <v>1</v>
      </c>
      <c r="S862">
        <v>7995</v>
      </c>
      <c r="T862">
        <v>3198</v>
      </c>
      <c r="U862">
        <v>0</v>
      </c>
      <c r="V862">
        <f t="shared" si="102"/>
        <v>4797</v>
      </c>
      <c r="W862" t="s">
        <v>35</v>
      </c>
      <c r="X862" t="s">
        <v>53</v>
      </c>
      <c r="Y862" t="s">
        <v>37</v>
      </c>
      <c r="Z862">
        <f t="shared" si="103"/>
        <v>2578.184237288136</v>
      </c>
      <c r="AA862" t="s">
        <v>722</v>
      </c>
      <c r="AB862" t="s">
        <v>48</v>
      </c>
      <c r="AC862" t="s">
        <v>48</v>
      </c>
      <c r="AD862" t="str">
        <f t="shared" si="96"/>
        <v>bad</v>
      </c>
    </row>
    <row r="863" spans="1:30" x14ac:dyDescent="0.35">
      <c r="A863" t="s">
        <v>568</v>
      </c>
      <c r="B863" t="s">
        <v>569</v>
      </c>
      <c r="C863" t="s">
        <v>570</v>
      </c>
      <c r="D863" t="s">
        <v>44</v>
      </c>
      <c r="E863" t="s">
        <v>29</v>
      </c>
      <c r="F863">
        <v>53</v>
      </c>
      <c r="G863" t="s">
        <v>1886</v>
      </c>
      <c r="H863" t="str">
        <f t="shared" si="97"/>
        <v>10</v>
      </c>
      <c r="I863" t="str">
        <f t="shared" si="98"/>
        <v>04</v>
      </c>
      <c r="J863" t="str">
        <f t="shared" si="99"/>
        <v>2023</v>
      </c>
      <c r="K863" t="s">
        <v>1752</v>
      </c>
      <c r="L863" t="s">
        <v>128</v>
      </c>
      <c r="M863" t="s">
        <v>270</v>
      </c>
      <c r="N863" t="s">
        <v>130</v>
      </c>
      <c r="O863" t="s">
        <v>33</v>
      </c>
      <c r="P863" t="s">
        <v>1753</v>
      </c>
      <c r="Q863" t="s">
        <v>1754</v>
      </c>
      <c r="R863">
        <v>1</v>
      </c>
      <c r="S863">
        <v>7995</v>
      </c>
      <c r="T863">
        <v>0</v>
      </c>
      <c r="U863">
        <v>0</v>
      </c>
      <c r="V863">
        <f t="shared" si="102"/>
        <v>7995</v>
      </c>
      <c r="W863" t="s">
        <v>566</v>
      </c>
      <c r="X863" t="s">
        <v>55</v>
      </c>
      <c r="Y863" t="s">
        <v>37</v>
      </c>
      <c r="Z863">
        <f t="shared" si="103"/>
        <v>4296.9737288135593</v>
      </c>
      <c r="AA863" t="s">
        <v>724</v>
      </c>
      <c r="AB863" t="s">
        <v>38</v>
      </c>
      <c r="AC863" t="s">
        <v>38</v>
      </c>
      <c r="AD863" t="str">
        <f t="shared" si="96"/>
        <v>bad</v>
      </c>
    </row>
    <row r="864" spans="1:30" x14ac:dyDescent="0.35">
      <c r="A864" t="s">
        <v>113</v>
      </c>
      <c r="B864" t="s">
        <v>114</v>
      </c>
      <c r="C864" t="s">
        <v>115</v>
      </c>
      <c r="D864" t="s">
        <v>44</v>
      </c>
      <c r="E864" t="s">
        <v>29</v>
      </c>
      <c r="F864">
        <v>79</v>
      </c>
      <c r="G864" t="s">
        <v>1872</v>
      </c>
      <c r="H864" t="str">
        <f t="shared" si="97"/>
        <v>14</v>
      </c>
      <c r="I864" t="str">
        <f t="shared" si="98"/>
        <v>04</v>
      </c>
      <c r="J864" t="str">
        <f t="shared" si="99"/>
        <v>2023</v>
      </c>
      <c r="K864" t="s">
        <v>1755</v>
      </c>
      <c r="L864" t="s">
        <v>128</v>
      </c>
      <c r="M864" t="s">
        <v>270</v>
      </c>
      <c r="N864" t="s">
        <v>130</v>
      </c>
      <c r="O864" t="s">
        <v>33</v>
      </c>
      <c r="P864" t="s">
        <v>379</v>
      </c>
      <c r="Q864" t="s">
        <v>380</v>
      </c>
      <c r="R864">
        <v>1</v>
      </c>
      <c r="S864">
        <v>7995</v>
      </c>
      <c r="T864">
        <v>0</v>
      </c>
      <c r="U864">
        <v>0</v>
      </c>
      <c r="V864">
        <f t="shared" si="102"/>
        <v>7995</v>
      </c>
      <c r="W864" t="s">
        <v>35</v>
      </c>
      <c r="X864" t="s">
        <v>47</v>
      </c>
      <c r="Y864" t="s">
        <v>37</v>
      </c>
      <c r="Z864">
        <f t="shared" si="103"/>
        <v>4296.9737288135593</v>
      </c>
      <c r="AA864" t="s">
        <v>847</v>
      </c>
      <c r="AB864" t="s">
        <v>38</v>
      </c>
      <c r="AC864" t="s">
        <v>38</v>
      </c>
      <c r="AD864" t="str">
        <f t="shared" si="96"/>
        <v>bad</v>
      </c>
    </row>
    <row r="865" spans="1:30" x14ac:dyDescent="0.35">
      <c r="A865" t="s">
        <v>63</v>
      </c>
      <c r="B865" t="s">
        <v>64</v>
      </c>
      <c r="C865" t="s">
        <v>65</v>
      </c>
      <c r="D865" t="s">
        <v>44</v>
      </c>
      <c r="E865" t="s">
        <v>29</v>
      </c>
      <c r="F865">
        <v>113</v>
      </c>
      <c r="G865" t="s">
        <v>1892</v>
      </c>
      <c r="H865" t="str">
        <f t="shared" si="97"/>
        <v>15</v>
      </c>
      <c r="I865" t="str">
        <f t="shared" si="98"/>
        <v>04</v>
      </c>
      <c r="J865" t="str">
        <f t="shared" si="99"/>
        <v>2023</v>
      </c>
      <c r="K865" t="s">
        <v>1756</v>
      </c>
      <c r="L865" t="s">
        <v>128</v>
      </c>
      <c r="M865" t="s">
        <v>270</v>
      </c>
      <c r="N865" t="s">
        <v>130</v>
      </c>
      <c r="O865" t="s">
        <v>33</v>
      </c>
      <c r="P865" t="s">
        <v>390</v>
      </c>
      <c r="Q865" t="s">
        <v>391</v>
      </c>
      <c r="R865">
        <v>1</v>
      </c>
      <c r="S865">
        <v>7995</v>
      </c>
      <c r="T865">
        <v>1599</v>
      </c>
      <c r="U865">
        <v>0</v>
      </c>
      <c r="V865">
        <f t="shared" si="102"/>
        <v>6396</v>
      </c>
      <c r="W865" t="s">
        <v>35</v>
      </c>
      <c r="X865" t="s">
        <v>55</v>
      </c>
      <c r="Y865" t="s">
        <v>37</v>
      </c>
      <c r="Z865">
        <f t="shared" si="103"/>
        <v>3437.5789830508475</v>
      </c>
      <c r="AA865" t="s">
        <v>724</v>
      </c>
      <c r="AB865" t="s">
        <v>48</v>
      </c>
      <c r="AC865" t="s">
        <v>48</v>
      </c>
      <c r="AD865" t="str">
        <f t="shared" si="96"/>
        <v>bad</v>
      </c>
    </row>
    <row r="866" spans="1:30" x14ac:dyDescent="0.35">
      <c r="A866" t="s">
        <v>704</v>
      </c>
      <c r="B866" t="s">
        <v>705</v>
      </c>
      <c r="C866" t="s">
        <v>706</v>
      </c>
      <c r="D866" t="s">
        <v>44</v>
      </c>
      <c r="E866" t="s">
        <v>29</v>
      </c>
      <c r="F866">
        <v>90</v>
      </c>
      <c r="G866" t="s">
        <v>1871</v>
      </c>
      <c r="H866" t="str">
        <f t="shared" si="97"/>
        <v>17</v>
      </c>
      <c r="I866" t="str">
        <f t="shared" si="98"/>
        <v>04</v>
      </c>
      <c r="J866" t="str">
        <f t="shared" si="99"/>
        <v>2023</v>
      </c>
      <c r="K866" t="s">
        <v>1757</v>
      </c>
      <c r="L866" t="s">
        <v>128</v>
      </c>
      <c r="M866" t="s">
        <v>408</v>
      </c>
      <c r="N866" t="s">
        <v>130</v>
      </c>
      <c r="O866" t="s">
        <v>33</v>
      </c>
      <c r="P866" t="s">
        <v>1758</v>
      </c>
      <c r="Q866" t="s">
        <v>1759</v>
      </c>
      <c r="R866">
        <v>1</v>
      </c>
      <c r="S866">
        <v>7995</v>
      </c>
      <c r="T866">
        <v>0</v>
      </c>
      <c r="U866">
        <v>0</v>
      </c>
      <c r="V866">
        <f t="shared" si="102"/>
        <v>7995</v>
      </c>
      <c r="W866" t="s">
        <v>566</v>
      </c>
      <c r="X866" t="s">
        <v>55</v>
      </c>
      <c r="Y866" t="s">
        <v>37</v>
      </c>
      <c r="Z866">
        <f t="shared" si="103"/>
        <v>4296.9737288135593</v>
      </c>
      <c r="AA866" t="s">
        <v>724</v>
      </c>
      <c r="AB866" t="s">
        <v>38</v>
      </c>
      <c r="AC866" t="s">
        <v>38</v>
      </c>
      <c r="AD866" t="str">
        <f t="shared" si="96"/>
        <v>bad</v>
      </c>
    </row>
    <row r="867" spans="1:30" x14ac:dyDescent="0.35">
      <c r="A867" t="s">
        <v>561</v>
      </c>
      <c r="B867" t="s">
        <v>562</v>
      </c>
      <c r="C867" t="s">
        <v>563</v>
      </c>
      <c r="D867" t="s">
        <v>102</v>
      </c>
      <c r="E867" t="s">
        <v>29</v>
      </c>
      <c r="F867">
        <v>143</v>
      </c>
      <c r="G867" t="s">
        <v>1887</v>
      </c>
      <c r="H867" t="str">
        <f t="shared" si="97"/>
        <v>22</v>
      </c>
      <c r="I867" t="str">
        <f t="shared" si="98"/>
        <v>04</v>
      </c>
      <c r="J867" t="str">
        <f t="shared" si="99"/>
        <v>2023</v>
      </c>
      <c r="K867" t="s">
        <v>1760</v>
      </c>
      <c r="L867" t="s">
        <v>128</v>
      </c>
      <c r="M867" t="s">
        <v>408</v>
      </c>
      <c r="N867" t="s">
        <v>130</v>
      </c>
      <c r="O867" t="s">
        <v>33</v>
      </c>
      <c r="P867" t="s">
        <v>1761</v>
      </c>
      <c r="Q867" t="s">
        <v>1762</v>
      </c>
      <c r="R867">
        <v>1</v>
      </c>
      <c r="S867">
        <v>7995</v>
      </c>
      <c r="T867">
        <v>1599</v>
      </c>
      <c r="U867">
        <v>0</v>
      </c>
      <c r="V867">
        <f t="shared" si="102"/>
        <v>6396</v>
      </c>
      <c r="W867" t="s">
        <v>566</v>
      </c>
      <c r="X867" t="s">
        <v>104</v>
      </c>
      <c r="Y867" t="s">
        <v>37</v>
      </c>
      <c r="Z867">
        <f t="shared" si="103"/>
        <v>3437.5789830508475</v>
      </c>
      <c r="AA867" t="s">
        <v>591</v>
      </c>
      <c r="AB867" t="s">
        <v>48</v>
      </c>
      <c r="AC867" t="s">
        <v>48</v>
      </c>
      <c r="AD867" t="str">
        <f t="shared" si="96"/>
        <v>bad</v>
      </c>
    </row>
    <row r="868" spans="1:30" x14ac:dyDescent="0.35">
      <c r="A868" t="s">
        <v>561</v>
      </c>
      <c r="B868" t="s">
        <v>562</v>
      </c>
      <c r="C868" t="s">
        <v>563</v>
      </c>
      <c r="D868" t="s">
        <v>44</v>
      </c>
      <c r="E868" t="s">
        <v>29</v>
      </c>
      <c r="F868">
        <v>180</v>
      </c>
      <c r="G868" t="s">
        <v>1874</v>
      </c>
      <c r="H868" t="str">
        <f t="shared" si="97"/>
        <v>23</v>
      </c>
      <c r="I868" t="str">
        <f t="shared" si="98"/>
        <v>04</v>
      </c>
      <c r="J868" t="str">
        <f t="shared" si="99"/>
        <v>2023</v>
      </c>
      <c r="K868" t="s">
        <v>1763</v>
      </c>
      <c r="L868" t="s">
        <v>128</v>
      </c>
      <c r="M868" t="s">
        <v>515</v>
      </c>
      <c r="N868" t="s">
        <v>130</v>
      </c>
      <c r="O868" t="s">
        <v>33</v>
      </c>
      <c r="P868" t="s">
        <v>1764</v>
      </c>
      <c r="Q868" t="s">
        <v>1765</v>
      </c>
      <c r="R868">
        <v>1</v>
      </c>
      <c r="S868">
        <v>7995</v>
      </c>
      <c r="T868">
        <v>0</v>
      </c>
      <c r="U868">
        <v>0</v>
      </c>
      <c r="V868">
        <f t="shared" si="102"/>
        <v>7995</v>
      </c>
      <c r="W868" t="s">
        <v>566</v>
      </c>
      <c r="X868" t="s">
        <v>55</v>
      </c>
      <c r="Y868" t="s">
        <v>37</v>
      </c>
      <c r="Z868">
        <f t="shared" si="103"/>
        <v>4296.9737288135593</v>
      </c>
      <c r="AA868" t="s">
        <v>724</v>
      </c>
      <c r="AB868" t="s">
        <v>38</v>
      </c>
      <c r="AC868" t="s">
        <v>38</v>
      </c>
      <c r="AD868" t="str">
        <f t="shared" si="96"/>
        <v>bad</v>
      </c>
    </row>
    <row r="869" spans="1:30" x14ac:dyDescent="0.35">
      <c r="A869" t="s">
        <v>585</v>
      </c>
      <c r="B869" t="s">
        <v>586</v>
      </c>
      <c r="C869" t="s">
        <v>587</v>
      </c>
      <c r="D869" t="s">
        <v>72</v>
      </c>
      <c r="E869" t="s">
        <v>29</v>
      </c>
      <c r="F869">
        <v>2514</v>
      </c>
      <c r="G869" t="s">
        <v>1952</v>
      </c>
      <c r="H869" t="str">
        <f t="shared" si="97"/>
        <v>30</v>
      </c>
      <c r="I869" t="str">
        <f t="shared" si="98"/>
        <v>03</v>
      </c>
      <c r="J869" t="str">
        <f t="shared" si="99"/>
        <v>2023</v>
      </c>
      <c r="K869" t="s">
        <v>1766</v>
      </c>
      <c r="L869" t="s">
        <v>30</v>
      </c>
      <c r="M869" t="s">
        <v>31</v>
      </c>
      <c r="N869" t="s">
        <v>32</v>
      </c>
      <c r="O869" t="s">
        <v>33</v>
      </c>
      <c r="P869" t="s">
        <v>1767</v>
      </c>
      <c r="Q869" t="s">
        <v>1768</v>
      </c>
      <c r="R869">
        <v>1</v>
      </c>
      <c r="S869">
        <v>6995</v>
      </c>
      <c r="T869">
        <v>2098</v>
      </c>
      <c r="U869">
        <v>0</v>
      </c>
      <c r="V869">
        <v>4897</v>
      </c>
      <c r="W869" t="s">
        <v>566</v>
      </c>
      <c r="X869" t="s">
        <v>75</v>
      </c>
      <c r="Y869" t="s">
        <v>37</v>
      </c>
      <c r="Z869">
        <v>2631.9300000000003</v>
      </c>
      <c r="AA869" t="s">
        <v>856</v>
      </c>
      <c r="AB869" t="s">
        <v>48</v>
      </c>
      <c r="AC869" t="s">
        <v>48</v>
      </c>
      <c r="AD869" t="str">
        <f t="shared" si="96"/>
        <v>bad</v>
      </c>
    </row>
    <row r="870" spans="1:30" x14ac:dyDescent="0.35">
      <c r="A870" t="s">
        <v>714</v>
      </c>
      <c r="B870" t="s">
        <v>715</v>
      </c>
      <c r="C870" t="s">
        <v>716</v>
      </c>
      <c r="D870" t="s">
        <v>50</v>
      </c>
      <c r="E870" t="s">
        <v>29</v>
      </c>
      <c r="F870">
        <v>27</v>
      </c>
      <c r="G870" t="s">
        <v>1889</v>
      </c>
      <c r="H870" t="str">
        <f t="shared" si="97"/>
        <v>04</v>
      </c>
      <c r="I870" t="str">
        <f t="shared" si="98"/>
        <v>04</v>
      </c>
      <c r="J870" t="str">
        <f t="shared" si="99"/>
        <v>2023</v>
      </c>
      <c r="K870" t="s">
        <v>1769</v>
      </c>
      <c r="L870" t="s">
        <v>128</v>
      </c>
      <c r="M870" t="s">
        <v>129</v>
      </c>
      <c r="N870" t="s">
        <v>130</v>
      </c>
      <c r="O870" t="s">
        <v>33</v>
      </c>
      <c r="P870" t="s">
        <v>1770</v>
      </c>
      <c r="Q870" t="s">
        <v>1771</v>
      </c>
      <c r="R870">
        <v>1</v>
      </c>
      <c r="S870">
        <v>6995</v>
      </c>
      <c r="T870">
        <v>1399</v>
      </c>
      <c r="U870">
        <v>0</v>
      </c>
      <c r="V870">
        <f t="shared" ref="V870:V880" si="104">S870-T870</f>
        <v>5596</v>
      </c>
      <c r="W870" t="s">
        <v>566</v>
      </c>
      <c r="X870" t="s">
        <v>53</v>
      </c>
      <c r="Y870" t="s">
        <v>37</v>
      </c>
      <c r="Z870">
        <f t="shared" ref="Z870:Z880" si="105">IF(Y870="Traditional",V870-(V870*31%)-(V870*18/118),V870-(V870*22%)-(V870*18/118))</f>
        <v>3007.6128813559321</v>
      </c>
      <c r="AA870" t="s">
        <v>722</v>
      </c>
      <c r="AB870" t="s">
        <v>48</v>
      </c>
      <c r="AC870" t="s">
        <v>48</v>
      </c>
      <c r="AD870" t="str">
        <f t="shared" si="96"/>
        <v>bad</v>
      </c>
    </row>
    <row r="871" spans="1:30" x14ac:dyDescent="0.35">
      <c r="A871" t="s">
        <v>943</v>
      </c>
      <c r="B871" t="s">
        <v>944</v>
      </c>
      <c r="C871" t="s">
        <v>945</v>
      </c>
      <c r="D871" t="s">
        <v>50</v>
      </c>
      <c r="E871" t="s">
        <v>29</v>
      </c>
      <c r="F871">
        <v>29</v>
      </c>
      <c r="G871" t="s">
        <v>1879</v>
      </c>
      <c r="H871" t="str">
        <f t="shared" si="97"/>
        <v>07</v>
      </c>
      <c r="I871" t="str">
        <f t="shared" si="98"/>
        <v>04</v>
      </c>
      <c r="J871" t="str">
        <f t="shared" si="99"/>
        <v>2023</v>
      </c>
      <c r="K871" t="s">
        <v>1772</v>
      </c>
      <c r="L871" t="s">
        <v>128</v>
      </c>
      <c r="M871" t="s">
        <v>129</v>
      </c>
      <c r="N871" t="s">
        <v>130</v>
      </c>
      <c r="O871" t="s">
        <v>33</v>
      </c>
      <c r="P871" t="s">
        <v>240</v>
      </c>
      <c r="Q871" t="s">
        <v>241</v>
      </c>
      <c r="R871">
        <v>1</v>
      </c>
      <c r="S871">
        <v>6995</v>
      </c>
      <c r="T871">
        <v>3498</v>
      </c>
      <c r="U871">
        <v>0</v>
      </c>
      <c r="V871">
        <f t="shared" si="104"/>
        <v>3497</v>
      </c>
      <c r="W871" t="s">
        <v>566</v>
      </c>
      <c r="X871" t="s">
        <v>53</v>
      </c>
      <c r="Y871" t="s">
        <v>37</v>
      </c>
      <c r="Z871">
        <f t="shared" si="105"/>
        <v>1879.4893220338986</v>
      </c>
      <c r="AA871" t="s">
        <v>722</v>
      </c>
      <c r="AB871" t="s">
        <v>48</v>
      </c>
      <c r="AC871" t="s">
        <v>48</v>
      </c>
      <c r="AD871" t="str">
        <f t="shared" si="96"/>
        <v>bad</v>
      </c>
    </row>
    <row r="872" spans="1:30" x14ac:dyDescent="0.35">
      <c r="A872" t="s">
        <v>585</v>
      </c>
      <c r="B872" t="s">
        <v>586</v>
      </c>
      <c r="C872" t="s">
        <v>587</v>
      </c>
      <c r="D872" t="s">
        <v>50</v>
      </c>
      <c r="E872" t="s">
        <v>29</v>
      </c>
      <c r="F872">
        <v>35</v>
      </c>
      <c r="G872" t="s">
        <v>1879</v>
      </c>
      <c r="H872" t="str">
        <f t="shared" si="97"/>
        <v>07</v>
      </c>
      <c r="I872" t="str">
        <f t="shared" si="98"/>
        <v>04</v>
      </c>
      <c r="J872" t="str">
        <f t="shared" si="99"/>
        <v>2023</v>
      </c>
      <c r="K872" t="s">
        <v>1773</v>
      </c>
      <c r="L872" t="s">
        <v>128</v>
      </c>
      <c r="M872" t="s">
        <v>129</v>
      </c>
      <c r="N872" t="s">
        <v>130</v>
      </c>
      <c r="O872" t="s">
        <v>33</v>
      </c>
      <c r="P872" t="s">
        <v>240</v>
      </c>
      <c r="Q872" t="s">
        <v>241</v>
      </c>
      <c r="R872">
        <v>1</v>
      </c>
      <c r="S872">
        <v>6995</v>
      </c>
      <c r="T872">
        <v>3498</v>
      </c>
      <c r="U872">
        <v>0</v>
      </c>
      <c r="V872">
        <f t="shared" si="104"/>
        <v>3497</v>
      </c>
      <c r="W872" t="s">
        <v>566</v>
      </c>
      <c r="X872" t="s">
        <v>53</v>
      </c>
      <c r="Y872" t="s">
        <v>37</v>
      </c>
      <c r="Z872">
        <f t="shared" si="105"/>
        <v>1879.4893220338986</v>
      </c>
      <c r="AA872" t="s">
        <v>722</v>
      </c>
      <c r="AB872" t="s">
        <v>48</v>
      </c>
      <c r="AC872" t="s">
        <v>48</v>
      </c>
      <c r="AD872" t="str">
        <f t="shared" si="96"/>
        <v>bad</v>
      </c>
    </row>
    <row r="873" spans="1:30" x14ac:dyDescent="0.35">
      <c r="A873" t="s">
        <v>97</v>
      </c>
      <c r="B873" t="s">
        <v>98</v>
      </c>
      <c r="C873" t="s">
        <v>99</v>
      </c>
      <c r="D873" t="s">
        <v>50</v>
      </c>
      <c r="E873" t="s">
        <v>29</v>
      </c>
      <c r="F873">
        <v>32</v>
      </c>
      <c r="G873" t="s">
        <v>1880</v>
      </c>
      <c r="H873" t="str">
        <f t="shared" si="97"/>
        <v>08</v>
      </c>
      <c r="I873" t="str">
        <f t="shared" si="98"/>
        <v>04</v>
      </c>
      <c r="J873" t="str">
        <f t="shared" si="99"/>
        <v>2023</v>
      </c>
      <c r="K873" t="s">
        <v>1774</v>
      </c>
      <c r="L873" t="s">
        <v>128</v>
      </c>
      <c r="M873" t="s">
        <v>129</v>
      </c>
      <c r="N873" t="s">
        <v>130</v>
      </c>
      <c r="O873" t="s">
        <v>33</v>
      </c>
      <c r="P873" t="s">
        <v>240</v>
      </c>
      <c r="Q873" t="s">
        <v>241</v>
      </c>
      <c r="R873">
        <v>1</v>
      </c>
      <c r="S873">
        <v>6995</v>
      </c>
      <c r="T873">
        <v>3498</v>
      </c>
      <c r="U873">
        <v>0</v>
      </c>
      <c r="V873">
        <f t="shared" si="104"/>
        <v>3497</v>
      </c>
      <c r="W873" t="s">
        <v>35</v>
      </c>
      <c r="X873" t="s">
        <v>53</v>
      </c>
      <c r="Y873" t="s">
        <v>37</v>
      </c>
      <c r="Z873">
        <f t="shared" si="105"/>
        <v>1879.4893220338986</v>
      </c>
      <c r="AA873" t="s">
        <v>722</v>
      </c>
      <c r="AB873" t="s">
        <v>48</v>
      </c>
      <c r="AC873" t="s">
        <v>48</v>
      </c>
      <c r="AD873" t="str">
        <f t="shared" si="96"/>
        <v>bad</v>
      </c>
    </row>
    <row r="874" spans="1:30" x14ac:dyDescent="0.35">
      <c r="A874" t="s">
        <v>686</v>
      </c>
      <c r="B874" t="s">
        <v>687</v>
      </c>
      <c r="C874" t="s">
        <v>688</v>
      </c>
      <c r="D874" t="s">
        <v>50</v>
      </c>
      <c r="E874" t="s">
        <v>29</v>
      </c>
      <c r="F874">
        <v>21</v>
      </c>
      <c r="G874" t="s">
        <v>1878</v>
      </c>
      <c r="H874" t="str">
        <f t="shared" si="97"/>
        <v>09</v>
      </c>
      <c r="I874" t="str">
        <f t="shared" si="98"/>
        <v>04</v>
      </c>
      <c r="J874" t="str">
        <f t="shared" si="99"/>
        <v>2023</v>
      </c>
      <c r="K874" t="s">
        <v>1775</v>
      </c>
      <c r="L874" t="s">
        <v>128</v>
      </c>
      <c r="M874" t="s">
        <v>270</v>
      </c>
      <c r="N874" t="s">
        <v>130</v>
      </c>
      <c r="O874" t="s">
        <v>33</v>
      </c>
      <c r="P874" t="s">
        <v>240</v>
      </c>
      <c r="Q874" t="s">
        <v>241</v>
      </c>
      <c r="R874">
        <v>1</v>
      </c>
      <c r="S874">
        <v>6995</v>
      </c>
      <c r="T874">
        <v>3498</v>
      </c>
      <c r="U874">
        <v>0</v>
      </c>
      <c r="V874">
        <f t="shared" si="104"/>
        <v>3497</v>
      </c>
      <c r="W874" t="s">
        <v>690</v>
      </c>
      <c r="X874" t="s">
        <v>53</v>
      </c>
      <c r="Y874" t="s">
        <v>37</v>
      </c>
      <c r="Z874">
        <f t="shared" si="105"/>
        <v>1879.4893220338986</v>
      </c>
      <c r="AA874" t="s">
        <v>722</v>
      </c>
      <c r="AB874" t="s">
        <v>48</v>
      </c>
      <c r="AC874" t="s">
        <v>48</v>
      </c>
      <c r="AD874" t="str">
        <f t="shared" si="96"/>
        <v>bad</v>
      </c>
    </row>
    <row r="875" spans="1:30" x14ac:dyDescent="0.35">
      <c r="A875" t="s">
        <v>714</v>
      </c>
      <c r="B875" t="s">
        <v>715</v>
      </c>
      <c r="C875" t="s">
        <v>716</v>
      </c>
      <c r="D875" t="s">
        <v>50</v>
      </c>
      <c r="E875" t="s">
        <v>29</v>
      </c>
      <c r="F875">
        <v>65</v>
      </c>
      <c r="G875" t="s">
        <v>1891</v>
      </c>
      <c r="H875" t="str">
        <f t="shared" si="97"/>
        <v>11</v>
      </c>
      <c r="I875" t="str">
        <f t="shared" si="98"/>
        <v>04</v>
      </c>
      <c r="J875" t="str">
        <f t="shared" si="99"/>
        <v>2023</v>
      </c>
      <c r="K875" t="s">
        <v>1776</v>
      </c>
      <c r="L875" t="s">
        <v>128</v>
      </c>
      <c r="M875" t="s">
        <v>270</v>
      </c>
      <c r="N875" t="s">
        <v>130</v>
      </c>
      <c r="O875" t="s">
        <v>33</v>
      </c>
      <c r="P875" t="s">
        <v>240</v>
      </c>
      <c r="Q875" t="s">
        <v>241</v>
      </c>
      <c r="R875">
        <v>1</v>
      </c>
      <c r="S875">
        <v>6995</v>
      </c>
      <c r="T875">
        <v>3498</v>
      </c>
      <c r="U875">
        <v>0</v>
      </c>
      <c r="V875">
        <f t="shared" si="104"/>
        <v>3497</v>
      </c>
      <c r="W875" t="s">
        <v>566</v>
      </c>
      <c r="X875" t="s">
        <v>53</v>
      </c>
      <c r="Y875" t="s">
        <v>37</v>
      </c>
      <c r="Z875">
        <f t="shared" si="105"/>
        <v>1879.4893220338986</v>
      </c>
      <c r="AA875" t="s">
        <v>722</v>
      </c>
      <c r="AB875" t="s">
        <v>48</v>
      </c>
      <c r="AC875" t="s">
        <v>48</v>
      </c>
      <c r="AD875" t="str">
        <f t="shared" si="96"/>
        <v>bad</v>
      </c>
    </row>
    <row r="876" spans="1:30" x14ac:dyDescent="0.35">
      <c r="A876" t="s">
        <v>678</v>
      </c>
      <c r="B876" t="s">
        <v>679</v>
      </c>
      <c r="C876" t="s">
        <v>680</v>
      </c>
      <c r="D876" t="s">
        <v>44</v>
      </c>
      <c r="E876" t="s">
        <v>29</v>
      </c>
      <c r="F876">
        <v>76</v>
      </c>
      <c r="G876" t="s">
        <v>1875</v>
      </c>
      <c r="H876" t="str">
        <f t="shared" si="97"/>
        <v>13</v>
      </c>
      <c r="I876" t="str">
        <f t="shared" si="98"/>
        <v>04</v>
      </c>
      <c r="J876" t="str">
        <f t="shared" si="99"/>
        <v>2023</v>
      </c>
      <c r="K876" t="s">
        <v>1777</v>
      </c>
      <c r="L876" t="s">
        <v>128</v>
      </c>
      <c r="M876" t="s">
        <v>270</v>
      </c>
      <c r="N876" t="s">
        <v>130</v>
      </c>
      <c r="O876" t="s">
        <v>33</v>
      </c>
      <c r="P876" t="s">
        <v>1764</v>
      </c>
      <c r="Q876" t="s">
        <v>1765</v>
      </c>
      <c r="R876">
        <v>1</v>
      </c>
      <c r="S876">
        <v>6995</v>
      </c>
      <c r="T876">
        <v>0</v>
      </c>
      <c r="U876">
        <v>0</v>
      </c>
      <c r="V876">
        <f t="shared" si="104"/>
        <v>6995</v>
      </c>
      <c r="W876" t="s">
        <v>566</v>
      </c>
      <c r="X876" t="s">
        <v>55</v>
      </c>
      <c r="Y876" t="s">
        <v>37</v>
      </c>
      <c r="Z876">
        <f t="shared" si="105"/>
        <v>3759.5161016949155</v>
      </c>
      <c r="AA876" t="s">
        <v>724</v>
      </c>
      <c r="AB876" t="s">
        <v>38</v>
      </c>
      <c r="AC876" t="s">
        <v>38</v>
      </c>
      <c r="AD876" t="str">
        <f t="shared" si="96"/>
        <v>bad</v>
      </c>
    </row>
    <row r="877" spans="1:30" x14ac:dyDescent="0.35">
      <c r="A877" t="s">
        <v>668</v>
      </c>
      <c r="B877" t="s">
        <v>669</v>
      </c>
      <c r="C877" t="s">
        <v>670</v>
      </c>
      <c r="D877" t="s">
        <v>50</v>
      </c>
      <c r="E877" t="s">
        <v>29</v>
      </c>
      <c r="F877">
        <v>103</v>
      </c>
      <c r="G877" t="s">
        <v>1881</v>
      </c>
      <c r="H877" t="str">
        <f t="shared" si="97"/>
        <v>20</v>
      </c>
      <c r="I877" t="str">
        <f t="shared" si="98"/>
        <v>04</v>
      </c>
      <c r="J877" t="str">
        <f t="shared" si="99"/>
        <v>2023</v>
      </c>
      <c r="K877" t="s">
        <v>1778</v>
      </c>
      <c r="L877" t="s">
        <v>128</v>
      </c>
      <c r="M877" t="s">
        <v>408</v>
      </c>
      <c r="N877" t="s">
        <v>130</v>
      </c>
      <c r="O877" t="s">
        <v>33</v>
      </c>
      <c r="P877" t="s">
        <v>240</v>
      </c>
      <c r="Q877" t="s">
        <v>241</v>
      </c>
      <c r="R877">
        <v>1</v>
      </c>
      <c r="S877">
        <v>6995</v>
      </c>
      <c r="T877">
        <v>3498</v>
      </c>
      <c r="U877">
        <v>0</v>
      </c>
      <c r="V877">
        <f t="shared" si="104"/>
        <v>3497</v>
      </c>
      <c r="W877" t="s">
        <v>566</v>
      </c>
      <c r="X877" t="s">
        <v>53</v>
      </c>
      <c r="Y877" t="s">
        <v>37</v>
      </c>
      <c r="Z877">
        <f t="shared" si="105"/>
        <v>1879.4893220338986</v>
      </c>
      <c r="AA877" t="s">
        <v>722</v>
      </c>
      <c r="AB877" t="s">
        <v>48</v>
      </c>
      <c r="AC877" t="s">
        <v>48</v>
      </c>
      <c r="AD877" t="str">
        <f t="shared" si="96"/>
        <v>bad</v>
      </c>
    </row>
    <row r="878" spans="1:30" x14ac:dyDescent="0.35">
      <c r="A878" t="s">
        <v>585</v>
      </c>
      <c r="B878" t="s">
        <v>586</v>
      </c>
      <c r="C878" t="s">
        <v>587</v>
      </c>
      <c r="D878" t="s">
        <v>72</v>
      </c>
      <c r="E878" t="s">
        <v>29</v>
      </c>
      <c r="F878">
        <v>153</v>
      </c>
      <c r="G878" t="s">
        <v>1887</v>
      </c>
      <c r="H878" t="str">
        <f t="shared" si="97"/>
        <v>22</v>
      </c>
      <c r="I878" t="str">
        <f t="shared" si="98"/>
        <v>04</v>
      </c>
      <c r="J878" t="str">
        <f t="shared" si="99"/>
        <v>2023</v>
      </c>
      <c r="K878" t="s">
        <v>1779</v>
      </c>
      <c r="L878" t="s">
        <v>128</v>
      </c>
      <c r="M878" t="s">
        <v>408</v>
      </c>
      <c r="N878" t="s">
        <v>130</v>
      </c>
      <c r="O878" t="s">
        <v>33</v>
      </c>
      <c r="P878" t="s">
        <v>1780</v>
      </c>
      <c r="Q878" t="s">
        <v>1781</v>
      </c>
      <c r="R878">
        <v>1</v>
      </c>
      <c r="S878">
        <v>6995</v>
      </c>
      <c r="T878">
        <v>4197</v>
      </c>
      <c r="U878">
        <v>0</v>
      </c>
      <c r="V878">
        <f t="shared" si="104"/>
        <v>2798</v>
      </c>
      <c r="W878" t="s">
        <v>566</v>
      </c>
      <c r="X878" t="s">
        <v>75</v>
      </c>
      <c r="Y878" t="s">
        <v>37</v>
      </c>
      <c r="Z878">
        <f t="shared" si="105"/>
        <v>1503.8064406779661</v>
      </c>
      <c r="AA878" t="s">
        <v>856</v>
      </c>
      <c r="AB878" t="s">
        <v>48</v>
      </c>
      <c r="AC878" t="s">
        <v>48</v>
      </c>
      <c r="AD878" t="str">
        <f t="shared" si="96"/>
        <v>bad</v>
      </c>
    </row>
    <row r="879" spans="1:30" x14ac:dyDescent="0.35">
      <c r="A879" t="s">
        <v>714</v>
      </c>
      <c r="B879" t="s">
        <v>715</v>
      </c>
      <c r="C879" t="s">
        <v>716</v>
      </c>
      <c r="D879" t="s">
        <v>72</v>
      </c>
      <c r="E879" t="s">
        <v>29</v>
      </c>
      <c r="F879">
        <v>141</v>
      </c>
      <c r="G879" t="s">
        <v>1874</v>
      </c>
      <c r="H879" t="str">
        <f t="shared" si="97"/>
        <v>23</v>
      </c>
      <c r="I879" t="str">
        <f t="shared" si="98"/>
        <v>04</v>
      </c>
      <c r="J879" t="str">
        <f t="shared" si="99"/>
        <v>2023</v>
      </c>
      <c r="K879" t="s">
        <v>1782</v>
      </c>
      <c r="L879" t="s">
        <v>128</v>
      </c>
      <c r="M879" t="s">
        <v>515</v>
      </c>
      <c r="N879" t="s">
        <v>130</v>
      </c>
      <c r="O879" t="s">
        <v>33</v>
      </c>
      <c r="P879" t="s">
        <v>1767</v>
      </c>
      <c r="Q879" t="s">
        <v>1768</v>
      </c>
      <c r="R879">
        <v>1</v>
      </c>
      <c r="S879">
        <v>6995</v>
      </c>
      <c r="T879">
        <v>4197</v>
      </c>
      <c r="U879">
        <v>0</v>
      </c>
      <c r="V879">
        <f t="shared" si="104"/>
        <v>2798</v>
      </c>
      <c r="W879" t="s">
        <v>566</v>
      </c>
      <c r="X879" t="s">
        <v>75</v>
      </c>
      <c r="Y879" t="s">
        <v>37</v>
      </c>
      <c r="Z879">
        <f t="shared" si="105"/>
        <v>1503.8064406779661</v>
      </c>
      <c r="AA879" t="s">
        <v>856</v>
      </c>
      <c r="AB879" t="s">
        <v>48</v>
      </c>
      <c r="AC879" t="s">
        <v>48</v>
      </c>
      <c r="AD879" t="str">
        <f t="shared" si="96"/>
        <v>bad</v>
      </c>
    </row>
    <row r="880" spans="1:30" x14ac:dyDescent="0.35">
      <c r="A880" t="s">
        <v>678</v>
      </c>
      <c r="B880" t="s">
        <v>679</v>
      </c>
      <c r="C880" t="s">
        <v>680</v>
      </c>
      <c r="D880" t="s">
        <v>1783</v>
      </c>
      <c r="E880" t="s">
        <v>29</v>
      </c>
      <c r="F880">
        <v>93</v>
      </c>
      <c r="G880" t="s">
        <v>1892</v>
      </c>
      <c r="H880" t="str">
        <f t="shared" si="97"/>
        <v>15</v>
      </c>
      <c r="I880" t="str">
        <f t="shared" si="98"/>
        <v>04</v>
      </c>
      <c r="J880" t="str">
        <f t="shared" si="99"/>
        <v>2023</v>
      </c>
      <c r="K880" t="s">
        <v>1784</v>
      </c>
      <c r="L880" t="s">
        <v>128</v>
      </c>
      <c r="M880" t="s">
        <v>270</v>
      </c>
      <c r="N880" t="s">
        <v>130</v>
      </c>
      <c r="O880" t="s">
        <v>33</v>
      </c>
      <c r="P880" t="s">
        <v>1785</v>
      </c>
      <c r="Q880" t="s">
        <v>1785</v>
      </c>
      <c r="R880">
        <v>1</v>
      </c>
      <c r="S880">
        <v>1</v>
      </c>
      <c r="T880">
        <v>0</v>
      </c>
      <c r="U880">
        <v>1</v>
      </c>
      <c r="V880">
        <f t="shared" si="104"/>
        <v>1</v>
      </c>
      <c r="W880" t="s">
        <v>566</v>
      </c>
      <c r="X880" t="s">
        <v>1786</v>
      </c>
      <c r="Y880">
        <v>0</v>
      </c>
      <c r="Z880">
        <f t="shared" si="105"/>
        <v>0.62745762711864406</v>
      </c>
      <c r="AA880">
        <v>0</v>
      </c>
      <c r="AB880" t="s">
        <v>38</v>
      </c>
      <c r="AC880" t="s">
        <v>38</v>
      </c>
      <c r="AD880" t="str">
        <f t="shared" si="96"/>
        <v>bad</v>
      </c>
    </row>
    <row r="881" spans="1:30" x14ac:dyDescent="0.35">
      <c r="A881" t="s">
        <v>686</v>
      </c>
      <c r="B881" t="s">
        <v>687</v>
      </c>
      <c r="C881" t="s">
        <v>688</v>
      </c>
      <c r="D881" t="s">
        <v>50</v>
      </c>
      <c r="E881" t="s">
        <v>29</v>
      </c>
      <c r="F881">
        <v>67</v>
      </c>
      <c r="G881" t="s">
        <v>1949</v>
      </c>
      <c r="H881" t="str">
        <f t="shared" si="97"/>
        <v>27</v>
      </c>
      <c r="I881" t="str">
        <f t="shared" si="98"/>
        <v>03</v>
      </c>
      <c r="J881" t="str">
        <f t="shared" si="99"/>
        <v>2023</v>
      </c>
      <c r="K881" t="s">
        <v>1775</v>
      </c>
      <c r="L881" t="s">
        <v>30</v>
      </c>
      <c r="M881" t="s">
        <v>31</v>
      </c>
      <c r="N881" t="s">
        <v>32</v>
      </c>
      <c r="O881" t="s">
        <v>33</v>
      </c>
      <c r="P881" t="s">
        <v>240</v>
      </c>
      <c r="Q881" t="s">
        <v>241</v>
      </c>
      <c r="R881">
        <v>-1</v>
      </c>
      <c r="S881">
        <v>-6995</v>
      </c>
      <c r="T881">
        <v>0</v>
      </c>
      <c r="U881">
        <v>-490</v>
      </c>
      <c r="V881">
        <v>-6995</v>
      </c>
      <c r="W881" t="s">
        <v>690</v>
      </c>
      <c r="X881" t="s">
        <v>53</v>
      </c>
      <c r="Y881" t="s">
        <v>37</v>
      </c>
      <c r="Z881">
        <v>-3759.5161016949155</v>
      </c>
      <c r="AA881" t="s">
        <v>722</v>
      </c>
      <c r="AB881" t="s">
        <v>38</v>
      </c>
      <c r="AC881" t="s">
        <v>38</v>
      </c>
      <c r="AD881" t="str">
        <f t="shared" si="96"/>
        <v>bad</v>
      </c>
    </row>
    <row r="882" spans="1:30" x14ac:dyDescent="0.35">
      <c r="A882" t="s">
        <v>714</v>
      </c>
      <c r="B882" t="s">
        <v>715</v>
      </c>
      <c r="C882" t="s">
        <v>716</v>
      </c>
      <c r="D882" t="s">
        <v>50</v>
      </c>
      <c r="E882" t="s">
        <v>29</v>
      </c>
      <c r="F882">
        <v>2</v>
      </c>
      <c r="G882" t="s">
        <v>1888</v>
      </c>
      <c r="H882" t="str">
        <f t="shared" si="97"/>
        <v>02</v>
      </c>
      <c r="I882" t="str">
        <f t="shared" si="98"/>
        <v>04</v>
      </c>
      <c r="J882" t="str">
        <f t="shared" si="99"/>
        <v>2023</v>
      </c>
      <c r="K882" t="s">
        <v>1587</v>
      </c>
      <c r="L882" t="s">
        <v>128</v>
      </c>
      <c r="M882" t="s">
        <v>129</v>
      </c>
      <c r="N882" t="s">
        <v>130</v>
      </c>
      <c r="O882" t="s">
        <v>33</v>
      </c>
      <c r="P882" t="s">
        <v>424</v>
      </c>
      <c r="Q882" t="s">
        <v>424</v>
      </c>
      <c r="R882">
        <v>-1</v>
      </c>
      <c r="S882">
        <v>-9995</v>
      </c>
      <c r="T882">
        <v>0</v>
      </c>
      <c r="U882">
        <v>0</v>
      </c>
      <c r="V882">
        <f t="shared" ref="V882:V890" si="106">S882-T882</f>
        <v>-9995</v>
      </c>
      <c r="W882" t="s">
        <v>566</v>
      </c>
      <c r="X882" t="s">
        <v>53</v>
      </c>
      <c r="Y882" t="s">
        <v>37</v>
      </c>
      <c r="Z882">
        <f t="shared" ref="Z882:Z890" si="107">IF(Y882="Traditional",V882-(V882*31%)-(V882*18/118),V882-(V882*22%)-(V882*18/118))</f>
        <v>-5371.8889830508479</v>
      </c>
      <c r="AA882" t="s">
        <v>722</v>
      </c>
      <c r="AB882" t="s">
        <v>38</v>
      </c>
      <c r="AC882" t="s">
        <v>38</v>
      </c>
      <c r="AD882" t="str">
        <f t="shared" si="96"/>
        <v>bad</v>
      </c>
    </row>
    <row r="883" spans="1:30" x14ac:dyDescent="0.35">
      <c r="A883" t="s">
        <v>714</v>
      </c>
      <c r="B883" t="s">
        <v>715</v>
      </c>
      <c r="C883" t="s">
        <v>716</v>
      </c>
      <c r="D883" t="s">
        <v>44</v>
      </c>
      <c r="E883" t="s">
        <v>29</v>
      </c>
      <c r="F883">
        <v>4</v>
      </c>
      <c r="G883" t="s">
        <v>1883</v>
      </c>
      <c r="H883" t="str">
        <f t="shared" si="97"/>
        <v>05</v>
      </c>
      <c r="I883" t="str">
        <f t="shared" si="98"/>
        <v>04</v>
      </c>
      <c r="J883" t="str">
        <f t="shared" si="99"/>
        <v>2023</v>
      </c>
      <c r="K883" t="s">
        <v>1591</v>
      </c>
      <c r="L883" t="s">
        <v>128</v>
      </c>
      <c r="M883" t="s">
        <v>129</v>
      </c>
      <c r="N883" t="s">
        <v>130</v>
      </c>
      <c r="O883" t="s">
        <v>33</v>
      </c>
      <c r="P883" t="s">
        <v>119</v>
      </c>
      <c r="Q883" t="s">
        <v>120</v>
      </c>
      <c r="R883">
        <v>-1</v>
      </c>
      <c r="S883">
        <v>-9995</v>
      </c>
      <c r="T883">
        <v>0</v>
      </c>
      <c r="U883">
        <v>0</v>
      </c>
      <c r="V883">
        <f t="shared" si="106"/>
        <v>-9995</v>
      </c>
      <c r="W883" t="s">
        <v>566</v>
      </c>
      <c r="X883" t="s">
        <v>47</v>
      </c>
      <c r="Y883" t="s">
        <v>37</v>
      </c>
      <c r="Z883">
        <f t="shared" si="107"/>
        <v>-5371.8889830508479</v>
      </c>
      <c r="AA883" t="s">
        <v>847</v>
      </c>
      <c r="AB883" t="s">
        <v>38</v>
      </c>
      <c r="AC883" t="s">
        <v>38</v>
      </c>
      <c r="AD883" t="str">
        <f t="shared" si="96"/>
        <v>bad</v>
      </c>
    </row>
    <row r="884" spans="1:30" x14ac:dyDescent="0.35">
      <c r="A884" t="s">
        <v>704</v>
      </c>
      <c r="B884" t="s">
        <v>705</v>
      </c>
      <c r="C884" t="s">
        <v>706</v>
      </c>
      <c r="D884" t="s">
        <v>44</v>
      </c>
      <c r="E884" t="s">
        <v>29</v>
      </c>
      <c r="F884">
        <v>4</v>
      </c>
      <c r="G884" t="s">
        <v>1886</v>
      </c>
      <c r="H884" t="str">
        <f t="shared" si="97"/>
        <v>10</v>
      </c>
      <c r="I884" t="str">
        <f t="shared" si="98"/>
        <v>04</v>
      </c>
      <c r="J884" t="str">
        <f t="shared" si="99"/>
        <v>2023</v>
      </c>
      <c r="K884" t="s">
        <v>1787</v>
      </c>
      <c r="L884" t="s">
        <v>128</v>
      </c>
      <c r="M884" t="s">
        <v>270</v>
      </c>
      <c r="N884" t="s">
        <v>130</v>
      </c>
      <c r="O884" t="s">
        <v>1788</v>
      </c>
      <c r="P884" t="s">
        <v>1789</v>
      </c>
      <c r="Q884" t="s">
        <v>1789</v>
      </c>
      <c r="R884">
        <v>-1</v>
      </c>
      <c r="S884">
        <v>-9995</v>
      </c>
      <c r="T884">
        <v>0</v>
      </c>
      <c r="U884">
        <v>1000</v>
      </c>
      <c r="V884">
        <f t="shared" si="106"/>
        <v>-9995</v>
      </c>
      <c r="W884" t="s">
        <v>566</v>
      </c>
      <c r="X884" t="s">
        <v>55</v>
      </c>
      <c r="Y884" t="s">
        <v>37</v>
      </c>
      <c r="Z884">
        <f t="shared" si="107"/>
        <v>-5371.8889830508479</v>
      </c>
      <c r="AA884" t="s">
        <v>724</v>
      </c>
      <c r="AB884" t="s">
        <v>38</v>
      </c>
      <c r="AC884" t="s">
        <v>38</v>
      </c>
      <c r="AD884" t="str">
        <f t="shared" si="96"/>
        <v>bad</v>
      </c>
    </row>
    <row r="885" spans="1:30" x14ac:dyDescent="0.35">
      <c r="A885" t="s">
        <v>943</v>
      </c>
      <c r="B885" t="s">
        <v>944</v>
      </c>
      <c r="C885" t="s">
        <v>945</v>
      </c>
      <c r="D885" t="s">
        <v>44</v>
      </c>
      <c r="E885" t="s">
        <v>29</v>
      </c>
      <c r="F885">
        <v>3</v>
      </c>
      <c r="G885" t="s">
        <v>1887</v>
      </c>
      <c r="H885" t="str">
        <f t="shared" si="97"/>
        <v>22</v>
      </c>
      <c r="I885" t="str">
        <f t="shared" si="98"/>
        <v>04</v>
      </c>
      <c r="J885" t="str">
        <f t="shared" si="99"/>
        <v>2023</v>
      </c>
      <c r="K885" t="s">
        <v>1654</v>
      </c>
      <c r="L885" t="s">
        <v>128</v>
      </c>
      <c r="M885" t="s">
        <v>408</v>
      </c>
      <c r="N885" t="s">
        <v>130</v>
      </c>
      <c r="O885" t="s">
        <v>33</v>
      </c>
      <c r="P885" t="s">
        <v>1642</v>
      </c>
      <c r="Q885" t="s">
        <v>1643</v>
      </c>
      <c r="R885">
        <v>-1</v>
      </c>
      <c r="S885">
        <v>-9995</v>
      </c>
      <c r="T885">
        <v>-3998</v>
      </c>
      <c r="U885">
        <v>0</v>
      </c>
      <c r="V885">
        <f t="shared" si="106"/>
        <v>-5997</v>
      </c>
      <c r="W885" t="s">
        <v>566</v>
      </c>
      <c r="X885" t="s">
        <v>55</v>
      </c>
      <c r="Y885" t="s">
        <v>37</v>
      </c>
      <c r="Z885">
        <f t="shared" si="107"/>
        <v>-3223.1333898305088</v>
      </c>
      <c r="AA885" t="s">
        <v>724</v>
      </c>
      <c r="AB885" t="s">
        <v>48</v>
      </c>
      <c r="AC885" t="s">
        <v>48</v>
      </c>
      <c r="AD885" t="str">
        <f t="shared" si="96"/>
        <v>bad</v>
      </c>
    </row>
    <row r="886" spans="1:30" x14ac:dyDescent="0.35">
      <c r="A886" t="s">
        <v>25</v>
      </c>
      <c r="B886" t="s">
        <v>26</v>
      </c>
      <c r="C886" t="s">
        <v>27</v>
      </c>
      <c r="D886" t="s">
        <v>72</v>
      </c>
      <c r="E886" t="s">
        <v>29</v>
      </c>
      <c r="F886">
        <v>1</v>
      </c>
      <c r="G886" t="s">
        <v>1886</v>
      </c>
      <c r="H886" t="str">
        <f t="shared" si="97"/>
        <v>10</v>
      </c>
      <c r="I886" t="str">
        <f t="shared" si="98"/>
        <v>04</v>
      </c>
      <c r="J886" t="str">
        <f t="shared" si="99"/>
        <v>2023</v>
      </c>
      <c r="K886" t="s">
        <v>1532</v>
      </c>
      <c r="L886" t="s">
        <v>128</v>
      </c>
      <c r="M886" t="s">
        <v>270</v>
      </c>
      <c r="N886" t="s">
        <v>130</v>
      </c>
      <c r="O886" t="s">
        <v>33</v>
      </c>
      <c r="P886" t="s">
        <v>233</v>
      </c>
      <c r="Q886" t="s">
        <v>234</v>
      </c>
      <c r="R886">
        <v>-1</v>
      </c>
      <c r="S886">
        <v>-10995</v>
      </c>
      <c r="T886">
        <v>0</v>
      </c>
      <c r="U886">
        <v>0</v>
      </c>
      <c r="V886">
        <f t="shared" si="106"/>
        <v>-10995</v>
      </c>
      <c r="W886" t="s">
        <v>35</v>
      </c>
      <c r="X886" t="s">
        <v>75</v>
      </c>
      <c r="Y886" t="s">
        <v>37</v>
      </c>
      <c r="Z886">
        <f t="shared" si="107"/>
        <v>-5909.3466101694921</v>
      </c>
      <c r="AA886" t="s">
        <v>856</v>
      </c>
      <c r="AB886" t="s">
        <v>38</v>
      </c>
      <c r="AC886" t="s">
        <v>38</v>
      </c>
      <c r="AD886" t="str">
        <f t="shared" si="96"/>
        <v>bad</v>
      </c>
    </row>
    <row r="887" spans="1:30" x14ac:dyDescent="0.35">
      <c r="A887" t="s">
        <v>668</v>
      </c>
      <c r="B887" t="s">
        <v>669</v>
      </c>
      <c r="C887" t="s">
        <v>670</v>
      </c>
      <c r="D887" t="s">
        <v>72</v>
      </c>
      <c r="E887" t="s">
        <v>29</v>
      </c>
      <c r="F887">
        <v>1</v>
      </c>
      <c r="G887" t="s">
        <v>1877</v>
      </c>
      <c r="H887" t="str">
        <f t="shared" si="97"/>
        <v>21</v>
      </c>
      <c r="I887" t="str">
        <f t="shared" si="98"/>
        <v>04</v>
      </c>
      <c r="J887" t="str">
        <f t="shared" si="99"/>
        <v>2023</v>
      </c>
      <c r="K887" t="s">
        <v>1567</v>
      </c>
      <c r="L887" t="s">
        <v>128</v>
      </c>
      <c r="M887" t="s">
        <v>408</v>
      </c>
      <c r="N887" t="s">
        <v>130</v>
      </c>
      <c r="O887" t="s">
        <v>33</v>
      </c>
      <c r="P887" t="s">
        <v>1568</v>
      </c>
      <c r="Q887" t="s">
        <v>1568</v>
      </c>
      <c r="R887">
        <v>-1</v>
      </c>
      <c r="S887">
        <v>-10995</v>
      </c>
      <c r="T887">
        <v>0</v>
      </c>
      <c r="U887">
        <v>550</v>
      </c>
      <c r="V887">
        <f t="shared" si="106"/>
        <v>-10995</v>
      </c>
      <c r="W887" t="s">
        <v>566</v>
      </c>
      <c r="X887" t="s">
        <v>75</v>
      </c>
      <c r="Y887" t="s">
        <v>37</v>
      </c>
      <c r="Z887">
        <f t="shared" si="107"/>
        <v>-5909.3466101694921</v>
      </c>
      <c r="AA887" t="s">
        <v>856</v>
      </c>
      <c r="AB887" t="s">
        <v>38</v>
      </c>
      <c r="AC887" t="s">
        <v>38</v>
      </c>
      <c r="AD887" t="str">
        <f t="shared" si="96"/>
        <v>bad</v>
      </c>
    </row>
    <row r="888" spans="1:30" x14ac:dyDescent="0.35">
      <c r="A888" t="s">
        <v>143</v>
      </c>
      <c r="B888" t="s">
        <v>144</v>
      </c>
      <c r="C888" t="s">
        <v>145</v>
      </c>
      <c r="D888" t="s">
        <v>102</v>
      </c>
      <c r="E888" t="s">
        <v>29</v>
      </c>
      <c r="F888">
        <v>1</v>
      </c>
      <c r="G888" t="s">
        <v>1889</v>
      </c>
      <c r="H888" t="str">
        <f t="shared" si="97"/>
        <v>04</v>
      </c>
      <c r="I888" t="str">
        <f t="shared" si="98"/>
        <v>04</v>
      </c>
      <c r="J888" t="str">
        <f t="shared" si="99"/>
        <v>2023</v>
      </c>
      <c r="K888" t="s">
        <v>1430</v>
      </c>
      <c r="L888" t="s">
        <v>128</v>
      </c>
      <c r="M888" t="s">
        <v>129</v>
      </c>
      <c r="N888" t="s">
        <v>130</v>
      </c>
      <c r="O888" t="s">
        <v>33</v>
      </c>
      <c r="P888" t="s">
        <v>176</v>
      </c>
      <c r="Q888" t="s">
        <v>103</v>
      </c>
      <c r="R888">
        <v>-1</v>
      </c>
      <c r="S888">
        <v>-11995</v>
      </c>
      <c r="T888">
        <v>0</v>
      </c>
      <c r="U888">
        <v>0</v>
      </c>
      <c r="V888">
        <f t="shared" si="106"/>
        <v>-11995</v>
      </c>
      <c r="W888" t="s">
        <v>35</v>
      </c>
      <c r="X888" t="s">
        <v>104</v>
      </c>
      <c r="Y888" t="s">
        <v>37</v>
      </c>
      <c r="Z888">
        <f t="shared" si="107"/>
        <v>-6446.8042372881346</v>
      </c>
      <c r="AA888" t="s">
        <v>591</v>
      </c>
      <c r="AB888" t="s">
        <v>38</v>
      </c>
      <c r="AC888" t="s">
        <v>38</v>
      </c>
      <c r="AD888" t="str">
        <f t="shared" si="96"/>
        <v>bad</v>
      </c>
    </row>
    <row r="889" spans="1:30" x14ac:dyDescent="0.35">
      <c r="A889" t="s">
        <v>1052</v>
      </c>
      <c r="B889" t="s">
        <v>1053</v>
      </c>
      <c r="C889" t="s">
        <v>1054</v>
      </c>
      <c r="D889" t="s">
        <v>44</v>
      </c>
      <c r="E889" t="s">
        <v>29</v>
      </c>
      <c r="F889">
        <v>1</v>
      </c>
      <c r="G889" t="s">
        <v>1875</v>
      </c>
      <c r="H889" t="str">
        <f t="shared" si="97"/>
        <v>13</v>
      </c>
      <c r="I889" t="str">
        <f t="shared" si="98"/>
        <v>04</v>
      </c>
      <c r="J889" t="str">
        <f t="shared" si="99"/>
        <v>2023</v>
      </c>
      <c r="K889" t="s">
        <v>1427</v>
      </c>
      <c r="L889" t="s">
        <v>128</v>
      </c>
      <c r="M889" t="s">
        <v>270</v>
      </c>
      <c r="N889" t="s">
        <v>130</v>
      </c>
      <c r="O889" t="s">
        <v>33</v>
      </c>
      <c r="P889" t="s">
        <v>1410</v>
      </c>
      <c r="Q889" t="s">
        <v>1411</v>
      </c>
      <c r="R889">
        <v>-1</v>
      </c>
      <c r="S889">
        <v>-11995</v>
      </c>
      <c r="T889">
        <v>0</v>
      </c>
      <c r="U889">
        <v>0</v>
      </c>
      <c r="V889">
        <f t="shared" si="106"/>
        <v>-11995</v>
      </c>
      <c r="W889" t="s">
        <v>566</v>
      </c>
      <c r="X889" t="s">
        <v>55</v>
      </c>
      <c r="Y889" t="s">
        <v>37</v>
      </c>
      <c r="Z889">
        <f t="shared" si="107"/>
        <v>-6446.8042372881346</v>
      </c>
      <c r="AA889" t="s">
        <v>724</v>
      </c>
      <c r="AB889" t="s">
        <v>38</v>
      </c>
      <c r="AC889" t="s">
        <v>38</v>
      </c>
      <c r="AD889" t="str">
        <f t="shared" si="96"/>
        <v>bad</v>
      </c>
    </row>
    <row r="890" spans="1:30" x14ac:dyDescent="0.35">
      <c r="A890" t="s">
        <v>63</v>
      </c>
      <c r="B890" t="s">
        <v>64</v>
      </c>
      <c r="C890" t="s">
        <v>65</v>
      </c>
      <c r="D890" t="s">
        <v>50</v>
      </c>
      <c r="E890" t="s">
        <v>29</v>
      </c>
      <c r="F890">
        <v>2</v>
      </c>
      <c r="G890" t="s">
        <v>1877</v>
      </c>
      <c r="H890" t="str">
        <f t="shared" si="97"/>
        <v>21</v>
      </c>
      <c r="I890" t="str">
        <f t="shared" si="98"/>
        <v>04</v>
      </c>
      <c r="J890" t="str">
        <f t="shared" si="99"/>
        <v>2023</v>
      </c>
      <c r="K890" t="s">
        <v>1495</v>
      </c>
      <c r="L890" t="s">
        <v>128</v>
      </c>
      <c r="M890" t="s">
        <v>408</v>
      </c>
      <c r="N890" t="s">
        <v>130</v>
      </c>
      <c r="O890" t="s">
        <v>33</v>
      </c>
      <c r="P890" t="s">
        <v>413</v>
      </c>
      <c r="Q890" t="s">
        <v>414</v>
      </c>
      <c r="R890">
        <v>-1</v>
      </c>
      <c r="S890">
        <v>-11995</v>
      </c>
      <c r="T890">
        <v>-2399</v>
      </c>
      <c r="U890">
        <v>0</v>
      </c>
      <c r="V890">
        <f t="shared" si="106"/>
        <v>-9596</v>
      </c>
      <c r="W890" t="s">
        <v>35</v>
      </c>
      <c r="X890" t="s">
        <v>53</v>
      </c>
      <c r="Y890" t="s">
        <v>37</v>
      </c>
      <c r="Z890">
        <f t="shared" si="107"/>
        <v>-5157.4433898305087</v>
      </c>
      <c r="AA890" t="s">
        <v>722</v>
      </c>
      <c r="AB890" t="s">
        <v>48</v>
      </c>
      <c r="AC890" t="s">
        <v>48</v>
      </c>
      <c r="AD890" t="str">
        <f t="shared" si="96"/>
        <v>bad</v>
      </c>
    </row>
    <row r="891" spans="1:30" x14ac:dyDescent="0.35">
      <c r="A891" t="s">
        <v>714</v>
      </c>
      <c r="B891" t="s">
        <v>715</v>
      </c>
      <c r="C891" t="s">
        <v>716</v>
      </c>
      <c r="D891" t="s">
        <v>44</v>
      </c>
      <c r="E891" t="s">
        <v>29</v>
      </c>
      <c r="F891">
        <v>72</v>
      </c>
      <c r="G891" t="s">
        <v>1952</v>
      </c>
      <c r="H891" t="str">
        <f t="shared" si="97"/>
        <v>30</v>
      </c>
      <c r="I891" t="str">
        <f t="shared" si="98"/>
        <v>03</v>
      </c>
      <c r="J891" t="str">
        <f t="shared" si="99"/>
        <v>2023</v>
      </c>
      <c r="K891" t="s">
        <v>1790</v>
      </c>
      <c r="L891" t="s">
        <v>30</v>
      </c>
      <c r="M891" t="s">
        <v>31</v>
      </c>
      <c r="N891" t="s">
        <v>32</v>
      </c>
      <c r="O891" t="s">
        <v>33</v>
      </c>
      <c r="P891" t="s">
        <v>468</v>
      </c>
      <c r="Q891" t="s">
        <v>469</v>
      </c>
      <c r="R891">
        <v>-1</v>
      </c>
      <c r="S891">
        <v>-12495</v>
      </c>
      <c r="T891">
        <v>-3748</v>
      </c>
      <c r="U891">
        <v>0</v>
      </c>
      <c r="V891">
        <v>-8747</v>
      </c>
      <c r="W891" t="s">
        <v>566</v>
      </c>
      <c r="X891" t="s">
        <v>47</v>
      </c>
      <c r="Y891" t="s">
        <v>37</v>
      </c>
      <c r="Z891">
        <v>-4701.1418644067799</v>
      </c>
      <c r="AA891" t="s">
        <v>847</v>
      </c>
      <c r="AB891" t="s">
        <v>48</v>
      </c>
      <c r="AC891" t="s">
        <v>48</v>
      </c>
      <c r="AD891" t="str">
        <f t="shared" si="96"/>
        <v>bad</v>
      </c>
    </row>
    <row r="892" spans="1:30" x14ac:dyDescent="0.35">
      <c r="A892" t="s">
        <v>561</v>
      </c>
      <c r="B892" t="s">
        <v>562</v>
      </c>
      <c r="C892" t="s">
        <v>563</v>
      </c>
      <c r="D892" t="s">
        <v>44</v>
      </c>
      <c r="E892" t="s">
        <v>29</v>
      </c>
      <c r="F892">
        <v>3</v>
      </c>
      <c r="G892" t="s">
        <v>1873</v>
      </c>
      <c r="H892" t="str">
        <f t="shared" si="97"/>
        <v>18</v>
      </c>
      <c r="I892" t="str">
        <f t="shared" si="98"/>
        <v>04</v>
      </c>
      <c r="J892" t="str">
        <f t="shared" si="99"/>
        <v>2023</v>
      </c>
      <c r="K892" t="s">
        <v>1373</v>
      </c>
      <c r="L892" t="s">
        <v>128</v>
      </c>
      <c r="M892" t="s">
        <v>408</v>
      </c>
      <c r="N892" t="s">
        <v>130</v>
      </c>
      <c r="O892" t="s">
        <v>33</v>
      </c>
      <c r="P892" t="s">
        <v>1296</v>
      </c>
      <c r="Q892" t="s">
        <v>1297</v>
      </c>
      <c r="R892">
        <v>-1</v>
      </c>
      <c r="S892">
        <v>-12495</v>
      </c>
      <c r="T892">
        <v>0</v>
      </c>
      <c r="U892">
        <v>0</v>
      </c>
      <c r="V892">
        <f t="shared" ref="V892:V897" si="108">S892-T892</f>
        <v>-12495</v>
      </c>
      <c r="W892" t="s">
        <v>566</v>
      </c>
      <c r="X892" t="s">
        <v>55</v>
      </c>
      <c r="Y892" t="s">
        <v>37</v>
      </c>
      <c r="Z892">
        <f t="shared" ref="Z892:Z897" si="109">IF(Y892="Traditional",V892-(V892*31%)-(V892*18/118),V892-(V892*22%)-(V892*18/118))</f>
        <v>-6715.5330508474572</v>
      </c>
      <c r="AA892" t="s">
        <v>724</v>
      </c>
      <c r="AB892" t="s">
        <v>38</v>
      </c>
      <c r="AC892" t="s">
        <v>38</v>
      </c>
      <c r="AD892" t="str">
        <f t="shared" si="96"/>
        <v>bad</v>
      </c>
    </row>
    <row r="893" spans="1:30" x14ac:dyDescent="0.35">
      <c r="A893" t="s">
        <v>704</v>
      </c>
      <c r="B893" t="s">
        <v>705</v>
      </c>
      <c r="C893" t="s">
        <v>706</v>
      </c>
      <c r="D893" t="s">
        <v>44</v>
      </c>
      <c r="E893" t="s">
        <v>29</v>
      </c>
      <c r="F893">
        <v>6</v>
      </c>
      <c r="G893" t="s">
        <v>1874</v>
      </c>
      <c r="H893" t="str">
        <f t="shared" si="97"/>
        <v>23</v>
      </c>
      <c r="I893" t="str">
        <f t="shared" si="98"/>
        <v>04</v>
      </c>
      <c r="J893" t="str">
        <f t="shared" si="99"/>
        <v>2023</v>
      </c>
      <c r="K893" t="s">
        <v>1339</v>
      </c>
      <c r="L893" t="s">
        <v>128</v>
      </c>
      <c r="M893" t="s">
        <v>515</v>
      </c>
      <c r="N893" t="s">
        <v>130</v>
      </c>
      <c r="O893" t="s">
        <v>33</v>
      </c>
      <c r="P893" t="s">
        <v>1340</v>
      </c>
      <c r="Q893" t="s">
        <v>1341</v>
      </c>
      <c r="R893">
        <v>-1</v>
      </c>
      <c r="S893">
        <v>-12495</v>
      </c>
      <c r="T893">
        <v>-2499</v>
      </c>
      <c r="U893">
        <v>0</v>
      </c>
      <c r="V893">
        <f t="shared" si="108"/>
        <v>-9996</v>
      </c>
      <c r="W893" t="s">
        <v>566</v>
      </c>
      <c r="X893" t="s">
        <v>55</v>
      </c>
      <c r="Y893" t="s">
        <v>37</v>
      </c>
      <c r="Z893">
        <f t="shared" si="109"/>
        <v>-5372.4264406779657</v>
      </c>
      <c r="AA893" t="s">
        <v>724</v>
      </c>
      <c r="AB893" t="s">
        <v>48</v>
      </c>
      <c r="AC893" t="s">
        <v>48</v>
      </c>
      <c r="AD893" t="str">
        <f t="shared" si="96"/>
        <v>bad</v>
      </c>
    </row>
    <row r="894" spans="1:30" x14ac:dyDescent="0.35">
      <c r="A894" t="s">
        <v>585</v>
      </c>
      <c r="B894" t="s">
        <v>586</v>
      </c>
      <c r="C894" t="s">
        <v>587</v>
      </c>
      <c r="D894" t="s">
        <v>44</v>
      </c>
      <c r="E894" t="s">
        <v>29</v>
      </c>
      <c r="F894">
        <v>1</v>
      </c>
      <c r="G894" t="s">
        <v>1885</v>
      </c>
      <c r="H894" t="str">
        <f t="shared" si="97"/>
        <v>03</v>
      </c>
      <c r="I894" t="str">
        <f t="shared" si="98"/>
        <v>04</v>
      </c>
      <c r="J894" t="str">
        <f t="shared" si="99"/>
        <v>2023</v>
      </c>
      <c r="K894" t="s">
        <v>1791</v>
      </c>
      <c r="L894" t="s">
        <v>128</v>
      </c>
      <c r="M894" t="s">
        <v>129</v>
      </c>
      <c r="N894" t="s">
        <v>130</v>
      </c>
      <c r="O894" t="s">
        <v>33</v>
      </c>
      <c r="P894" t="s">
        <v>192</v>
      </c>
      <c r="Q894" t="s">
        <v>193</v>
      </c>
      <c r="R894">
        <v>-1</v>
      </c>
      <c r="S894">
        <v>-13495</v>
      </c>
      <c r="T894">
        <v>0</v>
      </c>
      <c r="U894">
        <v>0</v>
      </c>
      <c r="V894">
        <f t="shared" si="108"/>
        <v>-13495</v>
      </c>
      <c r="W894" t="s">
        <v>566</v>
      </c>
      <c r="X894" t="s">
        <v>55</v>
      </c>
      <c r="Y894" t="s">
        <v>37</v>
      </c>
      <c r="Z894">
        <f t="shared" si="109"/>
        <v>-7252.9906779661014</v>
      </c>
      <c r="AA894" t="s">
        <v>724</v>
      </c>
      <c r="AB894" t="s">
        <v>38</v>
      </c>
      <c r="AC894" t="s">
        <v>38</v>
      </c>
      <c r="AD894" t="str">
        <f t="shared" si="96"/>
        <v>bad</v>
      </c>
    </row>
    <row r="895" spans="1:30" x14ac:dyDescent="0.35">
      <c r="A895" t="s">
        <v>575</v>
      </c>
      <c r="B895" t="s">
        <v>576</v>
      </c>
      <c r="C895" t="s">
        <v>577</v>
      </c>
      <c r="D895" t="s">
        <v>44</v>
      </c>
      <c r="E895" t="s">
        <v>29</v>
      </c>
      <c r="F895">
        <v>7</v>
      </c>
      <c r="G895" t="s">
        <v>1876</v>
      </c>
      <c r="H895" t="str">
        <f t="shared" si="97"/>
        <v>16</v>
      </c>
      <c r="I895" t="str">
        <f t="shared" si="98"/>
        <v>04</v>
      </c>
      <c r="J895" t="str">
        <f t="shared" si="99"/>
        <v>2023</v>
      </c>
      <c r="K895" t="s">
        <v>1220</v>
      </c>
      <c r="L895" t="s">
        <v>128</v>
      </c>
      <c r="M895" t="s">
        <v>408</v>
      </c>
      <c r="N895" t="s">
        <v>130</v>
      </c>
      <c r="O895" t="s">
        <v>33</v>
      </c>
      <c r="P895" t="s">
        <v>1221</v>
      </c>
      <c r="Q895" t="s">
        <v>1221</v>
      </c>
      <c r="R895">
        <v>-1</v>
      </c>
      <c r="S895">
        <v>-13495</v>
      </c>
      <c r="T895">
        <v>-4048</v>
      </c>
      <c r="U895">
        <v>0</v>
      </c>
      <c r="V895">
        <f t="shared" si="108"/>
        <v>-9447</v>
      </c>
      <c r="W895" t="s">
        <v>566</v>
      </c>
      <c r="X895" t="s">
        <v>55</v>
      </c>
      <c r="Y895" t="s">
        <v>37</v>
      </c>
      <c r="Z895">
        <f t="shared" si="109"/>
        <v>-5077.3622033898309</v>
      </c>
      <c r="AA895" t="s">
        <v>724</v>
      </c>
      <c r="AB895" t="s">
        <v>48</v>
      </c>
      <c r="AC895" t="s">
        <v>48</v>
      </c>
      <c r="AD895" t="str">
        <f t="shared" si="96"/>
        <v>bad</v>
      </c>
    </row>
    <row r="896" spans="1:30" x14ac:dyDescent="0.35">
      <c r="A896" t="s">
        <v>704</v>
      </c>
      <c r="B896" t="s">
        <v>705</v>
      </c>
      <c r="C896" t="s">
        <v>706</v>
      </c>
      <c r="D896" t="s">
        <v>44</v>
      </c>
      <c r="E896" t="s">
        <v>29</v>
      </c>
      <c r="F896">
        <v>3</v>
      </c>
      <c r="G896" t="s">
        <v>1878</v>
      </c>
      <c r="H896" t="str">
        <f t="shared" si="97"/>
        <v>09</v>
      </c>
      <c r="I896" t="str">
        <f t="shared" si="98"/>
        <v>04</v>
      </c>
      <c r="J896" t="str">
        <f t="shared" si="99"/>
        <v>2023</v>
      </c>
      <c r="K896" t="s">
        <v>1163</v>
      </c>
      <c r="L896" t="s">
        <v>128</v>
      </c>
      <c r="M896" t="s">
        <v>270</v>
      </c>
      <c r="N896" t="s">
        <v>130</v>
      </c>
      <c r="O896" t="s">
        <v>33</v>
      </c>
      <c r="P896" t="s">
        <v>207</v>
      </c>
      <c r="Q896" t="s">
        <v>208</v>
      </c>
      <c r="R896">
        <v>-1</v>
      </c>
      <c r="S896">
        <v>-13995</v>
      </c>
      <c r="T896">
        <v>0</v>
      </c>
      <c r="U896">
        <v>0</v>
      </c>
      <c r="V896">
        <f t="shared" si="108"/>
        <v>-13995</v>
      </c>
      <c r="W896" t="s">
        <v>566</v>
      </c>
      <c r="X896" t="s">
        <v>55</v>
      </c>
      <c r="Y896" t="s">
        <v>37</v>
      </c>
      <c r="Z896">
        <f t="shared" si="109"/>
        <v>-7521.7194915254231</v>
      </c>
      <c r="AA896" t="s">
        <v>724</v>
      </c>
      <c r="AB896" t="s">
        <v>38</v>
      </c>
      <c r="AC896" t="s">
        <v>38</v>
      </c>
      <c r="AD896" t="str">
        <f t="shared" si="96"/>
        <v>bad</v>
      </c>
    </row>
    <row r="897" spans="1:30" x14ac:dyDescent="0.35">
      <c r="A897" t="s">
        <v>585</v>
      </c>
      <c r="B897" t="s">
        <v>586</v>
      </c>
      <c r="C897" t="s">
        <v>587</v>
      </c>
      <c r="D897" t="s">
        <v>44</v>
      </c>
      <c r="E897" t="s">
        <v>29</v>
      </c>
      <c r="F897">
        <v>7</v>
      </c>
      <c r="G897" t="s">
        <v>1892</v>
      </c>
      <c r="H897" t="str">
        <f t="shared" si="97"/>
        <v>15</v>
      </c>
      <c r="I897" t="str">
        <f t="shared" si="98"/>
        <v>04</v>
      </c>
      <c r="J897" t="str">
        <f t="shared" si="99"/>
        <v>2023</v>
      </c>
      <c r="K897" t="s">
        <v>1093</v>
      </c>
      <c r="L897" t="s">
        <v>128</v>
      </c>
      <c r="M897" t="s">
        <v>270</v>
      </c>
      <c r="N897" t="s">
        <v>130</v>
      </c>
      <c r="O897" t="s">
        <v>33</v>
      </c>
      <c r="P897" t="s">
        <v>485</v>
      </c>
      <c r="Q897" t="s">
        <v>195</v>
      </c>
      <c r="R897">
        <v>-1</v>
      </c>
      <c r="S897">
        <v>-14495</v>
      </c>
      <c r="T897">
        <v>0</v>
      </c>
      <c r="U897">
        <v>500</v>
      </c>
      <c r="V897">
        <f t="shared" si="108"/>
        <v>-14495</v>
      </c>
      <c r="W897" t="s">
        <v>566</v>
      </c>
      <c r="X897" t="s">
        <v>55</v>
      </c>
      <c r="Y897" t="s">
        <v>37</v>
      </c>
      <c r="Z897">
        <f t="shared" si="109"/>
        <v>-7790.4483050847448</v>
      </c>
      <c r="AA897" t="s">
        <v>724</v>
      </c>
      <c r="AB897" t="s">
        <v>38</v>
      </c>
      <c r="AC897" t="s">
        <v>38</v>
      </c>
      <c r="AD897" t="str">
        <f t="shared" si="96"/>
        <v>bad</v>
      </c>
    </row>
    <row r="898" spans="1:30" x14ac:dyDescent="0.35">
      <c r="A898" t="s">
        <v>704</v>
      </c>
      <c r="B898" t="s">
        <v>705</v>
      </c>
      <c r="C898" t="s">
        <v>706</v>
      </c>
      <c r="D898" t="s">
        <v>44</v>
      </c>
      <c r="E898" t="s">
        <v>29</v>
      </c>
      <c r="F898">
        <v>137</v>
      </c>
      <c r="G898" t="s">
        <v>1953</v>
      </c>
      <c r="H898" t="str">
        <f t="shared" si="97"/>
        <v>29</v>
      </c>
      <c r="I898" t="str">
        <f t="shared" si="98"/>
        <v>03</v>
      </c>
      <c r="J898" t="str">
        <f t="shared" si="99"/>
        <v>2023</v>
      </c>
      <c r="K898" t="s">
        <v>1058</v>
      </c>
      <c r="L898" t="s">
        <v>30</v>
      </c>
      <c r="M898" t="s">
        <v>31</v>
      </c>
      <c r="N898" t="s">
        <v>32</v>
      </c>
      <c r="O898" t="s">
        <v>33</v>
      </c>
      <c r="P898" t="s">
        <v>86</v>
      </c>
      <c r="Q898" t="s">
        <v>87</v>
      </c>
      <c r="R898">
        <v>-1</v>
      </c>
      <c r="S898">
        <v>-14995</v>
      </c>
      <c r="T898">
        <v>0</v>
      </c>
      <c r="U898">
        <v>-200</v>
      </c>
      <c r="V898">
        <v>-14995</v>
      </c>
      <c r="W898" t="s">
        <v>566</v>
      </c>
      <c r="X898" t="s">
        <v>47</v>
      </c>
      <c r="Y898" t="s">
        <v>37</v>
      </c>
      <c r="Z898">
        <v>-8059.1771186440674</v>
      </c>
      <c r="AA898" t="s">
        <v>847</v>
      </c>
      <c r="AB898" t="s">
        <v>38</v>
      </c>
      <c r="AC898" t="s">
        <v>38</v>
      </c>
      <c r="AD898" t="str">
        <f t="shared" ref="AD898:AD911" si="110">IF(Z898&gt;10000,"good","bad")</f>
        <v>bad</v>
      </c>
    </row>
    <row r="899" spans="1:30" x14ac:dyDescent="0.35">
      <c r="A899" t="s">
        <v>714</v>
      </c>
      <c r="B899" t="s">
        <v>715</v>
      </c>
      <c r="C899" t="s">
        <v>716</v>
      </c>
      <c r="D899" t="s">
        <v>50</v>
      </c>
      <c r="E899" t="s">
        <v>29</v>
      </c>
      <c r="F899">
        <v>3</v>
      </c>
      <c r="G899" t="s">
        <v>1888</v>
      </c>
      <c r="H899" t="str">
        <f t="shared" ref="H899:H911" si="111">TEXT(G899,"DD")</f>
        <v>02</v>
      </c>
      <c r="I899" t="str">
        <f t="shared" ref="I899:I911" si="112">TEXT(G899,"MM")</f>
        <v>04</v>
      </c>
      <c r="J899" t="str">
        <f t="shared" ref="J899:J911" si="113">TEXT(G899,"YYYY")</f>
        <v>2023</v>
      </c>
      <c r="K899" t="s">
        <v>990</v>
      </c>
      <c r="L899" t="s">
        <v>128</v>
      </c>
      <c r="M899" t="s">
        <v>129</v>
      </c>
      <c r="N899" t="s">
        <v>130</v>
      </c>
      <c r="O899" t="s">
        <v>33</v>
      </c>
      <c r="P899" t="s">
        <v>429</v>
      </c>
      <c r="Q899" t="s">
        <v>430</v>
      </c>
      <c r="R899">
        <v>-1</v>
      </c>
      <c r="S899">
        <v>-14995</v>
      </c>
      <c r="T899">
        <v>0</v>
      </c>
      <c r="U899">
        <v>0</v>
      </c>
      <c r="V899">
        <f>S899-T899</f>
        <v>-14995</v>
      </c>
      <c r="W899" t="s">
        <v>566</v>
      </c>
      <c r="X899" t="s">
        <v>53</v>
      </c>
      <c r="Y899" t="s">
        <v>37</v>
      </c>
      <c r="Z899">
        <f>IF(Y899="Traditional",V899-(V899*31%)-(V899*18/118),V899-(V899*22%)-(V899*18/118))</f>
        <v>-8059.1771186440674</v>
      </c>
      <c r="AA899" t="s">
        <v>722</v>
      </c>
      <c r="AB899" t="s">
        <v>38</v>
      </c>
      <c r="AC899" t="s">
        <v>38</v>
      </c>
      <c r="AD899" t="str">
        <f t="shared" si="110"/>
        <v>bad</v>
      </c>
    </row>
    <row r="900" spans="1:30" x14ac:dyDescent="0.35">
      <c r="A900" t="s">
        <v>585</v>
      </c>
      <c r="B900" t="s">
        <v>586</v>
      </c>
      <c r="C900" t="s">
        <v>587</v>
      </c>
      <c r="D900" t="s">
        <v>50</v>
      </c>
      <c r="E900" t="s">
        <v>29</v>
      </c>
      <c r="F900">
        <v>2</v>
      </c>
      <c r="G900" t="s">
        <v>1890</v>
      </c>
      <c r="H900" t="str">
        <f t="shared" si="111"/>
        <v>06</v>
      </c>
      <c r="I900" t="str">
        <f t="shared" si="112"/>
        <v>04</v>
      </c>
      <c r="J900" t="str">
        <f t="shared" si="113"/>
        <v>2023</v>
      </c>
      <c r="K900" t="s">
        <v>1004</v>
      </c>
      <c r="L900" t="s">
        <v>128</v>
      </c>
      <c r="M900" t="s">
        <v>129</v>
      </c>
      <c r="N900" t="s">
        <v>130</v>
      </c>
      <c r="O900" t="s">
        <v>33</v>
      </c>
      <c r="P900" t="s">
        <v>1005</v>
      </c>
      <c r="Q900" t="s">
        <v>1006</v>
      </c>
      <c r="R900">
        <v>-1</v>
      </c>
      <c r="S900">
        <v>-14995</v>
      </c>
      <c r="T900">
        <v>0</v>
      </c>
      <c r="U900">
        <v>1500</v>
      </c>
      <c r="V900">
        <f>S900-T900</f>
        <v>-14995</v>
      </c>
      <c r="W900" t="s">
        <v>566</v>
      </c>
      <c r="X900" t="s">
        <v>53</v>
      </c>
      <c r="Y900" t="s">
        <v>37</v>
      </c>
      <c r="Z900">
        <f>IF(Y900="Traditional",V900-(V900*31%)-(V900*18/118),V900-(V900*22%)-(V900*18/118))</f>
        <v>-8059.1771186440674</v>
      </c>
      <c r="AA900" t="s">
        <v>722</v>
      </c>
      <c r="AB900" t="s">
        <v>38</v>
      </c>
      <c r="AC900" t="s">
        <v>38</v>
      </c>
      <c r="AD900" t="str">
        <f t="shared" si="110"/>
        <v>bad</v>
      </c>
    </row>
    <row r="901" spans="1:30" x14ac:dyDescent="0.35">
      <c r="A901" t="s">
        <v>686</v>
      </c>
      <c r="B901" t="s">
        <v>687</v>
      </c>
      <c r="C901" t="s">
        <v>688</v>
      </c>
      <c r="D901" t="s">
        <v>50</v>
      </c>
      <c r="E901" t="s">
        <v>29</v>
      </c>
      <c r="F901">
        <v>68</v>
      </c>
      <c r="G901" t="s">
        <v>1951</v>
      </c>
      <c r="H901" t="str">
        <f t="shared" si="111"/>
        <v>31</v>
      </c>
      <c r="I901" t="str">
        <f t="shared" si="112"/>
        <v>03</v>
      </c>
      <c r="J901" t="str">
        <f t="shared" si="113"/>
        <v>2023</v>
      </c>
      <c r="K901" t="s">
        <v>1792</v>
      </c>
      <c r="L901" t="s">
        <v>30</v>
      </c>
      <c r="M901" t="s">
        <v>31</v>
      </c>
      <c r="N901" t="s">
        <v>32</v>
      </c>
      <c r="O901" t="s">
        <v>33</v>
      </c>
      <c r="P901" t="s">
        <v>377</v>
      </c>
      <c r="Q901" t="s">
        <v>378</v>
      </c>
      <c r="R901">
        <v>-1</v>
      </c>
      <c r="S901">
        <v>-17495</v>
      </c>
      <c r="T901">
        <v>0</v>
      </c>
      <c r="U901">
        <v>-1225</v>
      </c>
      <c r="V901">
        <v>-17495</v>
      </c>
      <c r="W901" t="s">
        <v>690</v>
      </c>
      <c r="X901" t="s">
        <v>53</v>
      </c>
      <c r="Y901" t="s">
        <v>37</v>
      </c>
      <c r="Z901">
        <v>-9402.8211864406767</v>
      </c>
      <c r="AA901" t="s">
        <v>722</v>
      </c>
      <c r="AB901" t="s">
        <v>38</v>
      </c>
      <c r="AC901" t="s">
        <v>38</v>
      </c>
      <c r="AD901" t="str">
        <f t="shared" si="110"/>
        <v>bad</v>
      </c>
    </row>
    <row r="902" spans="1:30" x14ac:dyDescent="0.35">
      <c r="A902" t="s">
        <v>575</v>
      </c>
      <c r="B902" t="s">
        <v>576</v>
      </c>
      <c r="C902" t="s">
        <v>577</v>
      </c>
      <c r="D902" t="s">
        <v>135</v>
      </c>
      <c r="E902" t="s">
        <v>29</v>
      </c>
      <c r="F902">
        <v>10</v>
      </c>
      <c r="G902" t="s">
        <v>1887</v>
      </c>
      <c r="H902" t="str">
        <f t="shared" si="111"/>
        <v>22</v>
      </c>
      <c r="I902" t="str">
        <f t="shared" si="112"/>
        <v>04</v>
      </c>
      <c r="J902" t="str">
        <f t="shared" si="113"/>
        <v>2023</v>
      </c>
      <c r="K902" t="s">
        <v>907</v>
      </c>
      <c r="L902" t="s">
        <v>128</v>
      </c>
      <c r="M902" t="s">
        <v>408</v>
      </c>
      <c r="N902" t="s">
        <v>130</v>
      </c>
      <c r="O902" t="s">
        <v>136</v>
      </c>
      <c r="P902" t="s">
        <v>908</v>
      </c>
      <c r="Q902" t="s">
        <v>909</v>
      </c>
      <c r="R902">
        <v>-1</v>
      </c>
      <c r="S902">
        <v>-18495</v>
      </c>
      <c r="T902">
        <v>0</v>
      </c>
      <c r="U902">
        <v>0</v>
      </c>
      <c r="V902">
        <f t="shared" ref="V902:V911" si="114">S902-T902</f>
        <v>-18495</v>
      </c>
      <c r="W902" t="s">
        <v>566</v>
      </c>
      <c r="X902" t="s">
        <v>139</v>
      </c>
      <c r="Y902" t="s">
        <v>140</v>
      </c>
      <c r="Z902">
        <f t="shared" ref="Z902:Z911" si="115">IF(Y902="Traditional",V902-(V902*31%)-(V902*18/118),V902-(V902*22%)-(V902*18/118))</f>
        <v>-11604.828813559323</v>
      </c>
      <c r="AA902" t="s">
        <v>667</v>
      </c>
      <c r="AB902" t="s">
        <v>38</v>
      </c>
      <c r="AC902" t="s">
        <v>38</v>
      </c>
      <c r="AD902" t="str">
        <f t="shared" si="110"/>
        <v>bad</v>
      </c>
    </row>
    <row r="903" spans="1:30" x14ac:dyDescent="0.35">
      <c r="A903" t="s">
        <v>585</v>
      </c>
      <c r="B903" t="s">
        <v>586</v>
      </c>
      <c r="C903" t="s">
        <v>587</v>
      </c>
      <c r="D903" t="s">
        <v>44</v>
      </c>
      <c r="E903" t="s">
        <v>29</v>
      </c>
      <c r="F903">
        <v>4</v>
      </c>
      <c r="G903" t="s">
        <v>1878</v>
      </c>
      <c r="H903" t="str">
        <f t="shared" si="111"/>
        <v>09</v>
      </c>
      <c r="I903" t="str">
        <f t="shared" si="112"/>
        <v>04</v>
      </c>
      <c r="J903" t="str">
        <f t="shared" si="113"/>
        <v>2023</v>
      </c>
      <c r="K903" t="s">
        <v>1793</v>
      </c>
      <c r="L903" t="s">
        <v>128</v>
      </c>
      <c r="M903" t="s">
        <v>270</v>
      </c>
      <c r="N903" t="s">
        <v>130</v>
      </c>
      <c r="O903" t="s">
        <v>33</v>
      </c>
      <c r="P903" t="s">
        <v>489</v>
      </c>
      <c r="Q903" t="s">
        <v>450</v>
      </c>
      <c r="R903">
        <v>-1</v>
      </c>
      <c r="S903">
        <v>-19995</v>
      </c>
      <c r="T903">
        <v>0</v>
      </c>
      <c r="U903">
        <v>0</v>
      </c>
      <c r="V903">
        <f t="shared" si="114"/>
        <v>-19995</v>
      </c>
      <c r="W903" t="s">
        <v>566</v>
      </c>
      <c r="X903" t="s">
        <v>55</v>
      </c>
      <c r="Y903" t="s">
        <v>37</v>
      </c>
      <c r="Z903">
        <f t="shared" si="115"/>
        <v>-10746.465254237288</v>
      </c>
      <c r="AA903" t="s">
        <v>724</v>
      </c>
      <c r="AB903" t="s">
        <v>38</v>
      </c>
      <c r="AC903" t="s">
        <v>38</v>
      </c>
      <c r="AD903" t="str">
        <f t="shared" si="110"/>
        <v>bad</v>
      </c>
    </row>
    <row r="904" spans="1:30" x14ac:dyDescent="0.35">
      <c r="A904" t="s">
        <v>113</v>
      </c>
      <c r="B904" t="s">
        <v>114</v>
      </c>
      <c r="C904" t="s">
        <v>115</v>
      </c>
      <c r="D904" t="s">
        <v>44</v>
      </c>
      <c r="E904" t="s">
        <v>29</v>
      </c>
      <c r="F904">
        <v>3</v>
      </c>
      <c r="G904" t="s">
        <v>1876</v>
      </c>
      <c r="H904" t="str">
        <f t="shared" si="111"/>
        <v>16</v>
      </c>
      <c r="I904" t="str">
        <f t="shared" si="112"/>
        <v>04</v>
      </c>
      <c r="J904" t="str">
        <f t="shared" si="113"/>
        <v>2023</v>
      </c>
      <c r="K904" t="s">
        <v>839</v>
      </c>
      <c r="L904" t="s">
        <v>128</v>
      </c>
      <c r="M904" t="s">
        <v>408</v>
      </c>
      <c r="N904" t="s">
        <v>130</v>
      </c>
      <c r="O904" t="s">
        <v>33</v>
      </c>
      <c r="P904" t="s">
        <v>388</v>
      </c>
      <c r="Q904" t="s">
        <v>389</v>
      </c>
      <c r="R904">
        <v>-1</v>
      </c>
      <c r="S904">
        <v>-19995</v>
      </c>
      <c r="T904">
        <v>-3999</v>
      </c>
      <c r="U904">
        <v>0</v>
      </c>
      <c r="V904">
        <f t="shared" si="114"/>
        <v>-15996</v>
      </c>
      <c r="W904" t="s">
        <v>35</v>
      </c>
      <c r="X904" t="s">
        <v>55</v>
      </c>
      <c r="Y904" t="s">
        <v>37</v>
      </c>
      <c r="Z904">
        <f t="shared" si="115"/>
        <v>-8597.1722033898295</v>
      </c>
      <c r="AA904" t="s">
        <v>724</v>
      </c>
      <c r="AB904" t="s">
        <v>48</v>
      </c>
      <c r="AC904" t="s">
        <v>48</v>
      </c>
      <c r="AD904" t="str">
        <f t="shared" si="110"/>
        <v>bad</v>
      </c>
    </row>
    <row r="905" spans="1:30" x14ac:dyDescent="0.35">
      <c r="A905" t="s">
        <v>704</v>
      </c>
      <c r="B905" t="s">
        <v>705</v>
      </c>
      <c r="C905" t="s">
        <v>706</v>
      </c>
      <c r="D905" t="s">
        <v>44</v>
      </c>
      <c r="E905" t="s">
        <v>29</v>
      </c>
      <c r="F905">
        <v>2</v>
      </c>
      <c r="G905" t="s">
        <v>1878</v>
      </c>
      <c r="H905" t="str">
        <f t="shared" si="111"/>
        <v>09</v>
      </c>
      <c r="I905" t="str">
        <f t="shared" si="112"/>
        <v>04</v>
      </c>
      <c r="J905" t="str">
        <f t="shared" si="113"/>
        <v>2023</v>
      </c>
      <c r="K905" t="s">
        <v>723</v>
      </c>
      <c r="L905" t="s">
        <v>128</v>
      </c>
      <c r="M905" t="s">
        <v>270</v>
      </c>
      <c r="N905" t="s">
        <v>130</v>
      </c>
      <c r="O905" t="s">
        <v>33</v>
      </c>
      <c r="P905" t="s">
        <v>354</v>
      </c>
      <c r="Q905" t="s">
        <v>354</v>
      </c>
      <c r="R905">
        <v>-1</v>
      </c>
      <c r="S905">
        <v>-22995</v>
      </c>
      <c r="T905">
        <v>-11498</v>
      </c>
      <c r="U905">
        <v>448</v>
      </c>
      <c r="V905">
        <f t="shared" si="114"/>
        <v>-11497</v>
      </c>
      <c r="W905" t="s">
        <v>566</v>
      </c>
      <c r="X905" t="s">
        <v>55</v>
      </c>
      <c r="Y905" t="s">
        <v>37</v>
      </c>
      <c r="Z905">
        <f t="shared" si="115"/>
        <v>-6179.1503389830514</v>
      </c>
      <c r="AA905" t="s">
        <v>724</v>
      </c>
      <c r="AB905" t="s">
        <v>48</v>
      </c>
      <c r="AC905" t="s">
        <v>48</v>
      </c>
      <c r="AD905" t="str">
        <f t="shared" si="110"/>
        <v>bad</v>
      </c>
    </row>
    <row r="906" spans="1:30" x14ac:dyDescent="0.35">
      <c r="A906" t="s">
        <v>575</v>
      </c>
      <c r="B906" t="s">
        <v>576</v>
      </c>
      <c r="C906" t="s">
        <v>577</v>
      </c>
      <c r="D906" t="s">
        <v>44</v>
      </c>
      <c r="E906" t="s">
        <v>29</v>
      </c>
      <c r="F906">
        <v>9</v>
      </c>
      <c r="G906" t="s">
        <v>1873</v>
      </c>
      <c r="H906" t="str">
        <f t="shared" si="111"/>
        <v>18</v>
      </c>
      <c r="I906" t="str">
        <f t="shared" si="112"/>
        <v>04</v>
      </c>
      <c r="J906" t="str">
        <f t="shared" si="113"/>
        <v>2023</v>
      </c>
      <c r="K906" t="s">
        <v>740</v>
      </c>
      <c r="L906" t="s">
        <v>128</v>
      </c>
      <c r="M906" t="s">
        <v>408</v>
      </c>
      <c r="N906" t="s">
        <v>130</v>
      </c>
      <c r="O906" t="s">
        <v>33</v>
      </c>
      <c r="P906" t="s">
        <v>504</v>
      </c>
      <c r="Q906" t="s">
        <v>504</v>
      </c>
      <c r="R906">
        <v>-1</v>
      </c>
      <c r="S906">
        <v>-22995</v>
      </c>
      <c r="T906">
        <v>0</v>
      </c>
      <c r="U906">
        <v>2300</v>
      </c>
      <c r="V906">
        <f t="shared" si="114"/>
        <v>-22995</v>
      </c>
      <c r="W906" t="s">
        <v>566</v>
      </c>
      <c r="X906" t="s">
        <v>55</v>
      </c>
      <c r="Y906" t="s">
        <v>37</v>
      </c>
      <c r="Z906">
        <f t="shared" si="115"/>
        <v>-12358.83813559322</v>
      </c>
      <c r="AA906" t="s">
        <v>724</v>
      </c>
      <c r="AB906" t="s">
        <v>38</v>
      </c>
      <c r="AC906" t="s">
        <v>38</v>
      </c>
      <c r="AD906" t="str">
        <f t="shared" si="110"/>
        <v>bad</v>
      </c>
    </row>
    <row r="907" spans="1:30" x14ac:dyDescent="0.35">
      <c r="A907" t="s">
        <v>97</v>
      </c>
      <c r="B907" t="s">
        <v>98</v>
      </c>
      <c r="C907" t="s">
        <v>99</v>
      </c>
      <c r="D907" t="s">
        <v>135</v>
      </c>
      <c r="E907" t="s">
        <v>29</v>
      </c>
      <c r="F907">
        <v>1</v>
      </c>
      <c r="G907" t="s">
        <v>1884</v>
      </c>
      <c r="H907" t="str">
        <f t="shared" si="111"/>
        <v>12</v>
      </c>
      <c r="I907" t="str">
        <f t="shared" si="112"/>
        <v>04</v>
      </c>
      <c r="J907" t="str">
        <f t="shared" si="113"/>
        <v>2023</v>
      </c>
      <c r="K907" t="s">
        <v>692</v>
      </c>
      <c r="L907" t="s">
        <v>128</v>
      </c>
      <c r="M907" t="s">
        <v>270</v>
      </c>
      <c r="N907" t="s">
        <v>130</v>
      </c>
      <c r="O907" t="s">
        <v>136</v>
      </c>
      <c r="P907" t="s">
        <v>341</v>
      </c>
      <c r="Q907" t="s">
        <v>341</v>
      </c>
      <c r="R907">
        <v>-1</v>
      </c>
      <c r="S907">
        <v>-23995</v>
      </c>
      <c r="T907">
        <v>-9598</v>
      </c>
      <c r="U907">
        <v>0</v>
      </c>
      <c r="V907">
        <f t="shared" si="114"/>
        <v>-14397</v>
      </c>
      <c r="W907" t="s">
        <v>35</v>
      </c>
      <c r="X907" t="s">
        <v>139</v>
      </c>
      <c r="Y907" t="s">
        <v>140</v>
      </c>
      <c r="Z907">
        <f t="shared" si="115"/>
        <v>-9033.5074576271181</v>
      </c>
      <c r="AA907" t="s">
        <v>667</v>
      </c>
      <c r="AB907" t="s">
        <v>48</v>
      </c>
      <c r="AC907" t="s">
        <v>48</v>
      </c>
      <c r="AD907" t="str">
        <f t="shared" si="110"/>
        <v>bad</v>
      </c>
    </row>
    <row r="908" spans="1:30" x14ac:dyDescent="0.35">
      <c r="A908" t="s">
        <v>704</v>
      </c>
      <c r="B908" t="s">
        <v>705</v>
      </c>
      <c r="C908" t="s">
        <v>706</v>
      </c>
      <c r="D908" t="s">
        <v>135</v>
      </c>
      <c r="E908" t="s">
        <v>29</v>
      </c>
      <c r="F908">
        <v>5</v>
      </c>
      <c r="G908" t="s">
        <v>1881</v>
      </c>
      <c r="H908" t="str">
        <f t="shared" si="111"/>
        <v>20</v>
      </c>
      <c r="I908" t="str">
        <f t="shared" si="112"/>
        <v>04</v>
      </c>
      <c r="J908" t="str">
        <f t="shared" si="113"/>
        <v>2023</v>
      </c>
      <c r="K908" t="s">
        <v>707</v>
      </c>
      <c r="L908" t="s">
        <v>128</v>
      </c>
      <c r="M908" t="s">
        <v>408</v>
      </c>
      <c r="N908" t="s">
        <v>130</v>
      </c>
      <c r="O908" t="s">
        <v>136</v>
      </c>
      <c r="P908" t="s">
        <v>341</v>
      </c>
      <c r="Q908" t="s">
        <v>341</v>
      </c>
      <c r="R908">
        <v>-1</v>
      </c>
      <c r="S908">
        <v>-23995</v>
      </c>
      <c r="T908">
        <v>-9598</v>
      </c>
      <c r="U908">
        <v>0</v>
      </c>
      <c r="V908">
        <f t="shared" si="114"/>
        <v>-14397</v>
      </c>
      <c r="W908" t="s">
        <v>566</v>
      </c>
      <c r="X908" t="s">
        <v>139</v>
      </c>
      <c r="Y908" t="s">
        <v>140</v>
      </c>
      <c r="Z908">
        <f t="shared" si="115"/>
        <v>-9033.5074576271181</v>
      </c>
      <c r="AA908" t="s">
        <v>667</v>
      </c>
      <c r="AB908" t="s">
        <v>48</v>
      </c>
      <c r="AC908" t="s">
        <v>48</v>
      </c>
      <c r="AD908" t="str">
        <f t="shared" si="110"/>
        <v>bad</v>
      </c>
    </row>
    <row r="909" spans="1:30" x14ac:dyDescent="0.35">
      <c r="A909" t="s">
        <v>561</v>
      </c>
      <c r="B909" t="s">
        <v>562</v>
      </c>
      <c r="C909" t="s">
        <v>563</v>
      </c>
      <c r="D909" t="s">
        <v>615</v>
      </c>
      <c r="E909" t="s">
        <v>29</v>
      </c>
      <c r="F909">
        <v>4</v>
      </c>
      <c r="G909" t="s">
        <v>1873</v>
      </c>
      <c r="H909" t="str">
        <f t="shared" si="111"/>
        <v>18</v>
      </c>
      <c r="I909" t="str">
        <f t="shared" si="112"/>
        <v>04</v>
      </c>
      <c r="J909" t="str">
        <f t="shared" si="113"/>
        <v>2023</v>
      </c>
      <c r="K909" t="s">
        <v>665</v>
      </c>
      <c r="L909" t="s">
        <v>128</v>
      </c>
      <c r="M909" t="s">
        <v>408</v>
      </c>
      <c r="N909" t="s">
        <v>130</v>
      </c>
      <c r="O909" t="s">
        <v>136</v>
      </c>
      <c r="P909" t="s">
        <v>657</v>
      </c>
      <c r="Q909" t="s">
        <v>657</v>
      </c>
      <c r="R909">
        <v>-1</v>
      </c>
      <c r="S909">
        <v>-25995</v>
      </c>
      <c r="T909">
        <v>0</v>
      </c>
      <c r="U909">
        <v>0</v>
      </c>
      <c r="V909">
        <f t="shared" si="114"/>
        <v>-25995</v>
      </c>
      <c r="W909" t="s">
        <v>566</v>
      </c>
      <c r="X909" t="s">
        <v>618</v>
      </c>
      <c r="Y909" t="s">
        <v>140</v>
      </c>
      <c r="Z909">
        <f t="shared" si="115"/>
        <v>-16310.761016949151</v>
      </c>
      <c r="AA909" t="s">
        <v>619</v>
      </c>
      <c r="AB909" t="s">
        <v>38</v>
      </c>
      <c r="AC909" t="s">
        <v>38</v>
      </c>
      <c r="AD909" t="str">
        <f t="shared" si="110"/>
        <v>bad</v>
      </c>
    </row>
    <row r="910" spans="1:30" x14ac:dyDescent="0.35">
      <c r="A910" t="s">
        <v>568</v>
      </c>
      <c r="B910" t="s">
        <v>569</v>
      </c>
      <c r="C910" t="s">
        <v>570</v>
      </c>
      <c r="D910" t="s">
        <v>28</v>
      </c>
      <c r="E910" t="s">
        <v>29</v>
      </c>
      <c r="F910">
        <v>3</v>
      </c>
      <c r="G910" t="s">
        <v>1874</v>
      </c>
      <c r="H910" t="str">
        <f t="shared" si="111"/>
        <v>23</v>
      </c>
      <c r="I910" t="str">
        <f t="shared" si="112"/>
        <v>04</v>
      </c>
      <c r="J910" t="str">
        <f t="shared" si="113"/>
        <v>2023</v>
      </c>
      <c r="K910" t="s">
        <v>637</v>
      </c>
      <c r="L910" t="s">
        <v>128</v>
      </c>
      <c r="M910" t="s">
        <v>515</v>
      </c>
      <c r="N910" t="s">
        <v>130</v>
      </c>
      <c r="O910" t="s">
        <v>33</v>
      </c>
      <c r="P910" t="s">
        <v>277</v>
      </c>
      <c r="Q910" t="s">
        <v>278</v>
      </c>
      <c r="R910">
        <v>-1</v>
      </c>
      <c r="S910">
        <v>-27995</v>
      </c>
      <c r="T910">
        <v>-8398</v>
      </c>
      <c r="U910">
        <v>0</v>
      </c>
      <c r="V910">
        <f t="shared" si="114"/>
        <v>-19597</v>
      </c>
      <c r="W910" t="s">
        <v>566</v>
      </c>
      <c r="X910" t="s">
        <v>36</v>
      </c>
      <c r="Y910" t="s">
        <v>37</v>
      </c>
      <c r="Z910">
        <f t="shared" si="115"/>
        <v>-10532.557118644068</v>
      </c>
      <c r="AA910" t="s">
        <v>567</v>
      </c>
      <c r="AB910" t="s">
        <v>48</v>
      </c>
      <c r="AC910" t="s">
        <v>48</v>
      </c>
      <c r="AD910" t="str">
        <f t="shared" si="110"/>
        <v>bad</v>
      </c>
    </row>
    <row r="911" spans="1:30" x14ac:dyDescent="0.35">
      <c r="A911" t="s">
        <v>575</v>
      </c>
      <c r="B911" t="s">
        <v>576</v>
      </c>
      <c r="C911" t="s">
        <v>577</v>
      </c>
      <c r="D911" t="s">
        <v>28</v>
      </c>
      <c r="E911" t="s">
        <v>29</v>
      </c>
      <c r="F911">
        <v>6</v>
      </c>
      <c r="G911" t="s">
        <v>1872</v>
      </c>
      <c r="H911" t="str">
        <f t="shared" si="111"/>
        <v>14</v>
      </c>
      <c r="I911" t="str">
        <f t="shared" si="112"/>
        <v>04</v>
      </c>
      <c r="J911" t="str">
        <f t="shared" si="113"/>
        <v>2023</v>
      </c>
      <c r="K911" t="s">
        <v>601</v>
      </c>
      <c r="L911" t="s">
        <v>128</v>
      </c>
      <c r="M911" t="s">
        <v>270</v>
      </c>
      <c r="N911" t="s">
        <v>130</v>
      </c>
      <c r="O911" t="s">
        <v>33</v>
      </c>
      <c r="P911" t="s">
        <v>600</v>
      </c>
      <c r="Q911" t="s">
        <v>600</v>
      </c>
      <c r="R911">
        <v>-1</v>
      </c>
      <c r="S911">
        <v>-33495</v>
      </c>
      <c r="T911">
        <v>-13398</v>
      </c>
      <c r="U911">
        <v>0</v>
      </c>
      <c r="V911">
        <f t="shared" si="114"/>
        <v>-20097</v>
      </c>
      <c r="W911" t="s">
        <v>566</v>
      </c>
      <c r="X911" t="s">
        <v>36</v>
      </c>
      <c r="Y911" t="s">
        <v>37</v>
      </c>
      <c r="Z911">
        <f t="shared" si="115"/>
        <v>-10801.285932203391</v>
      </c>
      <c r="AA911" t="s">
        <v>567</v>
      </c>
      <c r="AB911" t="s">
        <v>48</v>
      </c>
      <c r="AC911" t="s">
        <v>48</v>
      </c>
      <c r="AD911" t="str">
        <f t="shared" si="110"/>
        <v>bad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4"/>
  <sheetViews>
    <sheetView workbookViewId="0"/>
  </sheetViews>
  <sheetFormatPr defaultRowHeight="14.5" x14ac:dyDescent="0.35"/>
  <cols>
    <col min="11" max="11" width="14.5429687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2" t="s">
        <v>1865</v>
      </c>
      <c r="H1" s="12" t="s">
        <v>6</v>
      </c>
      <c r="I1" s="12" t="s">
        <v>1866</v>
      </c>
      <c r="J1" s="12" t="s">
        <v>1867</v>
      </c>
      <c r="K1" s="1" t="s">
        <v>559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560</v>
      </c>
      <c r="AB1" t="s">
        <v>21</v>
      </c>
      <c r="AC1" t="s">
        <v>22</v>
      </c>
      <c r="AD1" t="s">
        <v>23</v>
      </c>
      <c r="AE1">
        <v>234374343</v>
      </c>
      <c r="AF1" t="s">
        <v>24</v>
      </c>
    </row>
    <row r="2" spans="1:32" x14ac:dyDescent="0.35">
      <c r="A2" t="s">
        <v>561</v>
      </c>
      <c r="B2" t="s">
        <v>562</v>
      </c>
      <c r="C2" t="s">
        <v>563</v>
      </c>
      <c r="D2" t="s">
        <v>28</v>
      </c>
      <c r="E2" t="s">
        <v>29</v>
      </c>
      <c r="F2">
        <v>119</v>
      </c>
      <c r="G2">
        <v>17</v>
      </c>
      <c r="H2">
        <v>4</v>
      </c>
      <c r="I2">
        <v>2023</v>
      </c>
      <c r="J2" t="s">
        <v>1871</v>
      </c>
      <c r="K2" t="s">
        <v>564</v>
      </c>
      <c r="L2" t="s">
        <v>128</v>
      </c>
      <c r="M2" t="s">
        <v>408</v>
      </c>
      <c r="N2" t="s">
        <v>130</v>
      </c>
      <c r="O2" t="s">
        <v>33</v>
      </c>
      <c r="P2" t="s">
        <v>565</v>
      </c>
      <c r="Q2" t="s">
        <v>565</v>
      </c>
      <c r="R2">
        <v>1</v>
      </c>
      <c r="S2">
        <v>39995</v>
      </c>
      <c r="T2">
        <v>15998</v>
      </c>
      <c r="U2">
        <v>0</v>
      </c>
      <c r="V2">
        <v>23997</v>
      </c>
      <c r="W2" t="s">
        <v>566</v>
      </c>
      <c r="X2" t="s">
        <v>36</v>
      </c>
      <c r="Y2" t="s">
        <v>37</v>
      </c>
      <c r="Z2">
        <v>12897.370677966102</v>
      </c>
      <c r="AA2" t="s">
        <v>567</v>
      </c>
      <c r="AB2" t="s">
        <v>48</v>
      </c>
      <c r="AC2">
        <v>0</v>
      </c>
      <c r="AD2">
        <v>0</v>
      </c>
      <c r="AE2" t="s">
        <v>48</v>
      </c>
      <c r="AF2" t="s">
        <v>39</v>
      </c>
    </row>
    <row r="3" spans="1:32" x14ac:dyDescent="0.35">
      <c r="A3" t="s">
        <v>568</v>
      </c>
      <c r="B3" t="s">
        <v>569</v>
      </c>
      <c r="C3" t="s">
        <v>570</v>
      </c>
      <c r="D3" t="s">
        <v>28</v>
      </c>
      <c r="E3" t="s">
        <v>29</v>
      </c>
      <c r="F3">
        <v>69</v>
      </c>
      <c r="G3">
        <v>14</v>
      </c>
      <c r="H3">
        <v>4</v>
      </c>
      <c r="I3">
        <v>2023</v>
      </c>
      <c r="J3" t="s">
        <v>1872</v>
      </c>
      <c r="K3" t="s">
        <v>571</v>
      </c>
      <c r="L3" t="s">
        <v>128</v>
      </c>
      <c r="M3" t="s">
        <v>270</v>
      </c>
      <c r="N3" t="s">
        <v>130</v>
      </c>
      <c r="O3" t="s">
        <v>33</v>
      </c>
      <c r="P3" t="s">
        <v>572</v>
      </c>
      <c r="Q3" t="s">
        <v>573</v>
      </c>
      <c r="R3">
        <v>1</v>
      </c>
      <c r="S3">
        <v>37995</v>
      </c>
      <c r="T3">
        <v>0</v>
      </c>
      <c r="U3">
        <v>0</v>
      </c>
      <c r="V3">
        <v>37995</v>
      </c>
      <c r="W3" t="s">
        <v>566</v>
      </c>
      <c r="X3" t="s">
        <v>36</v>
      </c>
      <c r="Y3" t="s">
        <v>37</v>
      </c>
      <c r="Z3">
        <v>20420.702542372881</v>
      </c>
      <c r="AA3" t="s">
        <v>567</v>
      </c>
      <c r="AB3" t="s">
        <v>38</v>
      </c>
      <c r="AC3">
        <v>0</v>
      </c>
      <c r="AD3">
        <v>0</v>
      </c>
      <c r="AE3" t="s">
        <v>38</v>
      </c>
      <c r="AF3" t="s">
        <v>39</v>
      </c>
    </row>
    <row r="4" spans="1:32" x14ac:dyDescent="0.35">
      <c r="A4" t="s">
        <v>63</v>
      </c>
      <c r="B4" t="s">
        <v>64</v>
      </c>
      <c r="C4" t="s">
        <v>65</v>
      </c>
      <c r="D4" t="s">
        <v>28</v>
      </c>
      <c r="E4" t="s">
        <v>29</v>
      </c>
      <c r="F4">
        <v>127</v>
      </c>
      <c r="G4">
        <v>18</v>
      </c>
      <c r="H4">
        <v>4</v>
      </c>
      <c r="I4">
        <v>2023</v>
      </c>
      <c r="J4" t="s">
        <v>1873</v>
      </c>
      <c r="K4" t="s">
        <v>574</v>
      </c>
      <c r="L4" t="s">
        <v>128</v>
      </c>
      <c r="M4" t="s">
        <v>408</v>
      </c>
      <c r="N4" t="s">
        <v>130</v>
      </c>
      <c r="O4" t="s">
        <v>33</v>
      </c>
      <c r="P4" t="s">
        <v>449</v>
      </c>
      <c r="Q4" t="s">
        <v>449</v>
      </c>
      <c r="R4">
        <v>1</v>
      </c>
      <c r="S4">
        <v>36995</v>
      </c>
      <c r="T4">
        <v>0</v>
      </c>
      <c r="U4">
        <v>0</v>
      </c>
      <c r="V4">
        <v>36995</v>
      </c>
      <c r="W4" t="s">
        <v>35</v>
      </c>
      <c r="X4" t="s">
        <v>36</v>
      </c>
      <c r="Y4" t="s">
        <v>37</v>
      </c>
      <c r="Z4">
        <v>19883.244915254236</v>
      </c>
      <c r="AA4" t="s">
        <v>567</v>
      </c>
      <c r="AB4" t="s">
        <v>38</v>
      </c>
      <c r="AC4">
        <v>0</v>
      </c>
      <c r="AD4">
        <v>0</v>
      </c>
      <c r="AE4" t="s">
        <v>38</v>
      </c>
      <c r="AF4" t="s">
        <v>39</v>
      </c>
    </row>
    <row r="5" spans="1:32" x14ac:dyDescent="0.35">
      <c r="A5" t="s">
        <v>575</v>
      </c>
      <c r="B5" t="s">
        <v>576</v>
      </c>
      <c r="C5" t="s">
        <v>577</v>
      </c>
      <c r="D5" t="s">
        <v>28</v>
      </c>
      <c r="E5" t="s">
        <v>29</v>
      </c>
      <c r="F5">
        <v>370</v>
      </c>
      <c r="G5">
        <v>18</v>
      </c>
      <c r="H5">
        <v>4</v>
      </c>
      <c r="I5">
        <v>2023</v>
      </c>
      <c r="J5" t="s">
        <v>1873</v>
      </c>
      <c r="K5" t="s">
        <v>578</v>
      </c>
      <c r="L5" t="s">
        <v>128</v>
      </c>
      <c r="M5" t="s">
        <v>408</v>
      </c>
      <c r="N5" t="s">
        <v>130</v>
      </c>
      <c r="O5" t="s">
        <v>33</v>
      </c>
      <c r="P5" t="s">
        <v>579</v>
      </c>
      <c r="Q5" t="s">
        <v>579</v>
      </c>
      <c r="R5">
        <v>1</v>
      </c>
      <c r="S5">
        <v>36995</v>
      </c>
      <c r="T5">
        <v>14798</v>
      </c>
      <c r="U5">
        <v>0</v>
      </c>
      <c r="V5">
        <v>22197</v>
      </c>
      <c r="W5" t="s">
        <v>566</v>
      </c>
      <c r="X5" t="s">
        <v>36</v>
      </c>
      <c r="Y5" t="s">
        <v>37</v>
      </c>
      <c r="Z5">
        <v>11929.946949152543</v>
      </c>
      <c r="AA5" t="s">
        <v>567</v>
      </c>
      <c r="AB5" t="s">
        <v>48</v>
      </c>
      <c r="AC5">
        <v>0</v>
      </c>
      <c r="AD5">
        <v>0</v>
      </c>
      <c r="AE5" t="s">
        <v>48</v>
      </c>
      <c r="AF5" t="s">
        <v>39</v>
      </c>
    </row>
    <row r="6" spans="1:32" x14ac:dyDescent="0.35">
      <c r="A6" t="s">
        <v>568</v>
      </c>
      <c r="B6" t="s">
        <v>569</v>
      </c>
      <c r="C6" t="s">
        <v>570</v>
      </c>
      <c r="D6" t="s">
        <v>28</v>
      </c>
      <c r="E6" t="s">
        <v>29</v>
      </c>
      <c r="F6">
        <v>123</v>
      </c>
      <c r="G6">
        <v>23</v>
      </c>
      <c r="H6">
        <v>4</v>
      </c>
      <c r="I6">
        <v>2023</v>
      </c>
      <c r="J6" t="s">
        <v>1874</v>
      </c>
      <c r="K6" t="s">
        <v>580</v>
      </c>
      <c r="L6" t="s">
        <v>128</v>
      </c>
      <c r="M6" t="s">
        <v>515</v>
      </c>
      <c r="N6" t="s">
        <v>130</v>
      </c>
      <c r="O6" t="s">
        <v>33</v>
      </c>
      <c r="P6" t="s">
        <v>581</v>
      </c>
      <c r="Q6" t="s">
        <v>581</v>
      </c>
      <c r="R6">
        <v>1</v>
      </c>
      <c r="S6">
        <v>36995</v>
      </c>
      <c r="T6">
        <v>14798</v>
      </c>
      <c r="U6">
        <v>0</v>
      </c>
      <c r="V6">
        <v>22197</v>
      </c>
      <c r="W6" t="s">
        <v>566</v>
      </c>
      <c r="X6" t="s">
        <v>36</v>
      </c>
      <c r="Y6" t="s">
        <v>37</v>
      </c>
      <c r="Z6">
        <v>11929.946949152543</v>
      </c>
      <c r="AA6" t="s">
        <v>567</v>
      </c>
      <c r="AB6" t="s">
        <v>48</v>
      </c>
      <c r="AC6">
        <v>0</v>
      </c>
      <c r="AD6">
        <v>0</v>
      </c>
      <c r="AE6" t="s">
        <v>48</v>
      </c>
      <c r="AF6" t="s">
        <v>39</v>
      </c>
    </row>
    <row r="7" spans="1:32" x14ac:dyDescent="0.35">
      <c r="A7" t="s">
        <v>575</v>
      </c>
      <c r="B7" t="s">
        <v>576</v>
      </c>
      <c r="C7" t="s">
        <v>577</v>
      </c>
      <c r="D7" t="s">
        <v>28</v>
      </c>
      <c r="E7" t="s">
        <v>29</v>
      </c>
      <c r="F7">
        <v>236</v>
      </c>
      <c r="G7">
        <v>13</v>
      </c>
      <c r="H7">
        <v>4</v>
      </c>
      <c r="I7">
        <v>2023</v>
      </c>
      <c r="J7" t="s">
        <v>1875</v>
      </c>
      <c r="K7" t="s">
        <v>583</v>
      </c>
      <c r="L7" t="s">
        <v>128</v>
      </c>
      <c r="M7" t="s">
        <v>270</v>
      </c>
      <c r="N7" t="s">
        <v>130</v>
      </c>
      <c r="O7" t="s">
        <v>33</v>
      </c>
      <c r="P7" t="s">
        <v>584</v>
      </c>
      <c r="Q7" t="s">
        <v>584</v>
      </c>
      <c r="R7">
        <v>1</v>
      </c>
      <c r="S7">
        <v>35995</v>
      </c>
      <c r="T7">
        <v>10798</v>
      </c>
      <c r="U7">
        <v>0</v>
      </c>
      <c r="V7">
        <v>25197</v>
      </c>
      <c r="W7" t="s">
        <v>566</v>
      </c>
      <c r="X7" t="s">
        <v>36</v>
      </c>
      <c r="Y7" t="s">
        <v>37</v>
      </c>
      <c r="Z7">
        <v>13542.319830508475</v>
      </c>
      <c r="AA7" t="s">
        <v>567</v>
      </c>
      <c r="AB7" t="s">
        <v>48</v>
      </c>
      <c r="AC7">
        <v>0</v>
      </c>
      <c r="AD7">
        <v>0</v>
      </c>
      <c r="AE7" t="s">
        <v>48</v>
      </c>
      <c r="AF7" t="s">
        <v>39</v>
      </c>
    </row>
    <row r="8" spans="1:32" x14ac:dyDescent="0.35">
      <c r="A8" t="s">
        <v>585</v>
      </c>
      <c r="B8" t="s">
        <v>586</v>
      </c>
      <c r="C8" t="s">
        <v>587</v>
      </c>
      <c r="D8" t="s">
        <v>102</v>
      </c>
      <c r="E8" t="s">
        <v>29</v>
      </c>
      <c r="F8">
        <v>119</v>
      </c>
      <c r="G8">
        <v>16</v>
      </c>
      <c r="H8">
        <v>4</v>
      </c>
      <c r="I8">
        <v>2023</v>
      </c>
      <c r="J8" t="s">
        <v>1876</v>
      </c>
      <c r="K8" t="s">
        <v>588</v>
      </c>
      <c r="L8" t="s">
        <v>128</v>
      </c>
      <c r="M8" t="s">
        <v>408</v>
      </c>
      <c r="N8" t="s">
        <v>130</v>
      </c>
      <c r="O8" t="s">
        <v>33</v>
      </c>
      <c r="P8" t="s">
        <v>589</v>
      </c>
      <c r="Q8" t="s">
        <v>590</v>
      </c>
      <c r="R8">
        <v>1</v>
      </c>
      <c r="S8">
        <v>35995</v>
      </c>
      <c r="T8">
        <v>10798</v>
      </c>
      <c r="U8">
        <v>0</v>
      </c>
      <c r="V8">
        <v>25197</v>
      </c>
      <c r="W8" t="s">
        <v>566</v>
      </c>
      <c r="X8" t="s">
        <v>104</v>
      </c>
      <c r="Y8" t="s">
        <v>37</v>
      </c>
      <c r="Z8">
        <v>13542.319830508475</v>
      </c>
      <c r="AA8" t="s">
        <v>591</v>
      </c>
      <c r="AB8" t="s">
        <v>48</v>
      </c>
      <c r="AC8">
        <v>0</v>
      </c>
      <c r="AD8">
        <v>0</v>
      </c>
      <c r="AE8" t="s">
        <v>48</v>
      </c>
      <c r="AF8" t="s">
        <v>39</v>
      </c>
    </row>
    <row r="9" spans="1:32" x14ac:dyDescent="0.35">
      <c r="A9" t="s">
        <v>575</v>
      </c>
      <c r="B9" t="s">
        <v>576</v>
      </c>
      <c r="C9" t="s">
        <v>577</v>
      </c>
      <c r="D9" t="s">
        <v>102</v>
      </c>
      <c r="E9" t="s">
        <v>29</v>
      </c>
      <c r="F9">
        <v>416</v>
      </c>
      <c r="G9">
        <v>21</v>
      </c>
      <c r="H9">
        <v>4</v>
      </c>
      <c r="I9">
        <v>2023</v>
      </c>
      <c r="J9" t="s">
        <v>1877</v>
      </c>
      <c r="K9" t="s">
        <v>592</v>
      </c>
      <c r="L9" t="s">
        <v>128</v>
      </c>
      <c r="M9" t="s">
        <v>408</v>
      </c>
      <c r="N9" t="s">
        <v>130</v>
      </c>
      <c r="O9" t="s">
        <v>33</v>
      </c>
      <c r="P9" t="s">
        <v>593</v>
      </c>
      <c r="Q9" t="s">
        <v>593</v>
      </c>
      <c r="R9">
        <v>1</v>
      </c>
      <c r="S9">
        <v>35995</v>
      </c>
      <c r="T9">
        <v>10798</v>
      </c>
      <c r="U9">
        <v>0</v>
      </c>
      <c r="V9">
        <v>25197</v>
      </c>
      <c r="W9" t="s">
        <v>566</v>
      </c>
      <c r="X9" t="s">
        <v>104</v>
      </c>
      <c r="Y9" t="s">
        <v>37</v>
      </c>
      <c r="Z9">
        <v>13542.319830508475</v>
      </c>
      <c r="AA9" t="s">
        <v>591</v>
      </c>
      <c r="AB9" t="s">
        <v>48</v>
      </c>
      <c r="AC9">
        <v>0</v>
      </c>
      <c r="AD9">
        <v>0</v>
      </c>
      <c r="AE9" t="s">
        <v>48</v>
      </c>
      <c r="AF9" t="s">
        <v>39</v>
      </c>
    </row>
    <row r="10" spans="1:32" x14ac:dyDescent="0.35">
      <c r="A10" t="s">
        <v>585</v>
      </c>
      <c r="B10" t="s">
        <v>586</v>
      </c>
      <c r="C10" t="s">
        <v>587</v>
      </c>
      <c r="D10" t="s">
        <v>102</v>
      </c>
      <c r="E10" t="s">
        <v>29</v>
      </c>
      <c r="F10">
        <v>59</v>
      </c>
      <c r="G10">
        <v>9</v>
      </c>
      <c r="H10">
        <v>4</v>
      </c>
      <c r="I10">
        <v>2023</v>
      </c>
      <c r="J10" t="s">
        <v>1878</v>
      </c>
      <c r="K10" t="s">
        <v>594</v>
      </c>
      <c r="L10" t="s">
        <v>128</v>
      </c>
      <c r="M10" t="s">
        <v>270</v>
      </c>
      <c r="N10" t="s">
        <v>130</v>
      </c>
      <c r="O10" t="s">
        <v>33</v>
      </c>
      <c r="P10" t="s">
        <v>595</v>
      </c>
      <c r="Q10" t="s">
        <v>596</v>
      </c>
      <c r="R10">
        <v>1</v>
      </c>
      <c r="S10">
        <v>33995</v>
      </c>
      <c r="T10">
        <v>16998</v>
      </c>
      <c r="U10">
        <v>0</v>
      </c>
      <c r="V10">
        <v>16997</v>
      </c>
      <c r="W10" t="s">
        <v>566</v>
      </c>
      <c r="X10" t="s">
        <v>104</v>
      </c>
      <c r="Y10" t="s">
        <v>37</v>
      </c>
      <c r="Z10">
        <v>9135.1672881355935</v>
      </c>
      <c r="AA10" t="s">
        <v>591</v>
      </c>
      <c r="AB10" t="s">
        <v>48</v>
      </c>
      <c r="AC10">
        <v>0</v>
      </c>
      <c r="AD10">
        <v>0</v>
      </c>
      <c r="AE10" t="s">
        <v>48</v>
      </c>
      <c r="AF10" t="s">
        <v>49</v>
      </c>
    </row>
    <row r="11" spans="1:32" x14ac:dyDescent="0.35">
      <c r="A11" t="s">
        <v>568</v>
      </c>
      <c r="B11" t="s">
        <v>569</v>
      </c>
      <c r="C11" t="s">
        <v>570</v>
      </c>
      <c r="D11" t="s">
        <v>28</v>
      </c>
      <c r="E11" t="s">
        <v>29</v>
      </c>
      <c r="F11">
        <v>29</v>
      </c>
      <c r="G11">
        <v>7</v>
      </c>
      <c r="H11">
        <v>4</v>
      </c>
      <c r="I11">
        <v>2023</v>
      </c>
      <c r="J11" t="s">
        <v>1879</v>
      </c>
      <c r="K11" t="s">
        <v>597</v>
      </c>
      <c r="L11" t="s">
        <v>128</v>
      </c>
      <c r="M11" t="s">
        <v>129</v>
      </c>
      <c r="N11" t="s">
        <v>130</v>
      </c>
      <c r="O11" t="s">
        <v>33</v>
      </c>
      <c r="P11" t="s">
        <v>598</v>
      </c>
      <c r="Q11" t="s">
        <v>598</v>
      </c>
      <c r="R11">
        <v>1</v>
      </c>
      <c r="S11">
        <v>33495</v>
      </c>
      <c r="T11">
        <v>13398</v>
      </c>
      <c r="U11">
        <v>0</v>
      </c>
      <c r="V11">
        <v>20097</v>
      </c>
      <c r="W11" t="s">
        <v>566</v>
      </c>
      <c r="X11" t="s">
        <v>36</v>
      </c>
      <c r="Y11" t="s">
        <v>37</v>
      </c>
      <c r="Z11">
        <v>10801.285932203391</v>
      </c>
      <c r="AA11" t="s">
        <v>567</v>
      </c>
      <c r="AB11" t="s">
        <v>48</v>
      </c>
      <c r="AC11">
        <v>0</v>
      </c>
      <c r="AD11">
        <v>20097</v>
      </c>
      <c r="AE11" t="s">
        <v>48</v>
      </c>
      <c r="AF11" t="s">
        <v>39</v>
      </c>
    </row>
    <row r="12" spans="1:32" x14ac:dyDescent="0.35">
      <c r="A12" t="s">
        <v>568</v>
      </c>
      <c r="B12" t="s">
        <v>569</v>
      </c>
      <c r="C12" t="s">
        <v>570</v>
      </c>
      <c r="D12" t="s">
        <v>28</v>
      </c>
      <c r="E12" t="s">
        <v>29</v>
      </c>
      <c r="F12">
        <v>36</v>
      </c>
      <c r="G12">
        <v>8</v>
      </c>
      <c r="H12">
        <v>4</v>
      </c>
      <c r="I12">
        <v>2023</v>
      </c>
      <c r="J12" t="s">
        <v>1880</v>
      </c>
      <c r="K12" t="s">
        <v>599</v>
      </c>
      <c r="L12" t="s">
        <v>128</v>
      </c>
      <c r="M12" t="s">
        <v>129</v>
      </c>
      <c r="N12" t="s">
        <v>130</v>
      </c>
      <c r="O12" t="s">
        <v>33</v>
      </c>
      <c r="P12" t="s">
        <v>600</v>
      </c>
      <c r="Q12" t="s">
        <v>600</v>
      </c>
      <c r="R12">
        <v>1</v>
      </c>
      <c r="S12">
        <v>33495</v>
      </c>
      <c r="T12">
        <v>13398</v>
      </c>
      <c r="U12">
        <v>0</v>
      </c>
      <c r="V12">
        <v>20097</v>
      </c>
      <c r="W12" t="s">
        <v>566</v>
      </c>
      <c r="X12" t="s">
        <v>36</v>
      </c>
      <c r="Y12" t="s">
        <v>37</v>
      </c>
      <c r="Z12">
        <v>10801.285932203391</v>
      </c>
      <c r="AA12" t="s">
        <v>567</v>
      </c>
      <c r="AB12" t="s">
        <v>48</v>
      </c>
      <c r="AC12">
        <v>0</v>
      </c>
      <c r="AD12">
        <v>20097</v>
      </c>
      <c r="AE12" t="s">
        <v>48</v>
      </c>
      <c r="AF12" t="s">
        <v>39</v>
      </c>
    </row>
    <row r="13" spans="1:32" x14ac:dyDescent="0.35">
      <c r="A13" t="s">
        <v>575</v>
      </c>
      <c r="B13" t="s">
        <v>576</v>
      </c>
      <c r="C13" t="s">
        <v>577</v>
      </c>
      <c r="D13" t="s">
        <v>28</v>
      </c>
      <c r="E13" t="s">
        <v>29</v>
      </c>
      <c r="F13">
        <v>260</v>
      </c>
      <c r="G13">
        <v>14</v>
      </c>
      <c r="H13">
        <v>4</v>
      </c>
      <c r="I13">
        <v>2023</v>
      </c>
      <c r="J13" t="s">
        <v>1872</v>
      </c>
      <c r="K13" t="s">
        <v>601</v>
      </c>
      <c r="L13" t="s">
        <v>128</v>
      </c>
      <c r="M13" t="s">
        <v>270</v>
      </c>
      <c r="N13" t="s">
        <v>130</v>
      </c>
      <c r="O13" t="s">
        <v>33</v>
      </c>
      <c r="P13" t="s">
        <v>600</v>
      </c>
      <c r="Q13" t="s">
        <v>600</v>
      </c>
      <c r="R13">
        <v>1</v>
      </c>
      <c r="S13">
        <v>33495</v>
      </c>
      <c r="T13">
        <v>13398</v>
      </c>
      <c r="U13">
        <v>0</v>
      </c>
      <c r="V13">
        <v>20097</v>
      </c>
      <c r="W13" t="s">
        <v>566</v>
      </c>
      <c r="X13" t="s">
        <v>36</v>
      </c>
      <c r="Y13" t="s">
        <v>37</v>
      </c>
      <c r="Z13">
        <v>10801.285932203391</v>
      </c>
      <c r="AA13" t="s">
        <v>567</v>
      </c>
      <c r="AB13" t="s">
        <v>48</v>
      </c>
      <c r="AC13">
        <v>0</v>
      </c>
      <c r="AD13">
        <v>0</v>
      </c>
      <c r="AE13" t="s">
        <v>48</v>
      </c>
      <c r="AF13" t="s">
        <v>39</v>
      </c>
    </row>
    <row r="14" spans="1:32" x14ac:dyDescent="0.35">
      <c r="A14" t="s">
        <v>575</v>
      </c>
      <c r="B14" t="s">
        <v>576</v>
      </c>
      <c r="C14" t="s">
        <v>577</v>
      </c>
      <c r="D14" t="s">
        <v>28</v>
      </c>
      <c r="E14" t="s">
        <v>29</v>
      </c>
      <c r="F14">
        <v>263</v>
      </c>
      <c r="G14">
        <v>14</v>
      </c>
      <c r="H14">
        <v>4</v>
      </c>
      <c r="I14">
        <v>2023</v>
      </c>
      <c r="J14" t="s">
        <v>1872</v>
      </c>
      <c r="K14" t="s">
        <v>602</v>
      </c>
      <c r="L14" t="s">
        <v>128</v>
      </c>
      <c r="M14" t="s">
        <v>270</v>
      </c>
      <c r="N14" t="s">
        <v>130</v>
      </c>
      <c r="O14" t="s">
        <v>33</v>
      </c>
      <c r="P14" t="s">
        <v>603</v>
      </c>
      <c r="Q14" t="s">
        <v>603</v>
      </c>
      <c r="R14">
        <v>1</v>
      </c>
      <c r="S14">
        <v>33495</v>
      </c>
      <c r="T14">
        <v>13398</v>
      </c>
      <c r="U14">
        <v>0</v>
      </c>
      <c r="V14">
        <v>20097</v>
      </c>
      <c r="W14" t="s">
        <v>566</v>
      </c>
      <c r="X14" t="s">
        <v>36</v>
      </c>
      <c r="Y14" t="s">
        <v>37</v>
      </c>
      <c r="Z14">
        <v>10801.285932203391</v>
      </c>
      <c r="AA14" t="s">
        <v>567</v>
      </c>
      <c r="AB14" t="s">
        <v>48</v>
      </c>
      <c r="AC14">
        <v>0</v>
      </c>
      <c r="AD14">
        <v>0</v>
      </c>
      <c r="AE14" t="s">
        <v>48</v>
      </c>
      <c r="AF14" t="s">
        <v>39</v>
      </c>
    </row>
    <row r="15" spans="1:32" x14ac:dyDescent="0.35">
      <c r="A15" t="s">
        <v>575</v>
      </c>
      <c r="B15" t="s">
        <v>576</v>
      </c>
      <c r="C15" t="s">
        <v>577</v>
      </c>
      <c r="D15" t="s">
        <v>28</v>
      </c>
      <c r="E15" t="s">
        <v>29</v>
      </c>
      <c r="F15">
        <v>390</v>
      </c>
      <c r="G15">
        <v>20</v>
      </c>
      <c r="H15">
        <v>4</v>
      </c>
      <c r="I15">
        <v>2023</v>
      </c>
      <c r="J15" t="s">
        <v>1881</v>
      </c>
      <c r="K15" t="s">
        <v>601</v>
      </c>
      <c r="L15" t="s">
        <v>128</v>
      </c>
      <c r="M15" t="s">
        <v>408</v>
      </c>
      <c r="N15" t="s">
        <v>130</v>
      </c>
      <c r="O15" t="s">
        <v>33</v>
      </c>
      <c r="P15" t="s">
        <v>600</v>
      </c>
      <c r="Q15" t="s">
        <v>600</v>
      </c>
      <c r="R15">
        <v>1</v>
      </c>
      <c r="S15">
        <v>33495</v>
      </c>
      <c r="T15">
        <v>13398</v>
      </c>
      <c r="U15">
        <v>0</v>
      </c>
      <c r="V15">
        <v>20097</v>
      </c>
      <c r="W15" t="s">
        <v>566</v>
      </c>
      <c r="X15" t="s">
        <v>36</v>
      </c>
      <c r="Y15" t="s">
        <v>37</v>
      </c>
      <c r="Z15">
        <v>10801.285932203391</v>
      </c>
      <c r="AA15" t="s">
        <v>567</v>
      </c>
      <c r="AB15" t="s">
        <v>48</v>
      </c>
      <c r="AC15">
        <v>0</v>
      </c>
      <c r="AD15">
        <v>0</v>
      </c>
      <c r="AE15" t="s">
        <v>48</v>
      </c>
      <c r="AF15" t="s">
        <v>39</v>
      </c>
    </row>
    <row r="16" spans="1:32" x14ac:dyDescent="0.35">
      <c r="A16" t="s">
        <v>575</v>
      </c>
      <c r="B16" t="s">
        <v>576</v>
      </c>
      <c r="C16" t="s">
        <v>577</v>
      </c>
      <c r="D16" t="s">
        <v>28</v>
      </c>
      <c r="E16" t="s">
        <v>29</v>
      </c>
      <c r="F16">
        <v>473</v>
      </c>
      <c r="G16">
        <v>23</v>
      </c>
      <c r="H16">
        <v>4</v>
      </c>
      <c r="I16">
        <v>2023</v>
      </c>
      <c r="J16" t="s">
        <v>1874</v>
      </c>
      <c r="K16" t="s">
        <v>604</v>
      </c>
      <c r="L16" t="s">
        <v>128</v>
      </c>
      <c r="M16" t="s">
        <v>515</v>
      </c>
      <c r="N16" t="s">
        <v>130</v>
      </c>
      <c r="O16" t="s">
        <v>33</v>
      </c>
      <c r="P16" t="s">
        <v>605</v>
      </c>
      <c r="Q16" t="s">
        <v>606</v>
      </c>
      <c r="R16">
        <v>1</v>
      </c>
      <c r="S16">
        <v>33495</v>
      </c>
      <c r="T16">
        <v>6699</v>
      </c>
      <c r="U16">
        <v>0</v>
      </c>
      <c r="V16">
        <v>26796</v>
      </c>
      <c r="W16" t="s">
        <v>566</v>
      </c>
      <c r="X16" t="s">
        <v>36</v>
      </c>
      <c r="Y16" t="s">
        <v>37</v>
      </c>
      <c r="Z16">
        <v>14401.714576271184</v>
      </c>
      <c r="AA16" t="s">
        <v>567</v>
      </c>
      <c r="AB16" t="s">
        <v>48</v>
      </c>
      <c r="AC16">
        <v>26796</v>
      </c>
      <c r="AD16">
        <v>0</v>
      </c>
      <c r="AE16" t="s">
        <v>48</v>
      </c>
      <c r="AF16" t="s">
        <v>39</v>
      </c>
    </row>
    <row r="17" spans="1:32" x14ac:dyDescent="0.35">
      <c r="A17" t="s">
        <v>568</v>
      </c>
      <c r="B17" t="s">
        <v>569</v>
      </c>
      <c r="C17" t="s">
        <v>570</v>
      </c>
      <c r="D17" t="s">
        <v>28</v>
      </c>
      <c r="E17" t="s">
        <v>29</v>
      </c>
      <c r="F17">
        <v>94</v>
      </c>
      <c r="G17">
        <v>19</v>
      </c>
      <c r="H17">
        <v>4</v>
      </c>
      <c r="I17">
        <v>2023</v>
      </c>
      <c r="J17" t="s">
        <v>1882</v>
      </c>
      <c r="K17" t="s">
        <v>607</v>
      </c>
      <c r="L17" t="s">
        <v>128</v>
      </c>
      <c r="M17" t="s">
        <v>408</v>
      </c>
      <c r="N17" t="s">
        <v>130</v>
      </c>
      <c r="O17" t="s">
        <v>33</v>
      </c>
      <c r="P17" t="s">
        <v>608</v>
      </c>
      <c r="Q17" t="s">
        <v>609</v>
      </c>
      <c r="R17">
        <v>1</v>
      </c>
      <c r="S17">
        <v>31995</v>
      </c>
      <c r="T17">
        <v>6399</v>
      </c>
      <c r="U17">
        <v>0</v>
      </c>
      <c r="V17">
        <v>25596</v>
      </c>
      <c r="W17" t="s">
        <v>566</v>
      </c>
      <c r="X17" t="s">
        <v>36</v>
      </c>
      <c r="Y17" t="s">
        <v>37</v>
      </c>
      <c r="Z17">
        <v>13756.765423728812</v>
      </c>
      <c r="AA17" t="s">
        <v>567</v>
      </c>
      <c r="AB17" t="s">
        <v>48</v>
      </c>
      <c r="AC17">
        <v>25596</v>
      </c>
      <c r="AD17">
        <v>0</v>
      </c>
      <c r="AE17" t="s">
        <v>48</v>
      </c>
      <c r="AF17" t="s">
        <v>39</v>
      </c>
    </row>
    <row r="18" spans="1:32" x14ac:dyDescent="0.35">
      <c r="A18" t="s">
        <v>575</v>
      </c>
      <c r="B18" t="s">
        <v>576</v>
      </c>
      <c r="C18" t="s">
        <v>577</v>
      </c>
      <c r="D18" t="s">
        <v>28</v>
      </c>
      <c r="E18" t="s">
        <v>29</v>
      </c>
      <c r="F18">
        <v>316</v>
      </c>
      <c r="G18">
        <v>16</v>
      </c>
      <c r="H18">
        <v>4</v>
      </c>
      <c r="I18">
        <v>2023</v>
      </c>
      <c r="J18" t="s">
        <v>1876</v>
      </c>
      <c r="K18" t="s">
        <v>610</v>
      </c>
      <c r="L18" t="s">
        <v>128</v>
      </c>
      <c r="M18" t="s">
        <v>408</v>
      </c>
      <c r="N18" t="s">
        <v>130</v>
      </c>
      <c r="O18" t="s">
        <v>33</v>
      </c>
      <c r="P18" t="s">
        <v>611</v>
      </c>
      <c r="Q18" t="s">
        <v>611</v>
      </c>
      <c r="R18">
        <v>1</v>
      </c>
      <c r="S18">
        <v>30995</v>
      </c>
      <c r="T18">
        <v>9298</v>
      </c>
      <c r="U18">
        <v>0</v>
      </c>
      <c r="V18">
        <v>21697</v>
      </c>
      <c r="W18" t="s">
        <v>566</v>
      </c>
      <c r="X18" t="s">
        <v>36</v>
      </c>
      <c r="Y18" t="s">
        <v>37</v>
      </c>
      <c r="Z18">
        <v>11661.218135593221</v>
      </c>
      <c r="AA18" t="s">
        <v>567</v>
      </c>
      <c r="AB18" t="s">
        <v>48</v>
      </c>
      <c r="AC18">
        <v>0</v>
      </c>
      <c r="AD18">
        <v>0</v>
      </c>
      <c r="AE18" t="s">
        <v>48</v>
      </c>
      <c r="AF18" t="s">
        <v>39</v>
      </c>
    </row>
    <row r="19" spans="1:32" x14ac:dyDescent="0.35">
      <c r="A19" t="s">
        <v>575</v>
      </c>
      <c r="B19" t="s">
        <v>576</v>
      </c>
      <c r="C19" t="s">
        <v>577</v>
      </c>
      <c r="D19" t="s">
        <v>28</v>
      </c>
      <c r="E19" t="s">
        <v>29</v>
      </c>
      <c r="F19">
        <v>362</v>
      </c>
      <c r="G19">
        <v>17</v>
      </c>
      <c r="H19">
        <v>4</v>
      </c>
      <c r="I19">
        <v>2023</v>
      </c>
      <c r="J19" t="s">
        <v>1871</v>
      </c>
      <c r="K19" t="s">
        <v>612</v>
      </c>
      <c r="L19" t="s">
        <v>128</v>
      </c>
      <c r="M19" t="s">
        <v>408</v>
      </c>
      <c r="N19" t="s">
        <v>130</v>
      </c>
      <c r="O19" t="s">
        <v>33</v>
      </c>
      <c r="P19" t="s">
        <v>613</v>
      </c>
      <c r="Q19" t="s">
        <v>613</v>
      </c>
      <c r="R19">
        <v>1</v>
      </c>
      <c r="S19">
        <v>30995</v>
      </c>
      <c r="T19">
        <v>12398</v>
      </c>
      <c r="U19">
        <v>0</v>
      </c>
      <c r="V19">
        <v>18597</v>
      </c>
      <c r="W19" t="s">
        <v>566</v>
      </c>
      <c r="X19" t="s">
        <v>36</v>
      </c>
      <c r="Y19" t="s">
        <v>37</v>
      </c>
      <c r="Z19">
        <v>9995.0994915254232</v>
      </c>
      <c r="AA19" t="s">
        <v>567</v>
      </c>
      <c r="AB19" t="s">
        <v>48</v>
      </c>
      <c r="AC19">
        <v>0</v>
      </c>
      <c r="AD19">
        <v>0</v>
      </c>
      <c r="AE19" t="s">
        <v>48</v>
      </c>
      <c r="AF19" t="s">
        <v>49</v>
      </c>
    </row>
    <row r="20" spans="1:32" x14ac:dyDescent="0.35">
      <c r="A20" t="s">
        <v>575</v>
      </c>
      <c r="B20" t="s">
        <v>576</v>
      </c>
      <c r="C20" t="s">
        <v>577</v>
      </c>
      <c r="D20" t="s">
        <v>615</v>
      </c>
      <c r="E20" t="s">
        <v>29</v>
      </c>
      <c r="F20">
        <v>106</v>
      </c>
      <c r="G20">
        <v>5</v>
      </c>
      <c r="H20">
        <v>4</v>
      </c>
      <c r="I20">
        <v>2023</v>
      </c>
      <c r="J20" t="s">
        <v>1883</v>
      </c>
      <c r="K20" t="s">
        <v>616</v>
      </c>
      <c r="L20" t="s">
        <v>128</v>
      </c>
      <c r="M20" t="s">
        <v>129</v>
      </c>
      <c r="N20" t="s">
        <v>130</v>
      </c>
      <c r="O20" t="s">
        <v>136</v>
      </c>
      <c r="P20" t="s">
        <v>617</v>
      </c>
      <c r="Q20" t="s">
        <v>617</v>
      </c>
      <c r="R20">
        <v>1</v>
      </c>
      <c r="S20">
        <v>29995</v>
      </c>
      <c r="T20">
        <v>0</v>
      </c>
      <c r="U20">
        <v>1500</v>
      </c>
      <c r="V20">
        <v>29995</v>
      </c>
      <c r="W20" t="s">
        <v>566</v>
      </c>
      <c r="X20" t="s">
        <v>618</v>
      </c>
      <c r="Y20" t="s">
        <v>140</v>
      </c>
      <c r="Z20">
        <v>18820.591525423726</v>
      </c>
      <c r="AA20" t="s">
        <v>619</v>
      </c>
      <c r="AB20" t="s">
        <v>38</v>
      </c>
      <c r="AC20">
        <v>0</v>
      </c>
      <c r="AD20">
        <v>0</v>
      </c>
      <c r="AE20" t="s">
        <v>38</v>
      </c>
      <c r="AF20" t="s">
        <v>39</v>
      </c>
    </row>
    <row r="21" spans="1:32" x14ac:dyDescent="0.35">
      <c r="A21" t="s">
        <v>25</v>
      </c>
      <c r="B21" t="s">
        <v>26</v>
      </c>
      <c r="C21" t="s">
        <v>27</v>
      </c>
      <c r="D21" t="s">
        <v>102</v>
      </c>
      <c r="E21" t="s">
        <v>29</v>
      </c>
      <c r="F21">
        <v>65</v>
      </c>
      <c r="G21">
        <v>7</v>
      </c>
      <c r="H21">
        <v>4</v>
      </c>
      <c r="I21">
        <v>2023</v>
      </c>
      <c r="J21" t="s">
        <v>1879</v>
      </c>
      <c r="K21" t="s">
        <v>620</v>
      </c>
      <c r="L21" t="s">
        <v>128</v>
      </c>
      <c r="M21" t="s">
        <v>129</v>
      </c>
      <c r="N21" t="s">
        <v>130</v>
      </c>
      <c r="O21" t="s">
        <v>33</v>
      </c>
      <c r="P21" t="s">
        <v>206</v>
      </c>
      <c r="Q21" t="s">
        <v>206</v>
      </c>
      <c r="R21">
        <v>1</v>
      </c>
      <c r="S21">
        <v>29995</v>
      </c>
      <c r="T21">
        <v>14998</v>
      </c>
      <c r="U21">
        <v>0</v>
      </c>
      <c r="V21">
        <v>14997</v>
      </c>
      <c r="W21" t="s">
        <v>35</v>
      </c>
      <c r="X21" t="s">
        <v>104</v>
      </c>
      <c r="Y21" t="s">
        <v>37</v>
      </c>
      <c r="Z21">
        <v>8060.2520338983049</v>
      </c>
      <c r="AA21" t="s">
        <v>591</v>
      </c>
      <c r="AB21" t="s">
        <v>48</v>
      </c>
      <c r="AC21">
        <v>0</v>
      </c>
      <c r="AD21">
        <v>14997.5</v>
      </c>
      <c r="AE21" t="s">
        <v>48</v>
      </c>
      <c r="AF21" t="s">
        <v>49</v>
      </c>
    </row>
    <row r="22" spans="1:32" x14ac:dyDescent="0.35">
      <c r="A22" t="s">
        <v>568</v>
      </c>
      <c r="B22" t="s">
        <v>569</v>
      </c>
      <c r="C22" t="s">
        <v>570</v>
      </c>
      <c r="D22" t="s">
        <v>28</v>
      </c>
      <c r="E22" t="s">
        <v>29</v>
      </c>
      <c r="F22">
        <v>63</v>
      </c>
      <c r="G22">
        <v>12</v>
      </c>
      <c r="H22">
        <v>4</v>
      </c>
      <c r="I22">
        <v>2023</v>
      </c>
      <c r="J22" t="s">
        <v>1884</v>
      </c>
      <c r="K22" t="s">
        <v>621</v>
      </c>
      <c r="L22" t="s">
        <v>128</v>
      </c>
      <c r="M22" t="s">
        <v>270</v>
      </c>
      <c r="N22" t="s">
        <v>130</v>
      </c>
      <c r="O22" t="s">
        <v>33</v>
      </c>
      <c r="P22" t="s">
        <v>622</v>
      </c>
      <c r="Q22" t="s">
        <v>622</v>
      </c>
      <c r="R22">
        <v>1</v>
      </c>
      <c r="S22">
        <v>29995</v>
      </c>
      <c r="T22">
        <v>11998</v>
      </c>
      <c r="U22">
        <v>0</v>
      </c>
      <c r="V22">
        <v>17997</v>
      </c>
      <c r="W22" t="s">
        <v>566</v>
      </c>
      <c r="X22" t="s">
        <v>36</v>
      </c>
      <c r="Y22" t="s">
        <v>37</v>
      </c>
      <c r="Z22">
        <v>9672.6249152542368</v>
      </c>
      <c r="AA22" t="s">
        <v>567</v>
      </c>
      <c r="AB22" t="s">
        <v>48</v>
      </c>
      <c r="AC22">
        <v>0</v>
      </c>
      <c r="AD22">
        <v>0</v>
      </c>
      <c r="AE22" t="s">
        <v>48</v>
      </c>
      <c r="AF22" t="s">
        <v>49</v>
      </c>
    </row>
    <row r="23" spans="1:32" x14ac:dyDescent="0.35">
      <c r="A23" t="s">
        <v>585</v>
      </c>
      <c r="B23" t="s">
        <v>586</v>
      </c>
      <c r="C23" t="s">
        <v>587</v>
      </c>
      <c r="D23" t="s">
        <v>615</v>
      </c>
      <c r="E23" t="s">
        <v>29</v>
      </c>
      <c r="F23">
        <v>117</v>
      </c>
      <c r="G23">
        <v>16</v>
      </c>
      <c r="H23">
        <v>4</v>
      </c>
      <c r="I23">
        <v>2023</v>
      </c>
      <c r="J23" t="s">
        <v>1876</v>
      </c>
      <c r="K23" t="s">
        <v>623</v>
      </c>
      <c r="L23" t="s">
        <v>128</v>
      </c>
      <c r="M23" t="s">
        <v>408</v>
      </c>
      <c r="N23" t="s">
        <v>130</v>
      </c>
      <c r="O23" t="s">
        <v>136</v>
      </c>
      <c r="P23" t="s">
        <v>617</v>
      </c>
      <c r="Q23" t="s">
        <v>617</v>
      </c>
      <c r="R23">
        <v>1</v>
      </c>
      <c r="S23">
        <v>29995</v>
      </c>
      <c r="T23">
        <v>0</v>
      </c>
      <c r="U23">
        <v>1500</v>
      </c>
      <c r="V23">
        <v>29995</v>
      </c>
      <c r="W23" t="s">
        <v>566</v>
      </c>
      <c r="X23" t="s">
        <v>618</v>
      </c>
      <c r="Y23" t="s">
        <v>140</v>
      </c>
      <c r="Z23">
        <v>18820.591525423726</v>
      </c>
      <c r="AA23" t="s">
        <v>619</v>
      </c>
      <c r="AB23" t="s">
        <v>38</v>
      </c>
      <c r="AC23">
        <v>0</v>
      </c>
      <c r="AD23">
        <v>0</v>
      </c>
      <c r="AE23" t="s">
        <v>38</v>
      </c>
      <c r="AF23" t="s">
        <v>39</v>
      </c>
    </row>
    <row r="24" spans="1:32" x14ac:dyDescent="0.35">
      <c r="A24" t="s">
        <v>575</v>
      </c>
      <c r="B24" t="s">
        <v>576</v>
      </c>
      <c r="C24" t="s">
        <v>577</v>
      </c>
      <c r="D24" t="s">
        <v>28</v>
      </c>
      <c r="E24" t="s">
        <v>29</v>
      </c>
      <c r="F24">
        <v>382</v>
      </c>
      <c r="G24">
        <v>19</v>
      </c>
      <c r="H24">
        <v>4</v>
      </c>
      <c r="I24">
        <v>2023</v>
      </c>
      <c r="J24" t="s">
        <v>1882</v>
      </c>
      <c r="K24" t="s">
        <v>624</v>
      </c>
      <c r="L24" t="s">
        <v>128</v>
      </c>
      <c r="M24" t="s">
        <v>408</v>
      </c>
      <c r="N24" t="s">
        <v>130</v>
      </c>
      <c r="O24" t="s">
        <v>33</v>
      </c>
      <c r="P24" t="s">
        <v>625</v>
      </c>
      <c r="Q24" t="s">
        <v>34</v>
      </c>
      <c r="R24">
        <v>1</v>
      </c>
      <c r="S24">
        <v>29995</v>
      </c>
      <c r="T24">
        <v>0</v>
      </c>
      <c r="U24">
        <v>3000</v>
      </c>
      <c r="V24">
        <v>29995</v>
      </c>
      <c r="W24" t="s">
        <v>566</v>
      </c>
      <c r="X24" t="s">
        <v>36</v>
      </c>
      <c r="Y24" t="s">
        <v>37</v>
      </c>
      <c r="Z24">
        <v>16121.041525423727</v>
      </c>
      <c r="AA24" t="s">
        <v>567</v>
      </c>
      <c r="AB24" t="s">
        <v>38</v>
      </c>
      <c r="AC24">
        <v>0</v>
      </c>
      <c r="AD24">
        <v>0</v>
      </c>
      <c r="AE24" t="s">
        <v>38</v>
      </c>
      <c r="AF24" t="s">
        <v>39</v>
      </c>
    </row>
    <row r="25" spans="1:32" x14ac:dyDescent="0.35">
      <c r="A25" t="s">
        <v>575</v>
      </c>
      <c r="B25" t="s">
        <v>576</v>
      </c>
      <c r="C25" t="s">
        <v>577</v>
      </c>
      <c r="D25" t="s">
        <v>28</v>
      </c>
      <c r="E25" t="s">
        <v>29</v>
      </c>
      <c r="F25">
        <v>481</v>
      </c>
      <c r="G25">
        <v>23</v>
      </c>
      <c r="H25">
        <v>4</v>
      </c>
      <c r="I25">
        <v>2023</v>
      </c>
      <c r="J25" t="s">
        <v>1874</v>
      </c>
      <c r="K25" t="s">
        <v>626</v>
      </c>
      <c r="L25" t="s">
        <v>128</v>
      </c>
      <c r="M25" t="s">
        <v>515</v>
      </c>
      <c r="N25" t="s">
        <v>130</v>
      </c>
      <c r="O25" t="s">
        <v>33</v>
      </c>
      <c r="P25" t="s">
        <v>627</v>
      </c>
      <c r="Q25" t="s">
        <v>628</v>
      </c>
      <c r="R25">
        <v>1</v>
      </c>
      <c r="S25">
        <v>29995</v>
      </c>
      <c r="T25">
        <v>5999</v>
      </c>
      <c r="U25">
        <v>0</v>
      </c>
      <c r="V25">
        <v>23996</v>
      </c>
      <c r="W25" t="s">
        <v>566</v>
      </c>
      <c r="X25" t="s">
        <v>36</v>
      </c>
      <c r="Y25" t="s">
        <v>37</v>
      </c>
      <c r="Z25">
        <v>12896.83322033898</v>
      </c>
      <c r="AA25" t="s">
        <v>567</v>
      </c>
      <c r="AB25" t="s">
        <v>48</v>
      </c>
      <c r="AC25">
        <v>23996</v>
      </c>
      <c r="AD25">
        <v>0</v>
      </c>
      <c r="AE25" t="s">
        <v>48</v>
      </c>
      <c r="AF25" t="s">
        <v>39</v>
      </c>
    </row>
    <row r="26" spans="1:32" x14ac:dyDescent="0.35">
      <c r="A26" t="s">
        <v>25</v>
      </c>
      <c r="B26" t="s">
        <v>26</v>
      </c>
      <c r="C26" t="s">
        <v>27</v>
      </c>
      <c r="D26" t="s">
        <v>40</v>
      </c>
      <c r="E26" t="s">
        <v>29</v>
      </c>
      <c r="F26">
        <v>44</v>
      </c>
      <c r="G26">
        <v>3</v>
      </c>
      <c r="H26">
        <v>4</v>
      </c>
      <c r="I26">
        <v>2023</v>
      </c>
      <c r="J26" t="s">
        <v>1885</v>
      </c>
      <c r="K26" t="s">
        <v>629</v>
      </c>
      <c r="L26" t="s">
        <v>128</v>
      </c>
      <c r="M26" t="s">
        <v>129</v>
      </c>
      <c r="N26" t="s">
        <v>130</v>
      </c>
      <c r="O26" t="s">
        <v>33</v>
      </c>
      <c r="P26" t="s">
        <v>150</v>
      </c>
      <c r="Q26" t="s">
        <v>151</v>
      </c>
      <c r="R26">
        <v>1</v>
      </c>
      <c r="S26">
        <v>27995</v>
      </c>
      <c r="T26">
        <v>0</v>
      </c>
      <c r="U26">
        <v>2800</v>
      </c>
      <c r="V26">
        <v>27995</v>
      </c>
      <c r="W26" t="s">
        <v>35</v>
      </c>
      <c r="X26" t="s">
        <v>43</v>
      </c>
      <c r="Y26" t="s">
        <v>37</v>
      </c>
      <c r="Z26">
        <v>15046.12627118644</v>
      </c>
      <c r="AA26" t="s">
        <v>630</v>
      </c>
      <c r="AB26" t="s">
        <v>38</v>
      </c>
      <c r="AC26">
        <v>0</v>
      </c>
      <c r="AD26">
        <v>0</v>
      </c>
      <c r="AE26" t="s">
        <v>38</v>
      </c>
      <c r="AF26" t="s">
        <v>39</v>
      </c>
    </row>
    <row r="27" spans="1:32" x14ac:dyDescent="0.35">
      <c r="A27" t="s">
        <v>568</v>
      </c>
      <c r="B27" t="s">
        <v>569</v>
      </c>
      <c r="C27" t="s">
        <v>570</v>
      </c>
      <c r="D27" t="s">
        <v>28</v>
      </c>
      <c r="E27" t="s">
        <v>29</v>
      </c>
      <c r="F27">
        <v>15</v>
      </c>
      <c r="G27">
        <v>3</v>
      </c>
      <c r="H27">
        <v>4</v>
      </c>
      <c r="I27">
        <v>2023</v>
      </c>
      <c r="J27" t="s">
        <v>1885</v>
      </c>
      <c r="K27" t="s">
        <v>631</v>
      </c>
      <c r="L27" t="s">
        <v>128</v>
      </c>
      <c r="M27" t="s">
        <v>129</v>
      </c>
      <c r="N27" t="s">
        <v>130</v>
      </c>
      <c r="O27" t="s">
        <v>33</v>
      </c>
      <c r="P27" t="s">
        <v>321</v>
      </c>
      <c r="Q27" t="s">
        <v>321</v>
      </c>
      <c r="R27">
        <v>1</v>
      </c>
      <c r="S27">
        <v>27995</v>
      </c>
      <c r="T27">
        <v>0</v>
      </c>
      <c r="U27">
        <v>0</v>
      </c>
      <c r="V27">
        <v>27995</v>
      </c>
      <c r="W27" t="s">
        <v>566</v>
      </c>
      <c r="X27" t="s">
        <v>36</v>
      </c>
      <c r="Y27" t="s">
        <v>37</v>
      </c>
      <c r="Z27">
        <v>15046.12627118644</v>
      </c>
      <c r="AA27" t="s">
        <v>567</v>
      </c>
      <c r="AB27" t="s">
        <v>38</v>
      </c>
      <c r="AC27">
        <v>25195.5</v>
      </c>
      <c r="AD27">
        <v>0</v>
      </c>
      <c r="AE27" t="s">
        <v>38</v>
      </c>
      <c r="AF27" t="s">
        <v>39</v>
      </c>
    </row>
    <row r="28" spans="1:32" x14ac:dyDescent="0.35">
      <c r="A28" t="s">
        <v>63</v>
      </c>
      <c r="B28" t="s">
        <v>64</v>
      </c>
      <c r="C28" t="s">
        <v>65</v>
      </c>
      <c r="D28" t="s">
        <v>28</v>
      </c>
      <c r="E28" t="s">
        <v>29</v>
      </c>
      <c r="F28">
        <v>60</v>
      </c>
      <c r="G28">
        <v>9</v>
      </c>
      <c r="H28">
        <v>4</v>
      </c>
      <c r="I28">
        <v>2023</v>
      </c>
      <c r="J28" t="s">
        <v>1878</v>
      </c>
      <c r="K28" t="s">
        <v>632</v>
      </c>
      <c r="L28" t="s">
        <v>128</v>
      </c>
      <c r="M28" t="s">
        <v>270</v>
      </c>
      <c r="N28" t="s">
        <v>130</v>
      </c>
      <c r="O28" t="s">
        <v>33</v>
      </c>
      <c r="P28" t="s">
        <v>277</v>
      </c>
      <c r="Q28" t="s">
        <v>278</v>
      </c>
      <c r="R28">
        <v>1</v>
      </c>
      <c r="S28">
        <v>27995</v>
      </c>
      <c r="T28">
        <v>8398</v>
      </c>
      <c r="U28">
        <v>0</v>
      </c>
      <c r="V28">
        <v>19597</v>
      </c>
      <c r="W28" t="s">
        <v>35</v>
      </c>
      <c r="X28" t="s">
        <v>36</v>
      </c>
      <c r="Y28" t="s">
        <v>37</v>
      </c>
      <c r="Z28">
        <v>10532.557118644068</v>
      </c>
      <c r="AA28" t="s">
        <v>567</v>
      </c>
      <c r="AB28" t="s">
        <v>48</v>
      </c>
      <c r="AC28">
        <v>0</v>
      </c>
      <c r="AD28">
        <v>19596.5</v>
      </c>
      <c r="AE28" t="s">
        <v>48</v>
      </c>
      <c r="AF28" t="s">
        <v>39</v>
      </c>
    </row>
    <row r="29" spans="1:32" x14ac:dyDescent="0.35">
      <c r="A29" t="s">
        <v>25</v>
      </c>
      <c r="B29" t="s">
        <v>26</v>
      </c>
      <c r="C29" t="s">
        <v>27</v>
      </c>
      <c r="D29" t="s">
        <v>28</v>
      </c>
      <c r="E29" t="s">
        <v>29</v>
      </c>
      <c r="F29">
        <v>137</v>
      </c>
      <c r="G29">
        <v>10</v>
      </c>
      <c r="H29">
        <v>4</v>
      </c>
      <c r="I29">
        <v>2023</v>
      </c>
      <c r="J29" t="s">
        <v>1886</v>
      </c>
      <c r="K29" t="s">
        <v>633</v>
      </c>
      <c r="L29" t="s">
        <v>128</v>
      </c>
      <c r="M29" t="s">
        <v>270</v>
      </c>
      <c r="N29" t="s">
        <v>130</v>
      </c>
      <c r="O29" t="s">
        <v>33</v>
      </c>
      <c r="P29" t="s">
        <v>320</v>
      </c>
      <c r="Q29" t="s">
        <v>321</v>
      </c>
      <c r="R29">
        <v>1</v>
      </c>
      <c r="S29">
        <v>27995</v>
      </c>
      <c r="T29">
        <v>2800</v>
      </c>
      <c r="U29">
        <v>1260</v>
      </c>
      <c r="V29">
        <v>25195</v>
      </c>
      <c r="W29" t="s">
        <v>35</v>
      </c>
      <c r="X29" t="s">
        <v>36</v>
      </c>
      <c r="Y29" t="s">
        <v>37</v>
      </c>
      <c r="Z29">
        <v>13541.244915254236</v>
      </c>
      <c r="AA29" t="s">
        <v>567</v>
      </c>
      <c r="AB29" t="s">
        <v>48</v>
      </c>
      <c r="AC29">
        <v>25195.5</v>
      </c>
      <c r="AD29">
        <v>0</v>
      </c>
      <c r="AE29" t="s">
        <v>48</v>
      </c>
      <c r="AF29" t="s">
        <v>39</v>
      </c>
    </row>
    <row r="30" spans="1:32" x14ac:dyDescent="0.35">
      <c r="A30" t="s">
        <v>63</v>
      </c>
      <c r="B30" t="s">
        <v>64</v>
      </c>
      <c r="C30" t="s">
        <v>65</v>
      </c>
      <c r="D30" t="s">
        <v>40</v>
      </c>
      <c r="E30" t="s">
        <v>29</v>
      </c>
      <c r="F30">
        <v>142</v>
      </c>
      <c r="G30">
        <v>21</v>
      </c>
      <c r="H30">
        <v>4</v>
      </c>
      <c r="I30">
        <v>2023</v>
      </c>
      <c r="J30" t="s">
        <v>1877</v>
      </c>
      <c r="K30" t="s">
        <v>634</v>
      </c>
      <c r="L30" t="s">
        <v>128</v>
      </c>
      <c r="M30" t="s">
        <v>408</v>
      </c>
      <c r="N30" t="s">
        <v>130</v>
      </c>
      <c r="O30" t="s">
        <v>33</v>
      </c>
      <c r="P30" t="s">
        <v>486</v>
      </c>
      <c r="Q30" t="s">
        <v>486</v>
      </c>
      <c r="R30">
        <v>1</v>
      </c>
      <c r="S30">
        <v>27995</v>
      </c>
      <c r="T30">
        <v>11198</v>
      </c>
      <c r="U30">
        <v>0</v>
      </c>
      <c r="V30">
        <v>16797</v>
      </c>
      <c r="W30" t="s">
        <v>35</v>
      </c>
      <c r="X30" t="s">
        <v>43</v>
      </c>
      <c r="Y30" t="s">
        <v>37</v>
      </c>
      <c r="Z30">
        <v>9027.6757627118641</v>
      </c>
      <c r="AA30" t="s">
        <v>630</v>
      </c>
      <c r="AB30" t="s">
        <v>48</v>
      </c>
      <c r="AC30">
        <v>0</v>
      </c>
      <c r="AD30">
        <v>0</v>
      </c>
      <c r="AE30" t="s">
        <v>48</v>
      </c>
      <c r="AF30" t="s">
        <v>49</v>
      </c>
    </row>
    <row r="31" spans="1:32" x14ac:dyDescent="0.35">
      <c r="A31" t="s">
        <v>63</v>
      </c>
      <c r="B31" t="s">
        <v>64</v>
      </c>
      <c r="C31" t="s">
        <v>65</v>
      </c>
      <c r="D31" t="s">
        <v>40</v>
      </c>
      <c r="E31" t="s">
        <v>29</v>
      </c>
      <c r="F31">
        <v>148</v>
      </c>
      <c r="G31">
        <v>22</v>
      </c>
      <c r="H31">
        <v>4</v>
      </c>
      <c r="I31">
        <v>2023</v>
      </c>
      <c r="J31" t="s">
        <v>1887</v>
      </c>
      <c r="K31" t="s">
        <v>635</v>
      </c>
      <c r="L31" t="s">
        <v>128</v>
      </c>
      <c r="M31" t="s">
        <v>408</v>
      </c>
      <c r="N31" t="s">
        <v>130</v>
      </c>
      <c r="O31" t="s">
        <v>33</v>
      </c>
      <c r="P31" t="s">
        <v>150</v>
      </c>
      <c r="Q31" t="s">
        <v>151</v>
      </c>
      <c r="R31">
        <v>1</v>
      </c>
      <c r="S31">
        <v>27995</v>
      </c>
      <c r="T31">
        <v>0</v>
      </c>
      <c r="U31">
        <v>0</v>
      </c>
      <c r="V31">
        <v>27995</v>
      </c>
      <c r="W31" t="s">
        <v>35</v>
      </c>
      <c r="X31" t="s">
        <v>43</v>
      </c>
      <c r="Y31" t="s">
        <v>37</v>
      </c>
      <c r="Z31">
        <v>15046.12627118644</v>
      </c>
      <c r="AA31" t="s">
        <v>630</v>
      </c>
      <c r="AB31" t="s">
        <v>38</v>
      </c>
      <c r="AC31">
        <v>0</v>
      </c>
      <c r="AD31">
        <v>0</v>
      </c>
      <c r="AE31" t="s">
        <v>38</v>
      </c>
      <c r="AF31" t="s">
        <v>39</v>
      </c>
    </row>
    <row r="32" spans="1:32" x14ac:dyDescent="0.35">
      <c r="A32" t="s">
        <v>575</v>
      </c>
      <c r="B32" t="s">
        <v>576</v>
      </c>
      <c r="C32" t="s">
        <v>577</v>
      </c>
      <c r="D32" t="s">
        <v>28</v>
      </c>
      <c r="E32" t="s">
        <v>29</v>
      </c>
      <c r="F32">
        <v>433</v>
      </c>
      <c r="G32">
        <v>22</v>
      </c>
      <c r="H32">
        <v>4</v>
      </c>
      <c r="I32">
        <v>2023</v>
      </c>
      <c r="J32" t="s">
        <v>1887</v>
      </c>
      <c r="K32" t="s">
        <v>636</v>
      </c>
      <c r="L32" t="s">
        <v>128</v>
      </c>
      <c r="M32" t="s">
        <v>408</v>
      </c>
      <c r="N32" t="s">
        <v>130</v>
      </c>
      <c r="O32" t="s">
        <v>33</v>
      </c>
      <c r="P32" t="s">
        <v>277</v>
      </c>
      <c r="Q32" t="s">
        <v>278</v>
      </c>
      <c r="R32">
        <v>1</v>
      </c>
      <c r="S32">
        <v>27995</v>
      </c>
      <c r="T32">
        <v>8398</v>
      </c>
      <c r="U32">
        <v>0</v>
      </c>
      <c r="V32">
        <v>19597</v>
      </c>
      <c r="W32" t="s">
        <v>566</v>
      </c>
      <c r="X32" t="s">
        <v>36</v>
      </c>
      <c r="Y32" t="s">
        <v>37</v>
      </c>
      <c r="Z32">
        <v>10532.557118644068</v>
      </c>
      <c r="AA32" t="s">
        <v>567</v>
      </c>
      <c r="AB32" t="s">
        <v>48</v>
      </c>
      <c r="AC32">
        <v>0</v>
      </c>
      <c r="AD32">
        <v>0</v>
      </c>
      <c r="AE32" t="s">
        <v>48</v>
      </c>
      <c r="AF32" t="s">
        <v>39</v>
      </c>
    </row>
    <row r="33" spans="1:32" x14ac:dyDescent="0.35">
      <c r="A33" t="s">
        <v>568</v>
      </c>
      <c r="B33" t="s">
        <v>569</v>
      </c>
      <c r="C33" t="s">
        <v>570</v>
      </c>
      <c r="D33" t="s">
        <v>28</v>
      </c>
      <c r="E33" t="s">
        <v>29</v>
      </c>
      <c r="F33">
        <v>122</v>
      </c>
      <c r="G33">
        <v>23</v>
      </c>
      <c r="H33">
        <v>4</v>
      </c>
      <c r="I33">
        <v>2023</v>
      </c>
      <c r="J33" t="s">
        <v>1874</v>
      </c>
      <c r="K33" t="s">
        <v>637</v>
      </c>
      <c r="L33" t="s">
        <v>128</v>
      </c>
      <c r="M33" t="s">
        <v>515</v>
      </c>
      <c r="N33" t="s">
        <v>130</v>
      </c>
      <c r="O33" t="s">
        <v>33</v>
      </c>
      <c r="P33" t="s">
        <v>277</v>
      </c>
      <c r="Q33" t="s">
        <v>278</v>
      </c>
      <c r="R33">
        <v>1</v>
      </c>
      <c r="S33">
        <v>27995</v>
      </c>
      <c r="T33">
        <v>8398</v>
      </c>
      <c r="U33">
        <v>0</v>
      </c>
      <c r="V33">
        <v>19597</v>
      </c>
      <c r="W33" t="s">
        <v>566</v>
      </c>
      <c r="X33" t="s">
        <v>36</v>
      </c>
      <c r="Y33" t="s">
        <v>37</v>
      </c>
      <c r="Z33">
        <v>10532.557118644068</v>
      </c>
      <c r="AA33" t="s">
        <v>567</v>
      </c>
      <c r="AB33" t="s">
        <v>48</v>
      </c>
      <c r="AC33">
        <v>0</v>
      </c>
      <c r="AD33">
        <v>0</v>
      </c>
      <c r="AE33" t="s">
        <v>48</v>
      </c>
      <c r="AF33" t="s">
        <v>39</v>
      </c>
    </row>
    <row r="34" spans="1:32" x14ac:dyDescent="0.35">
      <c r="A34" t="s">
        <v>585</v>
      </c>
      <c r="B34" t="s">
        <v>586</v>
      </c>
      <c r="C34" t="s">
        <v>587</v>
      </c>
      <c r="D34" t="s">
        <v>28</v>
      </c>
      <c r="E34" t="s">
        <v>29</v>
      </c>
      <c r="F34">
        <v>12</v>
      </c>
      <c r="G34">
        <v>2</v>
      </c>
      <c r="H34">
        <v>4</v>
      </c>
      <c r="I34">
        <v>2023</v>
      </c>
      <c r="J34" t="s">
        <v>1888</v>
      </c>
      <c r="K34" t="s">
        <v>642</v>
      </c>
      <c r="L34" t="s">
        <v>128</v>
      </c>
      <c r="M34" t="s">
        <v>129</v>
      </c>
      <c r="N34" t="s">
        <v>130</v>
      </c>
      <c r="O34" t="s">
        <v>33</v>
      </c>
      <c r="P34" t="s">
        <v>643</v>
      </c>
      <c r="Q34" t="s">
        <v>643</v>
      </c>
      <c r="R34">
        <v>1</v>
      </c>
      <c r="S34">
        <v>26995</v>
      </c>
      <c r="T34">
        <v>0</v>
      </c>
      <c r="U34">
        <v>1350</v>
      </c>
      <c r="V34">
        <v>26995</v>
      </c>
      <c r="W34" t="s">
        <v>566</v>
      </c>
      <c r="X34" t="s">
        <v>36</v>
      </c>
      <c r="Y34" t="s">
        <v>37</v>
      </c>
      <c r="Z34">
        <v>14508.668644067795</v>
      </c>
      <c r="AA34" t="s">
        <v>567</v>
      </c>
      <c r="AB34" t="s">
        <v>38</v>
      </c>
      <c r="AC34">
        <v>0</v>
      </c>
      <c r="AD34">
        <v>0</v>
      </c>
      <c r="AE34" t="s">
        <v>38</v>
      </c>
      <c r="AF34" t="s">
        <v>39</v>
      </c>
    </row>
    <row r="35" spans="1:32" x14ac:dyDescent="0.35">
      <c r="A35" t="s">
        <v>568</v>
      </c>
      <c r="B35" t="s">
        <v>569</v>
      </c>
      <c r="C35" t="s">
        <v>570</v>
      </c>
      <c r="D35" t="s">
        <v>28</v>
      </c>
      <c r="E35" t="s">
        <v>29</v>
      </c>
      <c r="F35">
        <v>21</v>
      </c>
      <c r="G35">
        <v>4</v>
      </c>
      <c r="H35">
        <v>4</v>
      </c>
      <c r="I35">
        <v>2023</v>
      </c>
      <c r="J35" t="s">
        <v>1889</v>
      </c>
      <c r="K35" t="s">
        <v>644</v>
      </c>
      <c r="L35" t="s">
        <v>128</v>
      </c>
      <c r="M35" t="s">
        <v>129</v>
      </c>
      <c r="N35" t="s">
        <v>130</v>
      </c>
      <c r="O35" t="s">
        <v>33</v>
      </c>
      <c r="P35" t="s">
        <v>645</v>
      </c>
      <c r="Q35" t="s">
        <v>643</v>
      </c>
      <c r="R35">
        <v>1</v>
      </c>
      <c r="S35">
        <v>26995</v>
      </c>
      <c r="T35">
        <v>0</v>
      </c>
      <c r="U35">
        <v>0</v>
      </c>
      <c r="V35">
        <v>26995</v>
      </c>
      <c r="W35" t="s">
        <v>566</v>
      </c>
      <c r="X35" t="s">
        <v>36</v>
      </c>
      <c r="Y35" t="s">
        <v>37</v>
      </c>
      <c r="Z35">
        <v>14508.668644067795</v>
      </c>
      <c r="AA35" t="s">
        <v>567</v>
      </c>
      <c r="AB35" t="s">
        <v>38</v>
      </c>
      <c r="AC35">
        <v>0</v>
      </c>
      <c r="AD35">
        <v>0</v>
      </c>
      <c r="AE35" t="s">
        <v>38</v>
      </c>
      <c r="AF35" t="s">
        <v>39</v>
      </c>
    </row>
    <row r="36" spans="1:32" x14ac:dyDescent="0.35">
      <c r="A36" t="s">
        <v>585</v>
      </c>
      <c r="B36" t="s">
        <v>586</v>
      </c>
      <c r="C36" t="s">
        <v>587</v>
      </c>
      <c r="D36" t="s">
        <v>28</v>
      </c>
      <c r="E36" t="s">
        <v>29</v>
      </c>
      <c r="F36">
        <v>20</v>
      </c>
      <c r="G36">
        <v>4</v>
      </c>
      <c r="H36">
        <v>4</v>
      </c>
      <c r="I36">
        <v>2023</v>
      </c>
      <c r="J36" t="s">
        <v>1889</v>
      </c>
      <c r="K36" t="s">
        <v>646</v>
      </c>
      <c r="L36" t="s">
        <v>128</v>
      </c>
      <c r="M36" t="s">
        <v>129</v>
      </c>
      <c r="N36" t="s">
        <v>130</v>
      </c>
      <c r="O36" t="s">
        <v>33</v>
      </c>
      <c r="P36" t="s">
        <v>80</v>
      </c>
      <c r="Q36" t="s">
        <v>81</v>
      </c>
      <c r="R36">
        <v>1</v>
      </c>
      <c r="S36">
        <v>26995</v>
      </c>
      <c r="T36">
        <v>0</v>
      </c>
      <c r="U36">
        <v>2700</v>
      </c>
      <c r="V36">
        <v>26995</v>
      </c>
      <c r="W36" t="s">
        <v>566</v>
      </c>
      <c r="X36" t="s">
        <v>36</v>
      </c>
      <c r="Y36" t="s">
        <v>37</v>
      </c>
      <c r="Z36">
        <v>14508.668644067795</v>
      </c>
      <c r="AA36" t="s">
        <v>567</v>
      </c>
      <c r="AB36" t="s">
        <v>38</v>
      </c>
      <c r="AC36">
        <v>0</v>
      </c>
      <c r="AD36">
        <v>0</v>
      </c>
      <c r="AE36" t="s">
        <v>38</v>
      </c>
      <c r="AF36" t="s">
        <v>39</v>
      </c>
    </row>
    <row r="37" spans="1:32" x14ac:dyDescent="0.35">
      <c r="A37" t="s">
        <v>575</v>
      </c>
      <c r="B37" t="s">
        <v>576</v>
      </c>
      <c r="C37" t="s">
        <v>577</v>
      </c>
      <c r="D37" t="s">
        <v>28</v>
      </c>
      <c r="E37" t="s">
        <v>29</v>
      </c>
      <c r="F37">
        <v>200</v>
      </c>
      <c r="G37">
        <v>9</v>
      </c>
      <c r="H37">
        <v>4</v>
      </c>
      <c r="I37">
        <v>2023</v>
      </c>
      <c r="J37" t="s">
        <v>1878</v>
      </c>
      <c r="K37" t="s">
        <v>647</v>
      </c>
      <c r="L37" t="s">
        <v>128</v>
      </c>
      <c r="M37" t="s">
        <v>270</v>
      </c>
      <c r="N37" t="s">
        <v>130</v>
      </c>
      <c r="O37" t="s">
        <v>33</v>
      </c>
      <c r="P37" t="s">
        <v>80</v>
      </c>
      <c r="Q37" t="s">
        <v>81</v>
      </c>
      <c r="R37">
        <v>1</v>
      </c>
      <c r="S37">
        <v>26995</v>
      </c>
      <c r="T37">
        <v>0</v>
      </c>
      <c r="U37">
        <v>1350</v>
      </c>
      <c r="V37">
        <v>26995</v>
      </c>
      <c r="W37" t="s">
        <v>566</v>
      </c>
      <c r="X37" t="s">
        <v>36</v>
      </c>
      <c r="Y37" t="s">
        <v>37</v>
      </c>
      <c r="Z37">
        <v>14508.668644067795</v>
      </c>
      <c r="AA37" t="s">
        <v>567</v>
      </c>
      <c r="AB37" t="s">
        <v>38</v>
      </c>
      <c r="AC37">
        <v>0</v>
      </c>
      <c r="AD37">
        <v>0</v>
      </c>
      <c r="AE37" t="s">
        <v>38</v>
      </c>
      <c r="AF37" t="s">
        <v>39</v>
      </c>
    </row>
    <row r="38" spans="1:32" x14ac:dyDescent="0.35">
      <c r="A38" t="s">
        <v>575</v>
      </c>
      <c r="B38" t="s">
        <v>576</v>
      </c>
      <c r="C38" t="s">
        <v>577</v>
      </c>
      <c r="D38" t="s">
        <v>28</v>
      </c>
      <c r="E38" t="s">
        <v>29</v>
      </c>
      <c r="F38">
        <v>373</v>
      </c>
      <c r="G38">
        <v>18</v>
      </c>
      <c r="H38">
        <v>4</v>
      </c>
      <c r="I38">
        <v>2023</v>
      </c>
      <c r="J38" t="s">
        <v>1873</v>
      </c>
      <c r="K38" t="s">
        <v>648</v>
      </c>
      <c r="L38" t="s">
        <v>128</v>
      </c>
      <c r="M38" t="s">
        <v>408</v>
      </c>
      <c r="N38" t="s">
        <v>130</v>
      </c>
      <c r="O38" t="s">
        <v>33</v>
      </c>
      <c r="P38" t="s">
        <v>649</v>
      </c>
      <c r="Q38" t="s">
        <v>650</v>
      </c>
      <c r="R38">
        <v>1</v>
      </c>
      <c r="S38">
        <v>26995</v>
      </c>
      <c r="T38">
        <v>0</v>
      </c>
      <c r="U38">
        <v>0</v>
      </c>
      <c r="V38">
        <v>26995</v>
      </c>
      <c r="W38" t="s">
        <v>566</v>
      </c>
      <c r="X38" t="s">
        <v>36</v>
      </c>
      <c r="Y38" t="s">
        <v>37</v>
      </c>
      <c r="Z38">
        <v>14508.668644067795</v>
      </c>
      <c r="AA38" t="s">
        <v>567</v>
      </c>
      <c r="AB38" t="s">
        <v>38</v>
      </c>
      <c r="AC38">
        <v>0</v>
      </c>
      <c r="AD38">
        <v>0</v>
      </c>
      <c r="AE38" t="s">
        <v>38</v>
      </c>
      <c r="AF38" t="s">
        <v>39</v>
      </c>
    </row>
    <row r="39" spans="1:32" x14ac:dyDescent="0.35">
      <c r="A39" t="s">
        <v>575</v>
      </c>
      <c r="B39" t="s">
        <v>576</v>
      </c>
      <c r="C39" t="s">
        <v>577</v>
      </c>
      <c r="D39" t="s">
        <v>40</v>
      </c>
      <c r="E39" t="s">
        <v>29</v>
      </c>
      <c r="F39">
        <v>369</v>
      </c>
      <c r="G39">
        <v>18</v>
      </c>
      <c r="H39">
        <v>4</v>
      </c>
      <c r="I39">
        <v>2023</v>
      </c>
      <c r="J39" t="s">
        <v>1873</v>
      </c>
      <c r="K39" t="s">
        <v>651</v>
      </c>
      <c r="L39" t="s">
        <v>128</v>
      </c>
      <c r="M39" t="s">
        <v>408</v>
      </c>
      <c r="N39" t="s">
        <v>130</v>
      </c>
      <c r="O39" t="s">
        <v>33</v>
      </c>
      <c r="P39" t="s">
        <v>652</v>
      </c>
      <c r="Q39" t="s">
        <v>653</v>
      </c>
      <c r="R39">
        <v>1</v>
      </c>
      <c r="S39">
        <v>26995</v>
      </c>
      <c r="T39">
        <v>0</v>
      </c>
      <c r="U39">
        <v>0</v>
      </c>
      <c r="V39">
        <v>26995</v>
      </c>
      <c r="W39" t="s">
        <v>566</v>
      </c>
      <c r="X39" t="s">
        <v>43</v>
      </c>
      <c r="Y39" t="s">
        <v>37</v>
      </c>
      <c r="Z39">
        <v>14508.668644067795</v>
      </c>
      <c r="AA39" t="s">
        <v>630</v>
      </c>
      <c r="AB39" t="s">
        <v>38</v>
      </c>
      <c r="AC39">
        <v>0</v>
      </c>
      <c r="AD39">
        <v>0</v>
      </c>
      <c r="AE39" t="s">
        <v>38</v>
      </c>
      <c r="AF39" t="s">
        <v>39</v>
      </c>
    </row>
    <row r="40" spans="1:32" x14ac:dyDescent="0.35">
      <c r="A40" t="s">
        <v>575</v>
      </c>
      <c r="B40" t="s">
        <v>576</v>
      </c>
      <c r="C40" t="s">
        <v>577</v>
      </c>
      <c r="D40" t="s">
        <v>28</v>
      </c>
      <c r="E40" t="s">
        <v>29</v>
      </c>
      <c r="F40">
        <v>432</v>
      </c>
      <c r="G40">
        <v>22</v>
      </c>
      <c r="H40">
        <v>4</v>
      </c>
      <c r="I40">
        <v>2023</v>
      </c>
      <c r="J40" t="s">
        <v>1887</v>
      </c>
      <c r="K40" t="s">
        <v>654</v>
      </c>
      <c r="L40" t="s">
        <v>128</v>
      </c>
      <c r="M40" t="s">
        <v>408</v>
      </c>
      <c r="N40" t="s">
        <v>130</v>
      </c>
      <c r="O40" t="s">
        <v>33</v>
      </c>
      <c r="P40" t="s">
        <v>655</v>
      </c>
      <c r="Q40" t="s">
        <v>655</v>
      </c>
      <c r="R40">
        <v>1</v>
      </c>
      <c r="S40">
        <v>26995</v>
      </c>
      <c r="T40">
        <v>2700</v>
      </c>
      <c r="U40">
        <v>0</v>
      </c>
      <c r="V40">
        <v>24295</v>
      </c>
      <c r="W40" t="s">
        <v>566</v>
      </c>
      <c r="X40" t="s">
        <v>36</v>
      </c>
      <c r="Y40" t="s">
        <v>37</v>
      </c>
      <c r="Z40">
        <v>13057.533050847456</v>
      </c>
      <c r="AA40" t="s">
        <v>567</v>
      </c>
      <c r="AB40" t="s">
        <v>48</v>
      </c>
      <c r="AC40">
        <v>24295.5</v>
      </c>
      <c r="AD40">
        <v>0</v>
      </c>
      <c r="AE40" t="s">
        <v>48</v>
      </c>
      <c r="AF40" t="s">
        <v>39</v>
      </c>
    </row>
    <row r="41" spans="1:32" x14ac:dyDescent="0.35">
      <c r="A41" t="s">
        <v>575</v>
      </c>
      <c r="B41" t="s">
        <v>576</v>
      </c>
      <c r="C41" t="s">
        <v>577</v>
      </c>
      <c r="D41" t="s">
        <v>658</v>
      </c>
      <c r="E41" t="s">
        <v>29</v>
      </c>
      <c r="F41">
        <v>113</v>
      </c>
      <c r="G41">
        <v>6</v>
      </c>
      <c r="H41">
        <v>4</v>
      </c>
      <c r="I41">
        <v>2023</v>
      </c>
      <c r="J41" t="s">
        <v>1890</v>
      </c>
      <c r="K41" t="s">
        <v>659</v>
      </c>
      <c r="L41" t="s">
        <v>128</v>
      </c>
      <c r="M41" t="s">
        <v>129</v>
      </c>
      <c r="N41" t="s">
        <v>130</v>
      </c>
      <c r="O41" t="s">
        <v>136</v>
      </c>
      <c r="P41" t="s">
        <v>660</v>
      </c>
      <c r="Q41" t="s">
        <v>660</v>
      </c>
      <c r="R41">
        <v>1</v>
      </c>
      <c r="S41">
        <v>25995</v>
      </c>
      <c r="T41">
        <v>0</v>
      </c>
      <c r="U41">
        <v>1500</v>
      </c>
      <c r="V41">
        <v>25995</v>
      </c>
      <c r="W41" t="s">
        <v>566</v>
      </c>
      <c r="X41" t="s">
        <v>661</v>
      </c>
      <c r="Y41" t="s">
        <v>140</v>
      </c>
      <c r="Z41">
        <v>16310.761016949151</v>
      </c>
      <c r="AA41" t="s">
        <v>662</v>
      </c>
      <c r="AB41" t="s">
        <v>38</v>
      </c>
      <c r="AC41">
        <v>0</v>
      </c>
      <c r="AD41">
        <v>0</v>
      </c>
      <c r="AE41" t="s">
        <v>38</v>
      </c>
      <c r="AF41" t="s">
        <v>39</v>
      </c>
    </row>
    <row r="42" spans="1:32" x14ac:dyDescent="0.35">
      <c r="A42" t="s">
        <v>575</v>
      </c>
      <c r="B42" t="s">
        <v>576</v>
      </c>
      <c r="C42" t="s">
        <v>577</v>
      </c>
      <c r="D42" t="s">
        <v>28</v>
      </c>
      <c r="E42" t="s">
        <v>29</v>
      </c>
      <c r="F42">
        <v>339</v>
      </c>
      <c r="G42">
        <v>16</v>
      </c>
      <c r="H42">
        <v>4</v>
      </c>
      <c r="I42">
        <v>2023</v>
      </c>
      <c r="J42" t="s">
        <v>1876</v>
      </c>
      <c r="K42" t="s">
        <v>663</v>
      </c>
      <c r="L42" t="s">
        <v>128</v>
      </c>
      <c r="M42" t="s">
        <v>408</v>
      </c>
      <c r="N42" t="s">
        <v>130</v>
      </c>
      <c r="O42" t="s">
        <v>33</v>
      </c>
      <c r="P42" t="s">
        <v>664</v>
      </c>
      <c r="Q42" t="s">
        <v>664</v>
      </c>
      <c r="R42">
        <v>1</v>
      </c>
      <c r="S42">
        <v>25995</v>
      </c>
      <c r="T42">
        <v>10398</v>
      </c>
      <c r="U42">
        <v>0</v>
      </c>
      <c r="V42">
        <v>15597</v>
      </c>
      <c r="W42" t="s">
        <v>566</v>
      </c>
      <c r="X42" t="s">
        <v>36</v>
      </c>
      <c r="Y42" t="s">
        <v>37</v>
      </c>
      <c r="Z42">
        <v>8382.7266101694913</v>
      </c>
      <c r="AA42" t="s">
        <v>567</v>
      </c>
      <c r="AB42" t="s">
        <v>48</v>
      </c>
      <c r="AC42">
        <v>0</v>
      </c>
      <c r="AD42">
        <v>0</v>
      </c>
      <c r="AE42" t="s">
        <v>48</v>
      </c>
      <c r="AF42" t="s">
        <v>49</v>
      </c>
    </row>
    <row r="43" spans="1:32" x14ac:dyDescent="0.35">
      <c r="A43" t="s">
        <v>561</v>
      </c>
      <c r="B43" t="s">
        <v>562</v>
      </c>
      <c r="C43" t="s">
        <v>563</v>
      </c>
      <c r="D43" t="s">
        <v>615</v>
      </c>
      <c r="E43" t="s">
        <v>29</v>
      </c>
      <c r="F43">
        <v>125</v>
      </c>
      <c r="G43">
        <v>18</v>
      </c>
      <c r="H43">
        <v>4</v>
      </c>
      <c r="I43">
        <v>2023</v>
      </c>
      <c r="J43" t="s">
        <v>1873</v>
      </c>
      <c r="K43" t="s">
        <v>665</v>
      </c>
      <c r="L43" t="s">
        <v>128</v>
      </c>
      <c r="M43" t="s">
        <v>408</v>
      </c>
      <c r="N43" t="s">
        <v>130</v>
      </c>
      <c r="O43" t="s">
        <v>136</v>
      </c>
      <c r="P43" t="s">
        <v>657</v>
      </c>
      <c r="Q43" t="s">
        <v>657</v>
      </c>
      <c r="R43">
        <v>1</v>
      </c>
      <c r="S43">
        <v>25995</v>
      </c>
      <c r="T43">
        <v>0</v>
      </c>
      <c r="U43">
        <v>0</v>
      </c>
      <c r="V43">
        <v>25995</v>
      </c>
      <c r="W43" t="s">
        <v>566</v>
      </c>
      <c r="X43" t="s">
        <v>618</v>
      </c>
      <c r="Y43" t="s">
        <v>140</v>
      </c>
      <c r="Z43">
        <v>16310.761016949151</v>
      </c>
      <c r="AA43" t="s">
        <v>619</v>
      </c>
      <c r="AB43" t="s">
        <v>38</v>
      </c>
      <c r="AC43">
        <v>0</v>
      </c>
      <c r="AD43">
        <v>0</v>
      </c>
      <c r="AE43" t="s">
        <v>38</v>
      </c>
      <c r="AF43" t="s">
        <v>39</v>
      </c>
    </row>
    <row r="44" spans="1:32" x14ac:dyDescent="0.35">
      <c r="A44" t="s">
        <v>561</v>
      </c>
      <c r="B44" t="s">
        <v>562</v>
      </c>
      <c r="C44" t="s">
        <v>563</v>
      </c>
      <c r="D44" t="s">
        <v>615</v>
      </c>
      <c r="E44" t="s">
        <v>29</v>
      </c>
      <c r="F44">
        <v>126</v>
      </c>
      <c r="G44">
        <v>18</v>
      </c>
      <c r="H44">
        <v>4</v>
      </c>
      <c r="I44">
        <v>2023</v>
      </c>
      <c r="J44" t="s">
        <v>1873</v>
      </c>
      <c r="K44" t="s">
        <v>665</v>
      </c>
      <c r="L44" t="s">
        <v>128</v>
      </c>
      <c r="M44" t="s">
        <v>408</v>
      </c>
      <c r="N44" t="s">
        <v>130</v>
      </c>
      <c r="O44" t="s">
        <v>136</v>
      </c>
      <c r="P44" t="s">
        <v>657</v>
      </c>
      <c r="Q44" t="s">
        <v>657</v>
      </c>
      <c r="R44">
        <v>1</v>
      </c>
      <c r="S44">
        <v>25995</v>
      </c>
      <c r="T44">
        <v>0</v>
      </c>
      <c r="U44">
        <v>0</v>
      </c>
      <c r="V44">
        <v>25995</v>
      </c>
      <c r="W44" t="s">
        <v>566</v>
      </c>
      <c r="X44" t="s">
        <v>618</v>
      </c>
      <c r="Y44" t="s">
        <v>140</v>
      </c>
      <c r="Z44">
        <v>16310.761016949151</v>
      </c>
      <c r="AA44" t="s">
        <v>619</v>
      </c>
      <c r="AB44" t="s">
        <v>38</v>
      </c>
      <c r="AC44">
        <v>0</v>
      </c>
      <c r="AD44">
        <v>0</v>
      </c>
      <c r="AE44" t="s">
        <v>38</v>
      </c>
      <c r="AF44" t="s">
        <v>39</v>
      </c>
    </row>
    <row r="45" spans="1:32" x14ac:dyDescent="0.35">
      <c r="A45" t="s">
        <v>97</v>
      </c>
      <c r="B45" t="s">
        <v>98</v>
      </c>
      <c r="C45" t="s">
        <v>99</v>
      </c>
      <c r="D45" t="s">
        <v>135</v>
      </c>
      <c r="E45" t="s">
        <v>29</v>
      </c>
      <c r="F45">
        <v>9</v>
      </c>
      <c r="G45">
        <v>2</v>
      </c>
      <c r="H45">
        <v>4</v>
      </c>
      <c r="I45">
        <v>2023</v>
      </c>
      <c r="J45" t="s">
        <v>1888</v>
      </c>
      <c r="K45" t="s">
        <v>666</v>
      </c>
      <c r="L45" t="s">
        <v>128</v>
      </c>
      <c r="M45" t="s">
        <v>129</v>
      </c>
      <c r="N45" t="s">
        <v>130</v>
      </c>
      <c r="O45" t="s">
        <v>136</v>
      </c>
      <c r="P45" t="s">
        <v>137</v>
      </c>
      <c r="Q45" t="s">
        <v>138</v>
      </c>
      <c r="R45">
        <v>1</v>
      </c>
      <c r="S45">
        <v>24995</v>
      </c>
      <c r="T45">
        <v>0</v>
      </c>
      <c r="U45">
        <v>0</v>
      </c>
      <c r="V45">
        <v>24995</v>
      </c>
      <c r="W45" t="s">
        <v>35</v>
      </c>
      <c r="X45" t="s">
        <v>139</v>
      </c>
      <c r="Y45" t="s">
        <v>140</v>
      </c>
      <c r="Z45">
        <v>15683.303389830508</v>
      </c>
      <c r="AA45" t="s">
        <v>667</v>
      </c>
      <c r="AB45" t="s">
        <v>38</v>
      </c>
      <c r="AC45">
        <v>0</v>
      </c>
      <c r="AD45">
        <v>0</v>
      </c>
      <c r="AE45" t="s">
        <v>38</v>
      </c>
      <c r="AF45" t="s">
        <v>39</v>
      </c>
    </row>
    <row r="46" spans="1:32" x14ac:dyDescent="0.35">
      <c r="A46" t="s">
        <v>668</v>
      </c>
      <c r="B46" t="s">
        <v>669</v>
      </c>
      <c r="C46" t="s">
        <v>670</v>
      </c>
      <c r="D46" t="s">
        <v>135</v>
      </c>
      <c r="E46" t="s">
        <v>29</v>
      </c>
      <c r="F46">
        <v>27</v>
      </c>
      <c r="G46">
        <v>5</v>
      </c>
      <c r="H46">
        <v>4</v>
      </c>
      <c r="I46">
        <v>2023</v>
      </c>
      <c r="J46" t="s">
        <v>1883</v>
      </c>
      <c r="K46" t="s">
        <v>671</v>
      </c>
      <c r="L46" t="s">
        <v>128</v>
      </c>
      <c r="M46" t="s">
        <v>129</v>
      </c>
      <c r="N46" t="s">
        <v>130</v>
      </c>
      <c r="O46" t="s">
        <v>136</v>
      </c>
      <c r="P46" t="s">
        <v>137</v>
      </c>
      <c r="Q46" t="s">
        <v>138</v>
      </c>
      <c r="R46">
        <v>1</v>
      </c>
      <c r="S46">
        <v>24995</v>
      </c>
      <c r="T46">
        <v>0</v>
      </c>
      <c r="U46">
        <v>0</v>
      </c>
      <c r="V46">
        <v>24995</v>
      </c>
      <c r="W46" t="s">
        <v>566</v>
      </c>
      <c r="X46" t="s">
        <v>139</v>
      </c>
      <c r="Y46" t="s">
        <v>140</v>
      </c>
      <c r="Z46">
        <v>15683.303389830508</v>
      </c>
      <c r="AA46" t="s">
        <v>667</v>
      </c>
      <c r="AB46" t="s">
        <v>38</v>
      </c>
      <c r="AC46">
        <v>0</v>
      </c>
      <c r="AD46">
        <v>0</v>
      </c>
      <c r="AE46" t="s">
        <v>38</v>
      </c>
      <c r="AF46" t="s">
        <v>39</v>
      </c>
    </row>
    <row r="47" spans="1:32" x14ac:dyDescent="0.35">
      <c r="A47" t="s">
        <v>668</v>
      </c>
      <c r="B47" t="s">
        <v>669</v>
      </c>
      <c r="C47" t="s">
        <v>670</v>
      </c>
      <c r="D47" t="s">
        <v>135</v>
      </c>
      <c r="E47" t="s">
        <v>29</v>
      </c>
      <c r="F47">
        <v>37</v>
      </c>
      <c r="G47">
        <v>7</v>
      </c>
      <c r="H47">
        <v>4</v>
      </c>
      <c r="I47">
        <v>2023</v>
      </c>
      <c r="J47" t="s">
        <v>1879</v>
      </c>
      <c r="K47" t="s">
        <v>671</v>
      </c>
      <c r="L47" t="s">
        <v>128</v>
      </c>
      <c r="M47" t="s">
        <v>129</v>
      </c>
      <c r="N47" t="s">
        <v>130</v>
      </c>
      <c r="O47" t="s">
        <v>136</v>
      </c>
      <c r="P47" t="s">
        <v>137</v>
      </c>
      <c r="Q47" t="s">
        <v>138</v>
      </c>
      <c r="R47">
        <v>1</v>
      </c>
      <c r="S47">
        <v>24995</v>
      </c>
      <c r="T47">
        <v>0</v>
      </c>
      <c r="U47">
        <v>0</v>
      </c>
      <c r="V47">
        <v>24995</v>
      </c>
      <c r="W47" t="s">
        <v>566</v>
      </c>
      <c r="X47" t="s">
        <v>139</v>
      </c>
      <c r="Y47" t="s">
        <v>140</v>
      </c>
      <c r="Z47">
        <v>15683.303389830508</v>
      </c>
      <c r="AA47" t="s">
        <v>667</v>
      </c>
      <c r="AB47" t="s">
        <v>38</v>
      </c>
      <c r="AC47">
        <v>0</v>
      </c>
      <c r="AD47">
        <v>0</v>
      </c>
      <c r="AE47" t="s">
        <v>38</v>
      </c>
      <c r="AF47" t="s">
        <v>39</v>
      </c>
    </row>
    <row r="48" spans="1:32" x14ac:dyDescent="0.35">
      <c r="A48" t="s">
        <v>25</v>
      </c>
      <c r="B48" t="s">
        <v>26</v>
      </c>
      <c r="C48" t="s">
        <v>27</v>
      </c>
      <c r="D48" t="s">
        <v>135</v>
      </c>
      <c r="E48" t="s">
        <v>29</v>
      </c>
      <c r="F48">
        <v>142</v>
      </c>
      <c r="G48">
        <v>11</v>
      </c>
      <c r="H48">
        <v>4</v>
      </c>
      <c r="I48">
        <v>2023</v>
      </c>
      <c r="J48" t="s">
        <v>1891</v>
      </c>
      <c r="K48" t="s">
        <v>672</v>
      </c>
      <c r="L48" t="s">
        <v>128</v>
      </c>
      <c r="M48" t="s">
        <v>270</v>
      </c>
      <c r="N48" t="s">
        <v>130</v>
      </c>
      <c r="O48" t="s">
        <v>136</v>
      </c>
      <c r="P48" t="s">
        <v>137</v>
      </c>
      <c r="Q48" t="s">
        <v>138</v>
      </c>
      <c r="R48">
        <v>1</v>
      </c>
      <c r="S48">
        <v>24995</v>
      </c>
      <c r="T48">
        <v>0</v>
      </c>
      <c r="U48">
        <v>0</v>
      </c>
      <c r="V48">
        <v>24995</v>
      </c>
      <c r="W48" t="s">
        <v>35</v>
      </c>
      <c r="X48" t="s">
        <v>139</v>
      </c>
      <c r="Y48" t="s">
        <v>140</v>
      </c>
      <c r="Z48">
        <v>15683.303389830508</v>
      </c>
      <c r="AA48" t="s">
        <v>667</v>
      </c>
      <c r="AB48" t="s">
        <v>38</v>
      </c>
      <c r="AC48">
        <v>0</v>
      </c>
      <c r="AD48">
        <v>0</v>
      </c>
      <c r="AE48" t="s">
        <v>38</v>
      </c>
      <c r="AF48" t="s">
        <v>39</v>
      </c>
    </row>
    <row r="49" spans="1:32" x14ac:dyDescent="0.35">
      <c r="A49" t="s">
        <v>575</v>
      </c>
      <c r="B49" t="s">
        <v>576</v>
      </c>
      <c r="C49" t="s">
        <v>577</v>
      </c>
      <c r="D49" t="s">
        <v>135</v>
      </c>
      <c r="E49" t="s">
        <v>29</v>
      </c>
      <c r="F49">
        <v>400</v>
      </c>
      <c r="G49">
        <v>20</v>
      </c>
      <c r="H49">
        <v>4</v>
      </c>
      <c r="I49">
        <v>2023</v>
      </c>
      <c r="J49" t="s">
        <v>1881</v>
      </c>
      <c r="K49" t="s">
        <v>673</v>
      </c>
      <c r="L49" t="s">
        <v>128</v>
      </c>
      <c r="M49" t="s">
        <v>408</v>
      </c>
      <c r="N49" t="s">
        <v>130</v>
      </c>
      <c r="O49" t="s">
        <v>136</v>
      </c>
      <c r="P49" t="s">
        <v>137</v>
      </c>
      <c r="Q49" t="s">
        <v>138</v>
      </c>
      <c r="R49">
        <v>1</v>
      </c>
      <c r="S49">
        <v>24995</v>
      </c>
      <c r="T49">
        <v>0</v>
      </c>
      <c r="U49">
        <v>0</v>
      </c>
      <c r="V49">
        <v>24995</v>
      </c>
      <c r="W49" t="s">
        <v>566</v>
      </c>
      <c r="X49" t="s">
        <v>139</v>
      </c>
      <c r="Y49" t="s">
        <v>140</v>
      </c>
      <c r="Z49">
        <v>15683.303389830508</v>
      </c>
      <c r="AA49" t="s">
        <v>667</v>
      </c>
      <c r="AB49" t="s">
        <v>38</v>
      </c>
      <c r="AC49">
        <v>0</v>
      </c>
      <c r="AD49">
        <v>0</v>
      </c>
      <c r="AE49" t="s">
        <v>38</v>
      </c>
      <c r="AF49" t="s">
        <v>39</v>
      </c>
    </row>
    <row r="50" spans="1:32" x14ac:dyDescent="0.35">
      <c r="A50" t="s">
        <v>568</v>
      </c>
      <c r="B50" t="s">
        <v>569</v>
      </c>
      <c r="C50" t="s">
        <v>570</v>
      </c>
      <c r="D50" t="s">
        <v>40</v>
      </c>
      <c r="E50" t="s">
        <v>29</v>
      </c>
      <c r="F50">
        <v>121</v>
      </c>
      <c r="G50">
        <v>23</v>
      </c>
      <c r="H50">
        <v>4</v>
      </c>
      <c r="I50">
        <v>2023</v>
      </c>
      <c r="J50" t="s">
        <v>1874</v>
      </c>
      <c r="K50" t="s">
        <v>674</v>
      </c>
      <c r="L50" t="s">
        <v>128</v>
      </c>
      <c r="M50" t="s">
        <v>515</v>
      </c>
      <c r="N50" t="s">
        <v>130</v>
      </c>
      <c r="O50" t="s">
        <v>33</v>
      </c>
      <c r="P50" t="s">
        <v>675</v>
      </c>
      <c r="Q50" t="s">
        <v>675</v>
      </c>
      <c r="R50">
        <v>1</v>
      </c>
      <c r="S50">
        <v>24495</v>
      </c>
      <c r="T50">
        <v>9798</v>
      </c>
      <c r="U50">
        <v>0</v>
      </c>
      <c r="V50">
        <v>14697</v>
      </c>
      <c r="W50" t="s">
        <v>566</v>
      </c>
      <c r="X50" t="s">
        <v>43</v>
      </c>
      <c r="Y50" t="s">
        <v>37</v>
      </c>
      <c r="Z50">
        <v>7899.0147457627118</v>
      </c>
      <c r="AA50" t="s">
        <v>630</v>
      </c>
      <c r="AB50" t="s">
        <v>48</v>
      </c>
      <c r="AC50">
        <v>0</v>
      </c>
      <c r="AD50">
        <v>0</v>
      </c>
      <c r="AE50" t="s">
        <v>48</v>
      </c>
      <c r="AF50" t="s">
        <v>49</v>
      </c>
    </row>
    <row r="51" spans="1:32" x14ac:dyDescent="0.35">
      <c r="A51" t="s">
        <v>25</v>
      </c>
      <c r="B51" t="s">
        <v>26</v>
      </c>
      <c r="C51" t="s">
        <v>27</v>
      </c>
      <c r="D51" t="s">
        <v>28</v>
      </c>
      <c r="E51" t="s">
        <v>29</v>
      </c>
      <c r="F51">
        <v>265</v>
      </c>
      <c r="G51">
        <v>23</v>
      </c>
      <c r="H51">
        <v>4</v>
      </c>
      <c r="I51">
        <v>2023</v>
      </c>
      <c r="J51" t="s">
        <v>1874</v>
      </c>
      <c r="K51" t="s">
        <v>676</v>
      </c>
      <c r="L51" t="s">
        <v>128</v>
      </c>
      <c r="M51" t="s">
        <v>515</v>
      </c>
      <c r="N51" t="s">
        <v>130</v>
      </c>
      <c r="O51" t="s">
        <v>33</v>
      </c>
      <c r="P51" t="s">
        <v>522</v>
      </c>
      <c r="Q51" t="s">
        <v>523</v>
      </c>
      <c r="R51">
        <v>1</v>
      </c>
      <c r="S51">
        <v>24495</v>
      </c>
      <c r="T51">
        <v>0</v>
      </c>
      <c r="U51">
        <v>1715</v>
      </c>
      <c r="V51">
        <v>24495</v>
      </c>
      <c r="W51" t="s">
        <v>35</v>
      </c>
      <c r="X51" t="s">
        <v>36</v>
      </c>
      <c r="Y51" t="s">
        <v>37</v>
      </c>
      <c r="Z51">
        <v>13165.024576271186</v>
      </c>
      <c r="AA51" t="s">
        <v>567</v>
      </c>
      <c r="AB51" t="s">
        <v>38</v>
      </c>
      <c r="AC51">
        <v>0</v>
      </c>
      <c r="AD51">
        <v>0</v>
      </c>
      <c r="AE51" t="s">
        <v>38</v>
      </c>
      <c r="AF51" t="s">
        <v>39</v>
      </c>
    </row>
    <row r="52" spans="1:32" x14ac:dyDescent="0.35">
      <c r="A52" t="s">
        <v>575</v>
      </c>
      <c r="B52" t="s">
        <v>576</v>
      </c>
      <c r="C52" t="s">
        <v>577</v>
      </c>
      <c r="D52" t="s">
        <v>40</v>
      </c>
      <c r="E52" t="s">
        <v>29</v>
      </c>
      <c r="F52">
        <v>131</v>
      </c>
      <c r="G52">
        <v>7</v>
      </c>
      <c r="H52">
        <v>4</v>
      </c>
      <c r="I52">
        <v>2023</v>
      </c>
      <c r="J52" t="s">
        <v>1879</v>
      </c>
      <c r="K52" t="s">
        <v>682</v>
      </c>
      <c r="L52" t="s">
        <v>128</v>
      </c>
      <c r="M52" t="s">
        <v>129</v>
      </c>
      <c r="N52" t="s">
        <v>130</v>
      </c>
      <c r="O52" t="s">
        <v>33</v>
      </c>
      <c r="P52" t="s">
        <v>268</v>
      </c>
      <c r="Q52" t="s">
        <v>269</v>
      </c>
      <c r="R52">
        <v>1</v>
      </c>
      <c r="S52">
        <v>23995</v>
      </c>
      <c r="T52">
        <v>2400</v>
      </c>
      <c r="U52">
        <v>0</v>
      </c>
      <c r="V52">
        <v>21595</v>
      </c>
      <c r="W52" t="s">
        <v>566</v>
      </c>
      <c r="X52" t="s">
        <v>43</v>
      </c>
      <c r="Y52" t="s">
        <v>37</v>
      </c>
      <c r="Z52">
        <v>11606.397457627118</v>
      </c>
      <c r="AA52" t="s">
        <v>630</v>
      </c>
      <c r="AB52" t="s">
        <v>48</v>
      </c>
      <c r="AC52">
        <v>21595.5</v>
      </c>
      <c r="AD52">
        <v>0</v>
      </c>
      <c r="AE52" t="s">
        <v>48</v>
      </c>
      <c r="AF52" t="s">
        <v>39</v>
      </c>
    </row>
    <row r="53" spans="1:32" x14ac:dyDescent="0.35">
      <c r="A53" t="s">
        <v>97</v>
      </c>
      <c r="B53" t="s">
        <v>98</v>
      </c>
      <c r="C53" t="s">
        <v>99</v>
      </c>
      <c r="D53" t="s">
        <v>135</v>
      </c>
      <c r="E53" t="s">
        <v>29</v>
      </c>
      <c r="F53">
        <v>35</v>
      </c>
      <c r="G53">
        <v>8</v>
      </c>
      <c r="H53">
        <v>4</v>
      </c>
      <c r="I53">
        <v>2023</v>
      </c>
      <c r="J53" t="s">
        <v>1880</v>
      </c>
      <c r="K53" t="s">
        <v>683</v>
      </c>
      <c r="L53" t="s">
        <v>128</v>
      </c>
      <c r="M53" t="s">
        <v>129</v>
      </c>
      <c r="N53" t="s">
        <v>130</v>
      </c>
      <c r="O53" t="s">
        <v>136</v>
      </c>
      <c r="P53" t="s">
        <v>238</v>
      </c>
      <c r="Q53" t="s">
        <v>239</v>
      </c>
      <c r="R53">
        <v>1</v>
      </c>
      <c r="S53">
        <v>23995</v>
      </c>
      <c r="T53">
        <v>0</v>
      </c>
      <c r="U53">
        <v>0</v>
      </c>
      <c r="V53">
        <v>23995</v>
      </c>
      <c r="W53" t="s">
        <v>35</v>
      </c>
      <c r="X53" t="s">
        <v>139</v>
      </c>
      <c r="Y53" t="s">
        <v>140</v>
      </c>
      <c r="Z53">
        <v>15055.845762711862</v>
      </c>
      <c r="AA53" t="s">
        <v>667</v>
      </c>
      <c r="AB53" t="s">
        <v>38</v>
      </c>
      <c r="AC53">
        <v>0</v>
      </c>
      <c r="AD53">
        <v>0</v>
      </c>
      <c r="AE53" t="s">
        <v>38</v>
      </c>
      <c r="AF53" t="s">
        <v>39</v>
      </c>
    </row>
    <row r="54" spans="1:32" x14ac:dyDescent="0.35">
      <c r="A54" t="s">
        <v>25</v>
      </c>
      <c r="B54" t="s">
        <v>26</v>
      </c>
      <c r="C54" t="s">
        <v>27</v>
      </c>
      <c r="D54" t="s">
        <v>40</v>
      </c>
      <c r="E54" t="s">
        <v>29</v>
      </c>
      <c r="F54">
        <v>98</v>
      </c>
      <c r="G54">
        <v>8</v>
      </c>
      <c r="H54">
        <v>4</v>
      </c>
      <c r="I54">
        <v>2023</v>
      </c>
      <c r="J54" t="s">
        <v>1880</v>
      </c>
      <c r="K54" t="s">
        <v>684</v>
      </c>
      <c r="L54" t="s">
        <v>128</v>
      </c>
      <c r="M54" t="s">
        <v>129</v>
      </c>
      <c r="N54" t="s">
        <v>130</v>
      </c>
      <c r="O54" t="s">
        <v>33</v>
      </c>
      <c r="P54" t="s">
        <v>268</v>
      </c>
      <c r="Q54" t="s">
        <v>269</v>
      </c>
      <c r="R54">
        <v>1</v>
      </c>
      <c r="S54">
        <v>23995</v>
      </c>
      <c r="T54">
        <v>0</v>
      </c>
      <c r="U54">
        <v>0</v>
      </c>
      <c r="V54">
        <v>23995</v>
      </c>
      <c r="W54" t="s">
        <v>35</v>
      </c>
      <c r="X54" t="s">
        <v>43</v>
      </c>
      <c r="Y54" t="s">
        <v>37</v>
      </c>
      <c r="Z54">
        <v>12896.295762711863</v>
      </c>
      <c r="AA54" t="s">
        <v>630</v>
      </c>
      <c r="AB54" t="s">
        <v>38</v>
      </c>
      <c r="AC54">
        <v>21595.5</v>
      </c>
      <c r="AD54">
        <v>0</v>
      </c>
      <c r="AE54" t="s">
        <v>38</v>
      </c>
      <c r="AF54" t="s">
        <v>39</v>
      </c>
    </row>
    <row r="55" spans="1:32" x14ac:dyDescent="0.35">
      <c r="A55" t="s">
        <v>585</v>
      </c>
      <c r="B55" t="s">
        <v>586</v>
      </c>
      <c r="C55" t="s">
        <v>587</v>
      </c>
      <c r="D55" t="s">
        <v>40</v>
      </c>
      <c r="E55" t="s">
        <v>29</v>
      </c>
      <c r="F55">
        <v>54</v>
      </c>
      <c r="G55">
        <v>8</v>
      </c>
      <c r="H55">
        <v>4</v>
      </c>
      <c r="I55">
        <v>2023</v>
      </c>
      <c r="J55" t="s">
        <v>1880</v>
      </c>
      <c r="K55" t="s">
        <v>685</v>
      </c>
      <c r="L55" t="s">
        <v>128</v>
      </c>
      <c r="M55" t="s">
        <v>129</v>
      </c>
      <c r="N55" t="s">
        <v>130</v>
      </c>
      <c r="O55" t="s">
        <v>33</v>
      </c>
      <c r="P55" t="s">
        <v>318</v>
      </c>
      <c r="Q55" t="s">
        <v>319</v>
      </c>
      <c r="R55">
        <v>1</v>
      </c>
      <c r="S55">
        <v>23995</v>
      </c>
      <c r="T55">
        <v>2400</v>
      </c>
      <c r="U55">
        <v>600</v>
      </c>
      <c r="V55">
        <v>21595</v>
      </c>
      <c r="W55" t="s">
        <v>566</v>
      </c>
      <c r="X55" t="s">
        <v>43</v>
      </c>
      <c r="Y55" t="s">
        <v>37</v>
      </c>
      <c r="Z55">
        <v>11606.397457627118</v>
      </c>
      <c r="AA55" t="s">
        <v>630</v>
      </c>
      <c r="AB55" t="s">
        <v>48</v>
      </c>
      <c r="AC55">
        <v>21595.5</v>
      </c>
      <c r="AD55">
        <v>0</v>
      </c>
      <c r="AE55" t="s">
        <v>48</v>
      </c>
      <c r="AF55" t="s">
        <v>39</v>
      </c>
    </row>
    <row r="56" spans="1:32" x14ac:dyDescent="0.35">
      <c r="A56" t="s">
        <v>686</v>
      </c>
      <c r="B56" t="s">
        <v>687</v>
      </c>
      <c r="C56" t="s">
        <v>688</v>
      </c>
      <c r="D56" t="s">
        <v>135</v>
      </c>
      <c r="E56" t="s">
        <v>29</v>
      </c>
      <c r="F56">
        <v>20</v>
      </c>
      <c r="G56">
        <v>9</v>
      </c>
      <c r="H56">
        <v>4</v>
      </c>
      <c r="I56">
        <v>2023</v>
      </c>
      <c r="J56" t="s">
        <v>1878</v>
      </c>
      <c r="K56" t="s">
        <v>689</v>
      </c>
      <c r="L56" t="s">
        <v>128</v>
      </c>
      <c r="M56" t="s">
        <v>270</v>
      </c>
      <c r="N56" t="s">
        <v>130</v>
      </c>
      <c r="O56" t="s">
        <v>136</v>
      </c>
      <c r="P56" t="s">
        <v>350</v>
      </c>
      <c r="Q56" t="s">
        <v>350</v>
      </c>
      <c r="R56">
        <v>1</v>
      </c>
      <c r="S56">
        <v>23995</v>
      </c>
      <c r="T56">
        <v>0</v>
      </c>
      <c r="U56">
        <v>1200</v>
      </c>
      <c r="V56">
        <v>23995</v>
      </c>
      <c r="W56" t="s">
        <v>690</v>
      </c>
      <c r="X56" t="s">
        <v>139</v>
      </c>
      <c r="Y56" t="s">
        <v>140</v>
      </c>
      <c r="Z56">
        <v>15055.845762711862</v>
      </c>
      <c r="AA56" t="s">
        <v>667</v>
      </c>
      <c r="AB56" t="s">
        <v>38</v>
      </c>
      <c r="AC56">
        <v>0</v>
      </c>
      <c r="AD56">
        <v>14397</v>
      </c>
      <c r="AE56" t="s">
        <v>38</v>
      </c>
      <c r="AF56" t="s">
        <v>39</v>
      </c>
    </row>
    <row r="57" spans="1:32" x14ac:dyDescent="0.35">
      <c r="A57" t="s">
        <v>63</v>
      </c>
      <c r="B57" t="s">
        <v>64</v>
      </c>
      <c r="C57" t="s">
        <v>65</v>
      </c>
      <c r="D57" t="s">
        <v>40</v>
      </c>
      <c r="E57" t="s">
        <v>29</v>
      </c>
      <c r="F57">
        <v>81</v>
      </c>
      <c r="G57">
        <v>10</v>
      </c>
      <c r="H57">
        <v>4</v>
      </c>
      <c r="I57">
        <v>2023</v>
      </c>
      <c r="J57" t="s">
        <v>1886</v>
      </c>
      <c r="K57" t="s">
        <v>691</v>
      </c>
      <c r="L57" t="s">
        <v>128</v>
      </c>
      <c r="M57" t="s">
        <v>270</v>
      </c>
      <c r="N57" t="s">
        <v>130</v>
      </c>
      <c r="O57" t="s">
        <v>33</v>
      </c>
      <c r="P57" t="s">
        <v>318</v>
      </c>
      <c r="Q57" t="s">
        <v>319</v>
      </c>
      <c r="R57">
        <v>1</v>
      </c>
      <c r="S57">
        <v>23995</v>
      </c>
      <c r="T57">
        <v>2400</v>
      </c>
      <c r="U57">
        <v>0</v>
      </c>
      <c r="V57">
        <v>21595</v>
      </c>
      <c r="W57" t="s">
        <v>35</v>
      </c>
      <c r="X57" t="s">
        <v>43</v>
      </c>
      <c r="Y57" t="s">
        <v>37</v>
      </c>
      <c r="Z57">
        <v>11606.397457627118</v>
      </c>
      <c r="AA57" t="s">
        <v>630</v>
      </c>
      <c r="AB57" t="s">
        <v>48</v>
      </c>
      <c r="AC57">
        <v>21595.5</v>
      </c>
      <c r="AD57">
        <v>0</v>
      </c>
      <c r="AE57" t="s">
        <v>48</v>
      </c>
      <c r="AF57" t="s">
        <v>39</v>
      </c>
    </row>
    <row r="58" spans="1:32" x14ac:dyDescent="0.35">
      <c r="A58" t="s">
        <v>97</v>
      </c>
      <c r="B58" t="s">
        <v>98</v>
      </c>
      <c r="C58" t="s">
        <v>99</v>
      </c>
      <c r="D58" t="s">
        <v>135</v>
      </c>
      <c r="E58" t="s">
        <v>29</v>
      </c>
      <c r="F58">
        <v>54</v>
      </c>
      <c r="G58">
        <v>12</v>
      </c>
      <c r="H58">
        <v>4</v>
      </c>
      <c r="I58">
        <v>2023</v>
      </c>
      <c r="J58" t="s">
        <v>1884</v>
      </c>
      <c r="K58" t="s">
        <v>692</v>
      </c>
      <c r="L58" t="s">
        <v>128</v>
      </c>
      <c r="M58" t="s">
        <v>270</v>
      </c>
      <c r="N58" t="s">
        <v>130</v>
      </c>
      <c r="O58" t="s">
        <v>136</v>
      </c>
      <c r="P58" t="s">
        <v>341</v>
      </c>
      <c r="Q58" t="s">
        <v>341</v>
      </c>
      <c r="R58">
        <v>1</v>
      </c>
      <c r="S58">
        <v>23995</v>
      </c>
      <c r="T58">
        <v>9598</v>
      </c>
      <c r="U58">
        <v>0</v>
      </c>
      <c r="V58">
        <v>14397</v>
      </c>
      <c r="W58" t="s">
        <v>35</v>
      </c>
      <c r="X58" t="s">
        <v>139</v>
      </c>
      <c r="Y58" t="s">
        <v>140</v>
      </c>
      <c r="Z58">
        <v>9033.5074576271181</v>
      </c>
      <c r="AA58" t="s">
        <v>667</v>
      </c>
      <c r="AB58" t="s">
        <v>48</v>
      </c>
      <c r="AC58">
        <v>0</v>
      </c>
      <c r="AD58">
        <v>0</v>
      </c>
      <c r="AE58" t="s">
        <v>48</v>
      </c>
      <c r="AF58" t="s">
        <v>49</v>
      </c>
    </row>
    <row r="59" spans="1:32" x14ac:dyDescent="0.35">
      <c r="A59" t="s">
        <v>63</v>
      </c>
      <c r="B59" t="s">
        <v>64</v>
      </c>
      <c r="C59" t="s">
        <v>65</v>
      </c>
      <c r="D59" t="s">
        <v>135</v>
      </c>
      <c r="E59" t="s">
        <v>29</v>
      </c>
      <c r="F59">
        <v>94</v>
      </c>
      <c r="G59">
        <v>13</v>
      </c>
      <c r="H59">
        <v>4</v>
      </c>
      <c r="I59">
        <v>2023</v>
      </c>
      <c r="J59" t="s">
        <v>1875</v>
      </c>
      <c r="K59" t="s">
        <v>693</v>
      </c>
      <c r="L59" t="s">
        <v>128</v>
      </c>
      <c r="M59" t="s">
        <v>270</v>
      </c>
      <c r="N59" t="s">
        <v>130</v>
      </c>
      <c r="O59" t="s">
        <v>136</v>
      </c>
      <c r="P59" t="s">
        <v>350</v>
      </c>
      <c r="Q59" t="s">
        <v>350</v>
      </c>
      <c r="R59">
        <v>1</v>
      </c>
      <c r="S59">
        <v>23995</v>
      </c>
      <c r="T59">
        <v>0</v>
      </c>
      <c r="U59">
        <v>0</v>
      </c>
      <c r="V59">
        <v>23995</v>
      </c>
      <c r="W59" t="s">
        <v>35</v>
      </c>
      <c r="X59" t="s">
        <v>139</v>
      </c>
      <c r="Y59" t="s">
        <v>140</v>
      </c>
      <c r="Z59">
        <v>15055.845762711862</v>
      </c>
      <c r="AA59" t="s">
        <v>667</v>
      </c>
      <c r="AB59" t="s">
        <v>38</v>
      </c>
      <c r="AC59">
        <v>0</v>
      </c>
      <c r="AD59">
        <v>14397</v>
      </c>
      <c r="AE59" t="s">
        <v>38</v>
      </c>
      <c r="AF59" t="s">
        <v>39</v>
      </c>
    </row>
    <row r="60" spans="1:32" x14ac:dyDescent="0.35">
      <c r="A60" t="s">
        <v>63</v>
      </c>
      <c r="B60" t="s">
        <v>64</v>
      </c>
      <c r="C60" t="s">
        <v>65</v>
      </c>
      <c r="D60" t="s">
        <v>135</v>
      </c>
      <c r="E60" t="s">
        <v>29</v>
      </c>
      <c r="F60">
        <v>96</v>
      </c>
      <c r="G60">
        <v>13</v>
      </c>
      <c r="H60">
        <v>4</v>
      </c>
      <c r="I60">
        <v>2023</v>
      </c>
      <c r="J60" t="s">
        <v>1875</v>
      </c>
      <c r="K60" t="s">
        <v>694</v>
      </c>
      <c r="L60" t="s">
        <v>128</v>
      </c>
      <c r="M60" t="s">
        <v>270</v>
      </c>
      <c r="N60" t="s">
        <v>130</v>
      </c>
      <c r="O60" t="s">
        <v>136</v>
      </c>
      <c r="P60" t="s">
        <v>341</v>
      </c>
      <c r="Q60" t="s">
        <v>341</v>
      </c>
      <c r="R60">
        <v>1</v>
      </c>
      <c r="S60">
        <v>23995</v>
      </c>
      <c r="T60">
        <v>0</v>
      </c>
      <c r="U60">
        <v>0</v>
      </c>
      <c r="V60">
        <v>23995</v>
      </c>
      <c r="W60" t="s">
        <v>35</v>
      </c>
      <c r="X60" t="s">
        <v>139</v>
      </c>
      <c r="Y60" t="s">
        <v>140</v>
      </c>
      <c r="Z60">
        <v>15055.845762711862</v>
      </c>
      <c r="AA60" t="s">
        <v>667</v>
      </c>
      <c r="AB60" t="s">
        <v>38</v>
      </c>
      <c r="AC60">
        <v>0</v>
      </c>
      <c r="AD60">
        <v>0</v>
      </c>
      <c r="AE60" t="s">
        <v>38</v>
      </c>
      <c r="AF60" t="s">
        <v>39</v>
      </c>
    </row>
    <row r="61" spans="1:32" x14ac:dyDescent="0.35">
      <c r="A61" t="s">
        <v>25</v>
      </c>
      <c r="B61" t="s">
        <v>26</v>
      </c>
      <c r="C61" t="s">
        <v>27</v>
      </c>
      <c r="D61" t="s">
        <v>40</v>
      </c>
      <c r="E61" t="s">
        <v>29</v>
      </c>
      <c r="F61">
        <v>180</v>
      </c>
      <c r="G61">
        <v>15</v>
      </c>
      <c r="H61">
        <v>4</v>
      </c>
      <c r="I61">
        <v>2023</v>
      </c>
      <c r="J61" t="s">
        <v>1892</v>
      </c>
      <c r="K61" t="s">
        <v>695</v>
      </c>
      <c r="L61" t="s">
        <v>128</v>
      </c>
      <c r="M61" t="s">
        <v>270</v>
      </c>
      <c r="N61" t="s">
        <v>130</v>
      </c>
      <c r="O61" t="s">
        <v>33</v>
      </c>
      <c r="P61" t="s">
        <v>318</v>
      </c>
      <c r="Q61" t="s">
        <v>319</v>
      </c>
      <c r="R61">
        <v>1</v>
      </c>
      <c r="S61">
        <v>23995</v>
      </c>
      <c r="T61">
        <v>0</v>
      </c>
      <c r="U61">
        <v>0</v>
      </c>
      <c r="V61">
        <v>23995</v>
      </c>
      <c r="W61" t="s">
        <v>35</v>
      </c>
      <c r="X61" t="s">
        <v>43</v>
      </c>
      <c r="Y61" t="s">
        <v>37</v>
      </c>
      <c r="Z61">
        <v>12896.295762711863</v>
      </c>
      <c r="AA61" t="s">
        <v>630</v>
      </c>
      <c r="AB61" t="s">
        <v>38</v>
      </c>
      <c r="AC61">
        <v>21595.5</v>
      </c>
      <c r="AD61">
        <v>0</v>
      </c>
      <c r="AE61" t="s">
        <v>38</v>
      </c>
      <c r="AF61" t="s">
        <v>39</v>
      </c>
    </row>
    <row r="62" spans="1:32" x14ac:dyDescent="0.35">
      <c r="A62" t="s">
        <v>585</v>
      </c>
      <c r="B62" t="s">
        <v>586</v>
      </c>
      <c r="C62" t="s">
        <v>587</v>
      </c>
      <c r="D62" t="s">
        <v>40</v>
      </c>
      <c r="E62" t="s">
        <v>29</v>
      </c>
      <c r="F62">
        <v>105</v>
      </c>
      <c r="G62">
        <v>15</v>
      </c>
      <c r="H62">
        <v>4</v>
      </c>
      <c r="I62">
        <v>2023</v>
      </c>
      <c r="J62" t="s">
        <v>1892</v>
      </c>
      <c r="K62" t="s">
        <v>696</v>
      </c>
      <c r="L62" t="s">
        <v>128</v>
      </c>
      <c r="M62" t="s">
        <v>270</v>
      </c>
      <c r="N62" t="s">
        <v>130</v>
      </c>
      <c r="O62" t="s">
        <v>33</v>
      </c>
      <c r="P62" t="s">
        <v>268</v>
      </c>
      <c r="Q62" t="s">
        <v>269</v>
      </c>
      <c r="R62">
        <v>1</v>
      </c>
      <c r="S62">
        <v>23995</v>
      </c>
      <c r="T62">
        <v>2400</v>
      </c>
      <c r="U62">
        <v>0</v>
      </c>
      <c r="V62">
        <v>21595</v>
      </c>
      <c r="W62" t="s">
        <v>566</v>
      </c>
      <c r="X62" t="s">
        <v>43</v>
      </c>
      <c r="Y62" t="s">
        <v>37</v>
      </c>
      <c r="Z62">
        <v>11606.397457627118</v>
      </c>
      <c r="AA62" t="s">
        <v>630</v>
      </c>
      <c r="AB62" t="s">
        <v>48</v>
      </c>
      <c r="AC62">
        <v>21595.5</v>
      </c>
      <c r="AD62">
        <v>0</v>
      </c>
      <c r="AE62" t="s">
        <v>48</v>
      </c>
      <c r="AF62" t="s">
        <v>39</v>
      </c>
    </row>
    <row r="63" spans="1:32" x14ac:dyDescent="0.35">
      <c r="A63" t="s">
        <v>585</v>
      </c>
      <c r="B63" t="s">
        <v>586</v>
      </c>
      <c r="C63" t="s">
        <v>587</v>
      </c>
      <c r="D63" t="s">
        <v>135</v>
      </c>
      <c r="E63" t="s">
        <v>29</v>
      </c>
      <c r="F63">
        <v>116</v>
      </c>
      <c r="G63">
        <v>16</v>
      </c>
      <c r="H63">
        <v>4</v>
      </c>
      <c r="I63">
        <v>2023</v>
      </c>
      <c r="J63" t="s">
        <v>1876</v>
      </c>
      <c r="K63" t="s">
        <v>697</v>
      </c>
      <c r="L63" t="s">
        <v>128</v>
      </c>
      <c r="M63" t="s">
        <v>408</v>
      </c>
      <c r="N63" t="s">
        <v>130</v>
      </c>
      <c r="O63" t="s">
        <v>136</v>
      </c>
      <c r="P63" t="s">
        <v>698</v>
      </c>
      <c r="Q63" t="s">
        <v>698</v>
      </c>
      <c r="R63">
        <v>1</v>
      </c>
      <c r="S63">
        <v>23995</v>
      </c>
      <c r="T63">
        <v>0</v>
      </c>
      <c r="U63">
        <v>0</v>
      </c>
      <c r="V63">
        <v>23995</v>
      </c>
      <c r="W63" t="s">
        <v>566</v>
      </c>
      <c r="X63" t="s">
        <v>139</v>
      </c>
      <c r="Y63" t="s">
        <v>140</v>
      </c>
      <c r="Z63">
        <v>15055.845762711862</v>
      </c>
      <c r="AA63" t="s">
        <v>667</v>
      </c>
      <c r="AB63" t="s">
        <v>38</v>
      </c>
      <c r="AC63">
        <v>0</v>
      </c>
      <c r="AD63">
        <v>0</v>
      </c>
      <c r="AE63" t="s">
        <v>38</v>
      </c>
      <c r="AF63" t="s">
        <v>39</v>
      </c>
    </row>
    <row r="64" spans="1:32" x14ac:dyDescent="0.35">
      <c r="A64" t="s">
        <v>568</v>
      </c>
      <c r="B64" t="s">
        <v>569</v>
      </c>
      <c r="C64" t="s">
        <v>570</v>
      </c>
      <c r="D64" t="s">
        <v>40</v>
      </c>
      <c r="E64" t="s">
        <v>29</v>
      </c>
      <c r="F64">
        <v>77</v>
      </c>
      <c r="G64">
        <v>16</v>
      </c>
      <c r="H64">
        <v>4</v>
      </c>
      <c r="I64">
        <v>2023</v>
      </c>
      <c r="J64" t="s">
        <v>1876</v>
      </c>
      <c r="K64" t="s">
        <v>699</v>
      </c>
      <c r="L64" t="s">
        <v>128</v>
      </c>
      <c r="M64" t="s">
        <v>408</v>
      </c>
      <c r="N64" t="s">
        <v>130</v>
      </c>
      <c r="O64" t="s">
        <v>33</v>
      </c>
      <c r="P64" t="s">
        <v>268</v>
      </c>
      <c r="Q64" t="s">
        <v>269</v>
      </c>
      <c r="R64">
        <v>1</v>
      </c>
      <c r="S64">
        <v>23995</v>
      </c>
      <c r="T64">
        <v>2400</v>
      </c>
      <c r="U64">
        <v>0</v>
      </c>
      <c r="V64">
        <v>21595</v>
      </c>
      <c r="W64" t="s">
        <v>566</v>
      </c>
      <c r="X64" t="s">
        <v>43</v>
      </c>
      <c r="Y64" t="s">
        <v>37</v>
      </c>
      <c r="Z64">
        <v>11606.397457627118</v>
      </c>
      <c r="AA64" t="s">
        <v>630</v>
      </c>
      <c r="AB64" t="s">
        <v>48</v>
      </c>
      <c r="AC64">
        <v>21595.5</v>
      </c>
      <c r="AD64">
        <v>0</v>
      </c>
      <c r="AE64" t="s">
        <v>48</v>
      </c>
      <c r="AF64" t="s">
        <v>39</v>
      </c>
    </row>
    <row r="65" spans="1:32" x14ac:dyDescent="0.35">
      <c r="A65" t="s">
        <v>143</v>
      </c>
      <c r="B65" t="s">
        <v>144</v>
      </c>
      <c r="C65" t="s">
        <v>145</v>
      </c>
      <c r="D65" t="s">
        <v>135</v>
      </c>
      <c r="E65" t="s">
        <v>29</v>
      </c>
      <c r="F65">
        <v>58</v>
      </c>
      <c r="G65">
        <v>19</v>
      </c>
      <c r="H65">
        <v>4</v>
      </c>
      <c r="I65">
        <v>2023</v>
      </c>
      <c r="J65" t="s">
        <v>1882</v>
      </c>
      <c r="K65" t="s">
        <v>700</v>
      </c>
      <c r="L65" t="s">
        <v>128</v>
      </c>
      <c r="M65" t="s">
        <v>408</v>
      </c>
      <c r="N65" t="s">
        <v>130</v>
      </c>
      <c r="O65" t="s">
        <v>136</v>
      </c>
      <c r="P65" t="s">
        <v>465</v>
      </c>
      <c r="Q65" t="s">
        <v>465</v>
      </c>
      <c r="R65">
        <v>1</v>
      </c>
      <c r="S65">
        <v>23995</v>
      </c>
      <c r="T65">
        <v>0</v>
      </c>
      <c r="U65">
        <v>0</v>
      </c>
      <c r="V65">
        <v>23995</v>
      </c>
      <c r="W65" t="s">
        <v>35</v>
      </c>
      <c r="X65" t="s">
        <v>139</v>
      </c>
      <c r="Y65" t="s">
        <v>140</v>
      </c>
      <c r="Z65">
        <v>15055.845762711862</v>
      </c>
      <c r="AA65" t="s">
        <v>667</v>
      </c>
      <c r="AB65" t="s">
        <v>38</v>
      </c>
      <c r="AC65">
        <v>0</v>
      </c>
      <c r="AD65">
        <v>0</v>
      </c>
      <c r="AE65" t="s">
        <v>38</v>
      </c>
      <c r="AF65" t="s">
        <v>39</v>
      </c>
    </row>
    <row r="66" spans="1:32" x14ac:dyDescent="0.35">
      <c r="A66" t="s">
        <v>575</v>
      </c>
      <c r="B66" t="s">
        <v>576</v>
      </c>
      <c r="C66" t="s">
        <v>577</v>
      </c>
      <c r="D66" t="s">
        <v>28</v>
      </c>
      <c r="E66" t="s">
        <v>29</v>
      </c>
      <c r="F66">
        <v>381</v>
      </c>
      <c r="G66">
        <v>19</v>
      </c>
      <c r="H66">
        <v>4</v>
      </c>
      <c r="I66">
        <v>2023</v>
      </c>
      <c r="J66" t="s">
        <v>1882</v>
      </c>
      <c r="K66" t="s">
        <v>701</v>
      </c>
      <c r="L66" t="s">
        <v>128</v>
      </c>
      <c r="M66" t="s">
        <v>408</v>
      </c>
      <c r="N66" t="s">
        <v>130</v>
      </c>
      <c r="O66" t="s">
        <v>33</v>
      </c>
      <c r="P66" t="s">
        <v>702</v>
      </c>
      <c r="Q66" t="s">
        <v>703</v>
      </c>
      <c r="R66">
        <v>1</v>
      </c>
      <c r="S66">
        <v>23995</v>
      </c>
      <c r="T66">
        <v>0</v>
      </c>
      <c r="U66">
        <v>2400</v>
      </c>
      <c r="V66">
        <v>23995</v>
      </c>
      <c r="W66" t="s">
        <v>566</v>
      </c>
      <c r="X66" t="s">
        <v>36</v>
      </c>
      <c r="Y66" t="s">
        <v>37</v>
      </c>
      <c r="Z66">
        <v>12896.295762711863</v>
      </c>
      <c r="AA66" t="s">
        <v>567</v>
      </c>
      <c r="AB66" t="s">
        <v>38</v>
      </c>
      <c r="AC66">
        <v>0</v>
      </c>
      <c r="AD66">
        <v>0</v>
      </c>
      <c r="AE66" t="s">
        <v>38</v>
      </c>
      <c r="AF66" t="s">
        <v>39</v>
      </c>
    </row>
    <row r="67" spans="1:32" x14ac:dyDescent="0.35">
      <c r="A67" t="s">
        <v>704</v>
      </c>
      <c r="B67" t="s">
        <v>705</v>
      </c>
      <c r="C67" t="s">
        <v>706</v>
      </c>
      <c r="D67" t="s">
        <v>135</v>
      </c>
      <c r="E67" t="s">
        <v>29</v>
      </c>
      <c r="F67">
        <v>102</v>
      </c>
      <c r="G67">
        <v>20</v>
      </c>
      <c r="H67">
        <v>4</v>
      </c>
      <c r="I67">
        <v>2023</v>
      </c>
      <c r="J67" t="s">
        <v>1881</v>
      </c>
      <c r="K67" t="s">
        <v>707</v>
      </c>
      <c r="L67" t="s">
        <v>128</v>
      </c>
      <c r="M67" t="s">
        <v>408</v>
      </c>
      <c r="N67" t="s">
        <v>130</v>
      </c>
      <c r="O67" t="s">
        <v>136</v>
      </c>
      <c r="P67" t="s">
        <v>341</v>
      </c>
      <c r="Q67" t="s">
        <v>341</v>
      </c>
      <c r="R67">
        <v>1</v>
      </c>
      <c r="S67">
        <v>23995</v>
      </c>
      <c r="T67">
        <v>9598</v>
      </c>
      <c r="U67">
        <v>0</v>
      </c>
      <c r="V67">
        <v>14397</v>
      </c>
      <c r="W67" t="s">
        <v>566</v>
      </c>
      <c r="X67" t="s">
        <v>139</v>
      </c>
      <c r="Y67" t="s">
        <v>140</v>
      </c>
      <c r="Z67">
        <v>9033.5074576271181</v>
      </c>
      <c r="AA67" t="s">
        <v>667</v>
      </c>
      <c r="AB67" t="s">
        <v>48</v>
      </c>
      <c r="AC67">
        <v>0</v>
      </c>
      <c r="AD67">
        <v>0</v>
      </c>
      <c r="AE67" t="s">
        <v>48</v>
      </c>
      <c r="AF67" t="s">
        <v>49</v>
      </c>
    </row>
    <row r="68" spans="1:32" x14ac:dyDescent="0.35">
      <c r="A68" t="s">
        <v>704</v>
      </c>
      <c r="B68" t="s">
        <v>705</v>
      </c>
      <c r="C68" t="s">
        <v>706</v>
      </c>
      <c r="D68" t="s">
        <v>135</v>
      </c>
      <c r="E68" t="s">
        <v>29</v>
      </c>
      <c r="F68">
        <v>103</v>
      </c>
      <c r="G68">
        <v>20</v>
      </c>
      <c r="H68">
        <v>4</v>
      </c>
      <c r="I68">
        <v>2023</v>
      </c>
      <c r="J68" t="s">
        <v>1881</v>
      </c>
      <c r="K68" t="s">
        <v>707</v>
      </c>
      <c r="L68" t="s">
        <v>128</v>
      </c>
      <c r="M68" t="s">
        <v>408</v>
      </c>
      <c r="N68" t="s">
        <v>130</v>
      </c>
      <c r="O68" t="s">
        <v>136</v>
      </c>
      <c r="P68" t="s">
        <v>341</v>
      </c>
      <c r="Q68" t="s">
        <v>341</v>
      </c>
      <c r="R68">
        <v>1</v>
      </c>
      <c r="S68">
        <v>23995</v>
      </c>
      <c r="T68">
        <v>9598</v>
      </c>
      <c r="U68">
        <v>0</v>
      </c>
      <c r="V68">
        <v>14397</v>
      </c>
      <c r="W68" t="s">
        <v>566</v>
      </c>
      <c r="X68" t="s">
        <v>139</v>
      </c>
      <c r="Y68" t="s">
        <v>140</v>
      </c>
      <c r="Z68">
        <v>9033.5074576271181</v>
      </c>
      <c r="AA68" t="s">
        <v>667</v>
      </c>
      <c r="AB68" t="s">
        <v>48</v>
      </c>
      <c r="AC68">
        <v>0</v>
      </c>
      <c r="AD68">
        <v>0</v>
      </c>
      <c r="AE68" t="s">
        <v>48</v>
      </c>
      <c r="AF68" t="s">
        <v>49</v>
      </c>
    </row>
    <row r="69" spans="1:32" x14ac:dyDescent="0.35">
      <c r="A69" t="s">
        <v>708</v>
      </c>
      <c r="B69" t="s">
        <v>709</v>
      </c>
      <c r="C69" t="s">
        <v>710</v>
      </c>
      <c r="D69" t="s">
        <v>135</v>
      </c>
      <c r="E69" t="s">
        <v>29</v>
      </c>
      <c r="F69">
        <v>49</v>
      </c>
      <c r="G69">
        <v>21</v>
      </c>
      <c r="H69">
        <v>4</v>
      </c>
      <c r="I69">
        <v>2023</v>
      </c>
      <c r="J69" t="s">
        <v>1877</v>
      </c>
      <c r="K69" t="s">
        <v>711</v>
      </c>
      <c r="L69" t="s">
        <v>128</v>
      </c>
      <c r="M69" t="s">
        <v>408</v>
      </c>
      <c r="N69" t="s">
        <v>130</v>
      </c>
      <c r="O69" t="s">
        <v>136</v>
      </c>
      <c r="P69" t="s">
        <v>712</v>
      </c>
      <c r="Q69" t="s">
        <v>465</v>
      </c>
      <c r="R69">
        <v>1</v>
      </c>
      <c r="S69">
        <v>23995</v>
      </c>
      <c r="T69">
        <v>0</v>
      </c>
      <c r="U69">
        <v>720</v>
      </c>
      <c r="V69">
        <v>23995</v>
      </c>
      <c r="W69" t="s">
        <v>566</v>
      </c>
      <c r="X69" t="s">
        <v>139</v>
      </c>
      <c r="Y69" t="s">
        <v>140</v>
      </c>
      <c r="Z69">
        <v>15055.845762711862</v>
      </c>
      <c r="AA69" t="s">
        <v>667</v>
      </c>
      <c r="AB69" t="s">
        <v>38</v>
      </c>
      <c r="AC69">
        <v>0</v>
      </c>
      <c r="AD69">
        <v>0</v>
      </c>
      <c r="AE69" t="s">
        <v>38</v>
      </c>
      <c r="AF69" t="s">
        <v>39</v>
      </c>
    </row>
    <row r="70" spans="1:32" x14ac:dyDescent="0.35">
      <c r="A70" t="s">
        <v>568</v>
      </c>
      <c r="B70" t="s">
        <v>569</v>
      </c>
      <c r="C70" t="s">
        <v>570</v>
      </c>
      <c r="D70" t="s">
        <v>135</v>
      </c>
      <c r="E70" t="s">
        <v>29</v>
      </c>
      <c r="F70">
        <v>111</v>
      </c>
      <c r="G70">
        <v>22</v>
      </c>
      <c r="H70">
        <v>4</v>
      </c>
      <c r="I70">
        <v>2023</v>
      </c>
      <c r="J70" t="s">
        <v>1887</v>
      </c>
      <c r="K70" t="s">
        <v>713</v>
      </c>
      <c r="L70" t="s">
        <v>128</v>
      </c>
      <c r="M70" t="s">
        <v>408</v>
      </c>
      <c r="N70" t="s">
        <v>130</v>
      </c>
      <c r="O70" t="s">
        <v>136</v>
      </c>
      <c r="P70" t="s">
        <v>238</v>
      </c>
      <c r="Q70" t="s">
        <v>239</v>
      </c>
      <c r="R70">
        <v>1</v>
      </c>
      <c r="S70">
        <v>23995</v>
      </c>
      <c r="T70">
        <v>0</v>
      </c>
      <c r="U70">
        <v>0</v>
      </c>
      <c r="V70">
        <v>23995</v>
      </c>
      <c r="W70" t="s">
        <v>566</v>
      </c>
      <c r="X70" t="s">
        <v>139</v>
      </c>
      <c r="Y70" t="s">
        <v>140</v>
      </c>
      <c r="Z70">
        <v>15055.845762711862</v>
      </c>
      <c r="AA70" t="s">
        <v>667</v>
      </c>
      <c r="AB70" t="s">
        <v>38</v>
      </c>
      <c r="AC70">
        <v>0</v>
      </c>
      <c r="AD70">
        <v>0</v>
      </c>
      <c r="AE70" t="s">
        <v>38</v>
      </c>
      <c r="AF70" t="s">
        <v>39</v>
      </c>
    </row>
    <row r="71" spans="1:32" x14ac:dyDescent="0.35">
      <c r="A71" t="s">
        <v>714</v>
      </c>
      <c r="B71" t="s">
        <v>715</v>
      </c>
      <c r="C71" t="s">
        <v>716</v>
      </c>
      <c r="D71" t="s">
        <v>135</v>
      </c>
      <c r="E71" t="s">
        <v>29</v>
      </c>
      <c r="F71">
        <v>129</v>
      </c>
      <c r="G71">
        <v>22</v>
      </c>
      <c r="H71">
        <v>4</v>
      </c>
      <c r="I71">
        <v>2023</v>
      </c>
      <c r="J71" t="s">
        <v>1887</v>
      </c>
      <c r="K71" t="s">
        <v>717</v>
      </c>
      <c r="L71" t="s">
        <v>128</v>
      </c>
      <c r="M71" t="s">
        <v>408</v>
      </c>
      <c r="N71" t="s">
        <v>130</v>
      </c>
      <c r="O71" t="s">
        <v>136</v>
      </c>
      <c r="P71" t="s">
        <v>698</v>
      </c>
      <c r="Q71" t="s">
        <v>698</v>
      </c>
      <c r="R71">
        <v>1</v>
      </c>
      <c r="S71">
        <v>23995</v>
      </c>
      <c r="T71">
        <v>0</v>
      </c>
      <c r="U71">
        <v>0</v>
      </c>
      <c r="V71">
        <v>23995</v>
      </c>
      <c r="W71" t="s">
        <v>566</v>
      </c>
      <c r="X71" t="s">
        <v>139</v>
      </c>
      <c r="Y71" t="s">
        <v>140</v>
      </c>
      <c r="Z71">
        <v>15055.845762711862</v>
      </c>
      <c r="AA71" t="s">
        <v>667</v>
      </c>
      <c r="AB71" t="s">
        <v>38</v>
      </c>
      <c r="AC71">
        <v>0</v>
      </c>
      <c r="AD71">
        <v>0</v>
      </c>
      <c r="AE71" t="s">
        <v>38</v>
      </c>
      <c r="AF71" t="s">
        <v>39</v>
      </c>
    </row>
    <row r="72" spans="1:32" x14ac:dyDescent="0.35">
      <c r="A72" t="s">
        <v>575</v>
      </c>
      <c r="B72" t="s">
        <v>576</v>
      </c>
      <c r="C72" t="s">
        <v>577</v>
      </c>
      <c r="D72" t="s">
        <v>135</v>
      </c>
      <c r="E72" t="s">
        <v>29</v>
      </c>
      <c r="F72">
        <v>426</v>
      </c>
      <c r="G72">
        <v>22</v>
      </c>
      <c r="H72">
        <v>4</v>
      </c>
      <c r="I72">
        <v>2023</v>
      </c>
      <c r="J72" t="s">
        <v>1887</v>
      </c>
      <c r="K72" t="s">
        <v>718</v>
      </c>
      <c r="L72" t="s">
        <v>128</v>
      </c>
      <c r="M72" t="s">
        <v>408</v>
      </c>
      <c r="N72" t="s">
        <v>130</v>
      </c>
      <c r="O72" t="s">
        <v>136</v>
      </c>
      <c r="P72" t="s">
        <v>719</v>
      </c>
      <c r="Q72" t="s">
        <v>720</v>
      </c>
      <c r="R72">
        <v>1</v>
      </c>
      <c r="S72">
        <v>23995</v>
      </c>
      <c r="T72">
        <v>7198</v>
      </c>
      <c r="U72">
        <v>0</v>
      </c>
      <c r="V72">
        <v>16797</v>
      </c>
      <c r="W72" t="s">
        <v>566</v>
      </c>
      <c r="X72" t="s">
        <v>139</v>
      </c>
      <c r="Y72" t="s">
        <v>140</v>
      </c>
      <c r="Z72">
        <v>10539.405762711864</v>
      </c>
      <c r="AA72" t="s">
        <v>667</v>
      </c>
      <c r="AB72" t="s">
        <v>48</v>
      </c>
      <c r="AC72">
        <v>0</v>
      </c>
      <c r="AD72">
        <v>0</v>
      </c>
      <c r="AE72" t="s">
        <v>48</v>
      </c>
      <c r="AF72" t="s">
        <v>39</v>
      </c>
    </row>
    <row r="73" spans="1:32" x14ac:dyDescent="0.35">
      <c r="A73" t="s">
        <v>568</v>
      </c>
      <c r="B73" t="s">
        <v>569</v>
      </c>
      <c r="C73" t="s">
        <v>570</v>
      </c>
      <c r="D73" t="s">
        <v>40</v>
      </c>
      <c r="E73" t="s">
        <v>29</v>
      </c>
      <c r="F73">
        <v>114</v>
      </c>
      <c r="G73">
        <v>22</v>
      </c>
      <c r="H73">
        <v>4</v>
      </c>
      <c r="I73">
        <v>2023</v>
      </c>
      <c r="J73" t="s">
        <v>1887</v>
      </c>
      <c r="K73" t="s">
        <v>699</v>
      </c>
      <c r="L73" t="s">
        <v>128</v>
      </c>
      <c r="M73" t="s">
        <v>408</v>
      </c>
      <c r="N73" t="s">
        <v>130</v>
      </c>
      <c r="O73" t="s">
        <v>33</v>
      </c>
      <c r="P73" t="s">
        <v>268</v>
      </c>
      <c r="Q73" t="s">
        <v>269</v>
      </c>
      <c r="R73">
        <v>1</v>
      </c>
      <c r="S73">
        <v>23995</v>
      </c>
      <c r="T73">
        <v>2400</v>
      </c>
      <c r="U73">
        <v>0</v>
      </c>
      <c r="V73">
        <v>21595</v>
      </c>
      <c r="W73" t="s">
        <v>566</v>
      </c>
      <c r="X73" t="s">
        <v>43</v>
      </c>
      <c r="Y73" t="s">
        <v>37</v>
      </c>
      <c r="Z73">
        <v>11606.397457627118</v>
      </c>
      <c r="AA73" t="s">
        <v>630</v>
      </c>
      <c r="AB73" t="s">
        <v>48</v>
      </c>
      <c r="AC73">
        <v>21595.5</v>
      </c>
      <c r="AD73">
        <v>0</v>
      </c>
      <c r="AE73" t="s">
        <v>48</v>
      </c>
      <c r="AF73" t="s">
        <v>39</v>
      </c>
    </row>
    <row r="74" spans="1:32" x14ac:dyDescent="0.35">
      <c r="A74" t="s">
        <v>704</v>
      </c>
      <c r="B74" t="s">
        <v>705</v>
      </c>
      <c r="C74" t="s">
        <v>706</v>
      </c>
      <c r="D74" t="s">
        <v>44</v>
      </c>
      <c r="E74" t="s">
        <v>29</v>
      </c>
      <c r="F74">
        <v>34</v>
      </c>
      <c r="G74">
        <v>8</v>
      </c>
      <c r="H74">
        <v>4</v>
      </c>
      <c r="I74">
        <v>2023</v>
      </c>
      <c r="J74" t="s">
        <v>1880</v>
      </c>
      <c r="K74" t="s">
        <v>723</v>
      </c>
      <c r="L74" t="s">
        <v>128</v>
      </c>
      <c r="M74" t="s">
        <v>129</v>
      </c>
      <c r="N74" t="s">
        <v>130</v>
      </c>
      <c r="O74" t="s">
        <v>33</v>
      </c>
      <c r="P74" t="s">
        <v>354</v>
      </c>
      <c r="Q74" t="s">
        <v>354</v>
      </c>
      <c r="R74">
        <v>1</v>
      </c>
      <c r="S74">
        <v>22995</v>
      </c>
      <c r="T74">
        <v>11498</v>
      </c>
      <c r="U74">
        <v>448</v>
      </c>
      <c r="V74">
        <v>11497</v>
      </c>
      <c r="W74" t="s">
        <v>566</v>
      </c>
      <c r="X74" t="s">
        <v>55</v>
      </c>
      <c r="Y74" t="s">
        <v>37</v>
      </c>
      <c r="Z74">
        <v>6179.1503389830514</v>
      </c>
      <c r="AA74" t="s">
        <v>724</v>
      </c>
      <c r="AB74" t="s">
        <v>48</v>
      </c>
      <c r="AC74">
        <v>0</v>
      </c>
      <c r="AD74">
        <v>11497.5</v>
      </c>
      <c r="AE74" t="s">
        <v>48</v>
      </c>
      <c r="AF74" t="s">
        <v>49</v>
      </c>
    </row>
    <row r="75" spans="1:32" x14ac:dyDescent="0.35">
      <c r="A75" t="s">
        <v>704</v>
      </c>
      <c r="B75" t="s">
        <v>705</v>
      </c>
      <c r="C75" t="s">
        <v>706</v>
      </c>
      <c r="D75" t="s">
        <v>44</v>
      </c>
      <c r="E75" t="s">
        <v>29</v>
      </c>
      <c r="F75">
        <v>42</v>
      </c>
      <c r="G75">
        <v>9</v>
      </c>
      <c r="H75">
        <v>4</v>
      </c>
      <c r="I75">
        <v>2023</v>
      </c>
      <c r="J75" t="s">
        <v>1878</v>
      </c>
      <c r="K75" t="s">
        <v>723</v>
      </c>
      <c r="L75" t="s">
        <v>128</v>
      </c>
      <c r="M75" t="s">
        <v>270</v>
      </c>
      <c r="N75" t="s">
        <v>130</v>
      </c>
      <c r="O75" t="s">
        <v>33</v>
      </c>
      <c r="P75" t="s">
        <v>354</v>
      </c>
      <c r="Q75" t="s">
        <v>354</v>
      </c>
      <c r="R75">
        <v>1</v>
      </c>
      <c r="S75">
        <v>22995</v>
      </c>
      <c r="T75">
        <v>11498</v>
      </c>
      <c r="U75">
        <v>448</v>
      </c>
      <c r="V75">
        <v>11497</v>
      </c>
      <c r="W75" t="s">
        <v>566</v>
      </c>
      <c r="X75" t="s">
        <v>55</v>
      </c>
      <c r="Y75" t="s">
        <v>37</v>
      </c>
      <c r="Z75">
        <v>6179.1503389830514</v>
      </c>
      <c r="AA75" t="s">
        <v>724</v>
      </c>
      <c r="AB75" t="s">
        <v>48</v>
      </c>
      <c r="AC75">
        <v>0</v>
      </c>
      <c r="AD75">
        <v>0</v>
      </c>
      <c r="AE75" t="s">
        <v>48</v>
      </c>
      <c r="AF75" t="s">
        <v>49</v>
      </c>
    </row>
    <row r="76" spans="1:32" x14ac:dyDescent="0.35">
      <c r="A76" t="s">
        <v>575</v>
      </c>
      <c r="B76" t="s">
        <v>576</v>
      </c>
      <c r="C76" t="s">
        <v>577</v>
      </c>
      <c r="D76" t="s">
        <v>50</v>
      </c>
      <c r="E76" t="s">
        <v>29</v>
      </c>
      <c r="F76">
        <v>197</v>
      </c>
      <c r="G76">
        <v>9</v>
      </c>
      <c r="H76">
        <v>4</v>
      </c>
      <c r="I76">
        <v>2023</v>
      </c>
      <c r="J76" t="s">
        <v>1878</v>
      </c>
      <c r="K76" t="s">
        <v>725</v>
      </c>
      <c r="L76" t="s">
        <v>128</v>
      </c>
      <c r="M76" t="s">
        <v>270</v>
      </c>
      <c r="N76" t="s">
        <v>130</v>
      </c>
      <c r="O76" t="s">
        <v>33</v>
      </c>
      <c r="P76" t="s">
        <v>298</v>
      </c>
      <c r="Q76" t="s">
        <v>299</v>
      </c>
      <c r="R76">
        <v>1</v>
      </c>
      <c r="S76">
        <v>22995</v>
      </c>
      <c r="T76">
        <v>9198</v>
      </c>
      <c r="U76">
        <v>0</v>
      </c>
      <c r="V76">
        <v>13797</v>
      </c>
      <c r="W76" t="s">
        <v>566</v>
      </c>
      <c r="X76" t="s">
        <v>53</v>
      </c>
      <c r="Y76" t="s">
        <v>37</v>
      </c>
      <c r="Z76">
        <v>7415.3028813559322</v>
      </c>
      <c r="AA76" t="s">
        <v>722</v>
      </c>
      <c r="AB76" t="s">
        <v>48</v>
      </c>
      <c r="AC76">
        <v>0</v>
      </c>
      <c r="AD76">
        <v>0</v>
      </c>
      <c r="AE76" t="s">
        <v>48</v>
      </c>
      <c r="AF76" t="s">
        <v>49</v>
      </c>
    </row>
    <row r="77" spans="1:32" x14ac:dyDescent="0.35">
      <c r="A77" t="s">
        <v>63</v>
      </c>
      <c r="B77" t="s">
        <v>64</v>
      </c>
      <c r="C77" t="s">
        <v>65</v>
      </c>
      <c r="D77" t="s">
        <v>50</v>
      </c>
      <c r="E77" t="s">
        <v>29</v>
      </c>
      <c r="F77">
        <v>76</v>
      </c>
      <c r="G77">
        <v>10</v>
      </c>
      <c r="H77">
        <v>4</v>
      </c>
      <c r="I77">
        <v>2023</v>
      </c>
      <c r="J77" t="s">
        <v>1886</v>
      </c>
      <c r="K77" t="s">
        <v>726</v>
      </c>
      <c r="L77" t="s">
        <v>128</v>
      </c>
      <c r="M77" t="s">
        <v>270</v>
      </c>
      <c r="N77" t="s">
        <v>130</v>
      </c>
      <c r="O77" t="s">
        <v>33</v>
      </c>
      <c r="P77" t="s">
        <v>298</v>
      </c>
      <c r="Q77" t="s">
        <v>299</v>
      </c>
      <c r="R77">
        <v>1</v>
      </c>
      <c r="S77">
        <v>22995</v>
      </c>
      <c r="T77">
        <v>9198</v>
      </c>
      <c r="U77">
        <v>0</v>
      </c>
      <c r="V77">
        <v>13797</v>
      </c>
      <c r="W77" t="s">
        <v>35</v>
      </c>
      <c r="X77" t="s">
        <v>53</v>
      </c>
      <c r="Y77" t="s">
        <v>37</v>
      </c>
      <c r="Z77">
        <v>7415.3028813559322</v>
      </c>
      <c r="AA77" t="s">
        <v>722</v>
      </c>
      <c r="AB77" t="s">
        <v>48</v>
      </c>
      <c r="AC77">
        <v>0</v>
      </c>
      <c r="AD77">
        <v>0</v>
      </c>
      <c r="AE77" t="s">
        <v>48</v>
      </c>
      <c r="AF77" t="s">
        <v>49</v>
      </c>
    </row>
    <row r="78" spans="1:32" x14ac:dyDescent="0.35">
      <c r="A78" t="s">
        <v>704</v>
      </c>
      <c r="B78" t="s">
        <v>705</v>
      </c>
      <c r="C78" t="s">
        <v>706</v>
      </c>
      <c r="D78" t="s">
        <v>44</v>
      </c>
      <c r="E78" t="s">
        <v>29</v>
      </c>
      <c r="F78">
        <v>62</v>
      </c>
      <c r="G78">
        <v>12</v>
      </c>
      <c r="H78">
        <v>4</v>
      </c>
      <c r="I78">
        <v>2023</v>
      </c>
      <c r="J78" t="s">
        <v>1884</v>
      </c>
      <c r="K78" t="s">
        <v>727</v>
      </c>
      <c r="L78" t="s">
        <v>128</v>
      </c>
      <c r="M78" t="s">
        <v>270</v>
      </c>
      <c r="N78" t="s">
        <v>130</v>
      </c>
      <c r="O78" t="s">
        <v>33</v>
      </c>
      <c r="P78" t="s">
        <v>353</v>
      </c>
      <c r="Q78" t="s">
        <v>354</v>
      </c>
      <c r="R78">
        <v>1</v>
      </c>
      <c r="S78">
        <v>22995</v>
      </c>
      <c r="T78">
        <v>11498</v>
      </c>
      <c r="U78">
        <v>0</v>
      </c>
      <c r="V78">
        <v>11497</v>
      </c>
      <c r="W78" t="s">
        <v>566</v>
      </c>
      <c r="X78" t="s">
        <v>55</v>
      </c>
      <c r="Y78" t="s">
        <v>37</v>
      </c>
      <c r="Z78">
        <v>6179.1503389830514</v>
      </c>
      <c r="AA78" t="s">
        <v>724</v>
      </c>
      <c r="AB78" t="s">
        <v>48</v>
      </c>
      <c r="AC78">
        <v>0</v>
      </c>
      <c r="AD78">
        <v>0</v>
      </c>
      <c r="AE78" t="s">
        <v>48</v>
      </c>
      <c r="AF78" t="s">
        <v>49</v>
      </c>
    </row>
    <row r="79" spans="1:32" x14ac:dyDescent="0.35">
      <c r="A79" t="s">
        <v>63</v>
      </c>
      <c r="B79" t="s">
        <v>64</v>
      </c>
      <c r="C79" t="s">
        <v>65</v>
      </c>
      <c r="D79" t="s">
        <v>50</v>
      </c>
      <c r="E79" t="s">
        <v>29</v>
      </c>
      <c r="F79">
        <v>95</v>
      </c>
      <c r="G79">
        <v>13</v>
      </c>
      <c r="H79">
        <v>4</v>
      </c>
      <c r="I79">
        <v>2023</v>
      </c>
      <c r="J79" t="s">
        <v>1875</v>
      </c>
      <c r="K79" t="s">
        <v>728</v>
      </c>
      <c r="L79" t="s">
        <v>128</v>
      </c>
      <c r="M79" t="s">
        <v>270</v>
      </c>
      <c r="N79" t="s">
        <v>130</v>
      </c>
      <c r="O79" t="s">
        <v>33</v>
      </c>
      <c r="P79" t="s">
        <v>299</v>
      </c>
      <c r="Q79" t="s">
        <v>299</v>
      </c>
      <c r="R79">
        <v>1</v>
      </c>
      <c r="S79">
        <v>22995</v>
      </c>
      <c r="T79">
        <v>9198</v>
      </c>
      <c r="U79">
        <v>0</v>
      </c>
      <c r="V79">
        <v>13797</v>
      </c>
      <c r="W79" t="s">
        <v>35</v>
      </c>
      <c r="X79" t="s">
        <v>53</v>
      </c>
      <c r="Y79" t="s">
        <v>37</v>
      </c>
      <c r="Z79">
        <v>7415.3028813559322</v>
      </c>
      <c r="AA79" t="s">
        <v>722</v>
      </c>
      <c r="AB79" t="s">
        <v>48</v>
      </c>
      <c r="AC79">
        <v>0</v>
      </c>
      <c r="AD79">
        <v>13797</v>
      </c>
      <c r="AE79" t="s">
        <v>48</v>
      </c>
      <c r="AF79" t="s">
        <v>49</v>
      </c>
    </row>
    <row r="80" spans="1:32" x14ac:dyDescent="0.35">
      <c r="A80" t="s">
        <v>63</v>
      </c>
      <c r="B80" t="s">
        <v>64</v>
      </c>
      <c r="C80" t="s">
        <v>65</v>
      </c>
      <c r="D80" t="s">
        <v>44</v>
      </c>
      <c r="E80" t="s">
        <v>29</v>
      </c>
      <c r="F80">
        <v>98</v>
      </c>
      <c r="G80">
        <v>13</v>
      </c>
      <c r="H80">
        <v>4</v>
      </c>
      <c r="I80">
        <v>2023</v>
      </c>
      <c r="J80" t="s">
        <v>1875</v>
      </c>
      <c r="K80" t="s">
        <v>729</v>
      </c>
      <c r="L80" t="s">
        <v>128</v>
      </c>
      <c r="M80" t="s">
        <v>270</v>
      </c>
      <c r="N80" t="s">
        <v>130</v>
      </c>
      <c r="O80" t="s">
        <v>33</v>
      </c>
      <c r="P80" t="s">
        <v>353</v>
      </c>
      <c r="Q80" t="s">
        <v>354</v>
      </c>
      <c r="R80">
        <v>1</v>
      </c>
      <c r="S80">
        <v>22995</v>
      </c>
      <c r="T80">
        <v>11498</v>
      </c>
      <c r="U80">
        <v>0</v>
      </c>
      <c r="V80">
        <v>11497</v>
      </c>
      <c r="W80" t="s">
        <v>35</v>
      </c>
      <c r="X80" t="s">
        <v>55</v>
      </c>
      <c r="Y80" t="s">
        <v>37</v>
      </c>
      <c r="Z80">
        <v>6179.1503389830514</v>
      </c>
      <c r="AA80" t="s">
        <v>724</v>
      </c>
      <c r="AB80" t="s">
        <v>48</v>
      </c>
      <c r="AC80">
        <v>0</v>
      </c>
      <c r="AD80">
        <v>0</v>
      </c>
      <c r="AE80" t="s">
        <v>48</v>
      </c>
      <c r="AF80" t="s">
        <v>49</v>
      </c>
    </row>
    <row r="81" spans="1:32" x14ac:dyDescent="0.35">
      <c r="A81" t="s">
        <v>714</v>
      </c>
      <c r="B81" t="s">
        <v>715</v>
      </c>
      <c r="C81" t="s">
        <v>716</v>
      </c>
      <c r="D81" t="s">
        <v>50</v>
      </c>
      <c r="E81" t="s">
        <v>29</v>
      </c>
      <c r="F81">
        <v>84</v>
      </c>
      <c r="G81">
        <v>14</v>
      </c>
      <c r="H81">
        <v>4</v>
      </c>
      <c r="I81">
        <v>2023</v>
      </c>
      <c r="J81" t="s">
        <v>1872</v>
      </c>
      <c r="K81" t="s">
        <v>730</v>
      </c>
      <c r="L81" t="s">
        <v>128</v>
      </c>
      <c r="M81" t="s">
        <v>270</v>
      </c>
      <c r="N81" t="s">
        <v>130</v>
      </c>
      <c r="O81" t="s">
        <v>33</v>
      </c>
      <c r="P81" t="s">
        <v>298</v>
      </c>
      <c r="Q81" t="s">
        <v>299</v>
      </c>
      <c r="R81">
        <v>1</v>
      </c>
      <c r="S81">
        <v>22995</v>
      </c>
      <c r="T81">
        <v>9198</v>
      </c>
      <c r="U81">
        <v>0</v>
      </c>
      <c r="V81">
        <v>13797</v>
      </c>
      <c r="W81" t="s">
        <v>566</v>
      </c>
      <c r="X81" t="s">
        <v>53</v>
      </c>
      <c r="Y81" t="s">
        <v>37</v>
      </c>
      <c r="Z81">
        <v>7415.3028813559322</v>
      </c>
      <c r="AA81" t="s">
        <v>722</v>
      </c>
      <c r="AB81" t="s">
        <v>48</v>
      </c>
      <c r="AC81">
        <v>0</v>
      </c>
      <c r="AD81">
        <v>0</v>
      </c>
      <c r="AE81" t="s">
        <v>48</v>
      </c>
      <c r="AF81" t="s">
        <v>49</v>
      </c>
    </row>
    <row r="82" spans="1:32" x14ac:dyDescent="0.35">
      <c r="A82" t="s">
        <v>708</v>
      </c>
      <c r="B82" t="s">
        <v>709</v>
      </c>
      <c r="C82" t="s">
        <v>710</v>
      </c>
      <c r="D82" t="s">
        <v>44</v>
      </c>
      <c r="E82" t="s">
        <v>29</v>
      </c>
      <c r="F82">
        <v>34</v>
      </c>
      <c r="G82">
        <v>14</v>
      </c>
      <c r="H82">
        <v>4</v>
      </c>
      <c r="I82">
        <v>2023</v>
      </c>
      <c r="J82" t="s">
        <v>1872</v>
      </c>
      <c r="K82" t="s">
        <v>731</v>
      </c>
      <c r="L82" t="s">
        <v>128</v>
      </c>
      <c r="M82" t="s">
        <v>270</v>
      </c>
      <c r="N82" t="s">
        <v>130</v>
      </c>
      <c r="O82" t="s">
        <v>33</v>
      </c>
      <c r="P82" t="s">
        <v>354</v>
      </c>
      <c r="Q82" t="s">
        <v>354</v>
      </c>
      <c r="R82">
        <v>1</v>
      </c>
      <c r="S82">
        <v>22995</v>
      </c>
      <c r="T82">
        <v>11498</v>
      </c>
      <c r="U82">
        <v>0</v>
      </c>
      <c r="V82">
        <v>11497</v>
      </c>
      <c r="W82" t="s">
        <v>566</v>
      </c>
      <c r="X82" t="s">
        <v>55</v>
      </c>
      <c r="Y82" t="s">
        <v>37</v>
      </c>
      <c r="Z82">
        <v>6179.1503389830514</v>
      </c>
      <c r="AA82" t="s">
        <v>724</v>
      </c>
      <c r="AB82" t="s">
        <v>48</v>
      </c>
      <c r="AC82">
        <v>0</v>
      </c>
      <c r="AD82">
        <v>0</v>
      </c>
      <c r="AE82" t="s">
        <v>48</v>
      </c>
      <c r="AF82" t="s">
        <v>49</v>
      </c>
    </row>
    <row r="83" spans="1:32" x14ac:dyDescent="0.35">
      <c r="A83" t="s">
        <v>575</v>
      </c>
      <c r="B83" t="s">
        <v>576</v>
      </c>
      <c r="C83" t="s">
        <v>577</v>
      </c>
      <c r="D83" t="s">
        <v>50</v>
      </c>
      <c r="E83" t="s">
        <v>29</v>
      </c>
      <c r="F83">
        <v>253</v>
      </c>
      <c r="G83">
        <v>14</v>
      </c>
      <c r="H83">
        <v>4</v>
      </c>
      <c r="I83">
        <v>2023</v>
      </c>
      <c r="J83" t="s">
        <v>1872</v>
      </c>
      <c r="K83" t="s">
        <v>732</v>
      </c>
      <c r="L83" t="s">
        <v>128</v>
      </c>
      <c r="M83" t="s">
        <v>270</v>
      </c>
      <c r="N83" t="s">
        <v>130</v>
      </c>
      <c r="O83" t="s">
        <v>33</v>
      </c>
      <c r="P83" t="s">
        <v>733</v>
      </c>
      <c r="Q83" t="s">
        <v>734</v>
      </c>
      <c r="R83">
        <v>1</v>
      </c>
      <c r="S83">
        <v>22995</v>
      </c>
      <c r="T83">
        <v>9198</v>
      </c>
      <c r="U83">
        <v>0</v>
      </c>
      <c r="V83">
        <v>13797</v>
      </c>
      <c r="W83" t="s">
        <v>566</v>
      </c>
      <c r="X83" t="s">
        <v>53</v>
      </c>
      <c r="Y83" t="s">
        <v>37</v>
      </c>
      <c r="Z83">
        <v>7415.3028813559322</v>
      </c>
      <c r="AA83" t="s">
        <v>722</v>
      </c>
      <c r="AB83" t="s">
        <v>48</v>
      </c>
      <c r="AC83">
        <v>0</v>
      </c>
      <c r="AD83">
        <v>0</v>
      </c>
      <c r="AE83" t="s">
        <v>48</v>
      </c>
      <c r="AF83" t="s">
        <v>49</v>
      </c>
    </row>
    <row r="84" spans="1:32" x14ac:dyDescent="0.35">
      <c r="A84" t="s">
        <v>575</v>
      </c>
      <c r="B84" t="s">
        <v>576</v>
      </c>
      <c r="C84" t="s">
        <v>577</v>
      </c>
      <c r="D84" t="s">
        <v>44</v>
      </c>
      <c r="E84" t="s">
        <v>29</v>
      </c>
      <c r="F84">
        <v>276</v>
      </c>
      <c r="G84">
        <v>15</v>
      </c>
      <c r="H84">
        <v>4</v>
      </c>
      <c r="I84">
        <v>2023</v>
      </c>
      <c r="J84" t="s">
        <v>1892</v>
      </c>
      <c r="K84" t="s">
        <v>735</v>
      </c>
      <c r="L84" t="s">
        <v>128</v>
      </c>
      <c r="M84" t="s">
        <v>270</v>
      </c>
      <c r="N84" t="s">
        <v>130</v>
      </c>
      <c r="O84" t="s">
        <v>33</v>
      </c>
      <c r="P84" t="s">
        <v>736</v>
      </c>
      <c r="Q84" t="s">
        <v>736</v>
      </c>
      <c r="R84">
        <v>1</v>
      </c>
      <c r="S84">
        <v>22995</v>
      </c>
      <c r="T84">
        <v>11498</v>
      </c>
      <c r="U84">
        <v>0</v>
      </c>
      <c r="V84">
        <v>11497</v>
      </c>
      <c r="W84" t="s">
        <v>566</v>
      </c>
      <c r="X84" t="s">
        <v>55</v>
      </c>
      <c r="Y84" t="s">
        <v>37</v>
      </c>
      <c r="Z84">
        <v>6179.1503389830514</v>
      </c>
      <c r="AA84" t="s">
        <v>724</v>
      </c>
      <c r="AB84" t="s">
        <v>48</v>
      </c>
      <c r="AC84">
        <v>0</v>
      </c>
      <c r="AD84">
        <v>0</v>
      </c>
      <c r="AE84" t="s">
        <v>48</v>
      </c>
      <c r="AF84" t="s">
        <v>49</v>
      </c>
    </row>
    <row r="85" spans="1:32" x14ac:dyDescent="0.35">
      <c r="A85" t="s">
        <v>561</v>
      </c>
      <c r="B85" t="s">
        <v>562</v>
      </c>
      <c r="C85" t="s">
        <v>563</v>
      </c>
      <c r="D85" t="s">
        <v>50</v>
      </c>
      <c r="E85" t="s">
        <v>29</v>
      </c>
      <c r="F85">
        <v>114</v>
      </c>
      <c r="G85">
        <v>16</v>
      </c>
      <c r="H85">
        <v>4</v>
      </c>
      <c r="I85">
        <v>2023</v>
      </c>
      <c r="J85" t="s">
        <v>1876</v>
      </c>
      <c r="K85" t="s">
        <v>737</v>
      </c>
      <c r="L85" t="s">
        <v>128</v>
      </c>
      <c r="M85" t="s">
        <v>408</v>
      </c>
      <c r="N85" t="s">
        <v>130</v>
      </c>
      <c r="O85" t="s">
        <v>33</v>
      </c>
      <c r="P85" t="s">
        <v>299</v>
      </c>
      <c r="Q85" t="s">
        <v>299</v>
      </c>
      <c r="R85">
        <v>1</v>
      </c>
      <c r="S85">
        <v>22995</v>
      </c>
      <c r="T85">
        <v>9198</v>
      </c>
      <c r="U85">
        <v>0</v>
      </c>
      <c r="V85">
        <v>13797</v>
      </c>
      <c r="W85" t="s">
        <v>566</v>
      </c>
      <c r="X85" t="s">
        <v>53</v>
      </c>
      <c r="Y85" t="s">
        <v>37</v>
      </c>
      <c r="Z85">
        <v>7415.3028813559322</v>
      </c>
      <c r="AA85" t="s">
        <v>722</v>
      </c>
      <c r="AB85" t="s">
        <v>48</v>
      </c>
      <c r="AC85">
        <v>0</v>
      </c>
      <c r="AD85">
        <v>0</v>
      </c>
      <c r="AE85" t="s">
        <v>48</v>
      </c>
      <c r="AF85" t="s">
        <v>49</v>
      </c>
    </row>
    <row r="86" spans="1:32" x14ac:dyDescent="0.35">
      <c r="A86" t="s">
        <v>575</v>
      </c>
      <c r="B86" t="s">
        <v>576</v>
      </c>
      <c r="C86" t="s">
        <v>577</v>
      </c>
      <c r="D86" t="s">
        <v>44</v>
      </c>
      <c r="E86" t="s">
        <v>29</v>
      </c>
      <c r="F86">
        <v>302</v>
      </c>
      <c r="G86">
        <v>16</v>
      </c>
      <c r="H86">
        <v>4</v>
      </c>
      <c r="I86">
        <v>2023</v>
      </c>
      <c r="J86" t="s">
        <v>1876</v>
      </c>
      <c r="K86" t="s">
        <v>738</v>
      </c>
      <c r="L86" t="s">
        <v>128</v>
      </c>
      <c r="M86" t="s">
        <v>408</v>
      </c>
      <c r="N86" t="s">
        <v>130</v>
      </c>
      <c r="O86" t="s">
        <v>33</v>
      </c>
      <c r="P86" t="s">
        <v>739</v>
      </c>
      <c r="Q86" t="s">
        <v>736</v>
      </c>
      <c r="R86">
        <v>1</v>
      </c>
      <c r="S86">
        <v>22995</v>
      </c>
      <c r="T86">
        <v>11498</v>
      </c>
      <c r="U86">
        <v>0</v>
      </c>
      <c r="V86">
        <v>11497</v>
      </c>
      <c r="W86" t="s">
        <v>566</v>
      </c>
      <c r="X86" t="s">
        <v>55</v>
      </c>
      <c r="Y86" t="s">
        <v>37</v>
      </c>
      <c r="Z86">
        <v>6179.1503389830514</v>
      </c>
      <c r="AA86" t="s">
        <v>724</v>
      </c>
      <c r="AB86" t="s">
        <v>48</v>
      </c>
      <c r="AC86">
        <v>0</v>
      </c>
      <c r="AD86">
        <v>0</v>
      </c>
      <c r="AE86" t="s">
        <v>48</v>
      </c>
      <c r="AF86" t="s">
        <v>49</v>
      </c>
    </row>
    <row r="87" spans="1:32" x14ac:dyDescent="0.35">
      <c r="A87" t="s">
        <v>575</v>
      </c>
      <c r="B87" t="s">
        <v>576</v>
      </c>
      <c r="C87" t="s">
        <v>577</v>
      </c>
      <c r="D87" t="s">
        <v>44</v>
      </c>
      <c r="E87" t="s">
        <v>29</v>
      </c>
      <c r="F87">
        <v>305</v>
      </c>
      <c r="G87">
        <v>16</v>
      </c>
      <c r="H87">
        <v>4</v>
      </c>
      <c r="I87">
        <v>2023</v>
      </c>
      <c r="J87" t="s">
        <v>1876</v>
      </c>
      <c r="K87" t="s">
        <v>740</v>
      </c>
      <c r="L87" t="s">
        <v>128</v>
      </c>
      <c r="M87" t="s">
        <v>408</v>
      </c>
      <c r="N87" t="s">
        <v>130</v>
      </c>
      <c r="O87" t="s">
        <v>33</v>
      </c>
      <c r="P87" t="s">
        <v>504</v>
      </c>
      <c r="Q87" t="s">
        <v>504</v>
      </c>
      <c r="R87">
        <v>1</v>
      </c>
      <c r="S87">
        <v>22995</v>
      </c>
      <c r="T87">
        <v>0</v>
      </c>
      <c r="U87">
        <v>2300</v>
      </c>
      <c r="V87">
        <v>22995</v>
      </c>
      <c r="W87" t="s">
        <v>566</v>
      </c>
      <c r="X87" t="s">
        <v>55</v>
      </c>
      <c r="Y87" t="s">
        <v>37</v>
      </c>
      <c r="Z87">
        <v>12358.83813559322</v>
      </c>
      <c r="AA87" t="s">
        <v>724</v>
      </c>
      <c r="AB87" t="s">
        <v>38</v>
      </c>
      <c r="AC87">
        <v>0</v>
      </c>
      <c r="AD87">
        <v>0</v>
      </c>
      <c r="AE87" t="s">
        <v>38</v>
      </c>
      <c r="AF87" t="s">
        <v>39</v>
      </c>
    </row>
    <row r="88" spans="1:32" x14ac:dyDescent="0.35">
      <c r="A88" t="s">
        <v>113</v>
      </c>
      <c r="B88" t="s">
        <v>114</v>
      </c>
      <c r="C88" t="s">
        <v>115</v>
      </c>
      <c r="D88" t="s">
        <v>50</v>
      </c>
      <c r="E88" t="s">
        <v>29</v>
      </c>
      <c r="F88">
        <v>98</v>
      </c>
      <c r="G88">
        <v>16</v>
      </c>
      <c r="H88">
        <v>4</v>
      </c>
      <c r="I88">
        <v>2023</v>
      </c>
      <c r="J88" t="s">
        <v>1876</v>
      </c>
      <c r="K88" t="s">
        <v>741</v>
      </c>
      <c r="L88" t="s">
        <v>128</v>
      </c>
      <c r="M88" t="s">
        <v>408</v>
      </c>
      <c r="N88" t="s">
        <v>130</v>
      </c>
      <c r="O88" t="s">
        <v>33</v>
      </c>
      <c r="P88" t="s">
        <v>299</v>
      </c>
      <c r="Q88" t="s">
        <v>299</v>
      </c>
      <c r="R88">
        <v>1</v>
      </c>
      <c r="S88">
        <v>22995</v>
      </c>
      <c r="T88">
        <v>9198</v>
      </c>
      <c r="U88">
        <v>0</v>
      </c>
      <c r="V88">
        <v>13797</v>
      </c>
      <c r="W88" t="s">
        <v>35</v>
      </c>
      <c r="X88" t="s">
        <v>53</v>
      </c>
      <c r="Y88" t="s">
        <v>37</v>
      </c>
      <c r="Z88">
        <v>7415.3028813559322</v>
      </c>
      <c r="AA88" t="s">
        <v>722</v>
      </c>
      <c r="AB88" t="s">
        <v>48</v>
      </c>
      <c r="AC88">
        <v>0</v>
      </c>
      <c r="AD88">
        <v>0</v>
      </c>
      <c r="AE88" t="s">
        <v>48</v>
      </c>
      <c r="AF88" t="s">
        <v>49</v>
      </c>
    </row>
    <row r="89" spans="1:32" x14ac:dyDescent="0.35">
      <c r="A89" t="s">
        <v>575</v>
      </c>
      <c r="B89" t="s">
        <v>576</v>
      </c>
      <c r="C89" t="s">
        <v>577</v>
      </c>
      <c r="D89" t="s">
        <v>50</v>
      </c>
      <c r="E89" t="s">
        <v>29</v>
      </c>
      <c r="F89">
        <v>349</v>
      </c>
      <c r="G89">
        <v>17</v>
      </c>
      <c r="H89">
        <v>4</v>
      </c>
      <c r="I89">
        <v>2023</v>
      </c>
      <c r="J89" t="s">
        <v>1871</v>
      </c>
      <c r="K89" t="s">
        <v>725</v>
      </c>
      <c r="L89" t="s">
        <v>128</v>
      </c>
      <c r="M89" t="s">
        <v>408</v>
      </c>
      <c r="N89" t="s">
        <v>130</v>
      </c>
      <c r="O89" t="s">
        <v>33</v>
      </c>
      <c r="P89" t="s">
        <v>298</v>
      </c>
      <c r="Q89" t="s">
        <v>299</v>
      </c>
      <c r="R89">
        <v>1</v>
      </c>
      <c r="S89">
        <v>22995</v>
      </c>
      <c r="T89">
        <v>9198</v>
      </c>
      <c r="U89">
        <v>0</v>
      </c>
      <c r="V89">
        <v>13797</v>
      </c>
      <c r="W89" t="s">
        <v>566</v>
      </c>
      <c r="X89" t="s">
        <v>53</v>
      </c>
      <c r="Y89" t="s">
        <v>37</v>
      </c>
      <c r="Z89">
        <v>7415.3028813559322</v>
      </c>
      <c r="AA89" t="s">
        <v>722</v>
      </c>
      <c r="AB89" t="s">
        <v>48</v>
      </c>
      <c r="AC89">
        <v>0</v>
      </c>
      <c r="AD89">
        <v>0</v>
      </c>
      <c r="AE89" t="s">
        <v>48</v>
      </c>
      <c r="AF89" t="s">
        <v>49</v>
      </c>
    </row>
    <row r="90" spans="1:32" x14ac:dyDescent="0.35">
      <c r="A90" t="s">
        <v>585</v>
      </c>
      <c r="B90" t="s">
        <v>586</v>
      </c>
      <c r="C90" t="s">
        <v>587</v>
      </c>
      <c r="D90" t="s">
        <v>44</v>
      </c>
      <c r="E90" t="s">
        <v>29</v>
      </c>
      <c r="F90">
        <v>128</v>
      </c>
      <c r="G90">
        <v>18</v>
      </c>
      <c r="H90">
        <v>4</v>
      </c>
      <c r="I90">
        <v>2023</v>
      </c>
      <c r="J90" t="s">
        <v>1873</v>
      </c>
      <c r="K90" t="s">
        <v>742</v>
      </c>
      <c r="L90" t="s">
        <v>128</v>
      </c>
      <c r="M90" t="s">
        <v>408</v>
      </c>
      <c r="N90" t="s">
        <v>130</v>
      </c>
      <c r="O90" t="s">
        <v>33</v>
      </c>
      <c r="P90" t="s">
        <v>739</v>
      </c>
      <c r="Q90" t="s">
        <v>736</v>
      </c>
      <c r="R90">
        <v>1</v>
      </c>
      <c r="S90">
        <v>22995</v>
      </c>
      <c r="T90">
        <v>11498</v>
      </c>
      <c r="U90">
        <v>0</v>
      </c>
      <c r="V90">
        <v>11497</v>
      </c>
      <c r="W90" t="s">
        <v>566</v>
      </c>
      <c r="X90" t="s">
        <v>55</v>
      </c>
      <c r="Y90" t="s">
        <v>37</v>
      </c>
      <c r="Z90">
        <v>6179.1503389830514</v>
      </c>
      <c r="AA90" t="s">
        <v>724</v>
      </c>
      <c r="AB90" t="s">
        <v>48</v>
      </c>
      <c r="AC90">
        <v>0</v>
      </c>
      <c r="AD90">
        <v>0</v>
      </c>
      <c r="AE90" t="s">
        <v>48</v>
      </c>
      <c r="AF90" t="s">
        <v>49</v>
      </c>
    </row>
    <row r="91" spans="1:32" x14ac:dyDescent="0.35">
      <c r="A91" t="s">
        <v>575</v>
      </c>
      <c r="B91" t="s">
        <v>576</v>
      </c>
      <c r="C91" t="s">
        <v>577</v>
      </c>
      <c r="D91" t="s">
        <v>44</v>
      </c>
      <c r="E91" t="s">
        <v>29</v>
      </c>
      <c r="F91">
        <v>372</v>
      </c>
      <c r="G91">
        <v>18</v>
      </c>
      <c r="H91">
        <v>4</v>
      </c>
      <c r="I91">
        <v>2023</v>
      </c>
      <c r="J91" t="s">
        <v>1873</v>
      </c>
      <c r="K91" t="s">
        <v>740</v>
      </c>
      <c r="L91" t="s">
        <v>128</v>
      </c>
      <c r="M91" t="s">
        <v>408</v>
      </c>
      <c r="N91" t="s">
        <v>130</v>
      </c>
      <c r="O91" t="s">
        <v>33</v>
      </c>
      <c r="P91" t="s">
        <v>504</v>
      </c>
      <c r="Q91" t="s">
        <v>504</v>
      </c>
      <c r="R91">
        <v>1</v>
      </c>
      <c r="S91">
        <v>22995</v>
      </c>
      <c r="T91">
        <v>0</v>
      </c>
      <c r="U91">
        <v>2300</v>
      </c>
      <c r="V91">
        <v>22995</v>
      </c>
      <c r="W91" t="s">
        <v>566</v>
      </c>
      <c r="X91" t="s">
        <v>55</v>
      </c>
      <c r="Y91" t="s">
        <v>37</v>
      </c>
      <c r="Z91">
        <v>12358.83813559322</v>
      </c>
      <c r="AA91" t="s">
        <v>724</v>
      </c>
      <c r="AB91" t="s">
        <v>38</v>
      </c>
      <c r="AC91">
        <v>0</v>
      </c>
      <c r="AD91">
        <v>0</v>
      </c>
      <c r="AE91" t="s">
        <v>38</v>
      </c>
      <c r="AF91" t="s">
        <v>39</v>
      </c>
    </row>
    <row r="92" spans="1:32" x14ac:dyDescent="0.35">
      <c r="A92" t="s">
        <v>704</v>
      </c>
      <c r="B92" t="s">
        <v>705</v>
      </c>
      <c r="C92" t="s">
        <v>706</v>
      </c>
      <c r="D92" t="s">
        <v>44</v>
      </c>
      <c r="E92" t="s">
        <v>29</v>
      </c>
      <c r="F92">
        <v>97</v>
      </c>
      <c r="G92">
        <v>19</v>
      </c>
      <c r="H92">
        <v>4</v>
      </c>
      <c r="I92">
        <v>2023</v>
      </c>
      <c r="J92" t="s">
        <v>1882</v>
      </c>
      <c r="K92" t="s">
        <v>743</v>
      </c>
      <c r="L92" t="s">
        <v>128</v>
      </c>
      <c r="M92" t="s">
        <v>408</v>
      </c>
      <c r="N92" t="s">
        <v>130</v>
      </c>
      <c r="O92" t="s">
        <v>33</v>
      </c>
      <c r="P92" t="s">
        <v>736</v>
      </c>
      <c r="Q92" t="s">
        <v>736</v>
      </c>
      <c r="R92">
        <v>1</v>
      </c>
      <c r="S92">
        <v>22995</v>
      </c>
      <c r="T92">
        <v>11498</v>
      </c>
      <c r="U92">
        <v>0</v>
      </c>
      <c r="V92">
        <v>11497</v>
      </c>
      <c r="W92" t="s">
        <v>566</v>
      </c>
      <c r="X92" t="s">
        <v>55</v>
      </c>
      <c r="Y92" t="s">
        <v>37</v>
      </c>
      <c r="Z92">
        <v>6179.1503389830514</v>
      </c>
      <c r="AA92" t="s">
        <v>724</v>
      </c>
      <c r="AB92" t="s">
        <v>48</v>
      </c>
      <c r="AC92">
        <v>0</v>
      </c>
      <c r="AD92">
        <v>0</v>
      </c>
      <c r="AE92" t="s">
        <v>48</v>
      </c>
      <c r="AF92" t="s">
        <v>49</v>
      </c>
    </row>
    <row r="93" spans="1:32" x14ac:dyDescent="0.35">
      <c r="A93" t="s">
        <v>25</v>
      </c>
      <c r="B93" t="s">
        <v>26</v>
      </c>
      <c r="C93" t="s">
        <v>27</v>
      </c>
      <c r="D93" t="s">
        <v>44</v>
      </c>
      <c r="E93" t="s">
        <v>29</v>
      </c>
      <c r="F93">
        <v>250</v>
      </c>
      <c r="G93">
        <v>22</v>
      </c>
      <c r="H93">
        <v>4</v>
      </c>
      <c r="I93">
        <v>2023</v>
      </c>
      <c r="J93" t="s">
        <v>1887</v>
      </c>
      <c r="K93" t="s">
        <v>744</v>
      </c>
      <c r="L93" t="s">
        <v>128</v>
      </c>
      <c r="M93" t="s">
        <v>408</v>
      </c>
      <c r="N93" t="s">
        <v>130</v>
      </c>
      <c r="O93" t="s">
        <v>33</v>
      </c>
      <c r="P93" t="s">
        <v>504</v>
      </c>
      <c r="Q93" t="s">
        <v>504</v>
      </c>
      <c r="R93">
        <v>1</v>
      </c>
      <c r="S93">
        <v>22995</v>
      </c>
      <c r="T93">
        <v>0</v>
      </c>
      <c r="U93">
        <v>2300</v>
      </c>
      <c r="V93">
        <v>22995</v>
      </c>
      <c r="W93" t="s">
        <v>35</v>
      </c>
      <c r="X93" t="s">
        <v>55</v>
      </c>
      <c r="Y93" t="s">
        <v>37</v>
      </c>
      <c r="Z93">
        <v>12358.83813559322</v>
      </c>
      <c r="AA93" t="s">
        <v>724</v>
      </c>
      <c r="AB93" t="s">
        <v>38</v>
      </c>
      <c r="AC93">
        <v>0</v>
      </c>
      <c r="AD93">
        <v>0</v>
      </c>
      <c r="AE93" t="s">
        <v>38</v>
      </c>
      <c r="AF93" t="s">
        <v>39</v>
      </c>
    </row>
    <row r="94" spans="1:32" x14ac:dyDescent="0.35">
      <c r="A94" t="s">
        <v>63</v>
      </c>
      <c r="B94" t="s">
        <v>64</v>
      </c>
      <c r="C94" t="s">
        <v>65</v>
      </c>
      <c r="D94" t="s">
        <v>28</v>
      </c>
      <c r="E94" t="s">
        <v>29</v>
      </c>
      <c r="F94">
        <v>21</v>
      </c>
      <c r="G94">
        <v>4</v>
      </c>
      <c r="H94">
        <v>4</v>
      </c>
      <c r="I94">
        <v>2023</v>
      </c>
      <c r="J94" t="s">
        <v>1889</v>
      </c>
      <c r="K94" t="s">
        <v>749</v>
      </c>
      <c r="L94" t="s">
        <v>128</v>
      </c>
      <c r="M94" t="s">
        <v>129</v>
      </c>
      <c r="N94" t="s">
        <v>130</v>
      </c>
      <c r="O94" t="s">
        <v>33</v>
      </c>
      <c r="P94" t="s">
        <v>165</v>
      </c>
      <c r="Q94" t="s">
        <v>166</v>
      </c>
      <c r="R94">
        <v>1</v>
      </c>
      <c r="S94">
        <v>21995</v>
      </c>
      <c r="T94">
        <v>0</v>
      </c>
      <c r="U94">
        <v>2200</v>
      </c>
      <c r="V94">
        <v>21995</v>
      </c>
      <c r="W94" t="s">
        <v>35</v>
      </c>
      <c r="X94" t="s">
        <v>36</v>
      </c>
      <c r="Y94" t="s">
        <v>37</v>
      </c>
      <c r="Z94">
        <v>11821.380508474576</v>
      </c>
      <c r="AA94" t="s">
        <v>567</v>
      </c>
      <c r="AB94" t="s">
        <v>38</v>
      </c>
      <c r="AC94">
        <v>0</v>
      </c>
      <c r="AD94">
        <v>0</v>
      </c>
      <c r="AE94" t="s">
        <v>38</v>
      </c>
      <c r="AF94" t="s">
        <v>39</v>
      </c>
    </row>
    <row r="95" spans="1:32" x14ac:dyDescent="0.35">
      <c r="A95" t="s">
        <v>63</v>
      </c>
      <c r="B95" t="s">
        <v>64</v>
      </c>
      <c r="C95" t="s">
        <v>65</v>
      </c>
      <c r="D95" t="s">
        <v>40</v>
      </c>
      <c r="E95" t="s">
        <v>29</v>
      </c>
      <c r="F95">
        <v>27</v>
      </c>
      <c r="G95">
        <v>4</v>
      </c>
      <c r="H95">
        <v>4</v>
      </c>
      <c r="I95">
        <v>2023</v>
      </c>
      <c r="J95" t="s">
        <v>1889</v>
      </c>
      <c r="K95" t="s">
        <v>750</v>
      </c>
      <c r="L95" t="s">
        <v>128</v>
      </c>
      <c r="M95" t="s">
        <v>129</v>
      </c>
      <c r="N95" t="s">
        <v>130</v>
      </c>
      <c r="O95" t="s">
        <v>33</v>
      </c>
      <c r="P95" t="s">
        <v>169</v>
      </c>
      <c r="Q95" t="s">
        <v>170</v>
      </c>
      <c r="R95">
        <v>1</v>
      </c>
      <c r="S95">
        <v>21995</v>
      </c>
      <c r="T95">
        <v>0</v>
      </c>
      <c r="U95">
        <v>2200</v>
      </c>
      <c r="V95">
        <v>21995</v>
      </c>
      <c r="W95" t="s">
        <v>35</v>
      </c>
      <c r="X95" t="s">
        <v>43</v>
      </c>
      <c r="Y95" t="s">
        <v>37</v>
      </c>
      <c r="Z95">
        <v>11821.380508474576</v>
      </c>
      <c r="AA95" t="s">
        <v>630</v>
      </c>
      <c r="AB95" t="s">
        <v>38</v>
      </c>
      <c r="AC95">
        <v>0</v>
      </c>
      <c r="AD95">
        <v>0</v>
      </c>
      <c r="AE95" t="s">
        <v>38</v>
      </c>
      <c r="AF95" t="s">
        <v>39</v>
      </c>
    </row>
    <row r="96" spans="1:32" x14ac:dyDescent="0.35">
      <c r="A96" t="s">
        <v>63</v>
      </c>
      <c r="B96" t="s">
        <v>64</v>
      </c>
      <c r="C96" t="s">
        <v>65</v>
      </c>
      <c r="D96" t="s">
        <v>40</v>
      </c>
      <c r="E96" t="s">
        <v>29</v>
      </c>
      <c r="F96">
        <v>27</v>
      </c>
      <c r="G96">
        <v>4</v>
      </c>
      <c r="H96">
        <v>4</v>
      </c>
      <c r="I96">
        <v>2023</v>
      </c>
      <c r="J96" t="s">
        <v>1889</v>
      </c>
      <c r="K96" t="s">
        <v>751</v>
      </c>
      <c r="L96" t="s">
        <v>128</v>
      </c>
      <c r="M96" t="s">
        <v>129</v>
      </c>
      <c r="N96" t="s">
        <v>130</v>
      </c>
      <c r="O96" t="s">
        <v>33</v>
      </c>
      <c r="P96" t="s">
        <v>41</v>
      </c>
      <c r="Q96" t="s">
        <v>42</v>
      </c>
      <c r="R96">
        <v>1</v>
      </c>
      <c r="S96">
        <v>21995</v>
      </c>
      <c r="T96">
        <v>0</v>
      </c>
      <c r="U96">
        <v>2200</v>
      </c>
      <c r="V96">
        <v>21995</v>
      </c>
      <c r="W96" t="s">
        <v>35</v>
      </c>
      <c r="X96" t="s">
        <v>43</v>
      </c>
      <c r="Y96" t="s">
        <v>37</v>
      </c>
      <c r="Z96">
        <v>11821.380508474576</v>
      </c>
      <c r="AA96" t="s">
        <v>630</v>
      </c>
      <c r="AB96" t="s">
        <v>38</v>
      </c>
      <c r="AC96">
        <v>0</v>
      </c>
      <c r="AD96">
        <v>0</v>
      </c>
      <c r="AE96" t="s">
        <v>38</v>
      </c>
      <c r="AF96" t="s">
        <v>39</v>
      </c>
    </row>
    <row r="97" spans="1:32" x14ac:dyDescent="0.35">
      <c r="A97" t="s">
        <v>585</v>
      </c>
      <c r="B97" t="s">
        <v>586</v>
      </c>
      <c r="C97" t="s">
        <v>587</v>
      </c>
      <c r="D97" t="s">
        <v>40</v>
      </c>
      <c r="E97" t="s">
        <v>29</v>
      </c>
      <c r="F97">
        <v>23</v>
      </c>
      <c r="G97">
        <v>4</v>
      </c>
      <c r="H97">
        <v>4</v>
      </c>
      <c r="I97">
        <v>2023</v>
      </c>
      <c r="J97" t="s">
        <v>1889</v>
      </c>
      <c r="K97" t="s">
        <v>752</v>
      </c>
      <c r="L97" t="s">
        <v>128</v>
      </c>
      <c r="M97" t="s">
        <v>129</v>
      </c>
      <c r="N97" t="s">
        <v>130</v>
      </c>
      <c r="O97" t="s">
        <v>33</v>
      </c>
      <c r="P97" t="s">
        <v>753</v>
      </c>
      <c r="Q97" t="s">
        <v>754</v>
      </c>
      <c r="R97">
        <v>1</v>
      </c>
      <c r="S97">
        <v>21995</v>
      </c>
      <c r="T97">
        <v>4399</v>
      </c>
      <c r="U97">
        <v>0</v>
      </c>
      <c r="V97">
        <v>17596</v>
      </c>
      <c r="W97" t="s">
        <v>566</v>
      </c>
      <c r="X97" t="s">
        <v>43</v>
      </c>
      <c r="Y97" t="s">
        <v>37</v>
      </c>
      <c r="Z97">
        <v>9457.1044067796611</v>
      </c>
      <c r="AA97" t="s">
        <v>630</v>
      </c>
      <c r="AB97" t="s">
        <v>48</v>
      </c>
      <c r="AC97">
        <v>0</v>
      </c>
      <c r="AD97">
        <v>13197</v>
      </c>
      <c r="AE97" t="s">
        <v>48</v>
      </c>
      <c r="AF97" t="s">
        <v>49</v>
      </c>
    </row>
    <row r="98" spans="1:32" x14ac:dyDescent="0.35">
      <c r="A98" t="s">
        <v>575</v>
      </c>
      <c r="B98" t="s">
        <v>576</v>
      </c>
      <c r="C98" t="s">
        <v>577</v>
      </c>
      <c r="D98" t="s">
        <v>40</v>
      </c>
      <c r="E98" t="s">
        <v>29</v>
      </c>
      <c r="F98">
        <v>87</v>
      </c>
      <c r="G98">
        <v>4</v>
      </c>
      <c r="H98">
        <v>4</v>
      </c>
      <c r="I98">
        <v>2023</v>
      </c>
      <c r="J98" t="s">
        <v>1889</v>
      </c>
      <c r="K98" t="s">
        <v>755</v>
      </c>
      <c r="L98" t="s">
        <v>128</v>
      </c>
      <c r="M98" t="s">
        <v>129</v>
      </c>
      <c r="N98" t="s">
        <v>130</v>
      </c>
      <c r="O98" t="s">
        <v>33</v>
      </c>
      <c r="P98" t="s">
        <v>756</v>
      </c>
      <c r="Q98" t="s">
        <v>757</v>
      </c>
      <c r="R98">
        <v>1</v>
      </c>
      <c r="S98">
        <v>21995</v>
      </c>
      <c r="T98">
        <v>0</v>
      </c>
      <c r="U98">
        <v>2200</v>
      </c>
      <c r="V98">
        <v>21995</v>
      </c>
      <c r="W98" t="s">
        <v>566</v>
      </c>
      <c r="X98" t="s">
        <v>43</v>
      </c>
      <c r="Y98" t="s">
        <v>37</v>
      </c>
      <c r="Z98">
        <v>11821.380508474576</v>
      </c>
      <c r="AA98" t="s">
        <v>630</v>
      </c>
      <c r="AB98" t="s">
        <v>38</v>
      </c>
      <c r="AC98">
        <v>0</v>
      </c>
      <c r="AD98">
        <v>0</v>
      </c>
      <c r="AE98" t="s">
        <v>38</v>
      </c>
      <c r="AF98" t="s">
        <v>39</v>
      </c>
    </row>
    <row r="99" spans="1:32" x14ac:dyDescent="0.35">
      <c r="A99" t="s">
        <v>585</v>
      </c>
      <c r="B99" t="s">
        <v>586</v>
      </c>
      <c r="C99" t="s">
        <v>587</v>
      </c>
      <c r="D99" t="s">
        <v>28</v>
      </c>
      <c r="E99" t="s">
        <v>29</v>
      </c>
      <c r="F99">
        <v>39</v>
      </c>
      <c r="G99">
        <v>7</v>
      </c>
      <c r="H99">
        <v>4</v>
      </c>
      <c r="I99">
        <v>2023</v>
      </c>
      <c r="J99" t="s">
        <v>1879</v>
      </c>
      <c r="K99" t="s">
        <v>758</v>
      </c>
      <c r="L99" t="s">
        <v>128</v>
      </c>
      <c r="M99" t="s">
        <v>129</v>
      </c>
      <c r="N99" t="s">
        <v>130</v>
      </c>
      <c r="O99" t="s">
        <v>33</v>
      </c>
      <c r="P99" t="s">
        <v>759</v>
      </c>
      <c r="Q99" t="s">
        <v>760</v>
      </c>
      <c r="R99">
        <v>1</v>
      </c>
      <c r="S99">
        <v>21995</v>
      </c>
      <c r="T99">
        <v>8798</v>
      </c>
      <c r="U99">
        <v>0</v>
      </c>
      <c r="V99">
        <v>13197</v>
      </c>
      <c r="W99" t="s">
        <v>566</v>
      </c>
      <c r="X99" t="s">
        <v>36</v>
      </c>
      <c r="Y99" t="s">
        <v>37</v>
      </c>
      <c r="Z99">
        <v>7092.8283050847458</v>
      </c>
      <c r="AA99" t="s">
        <v>567</v>
      </c>
      <c r="AB99" t="s">
        <v>48</v>
      </c>
      <c r="AC99">
        <v>0</v>
      </c>
      <c r="AD99">
        <v>13197</v>
      </c>
      <c r="AE99" t="s">
        <v>48</v>
      </c>
      <c r="AF99" t="s">
        <v>49</v>
      </c>
    </row>
    <row r="100" spans="1:32" x14ac:dyDescent="0.35">
      <c r="A100" t="s">
        <v>575</v>
      </c>
      <c r="B100" t="s">
        <v>576</v>
      </c>
      <c r="C100" t="s">
        <v>577</v>
      </c>
      <c r="D100" t="s">
        <v>28</v>
      </c>
      <c r="E100" t="s">
        <v>29</v>
      </c>
      <c r="F100">
        <v>160</v>
      </c>
      <c r="G100">
        <v>8</v>
      </c>
      <c r="H100">
        <v>4</v>
      </c>
      <c r="I100">
        <v>2023</v>
      </c>
      <c r="J100" t="s">
        <v>1880</v>
      </c>
      <c r="K100" t="s">
        <v>761</v>
      </c>
      <c r="L100" t="s">
        <v>128</v>
      </c>
      <c r="M100" t="s">
        <v>129</v>
      </c>
      <c r="N100" t="s">
        <v>130</v>
      </c>
      <c r="O100" t="s">
        <v>33</v>
      </c>
      <c r="P100" t="s">
        <v>762</v>
      </c>
      <c r="Q100" t="s">
        <v>762</v>
      </c>
      <c r="R100">
        <v>1</v>
      </c>
      <c r="S100">
        <v>21995</v>
      </c>
      <c r="T100">
        <v>8798</v>
      </c>
      <c r="U100">
        <v>0</v>
      </c>
      <c r="V100">
        <v>13197</v>
      </c>
      <c r="W100" t="s">
        <v>566</v>
      </c>
      <c r="X100" t="s">
        <v>36</v>
      </c>
      <c r="Y100" t="s">
        <v>37</v>
      </c>
      <c r="Z100">
        <v>7092.8283050847458</v>
      </c>
      <c r="AA100" t="s">
        <v>567</v>
      </c>
      <c r="AB100" t="s">
        <v>48</v>
      </c>
      <c r="AC100">
        <v>0</v>
      </c>
      <c r="AD100">
        <v>13197</v>
      </c>
      <c r="AE100" t="s">
        <v>48</v>
      </c>
      <c r="AF100" t="s">
        <v>49</v>
      </c>
    </row>
    <row r="101" spans="1:32" x14ac:dyDescent="0.35">
      <c r="A101" t="s">
        <v>585</v>
      </c>
      <c r="B101" t="s">
        <v>586</v>
      </c>
      <c r="C101" t="s">
        <v>587</v>
      </c>
      <c r="D101" t="s">
        <v>40</v>
      </c>
      <c r="E101" t="s">
        <v>29</v>
      </c>
      <c r="F101">
        <v>51</v>
      </c>
      <c r="G101">
        <v>8</v>
      </c>
      <c r="H101">
        <v>4</v>
      </c>
      <c r="I101">
        <v>2023</v>
      </c>
      <c r="J101" t="s">
        <v>1880</v>
      </c>
      <c r="K101" t="s">
        <v>763</v>
      </c>
      <c r="L101" t="s">
        <v>128</v>
      </c>
      <c r="M101" t="s">
        <v>129</v>
      </c>
      <c r="N101" t="s">
        <v>130</v>
      </c>
      <c r="O101" t="s">
        <v>33</v>
      </c>
      <c r="P101" t="s">
        <v>764</v>
      </c>
      <c r="Q101" t="s">
        <v>765</v>
      </c>
      <c r="R101">
        <v>1</v>
      </c>
      <c r="S101">
        <v>21995</v>
      </c>
      <c r="T101">
        <v>2200</v>
      </c>
      <c r="U101">
        <v>500</v>
      </c>
      <c r="V101">
        <v>19795</v>
      </c>
      <c r="W101" t="s">
        <v>566</v>
      </c>
      <c r="X101" t="s">
        <v>43</v>
      </c>
      <c r="Y101" t="s">
        <v>37</v>
      </c>
      <c r="Z101">
        <v>10638.973728813558</v>
      </c>
      <c r="AA101" t="s">
        <v>630</v>
      </c>
      <c r="AB101" t="s">
        <v>48</v>
      </c>
      <c r="AC101">
        <v>19795.5</v>
      </c>
      <c r="AD101">
        <v>0</v>
      </c>
      <c r="AE101" t="s">
        <v>48</v>
      </c>
      <c r="AF101" t="s">
        <v>39</v>
      </c>
    </row>
    <row r="102" spans="1:32" x14ac:dyDescent="0.35">
      <c r="A102" t="s">
        <v>568</v>
      </c>
      <c r="B102" t="s">
        <v>569</v>
      </c>
      <c r="C102" t="s">
        <v>570</v>
      </c>
      <c r="D102" t="s">
        <v>28</v>
      </c>
      <c r="E102" t="s">
        <v>29</v>
      </c>
      <c r="F102">
        <v>48</v>
      </c>
      <c r="G102">
        <v>9</v>
      </c>
      <c r="H102">
        <v>4</v>
      </c>
      <c r="I102">
        <v>2023</v>
      </c>
      <c r="J102" t="s">
        <v>1878</v>
      </c>
      <c r="K102" t="s">
        <v>766</v>
      </c>
      <c r="L102" t="s">
        <v>128</v>
      </c>
      <c r="M102" t="s">
        <v>270</v>
      </c>
      <c r="N102" t="s">
        <v>130</v>
      </c>
      <c r="O102" t="s">
        <v>33</v>
      </c>
      <c r="P102" t="s">
        <v>279</v>
      </c>
      <c r="Q102" t="s">
        <v>280</v>
      </c>
      <c r="R102">
        <v>1</v>
      </c>
      <c r="S102">
        <v>21995</v>
      </c>
      <c r="T102">
        <v>6598</v>
      </c>
      <c r="U102">
        <v>0</v>
      </c>
      <c r="V102">
        <v>15397</v>
      </c>
      <c r="W102" t="s">
        <v>566</v>
      </c>
      <c r="X102" t="s">
        <v>36</v>
      </c>
      <c r="Y102" t="s">
        <v>37</v>
      </c>
      <c r="Z102">
        <v>8275.2350847457637</v>
      </c>
      <c r="AA102" t="s">
        <v>567</v>
      </c>
      <c r="AB102" t="s">
        <v>48</v>
      </c>
      <c r="AC102">
        <v>0</v>
      </c>
      <c r="AD102">
        <v>15396.499999999998</v>
      </c>
      <c r="AE102" t="s">
        <v>48</v>
      </c>
      <c r="AF102" t="s">
        <v>49</v>
      </c>
    </row>
    <row r="103" spans="1:32" x14ac:dyDescent="0.35">
      <c r="A103" t="s">
        <v>63</v>
      </c>
      <c r="B103" t="s">
        <v>64</v>
      </c>
      <c r="C103" t="s">
        <v>65</v>
      </c>
      <c r="D103" t="s">
        <v>28</v>
      </c>
      <c r="E103" t="s">
        <v>29</v>
      </c>
      <c r="F103">
        <v>64</v>
      </c>
      <c r="G103">
        <v>9</v>
      </c>
      <c r="H103">
        <v>4</v>
      </c>
      <c r="I103">
        <v>2023</v>
      </c>
      <c r="J103" t="s">
        <v>1878</v>
      </c>
      <c r="K103" t="s">
        <v>767</v>
      </c>
      <c r="L103" t="s">
        <v>128</v>
      </c>
      <c r="M103" t="s">
        <v>270</v>
      </c>
      <c r="N103" t="s">
        <v>130</v>
      </c>
      <c r="O103" t="s">
        <v>33</v>
      </c>
      <c r="P103" t="s">
        <v>279</v>
      </c>
      <c r="Q103" t="s">
        <v>280</v>
      </c>
      <c r="R103">
        <v>1</v>
      </c>
      <c r="S103">
        <v>21995</v>
      </c>
      <c r="T103">
        <v>6598</v>
      </c>
      <c r="U103">
        <v>0</v>
      </c>
      <c r="V103">
        <v>15397</v>
      </c>
      <c r="W103" t="s">
        <v>35</v>
      </c>
      <c r="X103" t="s">
        <v>36</v>
      </c>
      <c r="Y103" t="s">
        <v>37</v>
      </c>
      <c r="Z103">
        <v>8275.2350847457637</v>
      </c>
      <c r="AA103" t="s">
        <v>567</v>
      </c>
      <c r="AB103" t="s">
        <v>48</v>
      </c>
      <c r="AC103">
        <v>0</v>
      </c>
      <c r="AD103">
        <v>15396.499999999998</v>
      </c>
      <c r="AE103" t="s">
        <v>48</v>
      </c>
      <c r="AF103" t="s">
        <v>49</v>
      </c>
    </row>
    <row r="104" spans="1:32" x14ac:dyDescent="0.35">
      <c r="A104" t="s">
        <v>568</v>
      </c>
      <c r="B104" t="s">
        <v>569</v>
      </c>
      <c r="C104" t="s">
        <v>570</v>
      </c>
      <c r="D104" t="s">
        <v>40</v>
      </c>
      <c r="E104" t="s">
        <v>29</v>
      </c>
      <c r="F104">
        <v>49</v>
      </c>
      <c r="G104">
        <v>9</v>
      </c>
      <c r="H104">
        <v>4</v>
      </c>
      <c r="I104">
        <v>2023</v>
      </c>
      <c r="J104" t="s">
        <v>1878</v>
      </c>
      <c r="K104" t="s">
        <v>768</v>
      </c>
      <c r="L104" t="s">
        <v>128</v>
      </c>
      <c r="M104" t="s">
        <v>270</v>
      </c>
      <c r="N104" t="s">
        <v>130</v>
      </c>
      <c r="O104" t="s">
        <v>33</v>
      </c>
      <c r="P104" t="s">
        <v>764</v>
      </c>
      <c r="Q104" t="s">
        <v>765</v>
      </c>
      <c r="R104">
        <v>1</v>
      </c>
      <c r="S104">
        <v>21995</v>
      </c>
      <c r="T104">
        <v>2200</v>
      </c>
      <c r="U104">
        <v>0</v>
      </c>
      <c r="V104">
        <v>19795</v>
      </c>
      <c r="W104" t="s">
        <v>566</v>
      </c>
      <c r="X104" t="s">
        <v>43</v>
      </c>
      <c r="Y104" t="s">
        <v>37</v>
      </c>
      <c r="Z104">
        <v>10638.973728813558</v>
      </c>
      <c r="AA104" t="s">
        <v>630</v>
      </c>
      <c r="AB104" t="s">
        <v>48</v>
      </c>
      <c r="AC104">
        <v>19795.5</v>
      </c>
      <c r="AD104">
        <v>0</v>
      </c>
      <c r="AE104" t="s">
        <v>48</v>
      </c>
      <c r="AF104" t="s">
        <v>39</v>
      </c>
    </row>
    <row r="105" spans="1:32" x14ac:dyDescent="0.35">
      <c r="A105" t="s">
        <v>575</v>
      </c>
      <c r="B105" t="s">
        <v>576</v>
      </c>
      <c r="C105" t="s">
        <v>577</v>
      </c>
      <c r="D105" t="s">
        <v>102</v>
      </c>
      <c r="E105" t="s">
        <v>29</v>
      </c>
      <c r="F105">
        <v>213</v>
      </c>
      <c r="G105">
        <v>10</v>
      </c>
      <c r="H105">
        <v>4</v>
      </c>
      <c r="I105">
        <v>2023</v>
      </c>
      <c r="J105" t="s">
        <v>1886</v>
      </c>
      <c r="K105" t="s">
        <v>769</v>
      </c>
      <c r="L105" t="s">
        <v>128</v>
      </c>
      <c r="M105" t="s">
        <v>270</v>
      </c>
      <c r="N105" t="s">
        <v>130</v>
      </c>
      <c r="O105" t="s">
        <v>33</v>
      </c>
      <c r="P105" t="s">
        <v>770</v>
      </c>
      <c r="Q105" t="s">
        <v>770</v>
      </c>
      <c r="R105">
        <v>1</v>
      </c>
      <c r="S105">
        <v>21995</v>
      </c>
      <c r="T105">
        <v>10998</v>
      </c>
      <c r="U105">
        <v>0</v>
      </c>
      <c r="V105">
        <v>10997</v>
      </c>
      <c r="W105" t="s">
        <v>566</v>
      </c>
      <c r="X105" t="s">
        <v>104</v>
      </c>
      <c r="Y105" t="s">
        <v>37</v>
      </c>
      <c r="Z105">
        <v>5910.4215254237288</v>
      </c>
      <c r="AA105" t="s">
        <v>591</v>
      </c>
      <c r="AB105" t="s">
        <v>48</v>
      </c>
      <c r="AC105">
        <v>0</v>
      </c>
      <c r="AD105">
        <v>10997.5</v>
      </c>
      <c r="AE105" t="s">
        <v>48</v>
      </c>
      <c r="AF105" t="s">
        <v>49</v>
      </c>
    </row>
    <row r="106" spans="1:32" x14ac:dyDescent="0.35">
      <c r="A106" t="s">
        <v>25</v>
      </c>
      <c r="B106" t="s">
        <v>26</v>
      </c>
      <c r="C106" t="s">
        <v>27</v>
      </c>
      <c r="D106" t="s">
        <v>40</v>
      </c>
      <c r="E106" t="s">
        <v>29</v>
      </c>
      <c r="F106">
        <v>144</v>
      </c>
      <c r="G106">
        <v>11</v>
      </c>
      <c r="H106">
        <v>4</v>
      </c>
      <c r="I106">
        <v>2023</v>
      </c>
      <c r="J106" t="s">
        <v>1891</v>
      </c>
      <c r="K106" t="s">
        <v>771</v>
      </c>
      <c r="L106" t="s">
        <v>128</v>
      </c>
      <c r="M106" t="s">
        <v>270</v>
      </c>
      <c r="N106" t="s">
        <v>130</v>
      </c>
      <c r="O106" t="s">
        <v>33</v>
      </c>
      <c r="P106" t="s">
        <v>326</v>
      </c>
      <c r="Q106" t="s">
        <v>326</v>
      </c>
      <c r="R106">
        <v>1</v>
      </c>
      <c r="S106">
        <v>21995</v>
      </c>
      <c r="T106">
        <v>10998</v>
      </c>
      <c r="U106">
        <v>0</v>
      </c>
      <c r="V106">
        <v>10997</v>
      </c>
      <c r="W106" t="s">
        <v>35</v>
      </c>
      <c r="X106" t="s">
        <v>43</v>
      </c>
      <c r="Y106" t="s">
        <v>37</v>
      </c>
      <c r="Z106">
        <v>5910.4215254237288</v>
      </c>
      <c r="AA106" t="s">
        <v>630</v>
      </c>
      <c r="AB106" t="s">
        <v>48</v>
      </c>
      <c r="AC106">
        <v>0</v>
      </c>
      <c r="AD106">
        <v>10997.5</v>
      </c>
      <c r="AE106" t="s">
        <v>48</v>
      </c>
      <c r="AF106" t="s">
        <v>49</v>
      </c>
    </row>
    <row r="107" spans="1:32" x14ac:dyDescent="0.35">
      <c r="A107" t="s">
        <v>585</v>
      </c>
      <c r="B107" t="s">
        <v>586</v>
      </c>
      <c r="C107" t="s">
        <v>587</v>
      </c>
      <c r="D107" t="s">
        <v>40</v>
      </c>
      <c r="E107" t="s">
        <v>29</v>
      </c>
      <c r="F107">
        <v>75</v>
      </c>
      <c r="G107">
        <v>12</v>
      </c>
      <c r="H107">
        <v>4</v>
      </c>
      <c r="I107">
        <v>2023</v>
      </c>
      <c r="J107" t="s">
        <v>1884</v>
      </c>
      <c r="K107" t="s">
        <v>763</v>
      </c>
      <c r="L107" t="s">
        <v>128</v>
      </c>
      <c r="M107" t="s">
        <v>270</v>
      </c>
      <c r="N107" t="s">
        <v>130</v>
      </c>
      <c r="O107" t="s">
        <v>33</v>
      </c>
      <c r="P107" t="s">
        <v>764</v>
      </c>
      <c r="Q107" t="s">
        <v>765</v>
      </c>
      <c r="R107">
        <v>1</v>
      </c>
      <c r="S107">
        <v>21995</v>
      </c>
      <c r="T107">
        <v>2200</v>
      </c>
      <c r="U107">
        <v>0</v>
      </c>
      <c r="V107">
        <v>19795</v>
      </c>
      <c r="W107" t="s">
        <v>566</v>
      </c>
      <c r="X107" t="s">
        <v>43</v>
      </c>
      <c r="Y107" t="s">
        <v>37</v>
      </c>
      <c r="Z107">
        <v>10638.973728813558</v>
      </c>
      <c r="AA107" t="s">
        <v>630</v>
      </c>
      <c r="AB107" t="s">
        <v>48</v>
      </c>
      <c r="AC107">
        <v>19795.5</v>
      </c>
      <c r="AD107">
        <v>0</v>
      </c>
      <c r="AE107" t="s">
        <v>48</v>
      </c>
      <c r="AF107" t="s">
        <v>39</v>
      </c>
    </row>
    <row r="108" spans="1:32" x14ac:dyDescent="0.35">
      <c r="A108" t="s">
        <v>575</v>
      </c>
      <c r="B108" t="s">
        <v>576</v>
      </c>
      <c r="C108" t="s">
        <v>577</v>
      </c>
      <c r="D108" t="s">
        <v>102</v>
      </c>
      <c r="E108" t="s">
        <v>29</v>
      </c>
      <c r="F108">
        <v>268</v>
      </c>
      <c r="G108">
        <v>15</v>
      </c>
      <c r="H108">
        <v>4</v>
      </c>
      <c r="I108">
        <v>2023</v>
      </c>
      <c r="J108" t="s">
        <v>1892</v>
      </c>
      <c r="K108" t="s">
        <v>772</v>
      </c>
      <c r="L108" t="s">
        <v>128</v>
      </c>
      <c r="M108" t="s">
        <v>270</v>
      </c>
      <c r="N108" t="s">
        <v>130</v>
      </c>
      <c r="O108" t="s">
        <v>33</v>
      </c>
      <c r="P108" t="s">
        <v>773</v>
      </c>
      <c r="Q108" t="s">
        <v>774</v>
      </c>
      <c r="R108">
        <v>1</v>
      </c>
      <c r="S108">
        <v>21995</v>
      </c>
      <c r="T108">
        <v>6598</v>
      </c>
      <c r="U108">
        <v>0</v>
      </c>
      <c r="V108">
        <v>15397</v>
      </c>
      <c r="W108" t="s">
        <v>566</v>
      </c>
      <c r="X108" t="s">
        <v>104</v>
      </c>
      <c r="Y108" t="s">
        <v>37</v>
      </c>
      <c r="Z108">
        <v>8275.2350847457637</v>
      </c>
      <c r="AA108" t="s">
        <v>591</v>
      </c>
      <c r="AB108" t="s">
        <v>48</v>
      </c>
      <c r="AC108">
        <v>15396.499999999998</v>
      </c>
      <c r="AD108">
        <v>0</v>
      </c>
      <c r="AE108" t="s">
        <v>48</v>
      </c>
      <c r="AF108" t="s">
        <v>49</v>
      </c>
    </row>
    <row r="109" spans="1:32" x14ac:dyDescent="0.35">
      <c r="A109" t="s">
        <v>63</v>
      </c>
      <c r="B109" t="s">
        <v>64</v>
      </c>
      <c r="C109" t="s">
        <v>65</v>
      </c>
      <c r="D109" t="s">
        <v>40</v>
      </c>
      <c r="E109" t="s">
        <v>29</v>
      </c>
      <c r="F109">
        <v>115</v>
      </c>
      <c r="G109">
        <v>16</v>
      </c>
      <c r="H109">
        <v>4</v>
      </c>
      <c r="I109">
        <v>2023</v>
      </c>
      <c r="J109" t="s">
        <v>1876</v>
      </c>
      <c r="K109" t="s">
        <v>775</v>
      </c>
      <c r="L109" t="s">
        <v>128</v>
      </c>
      <c r="M109" t="s">
        <v>408</v>
      </c>
      <c r="N109" t="s">
        <v>130</v>
      </c>
      <c r="O109" t="s">
        <v>33</v>
      </c>
      <c r="P109" t="s">
        <v>433</v>
      </c>
      <c r="Q109" t="s">
        <v>434</v>
      </c>
      <c r="R109">
        <v>1</v>
      </c>
      <c r="S109">
        <v>21995</v>
      </c>
      <c r="T109">
        <v>2200</v>
      </c>
      <c r="U109">
        <v>0</v>
      </c>
      <c r="V109">
        <v>19795</v>
      </c>
      <c r="W109" t="s">
        <v>35</v>
      </c>
      <c r="X109" t="s">
        <v>43</v>
      </c>
      <c r="Y109" t="s">
        <v>37</v>
      </c>
      <c r="Z109">
        <v>10638.973728813558</v>
      </c>
      <c r="AA109" t="s">
        <v>630</v>
      </c>
      <c r="AB109" t="s">
        <v>48</v>
      </c>
      <c r="AC109">
        <v>19795.5</v>
      </c>
      <c r="AD109">
        <v>0</v>
      </c>
      <c r="AE109" t="s">
        <v>48</v>
      </c>
      <c r="AF109" t="s">
        <v>39</v>
      </c>
    </row>
    <row r="110" spans="1:32" x14ac:dyDescent="0.35">
      <c r="A110" t="s">
        <v>585</v>
      </c>
      <c r="B110" t="s">
        <v>586</v>
      </c>
      <c r="C110" t="s">
        <v>587</v>
      </c>
      <c r="D110" t="s">
        <v>28</v>
      </c>
      <c r="E110" t="s">
        <v>29</v>
      </c>
      <c r="F110">
        <v>124</v>
      </c>
      <c r="G110">
        <v>17</v>
      </c>
      <c r="H110">
        <v>4</v>
      </c>
      <c r="I110">
        <v>2023</v>
      </c>
      <c r="J110" t="s">
        <v>1871</v>
      </c>
      <c r="K110" t="s">
        <v>776</v>
      </c>
      <c r="L110" t="s">
        <v>128</v>
      </c>
      <c r="M110" t="s">
        <v>408</v>
      </c>
      <c r="N110" t="s">
        <v>130</v>
      </c>
      <c r="O110" t="s">
        <v>33</v>
      </c>
      <c r="P110" t="s">
        <v>279</v>
      </c>
      <c r="Q110" t="s">
        <v>280</v>
      </c>
      <c r="R110">
        <v>1</v>
      </c>
      <c r="S110">
        <v>21995</v>
      </c>
      <c r="T110">
        <v>6598</v>
      </c>
      <c r="U110">
        <v>0</v>
      </c>
      <c r="V110">
        <v>15397</v>
      </c>
      <c r="W110" t="s">
        <v>566</v>
      </c>
      <c r="X110" t="s">
        <v>36</v>
      </c>
      <c r="Y110" t="s">
        <v>37</v>
      </c>
      <c r="Z110">
        <v>8275.2350847457637</v>
      </c>
      <c r="AA110" t="s">
        <v>567</v>
      </c>
      <c r="AB110" t="s">
        <v>48</v>
      </c>
      <c r="AC110">
        <v>0</v>
      </c>
      <c r="AD110">
        <v>0</v>
      </c>
      <c r="AE110" t="s">
        <v>48</v>
      </c>
      <c r="AF110" t="s">
        <v>49</v>
      </c>
    </row>
    <row r="111" spans="1:32" x14ac:dyDescent="0.35">
      <c r="A111" t="s">
        <v>585</v>
      </c>
      <c r="B111" t="s">
        <v>586</v>
      </c>
      <c r="C111" t="s">
        <v>587</v>
      </c>
      <c r="D111" t="s">
        <v>40</v>
      </c>
      <c r="E111" t="s">
        <v>29</v>
      </c>
      <c r="F111">
        <v>143</v>
      </c>
      <c r="G111">
        <v>21</v>
      </c>
      <c r="H111">
        <v>4</v>
      </c>
      <c r="I111">
        <v>2023</v>
      </c>
      <c r="J111" t="s">
        <v>1877</v>
      </c>
      <c r="K111" t="s">
        <v>777</v>
      </c>
      <c r="L111" t="s">
        <v>128</v>
      </c>
      <c r="M111" t="s">
        <v>408</v>
      </c>
      <c r="N111" t="s">
        <v>130</v>
      </c>
      <c r="O111" t="s">
        <v>33</v>
      </c>
      <c r="P111" t="s">
        <v>778</v>
      </c>
      <c r="Q111" t="s">
        <v>326</v>
      </c>
      <c r="R111">
        <v>1</v>
      </c>
      <c r="S111">
        <v>21995</v>
      </c>
      <c r="T111">
        <v>10998</v>
      </c>
      <c r="U111">
        <v>0</v>
      </c>
      <c r="V111">
        <v>10997</v>
      </c>
      <c r="W111" t="s">
        <v>566</v>
      </c>
      <c r="X111" t="s">
        <v>43</v>
      </c>
      <c r="Y111" t="s">
        <v>37</v>
      </c>
      <c r="Z111">
        <v>5910.4215254237288</v>
      </c>
      <c r="AA111" t="s">
        <v>630</v>
      </c>
      <c r="AB111" t="s">
        <v>48</v>
      </c>
      <c r="AC111">
        <v>0</v>
      </c>
      <c r="AD111">
        <v>0</v>
      </c>
      <c r="AE111" t="s">
        <v>48</v>
      </c>
      <c r="AF111" t="s">
        <v>49</v>
      </c>
    </row>
    <row r="112" spans="1:32" x14ac:dyDescent="0.35">
      <c r="A112" t="s">
        <v>575</v>
      </c>
      <c r="B112" t="s">
        <v>576</v>
      </c>
      <c r="C112" t="s">
        <v>577</v>
      </c>
      <c r="D112" t="s">
        <v>28</v>
      </c>
      <c r="E112" t="s">
        <v>29</v>
      </c>
      <c r="F112">
        <v>435</v>
      </c>
      <c r="G112">
        <v>22</v>
      </c>
      <c r="H112">
        <v>4</v>
      </c>
      <c r="I112">
        <v>2023</v>
      </c>
      <c r="J112" t="s">
        <v>1887</v>
      </c>
      <c r="K112" t="s">
        <v>779</v>
      </c>
      <c r="L112" t="s">
        <v>128</v>
      </c>
      <c r="M112" t="s">
        <v>408</v>
      </c>
      <c r="N112" t="s">
        <v>130</v>
      </c>
      <c r="O112" t="s">
        <v>33</v>
      </c>
      <c r="P112" t="s">
        <v>780</v>
      </c>
      <c r="Q112" t="s">
        <v>280</v>
      </c>
      <c r="R112">
        <v>1</v>
      </c>
      <c r="S112">
        <v>21995</v>
      </c>
      <c r="T112">
        <v>6598</v>
      </c>
      <c r="U112">
        <v>0</v>
      </c>
      <c r="V112">
        <v>15397</v>
      </c>
      <c r="W112" t="s">
        <v>566</v>
      </c>
      <c r="X112" t="s">
        <v>36</v>
      </c>
      <c r="Y112" t="s">
        <v>37</v>
      </c>
      <c r="Z112">
        <v>8275.2350847457637</v>
      </c>
      <c r="AA112" t="s">
        <v>567</v>
      </c>
      <c r="AB112" t="s">
        <v>48</v>
      </c>
      <c r="AC112">
        <v>0</v>
      </c>
      <c r="AD112">
        <v>0</v>
      </c>
      <c r="AE112" t="s">
        <v>48</v>
      </c>
      <c r="AF112" t="s">
        <v>49</v>
      </c>
    </row>
    <row r="113" spans="1:32" x14ac:dyDescent="0.35">
      <c r="A113" t="s">
        <v>568</v>
      </c>
      <c r="B113" t="s">
        <v>569</v>
      </c>
      <c r="C113" t="s">
        <v>570</v>
      </c>
      <c r="D113" t="s">
        <v>40</v>
      </c>
      <c r="E113" t="s">
        <v>29</v>
      </c>
      <c r="F113">
        <v>115</v>
      </c>
      <c r="G113">
        <v>22</v>
      </c>
      <c r="H113">
        <v>4</v>
      </c>
      <c r="I113">
        <v>2023</v>
      </c>
      <c r="J113" t="s">
        <v>1887</v>
      </c>
      <c r="K113" t="s">
        <v>781</v>
      </c>
      <c r="L113" t="s">
        <v>128</v>
      </c>
      <c r="M113" t="s">
        <v>408</v>
      </c>
      <c r="N113" t="s">
        <v>130</v>
      </c>
      <c r="O113" t="s">
        <v>33</v>
      </c>
      <c r="P113" t="s">
        <v>747</v>
      </c>
      <c r="Q113" t="s">
        <v>748</v>
      </c>
      <c r="R113">
        <v>1</v>
      </c>
      <c r="S113">
        <v>21995</v>
      </c>
      <c r="T113">
        <v>2200</v>
      </c>
      <c r="U113">
        <v>0</v>
      </c>
      <c r="V113">
        <v>19795</v>
      </c>
      <c r="W113" t="s">
        <v>566</v>
      </c>
      <c r="X113" t="s">
        <v>43</v>
      </c>
      <c r="Y113" t="s">
        <v>37</v>
      </c>
      <c r="Z113">
        <v>10638.973728813558</v>
      </c>
      <c r="AA113" t="s">
        <v>630</v>
      </c>
      <c r="AB113" t="s">
        <v>48</v>
      </c>
      <c r="AC113">
        <v>19795.5</v>
      </c>
      <c r="AD113">
        <v>0</v>
      </c>
      <c r="AE113" t="s">
        <v>48</v>
      </c>
      <c r="AF113" t="s">
        <v>39</v>
      </c>
    </row>
    <row r="114" spans="1:32" x14ac:dyDescent="0.35">
      <c r="A114" t="s">
        <v>575</v>
      </c>
      <c r="B114" t="s">
        <v>576</v>
      </c>
      <c r="C114" t="s">
        <v>577</v>
      </c>
      <c r="D114" t="s">
        <v>40</v>
      </c>
      <c r="E114" t="s">
        <v>29</v>
      </c>
      <c r="F114">
        <v>421</v>
      </c>
      <c r="G114">
        <v>22</v>
      </c>
      <c r="H114">
        <v>4</v>
      </c>
      <c r="I114">
        <v>2023</v>
      </c>
      <c r="J114" t="s">
        <v>1887</v>
      </c>
      <c r="K114" t="s">
        <v>782</v>
      </c>
      <c r="L114" t="s">
        <v>128</v>
      </c>
      <c r="M114" t="s">
        <v>408</v>
      </c>
      <c r="N114" t="s">
        <v>130</v>
      </c>
      <c r="O114" t="s">
        <v>33</v>
      </c>
      <c r="P114" t="s">
        <v>764</v>
      </c>
      <c r="Q114" t="s">
        <v>765</v>
      </c>
      <c r="R114">
        <v>1</v>
      </c>
      <c r="S114">
        <v>21995</v>
      </c>
      <c r="T114">
        <v>2200</v>
      </c>
      <c r="U114">
        <v>0</v>
      </c>
      <c r="V114">
        <v>19795</v>
      </c>
      <c r="W114" t="s">
        <v>566</v>
      </c>
      <c r="X114" t="s">
        <v>43</v>
      </c>
      <c r="Y114" t="s">
        <v>37</v>
      </c>
      <c r="Z114">
        <v>10638.973728813558</v>
      </c>
      <c r="AA114" t="s">
        <v>630</v>
      </c>
      <c r="AB114" t="s">
        <v>48</v>
      </c>
      <c r="AC114">
        <v>19795.5</v>
      </c>
      <c r="AD114">
        <v>0</v>
      </c>
      <c r="AE114" t="s">
        <v>48</v>
      </c>
      <c r="AF114" t="s">
        <v>39</v>
      </c>
    </row>
    <row r="115" spans="1:32" x14ac:dyDescent="0.35">
      <c r="A115" t="s">
        <v>568</v>
      </c>
      <c r="B115" t="s">
        <v>569</v>
      </c>
      <c r="C115" t="s">
        <v>570</v>
      </c>
      <c r="D115" t="s">
        <v>40</v>
      </c>
      <c r="E115" t="s">
        <v>29</v>
      </c>
      <c r="F115">
        <v>120</v>
      </c>
      <c r="G115">
        <v>23</v>
      </c>
      <c r="H115">
        <v>4</v>
      </c>
      <c r="I115">
        <v>2023</v>
      </c>
      <c r="J115" t="s">
        <v>1874</v>
      </c>
      <c r="K115" t="s">
        <v>783</v>
      </c>
      <c r="L115" t="s">
        <v>128</v>
      </c>
      <c r="M115" t="s">
        <v>515</v>
      </c>
      <c r="N115" t="s">
        <v>130</v>
      </c>
      <c r="O115" t="s">
        <v>33</v>
      </c>
      <c r="P115" t="s">
        <v>784</v>
      </c>
      <c r="Q115" t="s">
        <v>785</v>
      </c>
      <c r="R115">
        <v>1</v>
      </c>
      <c r="S115">
        <v>21995</v>
      </c>
      <c r="T115">
        <v>4399</v>
      </c>
      <c r="U115">
        <v>0</v>
      </c>
      <c r="V115">
        <v>17596</v>
      </c>
      <c r="W115" t="s">
        <v>566</v>
      </c>
      <c r="X115" t="s">
        <v>43</v>
      </c>
      <c r="Y115" t="s">
        <v>37</v>
      </c>
      <c r="Z115">
        <v>9457.1044067796611</v>
      </c>
      <c r="AA115" t="s">
        <v>630</v>
      </c>
      <c r="AB115" t="s">
        <v>48</v>
      </c>
      <c r="AC115">
        <v>17596</v>
      </c>
      <c r="AD115">
        <v>0</v>
      </c>
      <c r="AE115" t="s">
        <v>48</v>
      </c>
      <c r="AF115" t="s">
        <v>49</v>
      </c>
    </row>
    <row r="116" spans="1:32" x14ac:dyDescent="0.35">
      <c r="A116" t="s">
        <v>97</v>
      </c>
      <c r="B116" t="s">
        <v>98</v>
      </c>
      <c r="C116" t="s">
        <v>99</v>
      </c>
      <c r="D116" t="s">
        <v>44</v>
      </c>
      <c r="E116" t="s">
        <v>29</v>
      </c>
      <c r="F116">
        <v>93</v>
      </c>
      <c r="G116">
        <v>23</v>
      </c>
      <c r="H116">
        <v>4</v>
      </c>
      <c r="I116">
        <v>2023</v>
      </c>
      <c r="J116" t="s">
        <v>1874</v>
      </c>
      <c r="K116" t="s">
        <v>786</v>
      </c>
      <c r="L116" t="s">
        <v>128</v>
      </c>
      <c r="M116" t="s">
        <v>515</v>
      </c>
      <c r="N116" t="s">
        <v>130</v>
      </c>
      <c r="O116" t="s">
        <v>33</v>
      </c>
      <c r="P116" t="s">
        <v>531</v>
      </c>
      <c r="Q116" t="s">
        <v>531</v>
      </c>
      <c r="R116">
        <v>1</v>
      </c>
      <c r="S116">
        <v>21995</v>
      </c>
      <c r="T116">
        <v>0</v>
      </c>
      <c r="U116">
        <v>0</v>
      </c>
      <c r="V116">
        <v>21995</v>
      </c>
      <c r="W116" t="s">
        <v>35</v>
      </c>
      <c r="X116" t="s">
        <v>55</v>
      </c>
      <c r="Y116" t="s">
        <v>37</v>
      </c>
      <c r="Z116">
        <v>11821.380508474576</v>
      </c>
      <c r="AA116" t="s">
        <v>724</v>
      </c>
      <c r="AB116" t="s">
        <v>38</v>
      </c>
      <c r="AC116">
        <v>0</v>
      </c>
      <c r="AD116">
        <v>0</v>
      </c>
      <c r="AE116" t="s">
        <v>38</v>
      </c>
      <c r="AF116" t="s">
        <v>39</v>
      </c>
    </row>
    <row r="117" spans="1:32" x14ac:dyDescent="0.35">
      <c r="A117" t="s">
        <v>585</v>
      </c>
      <c r="B117" t="s">
        <v>586</v>
      </c>
      <c r="C117" t="s">
        <v>587</v>
      </c>
      <c r="D117" t="s">
        <v>28</v>
      </c>
      <c r="E117" t="s">
        <v>29</v>
      </c>
      <c r="F117">
        <v>13</v>
      </c>
      <c r="G117">
        <v>2</v>
      </c>
      <c r="H117">
        <v>4</v>
      </c>
      <c r="I117">
        <v>2023</v>
      </c>
      <c r="J117" t="s">
        <v>1888</v>
      </c>
      <c r="K117" t="s">
        <v>787</v>
      </c>
      <c r="L117" t="s">
        <v>128</v>
      </c>
      <c r="M117" t="s">
        <v>129</v>
      </c>
      <c r="N117" t="s">
        <v>130</v>
      </c>
      <c r="O117" t="s">
        <v>33</v>
      </c>
      <c r="P117" t="s">
        <v>480</v>
      </c>
      <c r="Q117" t="s">
        <v>481</v>
      </c>
      <c r="R117">
        <v>1</v>
      </c>
      <c r="S117">
        <v>21495</v>
      </c>
      <c r="T117">
        <v>0</v>
      </c>
      <c r="U117">
        <v>1505</v>
      </c>
      <c r="V117">
        <v>21495</v>
      </c>
      <c r="W117" t="s">
        <v>566</v>
      </c>
      <c r="X117" t="s">
        <v>36</v>
      </c>
      <c r="Y117" t="s">
        <v>37</v>
      </c>
      <c r="Z117">
        <v>11552.651694915254</v>
      </c>
      <c r="AA117" t="s">
        <v>567</v>
      </c>
      <c r="AB117" t="s">
        <v>38</v>
      </c>
      <c r="AC117">
        <v>19345.5</v>
      </c>
      <c r="AD117">
        <v>0</v>
      </c>
      <c r="AE117" t="s">
        <v>38</v>
      </c>
      <c r="AF117" t="s">
        <v>39</v>
      </c>
    </row>
    <row r="118" spans="1:32" x14ac:dyDescent="0.35">
      <c r="A118" t="s">
        <v>63</v>
      </c>
      <c r="B118" t="s">
        <v>64</v>
      </c>
      <c r="C118" t="s">
        <v>65</v>
      </c>
      <c r="D118" t="s">
        <v>50</v>
      </c>
      <c r="E118" t="s">
        <v>29</v>
      </c>
      <c r="F118">
        <v>17</v>
      </c>
      <c r="G118">
        <v>3</v>
      </c>
      <c r="H118">
        <v>4</v>
      </c>
      <c r="I118">
        <v>2023</v>
      </c>
      <c r="J118" t="s">
        <v>1885</v>
      </c>
      <c r="K118" t="s">
        <v>789</v>
      </c>
      <c r="L118" t="s">
        <v>128</v>
      </c>
      <c r="M118" t="s">
        <v>129</v>
      </c>
      <c r="N118" t="s">
        <v>130</v>
      </c>
      <c r="O118" t="s">
        <v>33</v>
      </c>
      <c r="P118" t="s">
        <v>152</v>
      </c>
      <c r="Q118" t="s">
        <v>152</v>
      </c>
      <c r="R118">
        <v>1</v>
      </c>
      <c r="S118">
        <v>21495</v>
      </c>
      <c r="T118">
        <v>6448</v>
      </c>
      <c r="U118">
        <v>0</v>
      </c>
      <c r="V118">
        <v>15047</v>
      </c>
      <c r="W118" t="s">
        <v>35</v>
      </c>
      <c r="X118" t="s">
        <v>53</v>
      </c>
      <c r="Y118" t="s">
        <v>37</v>
      </c>
      <c r="Z118">
        <v>8087.1249152542377</v>
      </c>
      <c r="AA118" t="s">
        <v>722</v>
      </c>
      <c r="AB118" t="s">
        <v>48</v>
      </c>
      <c r="AC118">
        <v>0</v>
      </c>
      <c r="AD118">
        <v>12897</v>
      </c>
      <c r="AE118" t="s">
        <v>48</v>
      </c>
      <c r="AF118" t="s">
        <v>49</v>
      </c>
    </row>
    <row r="119" spans="1:32" x14ac:dyDescent="0.35">
      <c r="A119" t="s">
        <v>63</v>
      </c>
      <c r="B119" t="s">
        <v>64</v>
      </c>
      <c r="C119" t="s">
        <v>65</v>
      </c>
      <c r="D119" t="s">
        <v>50</v>
      </c>
      <c r="E119" t="s">
        <v>29</v>
      </c>
      <c r="F119">
        <v>22</v>
      </c>
      <c r="G119">
        <v>4</v>
      </c>
      <c r="H119">
        <v>4</v>
      </c>
      <c r="I119">
        <v>2023</v>
      </c>
      <c r="J119" t="s">
        <v>1889</v>
      </c>
      <c r="K119" t="s">
        <v>790</v>
      </c>
      <c r="L119" t="s">
        <v>128</v>
      </c>
      <c r="M119" t="s">
        <v>129</v>
      </c>
      <c r="N119" t="s">
        <v>130</v>
      </c>
      <c r="O119" t="s">
        <v>33</v>
      </c>
      <c r="P119" t="s">
        <v>179</v>
      </c>
      <c r="Q119" t="s">
        <v>180</v>
      </c>
      <c r="R119">
        <v>1</v>
      </c>
      <c r="S119">
        <v>21495</v>
      </c>
      <c r="T119">
        <v>0</v>
      </c>
      <c r="U119">
        <v>0</v>
      </c>
      <c r="V119">
        <v>21495</v>
      </c>
      <c r="W119" t="s">
        <v>35</v>
      </c>
      <c r="X119" t="s">
        <v>53</v>
      </c>
      <c r="Y119" t="s">
        <v>37</v>
      </c>
      <c r="Z119">
        <v>11552.651694915254</v>
      </c>
      <c r="AA119" t="s">
        <v>722</v>
      </c>
      <c r="AB119" t="s">
        <v>38</v>
      </c>
      <c r="AC119">
        <v>15046.499999999998</v>
      </c>
      <c r="AD119">
        <v>0</v>
      </c>
      <c r="AE119" t="s">
        <v>38</v>
      </c>
      <c r="AF119" t="s">
        <v>39</v>
      </c>
    </row>
    <row r="120" spans="1:32" x14ac:dyDescent="0.35">
      <c r="A120" t="s">
        <v>561</v>
      </c>
      <c r="B120" t="s">
        <v>562</v>
      </c>
      <c r="C120" t="s">
        <v>563</v>
      </c>
      <c r="D120" t="s">
        <v>102</v>
      </c>
      <c r="E120" t="s">
        <v>29</v>
      </c>
      <c r="F120">
        <v>38</v>
      </c>
      <c r="G120">
        <v>6</v>
      </c>
      <c r="H120">
        <v>4</v>
      </c>
      <c r="I120">
        <v>2023</v>
      </c>
      <c r="J120" t="s">
        <v>1890</v>
      </c>
      <c r="K120" t="s">
        <v>791</v>
      </c>
      <c r="L120" t="s">
        <v>128</v>
      </c>
      <c r="M120" t="s">
        <v>129</v>
      </c>
      <c r="N120" t="s">
        <v>130</v>
      </c>
      <c r="O120" t="s">
        <v>33</v>
      </c>
      <c r="P120" t="s">
        <v>792</v>
      </c>
      <c r="Q120" t="s">
        <v>793</v>
      </c>
      <c r="R120">
        <v>1</v>
      </c>
      <c r="S120">
        <v>21495</v>
      </c>
      <c r="T120">
        <v>0</v>
      </c>
      <c r="U120">
        <v>1505</v>
      </c>
      <c r="V120">
        <v>21495</v>
      </c>
      <c r="W120" t="s">
        <v>566</v>
      </c>
      <c r="X120" t="s">
        <v>104</v>
      </c>
      <c r="Y120" t="s">
        <v>37</v>
      </c>
      <c r="Z120">
        <v>11552.651694915254</v>
      </c>
      <c r="AA120" t="s">
        <v>591</v>
      </c>
      <c r="AB120" t="s">
        <v>38</v>
      </c>
      <c r="AC120">
        <v>17196</v>
      </c>
      <c r="AD120">
        <v>0</v>
      </c>
      <c r="AE120" t="s">
        <v>38</v>
      </c>
      <c r="AF120" t="s">
        <v>39</v>
      </c>
    </row>
    <row r="121" spans="1:32" x14ac:dyDescent="0.35">
      <c r="A121" t="s">
        <v>561</v>
      </c>
      <c r="B121" t="s">
        <v>562</v>
      </c>
      <c r="C121" t="s">
        <v>563</v>
      </c>
      <c r="D121" t="s">
        <v>102</v>
      </c>
      <c r="E121" t="s">
        <v>29</v>
      </c>
      <c r="F121">
        <v>49</v>
      </c>
      <c r="G121">
        <v>8</v>
      </c>
      <c r="H121">
        <v>4</v>
      </c>
      <c r="I121">
        <v>2023</v>
      </c>
      <c r="J121" t="s">
        <v>1880</v>
      </c>
      <c r="K121" t="s">
        <v>794</v>
      </c>
      <c r="L121" t="s">
        <v>128</v>
      </c>
      <c r="M121" t="s">
        <v>129</v>
      </c>
      <c r="N121" t="s">
        <v>130</v>
      </c>
      <c r="O121" t="s">
        <v>33</v>
      </c>
      <c r="P121" t="s">
        <v>795</v>
      </c>
      <c r="Q121" t="s">
        <v>795</v>
      </c>
      <c r="R121">
        <v>1</v>
      </c>
      <c r="S121">
        <v>21495</v>
      </c>
      <c r="T121">
        <v>0</v>
      </c>
      <c r="U121">
        <v>1505</v>
      </c>
      <c r="V121">
        <v>21495</v>
      </c>
      <c r="W121" t="s">
        <v>566</v>
      </c>
      <c r="X121" t="s">
        <v>104</v>
      </c>
      <c r="Y121" t="s">
        <v>37</v>
      </c>
      <c r="Z121">
        <v>11552.651694915254</v>
      </c>
      <c r="AA121" t="s">
        <v>591</v>
      </c>
      <c r="AB121" t="s">
        <v>38</v>
      </c>
      <c r="AC121">
        <v>0</v>
      </c>
      <c r="AD121">
        <v>0</v>
      </c>
      <c r="AE121" t="s">
        <v>38</v>
      </c>
      <c r="AF121" t="s">
        <v>39</v>
      </c>
    </row>
    <row r="122" spans="1:32" x14ac:dyDescent="0.35">
      <c r="A122" t="s">
        <v>25</v>
      </c>
      <c r="B122" t="s">
        <v>26</v>
      </c>
      <c r="C122" t="s">
        <v>27</v>
      </c>
      <c r="D122" t="s">
        <v>102</v>
      </c>
      <c r="E122" t="s">
        <v>29</v>
      </c>
      <c r="F122">
        <v>145</v>
      </c>
      <c r="G122">
        <v>11</v>
      </c>
      <c r="H122">
        <v>4</v>
      </c>
      <c r="I122">
        <v>2023</v>
      </c>
      <c r="J122" t="s">
        <v>1891</v>
      </c>
      <c r="K122" t="s">
        <v>796</v>
      </c>
      <c r="L122" t="s">
        <v>128</v>
      </c>
      <c r="M122" t="s">
        <v>270</v>
      </c>
      <c r="N122" t="s">
        <v>130</v>
      </c>
      <c r="O122" t="s">
        <v>33</v>
      </c>
      <c r="P122" t="s">
        <v>324</v>
      </c>
      <c r="Q122" t="s">
        <v>325</v>
      </c>
      <c r="R122">
        <v>1</v>
      </c>
      <c r="S122">
        <v>21495</v>
      </c>
      <c r="T122">
        <v>10748</v>
      </c>
      <c r="U122">
        <v>0</v>
      </c>
      <c r="V122">
        <v>10747</v>
      </c>
      <c r="W122" t="s">
        <v>35</v>
      </c>
      <c r="X122" t="s">
        <v>104</v>
      </c>
      <c r="Y122" t="s">
        <v>37</v>
      </c>
      <c r="Z122">
        <v>5776.0571186440684</v>
      </c>
      <c r="AA122" t="s">
        <v>591</v>
      </c>
      <c r="AB122" t="s">
        <v>48</v>
      </c>
      <c r="AC122">
        <v>0</v>
      </c>
      <c r="AD122">
        <v>0</v>
      </c>
      <c r="AE122" t="s">
        <v>48</v>
      </c>
      <c r="AF122" t="s">
        <v>49</v>
      </c>
    </row>
    <row r="123" spans="1:32" x14ac:dyDescent="0.35">
      <c r="A123" t="s">
        <v>585</v>
      </c>
      <c r="B123" t="s">
        <v>586</v>
      </c>
      <c r="C123" t="s">
        <v>587</v>
      </c>
      <c r="D123" t="s">
        <v>102</v>
      </c>
      <c r="E123" t="s">
        <v>29</v>
      </c>
      <c r="F123">
        <v>88</v>
      </c>
      <c r="G123">
        <v>13</v>
      </c>
      <c r="H123">
        <v>4</v>
      </c>
      <c r="I123">
        <v>2023</v>
      </c>
      <c r="J123" t="s">
        <v>1875</v>
      </c>
      <c r="K123" t="s">
        <v>797</v>
      </c>
      <c r="L123" t="s">
        <v>128</v>
      </c>
      <c r="M123" t="s">
        <v>270</v>
      </c>
      <c r="N123" t="s">
        <v>130</v>
      </c>
      <c r="O123" t="s">
        <v>33</v>
      </c>
      <c r="P123" t="s">
        <v>798</v>
      </c>
      <c r="Q123" t="s">
        <v>799</v>
      </c>
      <c r="R123">
        <v>1</v>
      </c>
      <c r="S123">
        <v>21495</v>
      </c>
      <c r="T123">
        <v>0</v>
      </c>
      <c r="U123">
        <v>1075</v>
      </c>
      <c r="V123">
        <v>21495</v>
      </c>
      <c r="W123" t="s">
        <v>566</v>
      </c>
      <c r="X123" t="s">
        <v>104</v>
      </c>
      <c r="Y123" t="s">
        <v>37</v>
      </c>
      <c r="Z123">
        <v>11552.651694915254</v>
      </c>
      <c r="AA123" t="s">
        <v>591</v>
      </c>
      <c r="AB123" t="s">
        <v>38</v>
      </c>
      <c r="AC123">
        <v>0</v>
      </c>
      <c r="AD123">
        <v>0</v>
      </c>
      <c r="AE123" t="s">
        <v>38</v>
      </c>
      <c r="AF123" t="s">
        <v>39</v>
      </c>
    </row>
    <row r="124" spans="1:32" x14ac:dyDescent="0.35">
      <c r="A124" t="s">
        <v>25</v>
      </c>
      <c r="B124" t="s">
        <v>26</v>
      </c>
      <c r="C124" t="s">
        <v>27</v>
      </c>
      <c r="D124" t="s">
        <v>44</v>
      </c>
      <c r="E124" t="s">
        <v>29</v>
      </c>
      <c r="F124">
        <v>163</v>
      </c>
      <c r="G124">
        <v>15</v>
      </c>
      <c r="H124">
        <v>4</v>
      </c>
      <c r="I124">
        <v>2023</v>
      </c>
      <c r="J124" t="s">
        <v>1892</v>
      </c>
      <c r="K124" t="s">
        <v>800</v>
      </c>
      <c r="L124" t="s">
        <v>128</v>
      </c>
      <c r="M124" t="s">
        <v>270</v>
      </c>
      <c r="N124" t="s">
        <v>130</v>
      </c>
      <c r="O124" t="s">
        <v>33</v>
      </c>
      <c r="P124" t="s">
        <v>406</v>
      </c>
      <c r="Q124" t="s">
        <v>407</v>
      </c>
      <c r="R124">
        <v>1</v>
      </c>
      <c r="S124">
        <v>21495</v>
      </c>
      <c r="T124">
        <v>4299</v>
      </c>
      <c r="U124">
        <v>0</v>
      </c>
      <c r="V124">
        <v>17196</v>
      </c>
      <c r="W124" t="s">
        <v>35</v>
      </c>
      <c r="X124" t="s">
        <v>55</v>
      </c>
      <c r="Y124" t="s">
        <v>37</v>
      </c>
      <c r="Z124">
        <v>9242.1213559322023</v>
      </c>
      <c r="AA124" t="s">
        <v>724</v>
      </c>
      <c r="AB124" t="s">
        <v>48</v>
      </c>
      <c r="AC124">
        <v>17196</v>
      </c>
      <c r="AD124">
        <v>0</v>
      </c>
      <c r="AE124" t="s">
        <v>48</v>
      </c>
      <c r="AF124" t="s">
        <v>49</v>
      </c>
    </row>
    <row r="125" spans="1:32" x14ac:dyDescent="0.35">
      <c r="A125" t="s">
        <v>63</v>
      </c>
      <c r="B125" t="s">
        <v>64</v>
      </c>
      <c r="C125" t="s">
        <v>65</v>
      </c>
      <c r="D125" t="s">
        <v>28</v>
      </c>
      <c r="E125" t="s">
        <v>29</v>
      </c>
      <c r="F125">
        <v>137</v>
      </c>
      <c r="G125">
        <v>20</v>
      </c>
      <c r="H125">
        <v>4</v>
      </c>
      <c r="I125">
        <v>2023</v>
      </c>
      <c r="J125" t="s">
        <v>1881</v>
      </c>
      <c r="K125" t="s">
        <v>801</v>
      </c>
      <c r="L125" t="s">
        <v>128</v>
      </c>
      <c r="M125" t="s">
        <v>408</v>
      </c>
      <c r="N125" t="s">
        <v>130</v>
      </c>
      <c r="O125" t="s">
        <v>33</v>
      </c>
      <c r="P125" t="s">
        <v>480</v>
      </c>
      <c r="Q125" t="s">
        <v>481</v>
      </c>
      <c r="R125">
        <v>1</v>
      </c>
      <c r="S125">
        <v>21495</v>
      </c>
      <c r="T125">
        <v>0</v>
      </c>
      <c r="U125">
        <v>0</v>
      </c>
      <c r="V125">
        <v>21495</v>
      </c>
      <c r="W125" t="s">
        <v>35</v>
      </c>
      <c r="X125" t="s">
        <v>36</v>
      </c>
      <c r="Y125" t="s">
        <v>37</v>
      </c>
      <c r="Z125">
        <v>11552.651694915254</v>
      </c>
      <c r="AA125" t="s">
        <v>567</v>
      </c>
      <c r="AB125" t="s">
        <v>38</v>
      </c>
      <c r="AC125">
        <v>19345.5</v>
      </c>
      <c r="AD125">
        <v>0</v>
      </c>
      <c r="AE125" t="s">
        <v>38</v>
      </c>
      <c r="AF125" t="s">
        <v>39</v>
      </c>
    </row>
    <row r="126" spans="1:32" x14ac:dyDescent="0.35">
      <c r="A126" t="s">
        <v>63</v>
      </c>
      <c r="B126" t="s">
        <v>64</v>
      </c>
      <c r="C126" t="s">
        <v>65</v>
      </c>
      <c r="D126" t="s">
        <v>28</v>
      </c>
      <c r="E126" t="s">
        <v>29</v>
      </c>
      <c r="F126">
        <v>145</v>
      </c>
      <c r="G126">
        <v>21</v>
      </c>
      <c r="H126">
        <v>4</v>
      </c>
      <c r="I126">
        <v>2023</v>
      </c>
      <c r="J126" t="s">
        <v>1877</v>
      </c>
      <c r="K126" t="s">
        <v>801</v>
      </c>
      <c r="L126" t="s">
        <v>128</v>
      </c>
      <c r="M126" t="s">
        <v>408</v>
      </c>
      <c r="N126" t="s">
        <v>130</v>
      </c>
      <c r="O126" t="s">
        <v>33</v>
      </c>
      <c r="P126" t="s">
        <v>480</v>
      </c>
      <c r="Q126" t="s">
        <v>481</v>
      </c>
      <c r="R126">
        <v>1</v>
      </c>
      <c r="S126">
        <v>21495</v>
      </c>
      <c r="T126">
        <v>0</v>
      </c>
      <c r="U126">
        <v>2150</v>
      </c>
      <c r="V126">
        <v>21495</v>
      </c>
      <c r="W126" t="s">
        <v>35</v>
      </c>
      <c r="X126" t="s">
        <v>36</v>
      </c>
      <c r="Y126" t="s">
        <v>37</v>
      </c>
      <c r="Z126">
        <v>11552.651694915254</v>
      </c>
      <c r="AA126" t="s">
        <v>567</v>
      </c>
      <c r="AB126" t="s">
        <v>38</v>
      </c>
      <c r="AC126">
        <v>19345.5</v>
      </c>
      <c r="AD126">
        <v>0</v>
      </c>
      <c r="AE126" t="s">
        <v>38</v>
      </c>
      <c r="AF126" t="s">
        <v>39</v>
      </c>
    </row>
    <row r="127" spans="1:32" x14ac:dyDescent="0.35">
      <c r="A127" t="s">
        <v>708</v>
      </c>
      <c r="B127" t="s">
        <v>709</v>
      </c>
      <c r="C127" t="s">
        <v>710</v>
      </c>
      <c r="D127" t="s">
        <v>44</v>
      </c>
      <c r="E127" t="s">
        <v>29</v>
      </c>
      <c r="F127">
        <v>4</v>
      </c>
      <c r="G127">
        <v>2</v>
      </c>
      <c r="H127">
        <v>4</v>
      </c>
      <c r="I127">
        <v>2023</v>
      </c>
      <c r="J127" t="s">
        <v>1888</v>
      </c>
      <c r="K127" t="s">
        <v>806</v>
      </c>
      <c r="L127" t="s">
        <v>128</v>
      </c>
      <c r="M127" t="s">
        <v>129</v>
      </c>
      <c r="N127" t="s">
        <v>130</v>
      </c>
      <c r="O127" t="s">
        <v>33</v>
      </c>
      <c r="P127" t="s">
        <v>489</v>
      </c>
      <c r="Q127" t="s">
        <v>450</v>
      </c>
      <c r="R127">
        <v>1</v>
      </c>
      <c r="S127">
        <v>19995</v>
      </c>
      <c r="T127">
        <v>0</v>
      </c>
      <c r="U127">
        <v>4999</v>
      </c>
      <c r="V127">
        <v>19995</v>
      </c>
      <c r="W127" t="s">
        <v>566</v>
      </c>
      <c r="X127" t="s">
        <v>55</v>
      </c>
      <c r="Y127" t="s">
        <v>37</v>
      </c>
      <c r="Z127">
        <v>10746.465254237288</v>
      </c>
      <c r="AA127" t="s">
        <v>724</v>
      </c>
      <c r="AB127" t="s">
        <v>38</v>
      </c>
      <c r="AC127">
        <v>0</v>
      </c>
      <c r="AD127">
        <v>0</v>
      </c>
      <c r="AE127" t="s">
        <v>38</v>
      </c>
      <c r="AF127" t="s">
        <v>39</v>
      </c>
    </row>
    <row r="128" spans="1:32" x14ac:dyDescent="0.35">
      <c r="A128" t="s">
        <v>575</v>
      </c>
      <c r="B128" t="s">
        <v>576</v>
      </c>
      <c r="C128" t="s">
        <v>577</v>
      </c>
      <c r="D128" t="s">
        <v>40</v>
      </c>
      <c r="E128" t="s">
        <v>29</v>
      </c>
      <c r="F128">
        <v>33</v>
      </c>
      <c r="G128">
        <v>2</v>
      </c>
      <c r="H128">
        <v>4</v>
      </c>
      <c r="I128">
        <v>2023</v>
      </c>
      <c r="J128" t="s">
        <v>1888</v>
      </c>
      <c r="K128" t="s">
        <v>807</v>
      </c>
      <c r="L128" t="s">
        <v>128</v>
      </c>
      <c r="M128" t="s">
        <v>129</v>
      </c>
      <c r="N128" t="s">
        <v>130</v>
      </c>
      <c r="O128" t="s">
        <v>33</v>
      </c>
      <c r="P128" t="s">
        <v>808</v>
      </c>
      <c r="Q128" t="s">
        <v>808</v>
      </c>
      <c r="R128">
        <v>1</v>
      </c>
      <c r="S128">
        <v>19995</v>
      </c>
      <c r="T128">
        <v>0</v>
      </c>
      <c r="U128">
        <v>1400</v>
      </c>
      <c r="V128">
        <v>19995</v>
      </c>
      <c r="W128" t="s">
        <v>566</v>
      </c>
      <c r="X128" t="s">
        <v>43</v>
      </c>
      <c r="Y128" t="s">
        <v>37</v>
      </c>
      <c r="Z128">
        <v>10746.465254237288</v>
      </c>
      <c r="AA128" t="s">
        <v>630</v>
      </c>
      <c r="AB128" t="s">
        <v>38</v>
      </c>
      <c r="AC128">
        <v>0</v>
      </c>
      <c r="AD128">
        <v>0</v>
      </c>
      <c r="AE128" t="s">
        <v>38</v>
      </c>
      <c r="AF128" t="s">
        <v>39</v>
      </c>
    </row>
    <row r="129" spans="1:32" x14ac:dyDescent="0.35">
      <c r="A129" t="s">
        <v>714</v>
      </c>
      <c r="B129" t="s">
        <v>715</v>
      </c>
      <c r="C129" t="s">
        <v>716</v>
      </c>
      <c r="D129" t="s">
        <v>44</v>
      </c>
      <c r="E129" t="s">
        <v>29</v>
      </c>
      <c r="F129">
        <v>7</v>
      </c>
      <c r="G129">
        <v>2</v>
      </c>
      <c r="H129">
        <v>4</v>
      </c>
      <c r="I129">
        <v>2023</v>
      </c>
      <c r="J129" t="s">
        <v>1888</v>
      </c>
      <c r="K129" t="s">
        <v>809</v>
      </c>
      <c r="L129" t="s">
        <v>128</v>
      </c>
      <c r="M129" t="s">
        <v>129</v>
      </c>
      <c r="N129" t="s">
        <v>130</v>
      </c>
      <c r="O129" t="s">
        <v>33</v>
      </c>
      <c r="P129" t="s">
        <v>509</v>
      </c>
      <c r="Q129" t="s">
        <v>510</v>
      </c>
      <c r="R129">
        <v>1</v>
      </c>
      <c r="S129">
        <v>19995</v>
      </c>
      <c r="T129">
        <v>0</v>
      </c>
      <c r="U129">
        <v>0</v>
      </c>
      <c r="V129">
        <v>19995</v>
      </c>
      <c r="W129" t="s">
        <v>566</v>
      </c>
      <c r="X129" t="s">
        <v>55</v>
      </c>
      <c r="Y129" t="s">
        <v>37</v>
      </c>
      <c r="Z129">
        <v>10746.465254237288</v>
      </c>
      <c r="AA129" t="s">
        <v>724</v>
      </c>
      <c r="AB129" t="s">
        <v>38</v>
      </c>
      <c r="AC129">
        <v>15996</v>
      </c>
      <c r="AD129">
        <v>0</v>
      </c>
      <c r="AE129" t="s">
        <v>38</v>
      </c>
      <c r="AF129" t="s">
        <v>39</v>
      </c>
    </row>
    <row r="130" spans="1:32" x14ac:dyDescent="0.35">
      <c r="A130" t="s">
        <v>575</v>
      </c>
      <c r="B130" t="s">
        <v>576</v>
      </c>
      <c r="C130" t="s">
        <v>577</v>
      </c>
      <c r="D130" t="s">
        <v>28</v>
      </c>
      <c r="E130" t="s">
        <v>29</v>
      </c>
      <c r="F130">
        <v>43</v>
      </c>
      <c r="G130">
        <v>2</v>
      </c>
      <c r="H130">
        <v>4</v>
      </c>
      <c r="I130">
        <v>2023</v>
      </c>
      <c r="J130" t="s">
        <v>1888</v>
      </c>
      <c r="K130" t="s">
        <v>810</v>
      </c>
      <c r="L130" t="s">
        <v>128</v>
      </c>
      <c r="M130" t="s">
        <v>129</v>
      </c>
      <c r="N130" t="s">
        <v>130</v>
      </c>
      <c r="O130" t="s">
        <v>33</v>
      </c>
      <c r="P130" t="s">
        <v>811</v>
      </c>
      <c r="Q130" t="s">
        <v>812</v>
      </c>
      <c r="R130">
        <v>1</v>
      </c>
      <c r="S130">
        <v>19995</v>
      </c>
      <c r="T130">
        <v>0</v>
      </c>
      <c r="U130">
        <v>0</v>
      </c>
      <c r="V130">
        <v>19995</v>
      </c>
      <c r="W130" t="s">
        <v>566</v>
      </c>
      <c r="X130" t="s">
        <v>36</v>
      </c>
      <c r="Y130" t="s">
        <v>37</v>
      </c>
      <c r="Z130">
        <v>10746.465254237288</v>
      </c>
      <c r="AA130" t="s">
        <v>567</v>
      </c>
      <c r="AB130" t="s">
        <v>38</v>
      </c>
      <c r="AC130">
        <v>15996</v>
      </c>
      <c r="AD130">
        <v>0</v>
      </c>
      <c r="AE130" t="s">
        <v>38</v>
      </c>
      <c r="AF130" t="s">
        <v>39</v>
      </c>
    </row>
    <row r="131" spans="1:32" x14ac:dyDescent="0.35">
      <c r="A131" t="s">
        <v>568</v>
      </c>
      <c r="B131" t="s">
        <v>569</v>
      </c>
      <c r="C131" t="s">
        <v>570</v>
      </c>
      <c r="D131" t="s">
        <v>40</v>
      </c>
      <c r="E131" t="s">
        <v>29</v>
      </c>
      <c r="F131">
        <v>18</v>
      </c>
      <c r="G131">
        <v>4</v>
      </c>
      <c r="H131">
        <v>4</v>
      </c>
      <c r="I131">
        <v>2023</v>
      </c>
      <c r="J131" t="s">
        <v>1889</v>
      </c>
      <c r="K131" t="s">
        <v>813</v>
      </c>
      <c r="L131" t="s">
        <v>128</v>
      </c>
      <c r="M131" t="s">
        <v>129</v>
      </c>
      <c r="N131" t="s">
        <v>130</v>
      </c>
      <c r="O131" t="s">
        <v>33</v>
      </c>
      <c r="P131" t="s">
        <v>814</v>
      </c>
      <c r="Q131" t="s">
        <v>808</v>
      </c>
      <c r="R131">
        <v>1</v>
      </c>
      <c r="S131">
        <v>19995</v>
      </c>
      <c r="T131">
        <v>0</v>
      </c>
      <c r="U131">
        <v>0</v>
      </c>
      <c r="V131">
        <v>19995</v>
      </c>
      <c r="W131" t="s">
        <v>566</v>
      </c>
      <c r="X131" t="s">
        <v>43</v>
      </c>
      <c r="Y131" t="s">
        <v>37</v>
      </c>
      <c r="Z131">
        <v>10746.465254237288</v>
      </c>
      <c r="AA131" t="s">
        <v>630</v>
      </c>
      <c r="AB131" t="s">
        <v>38</v>
      </c>
      <c r="AC131">
        <v>0</v>
      </c>
      <c r="AD131">
        <v>0</v>
      </c>
      <c r="AE131" t="s">
        <v>38</v>
      </c>
      <c r="AF131" t="s">
        <v>39</v>
      </c>
    </row>
    <row r="132" spans="1:32" x14ac:dyDescent="0.35">
      <c r="A132" t="s">
        <v>575</v>
      </c>
      <c r="B132" t="s">
        <v>576</v>
      </c>
      <c r="C132" t="s">
        <v>577</v>
      </c>
      <c r="D132" t="s">
        <v>44</v>
      </c>
      <c r="E132" t="s">
        <v>29</v>
      </c>
      <c r="F132">
        <v>88</v>
      </c>
      <c r="G132">
        <v>4</v>
      </c>
      <c r="H132">
        <v>4</v>
      </c>
      <c r="I132">
        <v>2023</v>
      </c>
      <c r="J132" t="s">
        <v>1889</v>
      </c>
      <c r="K132" t="s">
        <v>815</v>
      </c>
      <c r="L132" t="s">
        <v>128</v>
      </c>
      <c r="M132" t="s">
        <v>129</v>
      </c>
      <c r="N132" t="s">
        <v>130</v>
      </c>
      <c r="O132" t="s">
        <v>33</v>
      </c>
      <c r="P132" t="s">
        <v>509</v>
      </c>
      <c r="Q132" t="s">
        <v>510</v>
      </c>
      <c r="R132">
        <v>1</v>
      </c>
      <c r="S132">
        <v>19995</v>
      </c>
      <c r="T132">
        <v>0</v>
      </c>
      <c r="U132">
        <v>1400</v>
      </c>
      <c r="V132">
        <v>19995</v>
      </c>
      <c r="W132" t="s">
        <v>566</v>
      </c>
      <c r="X132" t="s">
        <v>55</v>
      </c>
      <c r="Y132" t="s">
        <v>37</v>
      </c>
      <c r="Z132">
        <v>10746.465254237288</v>
      </c>
      <c r="AA132" t="s">
        <v>724</v>
      </c>
      <c r="AB132" t="s">
        <v>38</v>
      </c>
      <c r="AC132">
        <v>15996</v>
      </c>
      <c r="AD132">
        <v>0</v>
      </c>
      <c r="AE132" t="s">
        <v>38</v>
      </c>
      <c r="AF132" t="s">
        <v>39</v>
      </c>
    </row>
    <row r="133" spans="1:32" x14ac:dyDescent="0.35">
      <c r="A133" t="s">
        <v>25</v>
      </c>
      <c r="B133" t="s">
        <v>26</v>
      </c>
      <c r="C133" t="s">
        <v>27</v>
      </c>
      <c r="D133" t="s">
        <v>44</v>
      </c>
      <c r="E133" t="s">
        <v>29</v>
      </c>
      <c r="F133">
        <v>52</v>
      </c>
      <c r="G133">
        <v>5</v>
      </c>
      <c r="H133">
        <v>4</v>
      </c>
      <c r="I133">
        <v>2023</v>
      </c>
      <c r="J133" t="s">
        <v>1883</v>
      </c>
      <c r="K133" t="s">
        <v>816</v>
      </c>
      <c r="L133" t="s">
        <v>128</v>
      </c>
      <c r="M133" t="s">
        <v>129</v>
      </c>
      <c r="N133" t="s">
        <v>130</v>
      </c>
      <c r="O133" t="s">
        <v>33</v>
      </c>
      <c r="P133" t="s">
        <v>181</v>
      </c>
      <c r="Q133" t="s">
        <v>182</v>
      </c>
      <c r="R133">
        <v>1</v>
      </c>
      <c r="S133">
        <v>19995</v>
      </c>
      <c r="T133">
        <v>0</v>
      </c>
      <c r="U133">
        <v>1400</v>
      </c>
      <c r="V133">
        <v>19995</v>
      </c>
      <c r="W133" t="s">
        <v>35</v>
      </c>
      <c r="X133" t="s">
        <v>55</v>
      </c>
      <c r="Y133" t="s">
        <v>37</v>
      </c>
      <c r="Z133">
        <v>10746.465254237288</v>
      </c>
      <c r="AA133" t="s">
        <v>724</v>
      </c>
      <c r="AB133" t="s">
        <v>38</v>
      </c>
      <c r="AC133">
        <v>0</v>
      </c>
      <c r="AD133">
        <v>0</v>
      </c>
      <c r="AE133" t="s">
        <v>38</v>
      </c>
      <c r="AF133" t="s">
        <v>39</v>
      </c>
    </row>
    <row r="134" spans="1:32" x14ac:dyDescent="0.35">
      <c r="A134" t="s">
        <v>575</v>
      </c>
      <c r="B134" t="s">
        <v>576</v>
      </c>
      <c r="C134" t="s">
        <v>577</v>
      </c>
      <c r="D134" t="s">
        <v>44</v>
      </c>
      <c r="E134" t="s">
        <v>29</v>
      </c>
      <c r="F134">
        <v>98</v>
      </c>
      <c r="G134">
        <v>5</v>
      </c>
      <c r="H134">
        <v>4</v>
      </c>
      <c r="I134">
        <v>2023</v>
      </c>
      <c r="J134" t="s">
        <v>1883</v>
      </c>
      <c r="K134" t="s">
        <v>817</v>
      </c>
      <c r="L134" t="s">
        <v>128</v>
      </c>
      <c r="M134" t="s">
        <v>129</v>
      </c>
      <c r="N134" t="s">
        <v>130</v>
      </c>
      <c r="O134" t="s">
        <v>33</v>
      </c>
      <c r="P134" t="s">
        <v>187</v>
      </c>
      <c r="Q134" t="s">
        <v>188</v>
      </c>
      <c r="R134">
        <v>1</v>
      </c>
      <c r="S134">
        <v>19995</v>
      </c>
      <c r="T134">
        <v>0</v>
      </c>
      <c r="U134">
        <v>0</v>
      </c>
      <c r="V134">
        <v>19995</v>
      </c>
      <c r="W134" t="s">
        <v>566</v>
      </c>
      <c r="X134" t="s">
        <v>55</v>
      </c>
      <c r="Y134" t="s">
        <v>37</v>
      </c>
      <c r="Z134">
        <v>10746.465254237288</v>
      </c>
      <c r="AA134" t="s">
        <v>724</v>
      </c>
      <c r="AB134" t="s">
        <v>38</v>
      </c>
      <c r="AC134">
        <v>0</v>
      </c>
      <c r="AD134">
        <v>0</v>
      </c>
      <c r="AE134" t="s">
        <v>38</v>
      </c>
      <c r="AF134" t="s">
        <v>39</v>
      </c>
    </row>
    <row r="135" spans="1:32" x14ac:dyDescent="0.35">
      <c r="A135" t="s">
        <v>113</v>
      </c>
      <c r="B135" t="s">
        <v>114</v>
      </c>
      <c r="C135" t="s">
        <v>115</v>
      </c>
      <c r="D135" t="s">
        <v>44</v>
      </c>
      <c r="E135" t="s">
        <v>29</v>
      </c>
      <c r="F135">
        <v>21</v>
      </c>
      <c r="G135">
        <v>5</v>
      </c>
      <c r="H135">
        <v>4</v>
      </c>
      <c r="I135">
        <v>2023</v>
      </c>
      <c r="J135" t="s">
        <v>1883</v>
      </c>
      <c r="K135" t="s">
        <v>818</v>
      </c>
      <c r="L135" t="s">
        <v>128</v>
      </c>
      <c r="M135" t="s">
        <v>129</v>
      </c>
      <c r="N135" t="s">
        <v>130</v>
      </c>
      <c r="O135" t="s">
        <v>33</v>
      </c>
      <c r="P135" t="s">
        <v>187</v>
      </c>
      <c r="Q135" t="s">
        <v>188</v>
      </c>
      <c r="R135">
        <v>1</v>
      </c>
      <c r="S135">
        <v>19995</v>
      </c>
      <c r="T135">
        <v>0</v>
      </c>
      <c r="U135">
        <v>0</v>
      </c>
      <c r="V135">
        <v>19995</v>
      </c>
      <c r="W135" t="s">
        <v>35</v>
      </c>
      <c r="X135" t="s">
        <v>55</v>
      </c>
      <c r="Y135" t="s">
        <v>37</v>
      </c>
      <c r="Z135">
        <v>10746.465254237288</v>
      </c>
      <c r="AA135" t="s">
        <v>724</v>
      </c>
      <c r="AB135" t="s">
        <v>38</v>
      </c>
      <c r="AC135">
        <v>0</v>
      </c>
      <c r="AD135">
        <v>0</v>
      </c>
      <c r="AE135" t="s">
        <v>38</v>
      </c>
      <c r="AF135" t="s">
        <v>39</v>
      </c>
    </row>
    <row r="136" spans="1:32" x14ac:dyDescent="0.35">
      <c r="A136" t="s">
        <v>561</v>
      </c>
      <c r="B136" t="s">
        <v>562</v>
      </c>
      <c r="C136" t="s">
        <v>563</v>
      </c>
      <c r="D136" t="s">
        <v>44</v>
      </c>
      <c r="E136" t="s">
        <v>29</v>
      </c>
      <c r="F136">
        <v>43</v>
      </c>
      <c r="G136">
        <v>7</v>
      </c>
      <c r="H136">
        <v>4</v>
      </c>
      <c r="I136">
        <v>2023</v>
      </c>
      <c r="J136" t="s">
        <v>1879</v>
      </c>
      <c r="K136" t="s">
        <v>819</v>
      </c>
      <c r="L136" t="s">
        <v>128</v>
      </c>
      <c r="M136" t="s">
        <v>129</v>
      </c>
      <c r="N136" t="s">
        <v>130</v>
      </c>
      <c r="O136" t="s">
        <v>33</v>
      </c>
      <c r="P136" t="s">
        <v>181</v>
      </c>
      <c r="Q136" t="s">
        <v>182</v>
      </c>
      <c r="R136">
        <v>1</v>
      </c>
      <c r="S136">
        <v>19995</v>
      </c>
      <c r="T136">
        <v>0</v>
      </c>
      <c r="U136">
        <v>1400</v>
      </c>
      <c r="V136">
        <v>19995</v>
      </c>
      <c r="W136" t="s">
        <v>566</v>
      </c>
      <c r="X136" t="s">
        <v>55</v>
      </c>
      <c r="Y136" t="s">
        <v>37</v>
      </c>
      <c r="Z136">
        <v>10746.465254237288</v>
      </c>
      <c r="AA136" t="s">
        <v>724</v>
      </c>
      <c r="AB136" t="s">
        <v>38</v>
      </c>
      <c r="AC136">
        <v>0</v>
      </c>
      <c r="AD136">
        <v>0</v>
      </c>
      <c r="AE136" t="s">
        <v>38</v>
      </c>
      <c r="AF136" t="s">
        <v>39</v>
      </c>
    </row>
    <row r="137" spans="1:32" x14ac:dyDescent="0.35">
      <c r="A137" t="s">
        <v>113</v>
      </c>
      <c r="B137" t="s">
        <v>114</v>
      </c>
      <c r="C137" t="s">
        <v>115</v>
      </c>
      <c r="D137" t="s">
        <v>44</v>
      </c>
      <c r="E137" t="s">
        <v>29</v>
      </c>
      <c r="F137">
        <v>30</v>
      </c>
      <c r="G137">
        <v>7</v>
      </c>
      <c r="H137">
        <v>4</v>
      </c>
      <c r="I137">
        <v>2023</v>
      </c>
      <c r="J137" t="s">
        <v>1879</v>
      </c>
      <c r="K137" t="s">
        <v>820</v>
      </c>
      <c r="L137" t="s">
        <v>128</v>
      </c>
      <c r="M137" t="s">
        <v>129</v>
      </c>
      <c r="N137" t="s">
        <v>130</v>
      </c>
      <c r="O137" t="s">
        <v>33</v>
      </c>
      <c r="P137" t="s">
        <v>215</v>
      </c>
      <c r="Q137" t="s">
        <v>215</v>
      </c>
      <c r="R137">
        <v>1</v>
      </c>
      <c r="S137">
        <v>19995</v>
      </c>
      <c r="T137">
        <v>0</v>
      </c>
      <c r="U137">
        <v>0</v>
      </c>
      <c r="V137">
        <v>19995</v>
      </c>
      <c r="W137" t="s">
        <v>35</v>
      </c>
      <c r="X137" t="s">
        <v>55</v>
      </c>
      <c r="Y137" t="s">
        <v>37</v>
      </c>
      <c r="Z137">
        <v>10746.465254237288</v>
      </c>
      <c r="AA137" t="s">
        <v>724</v>
      </c>
      <c r="AB137" t="s">
        <v>38</v>
      </c>
      <c r="AC137">
        <v>0</v>
      </c>
      <c r="AD137">
        <v>0</v>
      </c>
      <c r="AE137" t="s">
        <v>38</v>
      </c>
      <c r="AF137" t="s">
        <v>39</v>
      </c>
    </row>
    <row r="138" spans="1:32" x14ac:dyDescent="0.35">
      <c r="A138" t="s">
        <v>568</v>
      </c>
      <c r="B138" t="s">
        <v>569</v>
      </c>
      <c r="C138" t="s">
        <v>570</v>
      </c>
      <c r="D138" t="s">
        <v>44</v>
      </c>
      <c r="E138" t="s">
        <v>29</v>
      </c>
      <c r="F138">
        <v>33</v>
      </c>
      <c r="G138">
        <v>7</v>
      </c>
      <c r="H138">
        <v>4</v>
      </c>
      <c r="I138">
        <v>2023</v>
      </c>
      <c r="J138" t="s">
        <v>1879</v>
      </c>
      <c r="K138" t="s">
        <v>821</v>
      </c>
      <c r="L138" t="s">
        <v>128</v>
      </c>
      <c r="M138" t="s">
        <v>129</v>
      </c>
      <c r="N138" t="s">
        <v>130</v>
      </c>
      <c r="O138" t="s">
        <v>33</v>
      </c>
      <c r="P138" t="s">
        <v>267</v>
      </c>
      <c r="Q138" t="s">
        <v>267</v>
      </c>
      <c r="R138">
        <v>1</v>
      </c>
      <c r="S138">
        <v>19995</v>
      </c>
      <c r="T138">
        <v>5998</v>
      </c>
      <c r="U138">
        <v>0</v>
      </c>
      <c r="V138">
        <v>13997</v>
      </c>
      <c r="W138" t="s">
        <v>566</v>
      </c>
      <c r="X138" t="s">
        <v>55</v>
      </c>
      <c r="Y138" t="s">
        <v>37</v>
      </c>
      <c r="Z138">
        <v>7522.7944067796616</v>
      </c>
      <c r="AA138" t="s">
        <v>724</v>
      </c>
      <c r="AB138" t="s">
        <v>48</v>
      </c>
      <c r="AC138">
        <v>13996.5</v>
      </c>
      <c r="AD138">
        <v>0</v>
      </c>
      <c r="AE138" t="s">
        <v>48</v>
      </c>
      <c r="AF138" t="s">
        <v>49</v>
      </c>
    </row>
    <row r="139" spans="1:32" x14ac:dyDescent="0.35">
      <c r="A139" t="s">
        <v>113</v>
      </c>
      <c r="B139" t="s">
        <v>114</v>
      </c>
      <c r="C139" t="s">
        <v>115</v>
      </c>
      <c r="D139" t="s">
        <v>44</v>
      </c>
      <c r="E139" t="s">
        <v>29</v>
      </c>
      <c r="F139">
        <v>35</v>
      </c>
      <c r="G139">
        <v>8</v>
      </c>
      <c r="H139">
        <v>4</v>
      </c>
      <c r="I139">
        <v>2023</v>
      </c>
      <c r="J139" t="s">
        <v>1880</v>
      </c>
      <c r="K139" t="s">
        <v>822</v>
      </c>
      <c r="L139" t="s">
        <v>128</v>
      </c>
      <c r="M139" t="s">
        <v>129</v>
      </c>
      <c r="N139" t="s">
        <v>130</v>
      </c>
      <c r="O139" t="s">
        <v>33</v>
      </c>
      <c r="P139" t="s">
        <v>252</v>
      </c>
      <c r="Q139" t="s">
        <v>252</v>
      </c>
      <c r="R139">
        <v>1</v>
      </c>
      <c r="S139">
        <v>19995</v>
      </c>
      <c r="T139">
        <v>0</v>
      </c>
      <c r="U139">
        <v>0</v>
      </c>
      <c r="V139">
        <v>19995</v>
      </c>
      <c r="W139" t="s">
        <v>35</v>
      </c>
      <c r="X139" t="s">
        <v>55</v>
      </c>
      <c r="Y139" t="s">
        <v>37</v>
      </c>
      <c r="Z139">
        <v>10746.465254237288</v>
      </c>
      <c r="AA139" t="s">
        <v>724</v>
      </c>
      <c r="AB139" t="s">
        <v>38</v>
      </c>
      <c r="AC139">
        <v>0</v>
      </c>
      <c r="AD139">
        <v>0</v>
      </c>
      <c r="AE139" t="s">
        <v>38</v>
      </c>
      <c r="AF139" t="s">
        <v>39</v>
      </c>
    </row>
    <row r="140" spans="1:32" x14ac:dyDescent="0.35">
      <c r="A140" t="s">
        <v>63</v>
      </c>
      <c r="B140" t="s">
        <v>64</v>
      </c>
      <c r="C140" t="s">
        <v>65</v>
      </c>
      <c r="D140" t="s">
        <v>44</v>
      </c>
      <c r="E140" t="s">
        <v>29</v>
      </c>
      <c r="F140">
        <v>54</v>
      </c>
      <c r="G140">
        <v>8</v>
      </c>
      <c r="H140">
        <v>4</v>
      </c>
      <c r="I140">
        <v>2023</v>
      </c>
      <c r="J140" t="s">
        <v>1880</v>
      </c>
      <c r="K140" t="s">
        <v>823</v>
      </c>
      <c r="L140" t="s">
        <v>128</v>
      </c>
      <c r="M140" t="s">
        <v>129</v>
      </c>
      <c r="N140" t="s">
        <v>130</v>
      </c>
      <c r="O140" t="s">
        <v>33</v>
      </c>
      <c r="P140" t="s">
        <v>267</v>
      </c>
      <c r="Q140" t="s">
        <v>267</v>
      </c>
      <c r="R140">
        <v>1</v>
      </c>
      <c r="S140">
        <v>19995</v>
      </c>
      <c r="T140">
        <v>5998</v>
      </c>
      <c r="U140">
        <v>0</v>
      </c>
      <c r="V140">
        <v>13997</v>
      </c>
      <c r="W140" t="s">
        <v>35</v>
      </c>
      <c r="X140" t="s">
        <v>55</v>
      </c>
      <c r="Y140" t="s">
        <v>37</v>
      </c>
      <c r="Z140">
        <v>7522.7944067796616</v>
      </c>
      <c r="AA140" t="s">
        <v>724</v>
      </c>
      <c r="AB140" t="s">
        <v>48</v>
      </c>
      <c r="AC140">
        <v>13996.5</v>
      </c>
      <c r="AD140">
        <v>0</v>
      </c>
      <c r="AE140" t="s">
        <v>48</v>
      </c>
      <c r="AF140" t="s">
        <v>49</v>
      </c>
    </row>
    <row r="141" spans="1:32" x14ac:dyDescent="0.35">
      <c r="A141" t="s">
        <v>25</v>
      </c>
      <c r="B141" t="s">
        <v>26</v>
      </c>
      <c r="C141" t="s">
        <v>27</v>
      </c>
      <c r="D141" t="s">
        <v>28</v>
      </c>
      <c r="E141" t="s">
        <v>29</v>
      </c>
      <c r="F141">
        <v>116</v>
      </c>
      <c r="G141">
        <v>9</v>
      </c>
      <c r="H141">
        <v>4</v>
      </c>
      <c r="I141">
        <v>2023</v>
      </c>
      <c r="J141" t="s">
        <v>1878</v>
      </c>
      <c r="K141" t="s">
        <v>824</v>
      </c>
      <c r="L141" t="s">
        <v>128</v>
      </c>
      <c r="M141" t="s">
        <v>270</v>
      </c>
      <c r="N141" t="s">
        <v>130</v>
      </c>
      <c r="O141" t="s">
        <v>33</v>
      </c>
      <c r="P141" t="s">
        <v>271</v>
      </c>
      <c r="Q141" t="s">
        <v>272</v>
      </c>
      <c r="R141">
        <v>1</v>
      </c>
      <c r="S141">
        <v>19995</v>
      </c>
      <c r="T141">
        <v>7998</v>
      </c>
      <c r="U141">
        <v>0</v>
      </c>
      <c r="V141">
        <v>11997</v>
      </c>
      <c r="W141" t="s">
        <v>35</v>
      </c>
      <c r="X141" t="s">
        <v>36</v>
      </c>
      <c r="Y141" t="s">
        <v>37</v>
      </c>
      <c r="Z141">
        <v>6447.879152542373</v>
      </c>
      <c r="AA141" t="s">
        <v>567</v>
      </c>
      <c r="AB141" t="s">
        <v>48</v>
      </c>
      <c r="AC141">
        <v>0</v>
      </c>
      <c r="AD141">
        <v>11997</v>
      </c>
      <c r="AE141" t="s">
        <v>48</v>
      </c>
      <c r="AF141" t="s">
        <v>49</v>
      </c>
    </row>
    <row r="142" spans="1:32" x14ac:dyDescent="0.35">
      <c r="A142" t="s">
        <v>825</v>
      </c>
      <c r="B142" t="s">
        <v>826</v>
      </c>
      <c r="C142" t="s">
        <v>827</v>
      </c>
      <c r="D142" t="s">
        <v>44</v>
      </c>
      <c r="E142" t="s">
        <v>29</v>
      </c>
      <c r="F142">
        <v>19</v>
      </c>
      <c r="G142">
        <v>9</v>
      </c>
      <c r="H142">
        <v>4</v>
      </c>
      <c r="I142">
        <v>2023</v>
      </c>
      <c r="J142" t="s">
        <v>1878</v>
      </c>
      <c r="K142" t="s">
        <v>828</v>
      </c>
      <c r="L142" t="s">
        <v>128</v>
      </c>
      <c r="M142" t="s">
        <v>270</v>
      </c>
      <c r="N142" t="s">
        <v>130</v>
      </c>
      <c r="O142" t="s">
        <v>33</v>
      </c>
      <c r="P142" t="s">
        <v>316</v>
      </c>
      <c r="Q142" t="s">
        <v>317</v>
      </c>
      <c r="R142">
        <v>1</v>
      </c>
      <c r="S142">
        <v>19995</v>
      </c>
      <c r="T142">
        <v>3999</v>
      </c>
      <c r="U142">
        <v>0</v>
      </c>
      <c r="V142">
        <v>15996</v>
      </c>
      <c r="W142" t="s">
        <v>566</v>
      </c>
      <c r="X142" t="s">
        <v>55</v>
      </c>
      <c r="Y142" t="s">
        <v>37</v>
      </c>
      <c r="Z142">
        <v>8597.1722033898295</v>
      </c>
      <c r="AA142" t="s">
        <v>724</v>
      </c>
      <c r="AB142" t="s">
        <v>48</v>
      </c>
      <c r="AC142">
        <v>15996</v>
      </c>
      <c r="AD142">
        <v>0</v>
      </c>
      <c r="AE142" t="s">
        <v>48</v>
      </c>
      <c r="AF142" t="s">
        <v>49</v>
      </c>
    </row>
    <row r="143" spans="1:32" x14ac:dyDescent="0.35">
      <c r="A143" t="s">
        <v>585</v>
      </c>
      <c r="B143" t="s">
        <v>586</v>
      </c>
      <c r="C143" t="s">
        <v>587</v>
      </c>
      <c r="D143" t="s">
        <v>28</v>
      </c>
      <c r="E143" t="s">
        <v>29</v>
      </c>
      <c r="F143">
        <v>67</v>
      </c>
      <c r="G143">
        <v>10</v>
      </c>
      <c r="H143">
        <v>4</v>
      </c>
      <c r="I143">
        <v>2023</v>
      </c>
      <c r="J143" t="s">
        <v>1886</v>
      </c>
      <c r="K143" t="s">
        <v>829</v>
      </c>
      <c r="L143" t="s">
        <v>128</v>
      </c>
      <c r="M143" t="s">
        <v>270</v>
      </c>
      <c r="N143" t="s">
        <v>130</v>
      </c>
      <c r="O143" t="s">
        <v>33</v>
      </c>
      <c r="P143" t="s">
        <v>271</v>
      </c>
      <c r="Q143" t="s">
        <v>272</v>
      </c>
      <c r="R143">
        <v>1</v>
      </c>
      <c r="S143">
        <v>19995</v>
      </c>
      <c r="T143">
        <v>7998</v>
      </c>
      <c r="U143">
        <v>0</v>
      </c>
      <c r="V143">
        <v>11997</v>
      </c>
      <c r="W143" t="s">
        <v>566</v>
      </c>
      <c r="X143" t="s">
        <v>36</v>
      </c>
      <c r="Y143" t="s">
        <v>37</v>
      </c>
      <c r="Z143">
        <v>6447.879152542373</v>
      </c>
      <c r="AA143" t="s">
        <v>567</v>
      </c>
      <c r="AB143" t="s">
        <v>48</v>
      </c>
      <c r="AC143">
        <v>0</v>
      </c>
      <c r="AD143">
        <v>0</v>
      </c>
      <c r="AE143" t="s">
        <v>48</v>
      </c>
      <c r="AF143" t="s">
        <v>49</v>
      </c>
    </row>
    <row r="144" spans="1:32" x14ac:dyDescent="0.35">
      <c r="A144" t="s">
        <v>25</v>
      </c>
      <c r="B144" t="s">
        <v>26</v>
      </c>
      <c r="C144" t="s">
        <v>27</v>
      </c>
      <c r="D144" t="s">
        <v>44</v>
      </c>
      <c r="E144" t="s">
        <v>29</v>
      </c>
      <c r="F144">
        <v>138</v>
      </c>
      <c r="G144">
        <v>10</v>
      </c>
      <c r="H144">
        <v>4</v>
      </c>
      <c r="I144">
        <v>2023</v>
      </c>
      <c r="J144" t="s">
        <v>1886</v>
      </c>
      <c r="K144" t="s">
        <v>830</v>
      </c>
      <c r="L144" t="s">
        <v>128</v>
      </c>
      <c r="M144" t="s">
        <v>270</v>
      </c>
      <c r="N144" t="s">
        <v>130</v>
      </c>
      <c r="O144" t="s">
        <v>33</v>
      </c>
      <c r="P144" t="s">
        <v>267</v>
      </c>
      <c r="Q144" t="s">
        <v>267</v>
      </c>
      <c r="R144">
        <v>1</v>
      </c>
      <c r="S144">
        <v>19995</v>
      </c>
      <c r="T144">
        <v>5998</v>
      </c>
      <c r="U144">
        <v>0</v>
      </c>
      <c r="V144">
        <v>13997</v>
      </c>
      <c r="W144" t="s">
        <v>35</v>
      </c>
      <c r="X144" t="s">
        <v>55</v>
      </c>
      <c r="Y144" t="s">
        <v>37</v>
      </c>
      <c r="Z144">
        <v>7522.7944067796616</v>
      </c>
      <c r="AA144" t="s">
        <v>724</v>
      </c>
      <c r="AB144" t="s">
        <v>48</v>
      </c>
      <c r="AC144">
        <v>13996.5</v>
      </c>
      <c r="AD144">
        <v>0</v>
      </c>
      <c r="AE144" t="s">
        <v>48</v>
      </c>
      <c r="AF144" t="s">
        <v>49</v>
      </c>
    </row>
    <row r="145" spans="1:32" x14ac:dyDescent="0.35">
      <c r="A145" t="s">
        <v>25</v>
      </c>
      <c r="B145" t="s">
        <v>26</v>
      </c>
      <c r="C145" t="s">
        <v>27</v>
      </c>
      <c r="D145" t="s">
        <v>44</v>
      </c>
      <c r="E145" t="s">
        <v>29</v>
      </c>
      <c r="F145">
        <v>136</v>
      </c>
      <c r="G145">
        <v>10</v>
      </c>
      <c r="H145">
        <v>4</v>
      </c>
      <c r="I145">
        <v>2023</v>
      </c>
      <c r="J145" t="s">
        <v>1886</v>
      </c>
      <c r="K145" t="s">
        <v>831</v>
      </c>
      <c r="L145" t="s">
        <v>128</v>
      </c>
      <c r="M145" t="s">
        <v>270</v>
      </c>
      <c r="N145" t="s">
        <v>130</v>
      </c>
      <c r="O145" t="s">
        <v>33</v>
      </c>
      <c r="P145" t="s">
        <v>316</v>
      </c>
      <c r="Q145" t="s">
        <v>317</v>
      </c>
      <c r="R145">
        <v>1</v>
      </c>
      <c r="S145">
        <v>19995</v>
      </c>
      <c r="T145">
        <v>3999</v>
      </c>
      <c r="U145">
        <v>0</v>
      </c>
      <c r="V145">
        <v>15996</v>
      </c>
      <c r="W145" t="s">
        <v>35</v>
      </c>
      <c r="X145" t="s">
        <v>55</v>
      </c>
      <c r="Y145" t="s">
        <v>37</v>
      </c>
      <c r="Z145">
        <v>8597.1722033898295</v>
      </c>
      <c r="AA145" t="s">
        <v>724</v>
      </c>
      <c r="AB145" t="s">
        <v>48</v>
      </c>
      <c r="AC145">
        <v>15996</v>
      </c>
      <c r="AD145">
        <v>0</v>
      </c>
      <c r="AE145" t="s">
        <v>48</v>
      </c>
      <c r="AF145" t="s">
        <v>49</v>
      </c>
    </row>
    <row r="146" spans="1:32" x14ac:dyDescent="0.35">
      <c r="A146" t="s">
        <v>25</v>
      </c>
      <c r="B146" t="s">
        <v>26</v>
      </c>
      <c r="C146" t="s">
        <v>27</v>
      </c>
      <c r="D146" t="s">
        <v>44</v>
      </c>
      <c r="E146" t="s">
        <v>29</v>
      </c>
      <c r="F146">
        <v>149</v>
      </c>
      <c r="G146">
        <v>12</v>
      </c>
      <c r="H146">
        <v>4</v>
      </c>
      <c r="I146">
        <v>2023</v>
      </c>
      <c r="J146" t="s">
        <v>1884</v>
      </c>
      <c r="K146" t="s">
        <v>832</v>
      </c>
      <c r="L146" t="s">
        <v>128</v>
      </c>
      <c r="M146" t="s">
        <v>270</v>
      </c>
      <c r="N146" t="s">
        <v>130</v>
      </c>
      <c r="O146" t="s">
        <v>33</v>
      </c>
      <c r="P146" t="s">
        <v>215</v>
      </c>
      <c r="Q146" t="s">
        <v>215</v>
      </c>
      <c r="R146">
        <v>1</v>
      </c>
      <c r="S146">
        <v>19995</v>
      </c>
      <c r="T146">
        <v>0</v>
      </c>
      <c r="U146">
        <v>1400</v>
      </c>
      <c r="V146">
        <v>19995</v>
      </c>
      <c r="W146" t="s">
        <v>35</v>
      </c>
      <c r="X146" t="s">
        <v>55</v>
      </c>
      <c r="Y146" t="s">
        <v>37</v>
      </c>
      <c r="Z146">
        <v>10746.465254237288</v>
      </c>
      <c r="AA146" t="s">
        <v>724</v>
      </c>
      <c r="AB146" t="s">
        <v>38</v>
      </c>
      <c r="AC146">
        <v>0</v>
      </c>
      <c r="AD146">
        <v>0</v>
      </c>
      <c r="AE146" t="s">
        <v>38</v>
      </c>
      <c r="AF146" t="s">
        <v>39</v>
      </c>
    </row>
    <row r="147" spans="1:32" x14ac:dyDescent="0.35">
      <c r="A147" t="s">
        <v>25</v>
      </c>
      <c r="B147" t="s">
        <v>26</v>
      </c>
      <c r="C147" t="s">
        <v>27</v>
      </c>
      <c r="D147" t="s">
        <v>40</v>
      </c>
      <c r="E147" t="s">
        <v>29</v>
      </c>
      <c r="F147">
        <v>151</v>
      </c>
      <c r="G147">
        <v>13</v>
      </c>
      <c r="H147">
        <v>4</v>
      </c>
      <c r="I147">
        <v>2023</v>
      </c>
      <c r="J147" t="s">
        <v>1875</v>
      </c>
      <c r="K147" t="s">
        <v>833</v>
      </c>
      <c r="L147" t="s">
        <v>128</v>
      </c>
      <c r="M147" t="s">
        <v>270</v>
      </c>
      <c r="N147" t="s">
        <v>130</v>
      </c>
      <c r="O147" t="s">
        <v>33</v>
      </c>
      <c r="P147" t="s">
        <v>348</v>
      </c>
      <c r="Q147" t="s">
        <v>349</v>
      </c>
      <c r="R147">
        <v>1</v>
      </c>
      <c r="S147">
        <v>19995</v>
      </c>
      <c r="T147">
        <v>7998</v>
      </c>
      <c r="U147">
        <v>0</v>
      </c>
      <c r="V147">
        <v>11997</v>
      </c>
      <c r="W147" t="s">
        <v>35</v>
      </c>
      <c r="X147" t="s">
        <v>43</v>
      </c>
      <c r="Y147" t="s">
        <v>37</v>
      </c>
      <c r="Z147">
        <v>6447.879152542373</v>
      </c>
      <c r="AA147" t="s">
        <v>630</v>
      </c>
      <c r="AB147" t="s">
        <v>48</v>
      </c>
      <c r="AC147">
        <v>0</v>
      </c>
      <c r="AD147">
        <v>0</v>
      </c>
      <c r="AE147" t="s">
        <v>48</v>
      </c>
      <c r="AF147" t="s">
        <v>49</v>
      </c>
    </row>
    <row r="148" spans="1:32" x14ac:dyDescent="0.35">
      <c r="A148" t="s">
        <v>585</v>
      </c>
      <c r="B148" t="s">
        <v>586</v>
      </c>
      <c r="C148" t="s">
        <v>587</v>
      </c>
      <c r="D148" t="s">
        <v>44</v>
      </c>
      <c r="E148" t="s">
        <v>29</v>
      </c>
      <c r="F148">
        <v>85</v>
      </c>
      <c r="G148">
        <v>13</v>
      </c>
      <c r="H148">
        <v>4</v>
      </c>
      <c r="I148">
        <v>2023</v>
      </c>
      <c r="J148" t="s">
        <v>1875</v>
      </c>
      <c r="K148" t="s">
        <v>834</v>
      </c>
      <c r="L148" t="s">
        <v>128</v>
      </c>
      <c r="M148" t="s">
        <v>270</v>
      </c>
      <c r="N148" t="s">
        <v>130</v>
      </c>
      <c r="O148" t="s">
        <v>33</v>
      </c>
      <c r="P148" t="s">
        <v>267</v>
      </c>
      <c r="Q148" t="s">
        <v>267</v>
      </c>
      <c r="R148">
        <v>1</v>
      </c>
      <c r="S148">
        <v>19995</v>
      </c>
      <c r="T148">
        <v>5998</v>
      </c>
      <c r="U148">
        <v>0</v>
      </c>
      <c r="V148">
        <v>13997</v>
      </c>
      <c r="W148" t="s">
        <v>566</v>
      </c>
      <c r="X148" t="s">
        <v>55</v>
      </c>
      <c r="Y148" t="s">
        <v>37</v>
      </c>
      <c r="Z148">
        <v>7522.7944067796616</v>
      </c>
      <c r="AA148" t="s">
        <v>724</v>
      </c>
      <c r="AB148" t="s">
        <v>48</v>
      </c>
      <c r="AC148">
        <v>13996.5</v>
      </c>
      <c r="AD148">
        <v>0</v>
      </c>
      <c r="AE148" t="s">
        <v>48</v>
      </c>
      <c r="AF148" t="s">
        <v>49</v>
      </c>
    </row>
    <row r="149" spans="1:32" x14ac:dyDescent="0.35">
      <c r="A149" t="s">
        <v>568</v>
      </c>
      <c r="B149" t="s">
        <v>569</v>
      </c>
      <c r="C149" t="s">
        <v>570</v>
      </c>
      <c r="D149" t="s">
        <v>28</v>
      </c>
      <c r="E149" t="s">
        <v>29</v>
      </c>
      <c r="F149">
        <v>67</v>
      </c>
      <c r="G149">
        <v>13</v>
      </c>
      <c r="H149">
        <v>4</v>
      </c>
      <c r="I149">
        <v>2023</v>
      </c>
      <c r="J149" t="s">
        <v>1875</v>
      </c>
      <c r="K149" t="s">
        <v>835</v>
      </c>
      <c r="L149" t="s">
        <v>128</v>
      </c>
      <c r="M149" t="s">
        <v>270</v>
      </c>
      <c r="N149" t="s">
        <v>130</v>
      </c>
      <c r="O149" t="s">
        <v>33</v>
      </c>
      <c r="P149" t="s">
        <v>836</v>
      </c>
      <c r="Q149" t="s">
        <v>837</v>
      </c>
      <c r="R149">
        <v>1</v>
      </c>
      <c r="S149">
        <v>19995</v>
      </c>
      <c r="T149">
        <v>3999</v>
      </c>
      <c r="U149">
        <v>0</v>
      </c>
      <c r="V149">
        <v>15996</v>
      </c>
      <c r="W149" t="s">
        <v>566</v>
      </c>
      <c r="X149" t="s">
        <v>36</v>
      </c>
      <c r="Y149" t="s">
        <v>37</v>
      </c>
      <c r="Z149">
        <v>8597.1722033898295</v>
      </c>
      <c r="AA149" t="s">
        <v>567</v>
      </c>
      <c r="AB149" t="s">
        <v>48</v>
      </c>
      <c r="AC149">
        <v>15996</v>
      </c>
      <c r="AD149">
        <v>0</v>
      </c>
      <c r="AE149" t="s">
        <v>48</v>
      </c>
      <c r="AF149" t="s">
        <v>49</v>
      </c>
    </row>
    <row r="150" spans="1:32" x14ac:dyDescent="0.35">
      <c r="A150" t="s">
        <v>25</v>
      </c>
      <c r="B150" t="s">
        <v>26</v>
      </c>
      <c r="C150" t="s">
        <v>27</v>
      </c>
      <c r="D150" t="s">
        <v>44</v>
      </c>
      <c r="E150" t="s">
        <v>29</v>
      </c>
      <c r="F150">
        <v>154</v>
      </c>
      <c r="G150">
        <v>14</v>
      </c>
      <c r="H150">
        <v>4</v>
      </c>
      <c r="I150">
        <v>2023</v>
      </c>
      <c r="J150" t="s">
        <v>1872</v>
      </c>
      <c r="K150" t="s">
        <v>838</v>
      </c>
      <c r="L150" t="s">
        <v>128</v>
      </c>
      <c r="M150" t="s">
        <v>270</v>
      </c>
      <c r="N150" t="s">
        <v>130</v>
      </c>
      <c r="O150" t="s">
        <v>33</v>
      </c>
      <c r="P150" t="s">
        <v>387</v>
      </c>
      <c r="Q150" t="s">
        <v>387</v>
      </c>
      <c r="R150">
        <v>1</v>
      </c>
      <c r="S150">
        <v>19995</v>
      </c>
      <c r="T150">
        <v>0</v>
      </c>
      <c r="U150">
        <v>1000</v>
      </c>
      <c r="V150">
        <v>19995</v>
      </c>
      <c r="W150" t="s">
        <v>35</v>
      </c>
      <c r="X150" t="s">
        <v>55</v>
      </c>
      <c r="Y150" t="s">
        <v>37</v>
      </c>
      <c r="Z150">
        <v>10746.465254237288</v>
      </c>
      <c r="AA150" t="s">
        <v>724</v>
      </c>
      <c r="AB150" t="s">
        <v>38</v>
      </c>
      <c r="AC150">
        <v>13996.5</v>
      </c>
      <c r="AD150">
        <v>0</v>
      </c>
      <c r="AE150" t="s">
        <v>38</v>
      </c>
      <c r="AF150" t="s">
        <v>39</v>
      </c>
    </row>
    <row r="151" spans="1:32" x14ac:dyDescent="0.35">
      <c r="A151" t="s">
        <v>113</v>
      </c>
      <c r="B151" t="s">
        <v>114</v>
      </c>
      <c r="C151" t="s">
        <v>115</v>
      </c>
      <c r="D151" t="s">
        <v>44</v>
      </c>
      <c r="E151" t="s">
        <v>29</v>
      </c>
      <c r="F151">
        <v>76</v>
      </c>
      <c r="G151">
        <v>14</v>
      </c>
      <c r="H151">
        <v>4</v>
      </c>
      <c r="I151">
        <v>2023</v>
      </c>
      <c r="J151" t="s">
        <v>1872</v>
      </c>
      <c r="K151" t="s">
        <v>839</v>
      </c>
      <c r="L151" t="s">
        <v>128</v>
      </c>
      <c r="M151" t="s">
        <v>270</v>
      </c>
      <c r="N151" t="s">
        <v>130</v>
      </c>
      <c r="O151" t="s">
        <v>33</v>
      </c>
      <c r="P151" t="s">
        <v>388</v>
      </c>
      <c r="Q151" t="s">
        <v>389</v>
      </c>
      <c r="R151">
        <v>1</v>
      </c>
      <c r="S151">
        <v>19995</v>
      </c>
      <c r="T151">
        <v>3999</v>
      </c>
      <c r="U151">
        <v>0</v>
      </c>
      <c r="V151">
        <v>15996</v>
      </c>
      <c r="W151" t="s">
        <v>35</v>
      </c>
      <c r="X151" t="s">
        <v>55</v>
      </c>
      <c r="Y151" t="s">
        <v>37</v>
      </c>
      <c r="Z151">
        <v>8597.1722033898295</v>
      </c>
      <c r="AA151" t="s">
        <v>724</v>
      </c>
      <c r="AB151" t="s">
        <v>48</v>
      </c>
      <c r="AC151">
        <v>15996</v>
      </c>
      <c r="AD151">
        <v>0</v>
      </c>
      <c r="AE151" t="s">
        <v>48</v>
      </c>
      <c r="AF151" t="s">
        <v>49</v>
      </c>
    </row>
    <row r="152" spans="1:32" x14ac:dyDescent="0.35">
      <c r="A152" t="s">
        <v>704</v>
      </c>
      <c r="B152" t="s">
        <v>705</v>
      </c>
      <c r="C152" t="s">
        <v>706</v>
      </c>
      <c r="D152" t="s">
        <v>44</v>
      </c>
      <c r="E152" t="s">
        <v>29</v>
      </c>
      <c r="F152">
        <v>78</v>
      </c>
      <c r="G152">
        <v>15</v>
      </c>
      <c r="H152">
        <v>4</v>
      </c>
      <c r="I152">
        <v>2023</v>
      </c>
      <c r="J152" t="s">
        <v>1892</v>
      </c>
      <c r="K152" t="s">
        <v>840</v>
      </c>
      <c r="L152" t="s">
        <v>128</v>
      </c>
      <c r="M152" t="s">
        <v>270</v>
      </c>
      <c r="N152" t="s">
        <v>130</v>
      </c>
      <c r="O152" t="s">
        <v>33</v>
      </c>
      <c r="P152" t="s">
        <v>841</v>
      </c>
      <c r="Q152" t="s">
        <v>387</v>
      </c>
      <c r="R152">
        <v>1</v>
      </c>
      <c r="S152">
        <v>19995</v>
      </c>
      <c r="T152">
        <v>5998</v>
      </c>
      <c r="U152">
        <v>0</v>
      </c>
      <c r="V152">
        <v>13997</v>
      </c>
      <c r="W152" t="s">
        <v>566</v>
      </c>
      <c r="X152" t="s">
        <v>55</v>
      </c>
      <c r="Y152" t="s">
        <v>37</v>
      </c>
      <c r="Z152">
        <v>7522.7944067796616</v>
      </c>
      <c r="AA152" t="s">
        <v>724</v>
      </c>
      <c r="AB152" t="s">
        <v>48</v>
      </c>
      <c r="AC152">
        <v>13996.5</v>
      </c>
      <c r="AD152">
        <v>0</v>
      </c>
      <c r="AE152" t="s">
        <v>48</v>
      </c>
      <c r="AF152" t="s">
        <v>49</v>
      </c>
    </row>
    <row r="153" spans="1:32" x14ac:dyDescent="0.35">
      <c r="A153" t="s">
        <v>575</v>
      </c>
      <c r="B153" t="s">
        <v>576</v>
      </c>
      <c r="C153" t="s">
        <v>577</v>
      </c>
      <c r="D153" t="s">
        <v>28</v>
      </c>
      <c r="E153" t="s">
        <v>29</v>
      </c>
      <c r="F153">
        <v>344</v>
      </c>
      <c r="G153">
        <v>16</v>
      </c>
      <c r="H153">
        <v>4</v>
      </c>
      <c r="I153">
        <v>2023</v>
      </c>
      <c r="J153" t="s">
        <v>1876</v>
      </c>
      <c r="K153" t="s">
        <v>842</v>
      </c>
      <c r="L153" t="s">
        <v>128</v>
      </c>
      <c r="M153" t="s">
        <v>408</v>
      </c>
      <c r="N153" t="s">
        <v>130</v>
      </c>
      <c r="O153" t="s">
        <v>33</v>
      </c>
      <c r="P153" t="s">
        <v>843</v>
      </c>
      <c r="Q153" t="s">
        <v>844</v>
      </c>
      <c r="R153">
        <v>1</v>
      </c>
      <c r="S153">
        <v>19995</v>
      </c>
      <c r="T153">
        <v>0</v>
      </c>
      <c r="U153">
        <v>2000</v>
      </c>
      <c r="V153">
        <v>19995</v>
      </c>
      <c r="W153" t="s">
        <v>566</v>
      </c>
      <c r="X153" t="s">
        <v>36</v>
      </c>
      <c r="Y153" t="s">
        <v>37</v>
      </c>
      <c r="Z153">
        <v>10746.465254237288</v>
      </c>
      <c r="AA153" t="s">
        <v>567</v>
      </c>
      <c r="AB153" t="s">
        <v>38</v>
      </c>
      <c r="AC153">
        <v>0</v>
      </c>
      <c r="AD153">
        <v>0</v>
      </c>
      <c r="AE153" t="s">
        <v>38</v>
      </c>
      <c r="AF153" t="s">
        <v>39</v>
      </c>
    </row>
    <row r="154" spans="1:32" x14ac:dyDescent="0.35">
      <c r="A154" t="s">
        <v>63</v>
      </c>
      <c r="B154" t="s">
        <v>64</v>
      </c>
      <c r="C154" t="s">
        <v>65</v>
      </c>
      <c r="D154" t="s">
        <v>44</v>
      </c>
      <c r="E154" t="s">
        <v>29</v>
      </c>
      <c r="F154">
        <v>128</v>
      </c>
      <c r="G154">
        <v>18</v>
      </c>
      <c r="H154">
        <v>4</v>
      </c>
      <c r="I154">
        <v>2023</v>
      </c>
      <c r="J154" t="s">
        <v>1873</v>
      </c>
      <c r="K154" t="s">
        <v>845</v>
      </c>
      <c r="L154" t="s">
        <v>128</v>
      </c>
      <c r="M154" t="s">
        <v>408</v>
      </c>
      <c r="N154" t="s">
        <v>130</v>
      </c>
      <c r="O154" t="s">
        <v>33</v>
      </c>
      <c r="P154" t="s">
        <v>450</v>
      </c>
      <c r="Q154" t="s">
        <v>450</v>
      </c>
      <c r="R154">
        <v>1</v>
      </c>
      <c r="S154">
        <v>19995</v>
      </c>
      <c r="T154">
        <v>0</v>
      </c>
      <c r="U154">
        <v>0</v>
      </c>
      <c r="V154">
        <v>19995</v>
      </c>
      <c r="W154" t="s">
        <v>35</v>
      </c>
      <c r="X154" t="s">
        <v>55</v>
      </c>
      <c r="Y154" t="s">
        <v>37</v>
      </c>
      <c r="Z154">
        <v>10746.465254237288</v>
      </c>
      <c r="AA154" t="s">
        <v>724</v>
      </c>
      <c r="AB154" t="s">
        <v>38</v>
      </c>
      <c r="AC154">
        <v>0</v>
      </c>
      <c r="AD154">
        <v>0</v>
      </c>
      <c r="AE154" t="s">
        <v>38</v>
      </c>
      <c r="AF154" t="s">
        <v>39</v>
      </c>
    </row>
    <row r="155" spans="1:32" x14ac:dyDescent="0.35">
      <c r="A155" t="s">
        <v>63</v>
      </c>
      <c r="B155" t="s">
        <v>64</v>
      </c>
      <c r="C155" t="s">
        <v>65</v>
      </c>
      <c r="D155" t="s">
        <v>44</v>
      </c>
      <c r="E155" t="s">
        <v>29</v>
      </c>
      <c r="F155">
        <v>125</v>
      </c>
      <c r="G155">
        <v>18</v>
      </c>
      <c r="H155">
        <v>4</v>
      </c>
      <c r="I155">
        <v>2023</v>
      </c>
      <c r="J155" t="s">
        <v>1873</v>
      </c>
      <c r="K155" t="s">
        <v>846</v>
      </c>
      <c r="L155" t="s">
        <v>128</v>
      </c>
      <c r="M155" t="s">
        <v>408</v>
      </c>
      <c r="N155" t="s">
        <v>130</v>
      </c>
      <c r="O155" t="s">
        <v>33</v>
      </c>
      <c r="P155" t="s">
        <v>451</v>
      </c>
      <c r="Q155" t="s">
        <v>451</v>
      </c>
      <c r="R155">
        <v>1</v>
      </c>
      <c r="S155">
        <v>19995</v>
      </c>
      <c r="T155">
        <v>5998</v>
      </c>
      <c r="U155">
        <v>0</v>
      </c>
      <c r="V155">
        <v>13997</v>
      </c>
      <c r="W155" t="s">
        <v>35</v>
      </c>
      <c r="X155" t="s">
        <v>47</v>
      </c>
      <c r="Y155" t="s">
        <v>37</v>
      </c>
      <c r="Z155">
        <v>7522.7944067796616</v>
      </c>
      <c r="AA155" t="s">
        <v>847</v>
      </c>
      <c r="AB155" t="s">
        <v>48</v>
      </c>
      <c r="AC155">
        <v>11997</v>
      </c>
      <c r="AD155">
        <v>0</v>
      </c>
      <c r="AE155" t="s">
        <v>48</v>
      </c>
      <c r="AF155" t="s">
        <v>49</v>
      </c>
    </row>
    <row r="156" spans="1:32" x14ac:dyDescent="0.35">
      <c r="A156" t="s">
        <v>63</v>
      </c>
      <c r="B156" t="s">
        <v>64</v>
      </c>
      <c r="C156" t="s">
        <v>65</v>
      </c>
      <c r="D156" t="s">
        <v>44</v>
      </c>
      <c r="E156" t="s">
        <v>29</v>
      </c>
      <c r="F156">
        <v>132</v>
      </c>
      <c r="G156">
        <v>19</v>
      </c>
      <c r="H156">
        <v>4</v>
      </c>
      <c r="I156">
        <v>2023</v>
      </c>
      <c r="J156" t="s">
        <v>1882</v>
      </c>
      <c r="K156" t="s">
        <v>848</v>
      </c>
      <c r="L156" t="s">
        <v>128</v>
      </c>
      <c r="M156" t="s">
        <v>408</v>
      </c>
      <c r="N156" t="s">
        <v>130</v>
      </c>
      <c r="O156" t="s">
        <v>33</v>
      </c>
      <c r="P156" t="s">
        <v>181</v>
      </c>
      <c r="Q156" t="s">
        <v>182</v>
      </c>
      <c r="R156">
        <v>1</v>
      </c>
      <c r="S156">
        <v>19995</v>
      </c>
      <c r="T156">
        <v>0</v>
      </c>
      <c r="U156">
        <v>0</v>
      </c>
      <c r="V156">
        <v>19995</v>
      </c>
      <c r="W156" t="s">
        <v>35</v>
      </c>
      <c r="X156" t="s">
        <v>55</v>
      </c>
      <c r="Y156" t="s">
        <v>37</v>
      </c>
      <c r="Z156">
        <v>10746.465254237288</v>
      </c>
      <c r="AA156" t="s">
        <v>724</v>
      </c>
      <c r="AB156" t="s">
        <v>38</v>
      </c>
      <c r="AC156">
        <v>0</v>
      </c>
      <c r="AD156">
        <v>0</v>
      </c>
      <c r="AE156" t="s">
        <v>38</v>
      </c>
      <c r="AF156" t="s">
        <v>39</v>
      </c>
    </row>
    <row r="157" spans="1:32" x14ac:dyDescent="0.35">
      <c r="A157" t="s">
        <v>714</v>
      </c>
      <c r="B157" t="s">
        <v>715</v>
      </c>
      <c r="C157" t="s">
        <v>716</v>
      </c>
      <c r="D157" t="s">
        <v>44</v>
      </c>
      <c r="E157" t="s">
        <v>29</v>
      </c>
      <c r="F157">
        <v>119</v>
      </c>
      <c r="G157">
        <v>19</v>
      </c>
      <c r="H157">
        <v>4</v>
      </c>
      <c r="I157">
        <v>2023</v>
      </c>
      <c r="J157" t="s">
        <v>1882</v>
      </c>
      <c r="K157" t="s">
        <v>849</v>
      </c>
      <c r="L157" t="s">
        <v>128</v>
      </c>
      <c r="M157" t="s">
        <v>408</v>
      </c>
      <c r="N157" t="s">
        <v>130</v>
      </c>
      <c r="O157" t="s">
        <v>33</v>
      </c>
      <c r="P157" t="s">
        <v>215</v>
      </c>
      <c r="Q157" t="s">
        <v>215</v>
      </c>
      <c r="R157">
        <v>1</v>
      </c>
      <c r="S157">
        <v>19995</v>
      </c>
      <c r="T157">
        <v>0</v>
      </c>
      <c r="U157">
        <v>1400</v>
      </c>
      <c r="V157">
        <v>19995</v>
      </c>
      <c r="W157" t="s">
        <v>566</v>
      </c>
      <c r="X157" t="s">
        <v>55</v>
      </c>
      <c r="Y157" t="s">
        <v>37</v>
      </c>
      <c r="Z157">
        <v>10746.465254237288</v>
      </c>
      <c r="AA157" t="s">
        <v>724</v>
      </c>
      <c r="AB157" t="s">
        <v>38</v>
      </c>
      <c r="AC157">
        <v>0</v>
      </c>
      <c r="AD157">
        <v>0</v>
      </c>
      <c r="AE157" t="s">
        <v>38</v>
      </c>
      <c r="AF157" t="s">
        <v>39</v>
      </c>
    </row>
    <row r="158" spans="1:32" x14ac:dyDescent="0.35">
      <c r="A158" t="s">
        <v>143</v>
      </c>
      <c r="B158" t="s">
        <v>144</v>
      </c>
      <c r="C158" t="s">
        <v>145</v>
      </c>
      <c r="D158" t="s">
        <v>44</v>
      </c>
      <c r="E158" t="s">
        <v>29</v>
      </c>
      <c r="F158">
        <v>73</v>
      </c>
      <c r="G158">
        <v>21</v>
      </c>
      <c r="H158">
        <v>4</v>
      </c>
      <c r="I158">
        <v>2023</v>
      </c>
      <c r="J158" t="s">
        <v>1877</v>
      </c>
      <c r="K158" t="s">
        <v>850</v>
      </c>
      <c r="L158" t="s">
        <v>128</v>
      </c>
      <c r="M158" t="s">
        <v>408</v>
      </c>
      <c r="N158" t="s">
        <v>130</v>
      </c>
      <c r="O158" t="s">
        <v>33</v>
      </c>
      <c r="P158" t="s">
        <v>489</v>
      </c>
      <c r="Q158" t="s">
        <v>450</v>
      </c>
      <c r="R158">
        <v>1</v>
      </c>
      <c r="S158">
        <v>19995</v>
      </c>
      <c r="T158">
        <v>0</v>
      </c>
      <c r="U158">
        <v>0</v>
      </c>
      <c r="V158">
        <v>19995</v>
      </c>
      <c r="W158" t="s">
        <v>35</v>
      </c>
      <c r="X158" t="s">
        <v>55</v>
      </c>
      <c r="Y158" t="s">
        <v>37</v>
      </c>
      <c r="Z158">
        <v>10746.465254237288</v>
      </c>
      <c r="AA158" t="s">
        <v>724</v>
      </c>
      <c r="AB158" t="s">
        <v>38</v>
      </c>
      <c r="AC158">
        <v>0</v>
      </c>
      <c r="AD158">
        <v>0</v>
      </c>
      <c r="AE158" t="s">
        <v>38</v>
      </c>
      <c r="AF158" t="s">
        <v>39</v>
      </c>
    </row>
    <row r="159" spans="1:32" x14ac:dyDescent="0.35">
      <c r="A159" t="s">
        <v>63</v>
      </c>
      <c r="B159" t="s">
        <v>64</v>
      </c>
      <c r="C159" t="s">
        <v>65</v>
      </c>
      <c r="D159" t="s">
        <v>44</v>
      </c>
      <c r="E159" t="s">
        <v>29</v>
      </c>
      <c r="F159">
        <v>160</v>
      </c>
      <c r="G159">
        <v>22</v>
      </c>
      <c r="H159">
        <v>4</v>
      </c>
      <c r="I159">
        <v>2023</v>
      </c>
      <c r="J159" t="s">
        <v>1887</v>
      </c>
      <c r="K159" t="s">
        <v>851</v>
      </c>
      <c r="L159" t="s">
        <v>128</v>
      </c>
      <c r="M159" t="s">
        <v>408</v>
      </c>
      <c r="N159" t="s">
        <v>130</v>
      </c>
      <c r="O159" t="s">
        <v>33</v>
      </c>
      <c r="P159" t="s">
        <v>509</v>
      </c>
      <c r="Q159" t="s">
        <v>510</v>
      </c>
      <c r="R159">
        <v>1</v>
      </c>
      <c r="S159">
        <v>19995</v>
      </c>
      <c r="T159">
        <v>3999</v>
      </c>
      <c r="U159">
        <v>0</v>
      </c>
      <c r="V159">
        <v>15996</v>
      </c>
      <c r="W159" t="s">
        <v>35</v>
      </c>
      <c r="X159" t="s">
        <v>55</v>
      </c>
      <c r="Y159" t="s">
        <v>37</v>
      </c>
      <c r="Z159">
        <v>8597.1722033898295</v>
      </c>
      <c r="AA159" t="s">
        <v>724</v>
      </c>
      <c r="AB159" t="s">
        <v>48</v>
      </c>
      <c r="AC159">
        <v>15996</v>
      </c>
      <c r="AD159">
        <v>0</v>
      </c>
      <c r="AE159" t="s">
        <v>48</v>
      </c>
      <c r="AF159" t="s">
        <v>49</v>
      </c>
    </row>
    <row r="160" spans="1:32" x14ac:dyDescent="0.35">
      <c r="A160" t="s">
        <v>585</v>
      </c>
      <c r="B160" t="s">
        <v>586</v>
      </c>
      <c r="C160" t="s">
        <v>587</v>
      </c>
      <c r="D160" t="s">
        <v>28</v>
      </c>
      <c r="E160" t="s">
        <v>29</v>
      </c>
      <c r="F160">
        <v>156</v>
      </c>
      <c r="G160">
        <v>22</v>
      </c>
      <c r="H160">
        <v>4</v>
      </c>
      <c r="I160">
        <v>2023</v>
      </c>
      <c r="J160" t="s">
        <v>1887</v>
      </c>
      <c r="K160" t="s">
        <v>829</v>
      </c>
      <c r="L160" t="s">
        <v>128</v>
      </c>
      <c r="M160" t="s">
        <v>408</v>
      </c>
      <c r="N160" t="s">
        <v>130</v>
      </c>
      <c r="O160" t="s">
        <v>33</v>
      </c>
      <c r="P160" t="s">
        <v>271</v>
      </c>
      <c r="Q160" t="s">
        <v>272</v>
      </c>
      <c r="R160">
        <v>1</v>
      </c>
      <c r="S160">
        <v>19995</v>
      </c>
      <c r="T160">
        <v>7998</v>
      </c>
      <c r="U160">
        <v>0</v>
      </c>
      <c r="V160">
        <v>11997</v>
      </c>
      <c r="W160" t="s">
        <v>566</v>
      </c>
      <c r="X160" t="s">
        <v>36</v>
      </c>
      <c r="Y160" t="s">
        <v>37</v>
      </c>
      <c r="Z160">
        <v>6447.879152542373</v>
      </c>
      <c r="AA160" t="s">
        <v>567</v>
      </c>
      <c r="AB160" t="s">
        <v>48</v>
      </c>
      <c r="AC160">
        <v>0</v>
      </c>
      <c r="AD160">
        <v>0</v>
      </c>
      <c r="AE160" t="s">
        <v>48</v>
      </c>
      <c r="AF160" t="s">
        <v>49</v>
      </c>
    </row>
    <row r="161" spans="1:32" x14ac:dyDescent="0.35">
      <c r="A161" t="s">
        <v>585</v>
      </c>
      <c r="B161" t="s">
        <v>586</v>
      </c>
      <c r="C161" t="s">
        <v>587</v>
      </c>
      <c r="D161" t="s">
        <v>102</v>
      </c>
      <c r="E161" t="s">
        <v>29</v>
      </c>
      <c r="F161">
        <v>155</v>
      </c>
      <c r="G161">
        <v>22</v>
      </c>
      <c r="H161">
        <v>4</v>
      </c>
      <c r="I161">
        <v>2023</v>
      </c>
      <c r="J161" t="s">
        <v>1887</v>
      </c>
      <c r="K161" t="s">
        <v>852</v>
      </c>
      <c r="L161" t="s">
        <v>128</v>
      </c>
      <c r="M161" t="s">
        <v>408</v>
      </c>
      <c r="N161" t="s">
        <v>130</v>
      </c>
      <c r="O161" t="s">
        <v>33</v>
      </c>
      <c r="P161" t="s">
        <v>853</v>
      </c>
      <c r="Q161" t="s">
        <v>854</v>
      </c>
      <c r="R161">
        <v>1</v>
      </c>
      <c r="S161">
        <v>19995</v>
      </c>
      <c r="T161">
        <v>0</v>
      </c>
      <c r="U161">
        <v>0</v>
      </c>
      <c r="V161">
        <v>19995</v>
      </c>
      <c r="W161" t="s">
        <v>566</v>
      </c>
      <c r="X161" t="s">
        <v>104</v>
      </c>
      <c r="Y161" t="s">
        <v>37</v>
      </c>
      <c r="Z161">
        <v>10746.465254237288</v>
      </c>
      <c r="AA161" t="s">
        <v>591</v>
      </c>
      <c r="AB161" t="s">
        <v>38</v>
      </c>
      <c r="AC161">
        <v>0</v>
      </c>
      <c r="AD161">
        <v>0</v>
      </c>
      <c r="AE161" t="s">
        <v>38</v>
      </c>
      <c r="AF161" t="s">
        <v>39</v>
      </c>
    </row>
    <row r="162" spans="1:32" x14ac:dyDescent="0.35">
      <c r="A162" t="s">
        <v>25</v>
      </c>
      <c r="B162" t="s">
        <v>26</v>
      </c>
      <c r="C162" t="s">
        <v>27</v>
      </c>
      <c r="D162" t="s">
        <v>72</v>
      </c>
      <c r="E162" t="s">
        <v>29</v>
      </c>
      <c r="F162">
        <v>275</v>
      </c>
      <c r="G162">
        <v>23</v>
      </c>
      <c r="H162">
        <v>4</v>
      </c>
      <c r="I162">
        <v>2023</v>
      </c>
      <c r="J162" t="s">
        <v>1874</v>
      </c>
      <c r="K162" t="s">
        <v>855</v>
      </c>
      <c r="L162" t="s">
        <v>128</v>
      </c>
      <c r="M162" t="s">
        <v>515</v>
      </c>
      <c r="N162" t="s">
        <v>130</v>
      </c>
      <c r="O162" t="s">
        <v>33</v>
      </c>
      <c r="P162" t="s">
        <v>530</v>
      </c>
      <c r="Q162" t="s">
        <v>530</v>
      </c>
      <c r="R162">
        <v>1</v>
      </c>
      <c r="S162">
        <v>19995</v>
      </c>
      <c r="T162">
        <v>11997</v>
      </c>
      <c r="U162">
        <v>0</v>
      </c>
      <c r="V162">
        <v>7998</v>
      </c>
      <c r="W162" t="s">
        <v>35</v>
      </c>
      <c r="X162" t="s">
        <v>75</v>
      </c>
      <c r="Y162" t="s">
        <v>37</v>
      </c>
      <c r="Z162">
        <v>4298.5861016949148</v>
      </c>
      <c r="AA162" t="s">
        <v>856</v>
      </c>
      <c r="AB162" t="s">
        <v>48</v>
      </c>
      <c r="AC162">
        <v>0</v>
      </c>
      <c r="AD162">
        <v>0</v>
      </c>
      <c r="AE162" t="s">
        <v>48</v>
      </c>
      <c r="AF162" t="s">
        <v>49</v>
      </c>
    </row>
    <row r="163" spans="1:32" x14ac:dyDescent="0.35">
      <c r="A163" t="s">
        <v>63</v>
      </c>
      <c r="B163" t="s">
        <v>64</v>
      </c>
      <c r="C163" t="s">
        <v>65</v>
      </c>
      <c r="D163" t="s">
        <v>44</v>
      </c>
      <c r="E163" t="s">
        <v>29</v>
      </c>
      <c r="F163">
        <v>163</v>
      </c>
      <c r="G163">
        <v>23</v>
      </c>
      <c r="H163">
        <v>4</v>
      </c>
      <c r="I163">
        <v>2023</v>
      </c>
      <c r="J163" t="s">
        <v>1874</v>
      </c>
      <c r="K163" t="s">
        <v>848</v>
      </c>
      <c r="L163" t="s">
        <v>128</v>
      </c>
      <c r="M163" t="s">
        <v>515</v>
      </c>
      <c r="N163" t="s">
        <v>130</v>
      </c>
      <c r="O163" t="s">
        <v>33</v>
      </c>
      <c r="P163" t="s">
        <v>181</v>
      </c>
      <c r="Q163" t="s">
        <v>182</v>
      </c>
      <c r="R163">
        <v>1</v>
      </c>
      <c r="S163">
        <v>19995</v>
      </c>
      <c r="T163">
        <v>0</v>
      </c>
      <c r="U163">
        <v>0</v>
      </c>
      <c r="V163">
        <v>19995</v>
      </c>
      <c r="W163" t="s">
        <v>35</v>
      </c>
      <c r="X163" t="s">
        <v>55</v>
      </c>
      <c r="Y163" t="s">
        <v>37</v>
      </c>
      <c r="Z163">
        <v>10746.465254237288</v>
      </c>
      <c r="AA163" t="s">
        <v>724</v>
      </c>
      <c r="AB163" t="s">
        <v>38</v>
      </c>
      <c r="AC163">
        <v>0</v>
      </c>
      <c r="AD163">
        <v>0</v>
      </c>
      <c r="AE163" t="s">
        <v>38</v>
      </c>
      <c r="AF163" t="s">
        <v>39</v>
      </c>
    </row>
    <row r="164" spans="1:32" x14ac:dyDescent="0.35">
      <c r="A164" t="s">
        <v>25</v>
      </c>
      <c r="B164" t="s">
        <v>26</v>
      </c>
      <c r="C164" t="s">
        <v>27</v>
      </c>
      <c r="D164" t="s">
        <v>102</v>
      </c>
      <c r="E164" t="s">
        <v>29</v>
      </c>
      <c r="F164">
        <v>102</v>
      </c>
      <c r="G164">
        <v>8</v>
      </c>
      <c r="H164">
        <v>4</v>
      </c>
      <c r="I164">
        <v>2023</v>
      </c>
      <c r="J164" t="s">
        <v>1880</v>
      </c>
      <c r="K164" t="s">
        <v>867</v>
      </c>
      <c r="L164" t="s">
        <v>128</v>
      </c>
      <c r="M164" t="s">
        <v>129</v>
      </c>
      <c r="N164" t="s">
        <v>130</v>
      </c>
      <c r="O164" t="s">
        <v>33</v>
      </c>
      <c r="P164" t="s">
        <v>227</v>
      </c>
      <c r="Q164" t="s">
        <v>228</v>
      </c>
      <c r="R164">
        <v>1</v>
      </c>
      <c r="S164">
        <v>19495</v>
      </c>
      <c r="T164">
        <v>9748</v>
      </c>
      <c r="U164">
        <v>0</v>
      </c>
      <c r="V164">
        <v>9747</v>
      </c>
      <c r="W164" t="s">
        <v>35</v>
      </c>
      <c r="X164" t="s">
        <v>104</v>
      </c>
      <c r="Y164" t="s">
        <v>37</v>
      </c>
      <c r="Z164">
        <v>5238.5994915254241</v>
      </c>
      <c r="AA164" t="s">
        <v>591</v>
      </c>
      <c r="AB164" t="s">
        <v>48</v>
      </c>
      <c r="AC164">
        <v>0</v>
      </c>
      <c r="AD164">
        <v>9747.5</v>
      </c>
      <c r="AE164" t="s">
        <v>48</v>
      </c>
      <c r="AF164" t="s">
        <v>49</v>
      </c>
    </row>
    <row r="165" spans="1:32" x14ac:dyDescent="0.35">
      <c r="A165" t="s">
        <v>25</v>
      </c>
      <c r="B165" t="s">
        <v>26</v>
      </c>
      <c r="C165" t="s">
        <v>27</v>
      </c>
      <c r="D165" t="s">
        <v>102</v>
      </c>
      <c r="E165" t="s">
        <v>29</v>
      </c>
      <c r="F165">
        <v>98</v>
      </c>
      <c r="G165">
        <v>8</v>
      </c>
      <c r="H165">
        <v>4</v>
      </c>
      <c r="I165">
        <v>2023</v>
      </c>
      <c r="J165" t="s">
        <v>1880</v>
      </c>
      <c r="K165" t="s">
        <v>868</v>
      </c>
      <c r="L165" t="s">
        <v>128</v>
      </c>
      <c r="M165" t="s">
        <v>129</v>
      </c>
      <c r="N165" t="s">
        <v>130</v>
      </c>
      <c r="O165" t="s">
        <v>33</v>
      </c>
      <c r="P165" t="s">
        <v>265</v>
      </c>
      <c r="Q165" t="s">
        <v>266</v>
      </c>
      <c r="R165">
        <v>1</v>
      </c>
      <c r="S165">
        <v>19495</v>
      </c>
      <c r="T165">
        <v>0</v>
      </c>
      <c r="U165">
        <v>1950</v>
      </c>
      <c r="V165">
        <v>19495</v>
      </c>
      <c r="W165" t="s">
        <v>35</v>
      </c>
      <c r="X165" t="s">
        <v>104</v>
      </c>
      <c r="Y165" t="s">
        <v>37</v>
      </c>
      <c r="Z165">
        <v>10477.736440677965</v>
      </c>
      <c r="AA165" t="s">
        <v>591</v>
      </c>
      <c r="AB165" t="s">
        <v>38</v>
      </c>
      <c r="AC165">
        <v>13646.5</v>
      </c>
      <c r="AD165">
        <v>0</v>
      </c>
      <c r="AE165" t="s">
        <v>38</v>
      </c>
      <c r="AF165" t="s">
        <v>39</v>
      </c>
    </row>
    <row r="166" spans="1:32" x14ac:dyDescent="0.35">
      <c r="A166" t="s">
        <v>585</v>
      </c>
      <c r="B166" t="s">
        <v>586</v>
      </c>
      <c r="C166" t="s">
        <v>587</v>
      </c>
      <c r="D166" t="s">
        <v>50</v>
      </c>
      <c r="E166" t="s">
        <v>29</v>
      </c>
      <c r="F166">
        <v>85</v>
      </c>
      <c r="G166">
        <v>13</v>
      </c>
      <c r="H166">
        <v>4</v>
      </c>
      <c r="I166">
        <v>2023</v>
      </c>
      <c r="J166" t="s">
        <v>1875</v>
      </c>
      <c r="K166" t="s">
        <v>869</v>
      </c>
      <c r="L166" t="s">
        <v>128</v>
      </c>
      <c r="M166" t="s">
        <v>270</v>
      </c>
      <c r="N166" t="s">
        <v>130</v>
      </c>
      <c r="O166" t="s">
        <v>33</v>
      </c>
      <c r="P166" t="s">
        <v>870</v>
      </c>
      <c r="Q166" t="s">
        <v>870</v>
      </c>
      <c r="R166">
        <v>1</v>
      </c>
      <c r="S166">
        <v>19495</v>
      </c>
      <c r="T166">
        <v>5848</v>
      </c>
      <c r="U166">
        <v>0</v>
      </c>
      <c r="V166">
        <v>13647</v>
      </c>
      <c r="W166" t="s">
        <v>566</v>
      </c>
      <c r="X166" t="s">
        <v>53</v>
      </c>
      <c r="Y166" t="s">
        <v>37</v>
      </c>
      <c r="Z166">
        <v>7334.6842372881365</v>
      </c>
      <c r="AA166" t="s">
        <v>722</v>
      </c>
      <c r="AB166" t="s">
        <v>48</v>
      </c>
      <c r="AC166">
        <v>13646.5</v>
      </c>
      <c r="AD166">
        <v>0</v>
      </c>
      <c r="AE166" t="s">
        <v>48</v>
      </c>
      <c r="AF166" t="s">
        <v>49</v>
      </c>
    </row>
    <row r="167" spans="1:32" x14ac:dyDescent="0.35">
      <c r="A167" t="s">
        <v>686</v>
      </c>
      <c r="B167" t="s">
        <v>687</v>
      </c>
      <c r="C167" t="s">
        <v>688</v>
      </c>
      <c r="D167" t="s">
        <v>50</v>
      </c>
      <c r="E167" t="s">
        <v>29</v>
      </c>
      <c r="F167">
        <v>39</v>
      </c>
      <c r="G167">
        <v>15</v>
      </c>
      <c r="H167">
        <v>4</v>
      </c>
      <c r="I167">
        <v>2023</v>
      </c>
      <c r="J167" t="s">
        <v>1892</v>
      </c>
      <c r="K167" t="s">
        <v>871</v>
      </c>
      <c r="L167" t="s">
        <v>128</v>
      </c>
      <c r="M167" t="s">
        <v>270</v>
      </c>
      <c r="N167" t="s">
        <v>130</v>
      </c>
      <c r="O167" t="s">
        <v>33</v>
      </c>
      <c r="P167" t="s">
        <v>870</v>
      </c>
      <c r="Q167" t="s">
        <v>870</v>
      </c>
      <c r="R167">
        <v>1</v>
      </c>
      <c r="S167">
        <v>19495</v>
      </c>
      <c r="T167">
        <v>8773</v>
      </c>
      <c r="U167">
        <v>0</v>
      </c>
      <c r="V167">
        <v>10722</v>
      </c>
      <c r="W167" t="s">
        <v>690</v>
      </c>
      <c r="X167" t="s">
        <v>53</v>
      </c>
      <c r="Y167" t="s">
        <v>37</v>
      </c>
      <c r="Z167">
        <v>5762.6206779661024</v>
      </c>
      <c r="AA167" t="s">
        <v>722</v>
      </c>
      <c r="AB167" t="s">
        <v>48</v>
      </c>
      <c r="AC167">
        <v>13646.5</v>
      </c>
      <c r="AD167">
        <v>0</v>
      </c>
      <c r="AE167" t="s">
        <v>48</v>
      </c>
      <c r="AF167" t="s">
        <v>49</v>
      </c>
    </row>
    <row r="168" spans="1:32" x14ac:dyDescent="0.35">
      <c r="A168" t="s">
        <v>704</v>
      </c>
      <c r="B168" t="s">
        <v>705</v>
      </c>
      <c r="C168" t="s">
        <v>706</v>
      </c>
      <c r="D168" t="s">
        <v>50</v>
      </c>
      <c r="E168" t="s">
        <v>29</v>
      </c>
      <c r="F168">
        <v>76</v>
      </c>
      <c r="G168">
        <v>15</v>
      </c>
      <c r="H168">
        <v>4</v>
      </c>
      <c r="I168">
        <v>2023</v>
      </c>
      <c r="J168" t="s">
        <v>1892</v>
      </c>
      <c r="K168" t="s">
        <v>872</v>
      </c>
      <c r="L168" t="s">
        <v>128</v>
      </c>
      <c r="M168" t="s">
        <v>270</v>
      </c>
      <c r="N168" t="s">
        <v>130</v>
      </c>
      <c r="O168" t="s">
        <v>33</v>
      </c>
      <c r="P168" t="s">
        <v>870</v>
      </c>
      <c r="Q168" t="s">
        <v>870</v>
      </c>
      <c r="R168">
        <v>1</v>
      </c>
      <c r="S168">
        <v>19495</v>
      </c>
      <c r="T168">
        <v>5848</v>
      </c>
      <c r="U168">
        <v>146</v>
      </c>
      <c r="V168">
        <v>13647</v>
      </c>
      <c r="W168" t="s">
        <v>566</v>
      </c>
      <c r="X168" t="s">
        <v>53</v>
      </c>
      <c r="Y168" t="s">
        <v>37</v>
      </c>
      <c r="Z168">
        <v>7334.6842372881365</v>
      </c>
      <c r="AA168" t="s">
        <v>722</v>
      </c>
      <c r="AB168" t="s">
        <v>48</v>
      </c>
      <c r="AC168">
        <v>13646.5</v>
      </c>
      <c r="AD168">
        <v>0</v>
      </c>
      <c r="AE168" t="s">
        <v>48</v>
      </c>
      <c r="AF168" t="s">
        <v>49</v>
      </c>
    </row>
    <row r="169" spans="1:32" x14ac:dyDescent="0.35">
      <c r="A169" t="s">
        <v>575</v>
      </c>
      <c r="B169" t="s">
        <v>576</v>
      </c>
      <c r="C169" t="s">
        <v>577</v>
      </c>
      <c r="D169" t="s">
        <v>44</v>
      </c>
      <c r="E169" t="s">
        <v>29</v>
      </c>
      <c r="F169">
        <v>115</v>
      </c>
      <c r="G169">
        <v>6</v>
      </c>
      <c r="H169">
        <v>4</v>
      </c>
      <c r="I169">
        <v>2023</v>
      </c>
      <c r="J169" t="s">
        <v>1890</v>
      </c>
      <c r="K169" t="s">
        <v>873</v>
      </c>
      <c r="L169" t="s">
        <v>128</v>
      </c>
      <c r="M169" t="s">
        <v>129</v>
      </c>
      <c r="N169" t="s">
        <v>130</v>
      </c>
      <c r="O169" t="s">
        <v>33</v>
      </c>
      <c r="P169" t="s">
        <v>404</v>
      </c>
      <c r="Q169" t="s">
        <v>405</v>
      </c>
      <c r="R169">
        <v>1</v>
      </c>
      <c r="S169">
        <v>18995</v>
      </c>
      <c r="T169">
        <v>0</v>
      </c>
      <c r="U169">
        <v>1000</v>
      </c>
      <c r="V169">
        <v>18995</v>
      </c>
      <c r="W169" t="s">
        <v>566</v>
      </c>
      <c r="X169" t="s">
        <v>55</v>
      </c>
      <c r="Y169" t="s">
        <v>37</v>
      </c>
      <c r="Z169">
        <v>10209.007627118644</v>
      </c>
      <c r="AA169" t="s">
        <v>724</v>
      </c>
      <c r="AB169" t="s">
        <v>38</v>
      </c>
      <c r="AC169">
        <v>15196</v>
      </c>
      <c r="AD169">
        <v>0</v>
      </c>
      <c r="AE169" t="s">
        <v>38</v>
      </c>
      <c r="AF169" t="s">
        <v>39</v>
      </c>
    </row>
    <row r="170" spans="1:32" x14ac:dyDescent="0.35">
      <c r="A170" t="s">
        <v>678</v>
      </c>
      <c r="B170" t="s">
        <v>679</v>
      </c>
      <c r="C170" t="s">
        <v>680</v>
      </c>
      <c r="D170" t="s">
        <v>44</v>
      </c>
      <c r="E170" t="s">
        <v>29</v>
      </c>
      <c r="F170">
        <v>72</v>
      </c>
      <c r="G170">
        <v>12</v>
      </c>
      <c r="H170">
        <v>4</v>
      </c>
      <c r="I170">
        <v>2023</v>
      </c>
      <c r="J170" t="s">
        <v>1884</v>
      </c>
      <c r="K170" t="s">
        <v>874</v>
      </c>
      <c r="L170" t="s">
        <v>128</v>
      </c>
      <c r="M170" t="s">
        <v>270</v>
      </c>
      <c r="N170" t="s">
        <v>130</v>
      </c>
      <c r="O170" t="s">
        <v>33</v>
      </c>
      <c r="P170" t="s">
        <v>487</v>
      </c>
      <c r="Q170" t="s">
        <v>488</v>
      </c>
      <c r="R170">
        <v>1</v>
      </c>
      <c r="S170">
        <v>18995</v>
      </c>
      <c r="T170">
        <v>0</v>
      </c>
      <c r="U170">
        <v>475</v>
      </c>
      <c r="V170">
        <v>18995</v>
      </c>
      <c r="W170" t="s">
        <v>566</v>
      </c>
      <c r="X170" t="s">
        <v>55</v>
      </c>
      <c r="Y170" t="s">
        <v>37</v>
      </c>
      <c r="Z170">
        <v>10209.007627118644</v>
      </c>
      <c r="AA170" t="s">
        <v>724</v>
      </c>
      <c r="AB170" t="s">
        <v>38</v>
      </c>
      <c r="AC170">
        <v>0</v>
      </c>
      <c r="AD170">
        <v>0</v>
      </c>
      <c r="AE170" t="s">
        <v>38</v>
      </c>
      <c r="AF170" t="s">
        <v>39</v>
      </c>
    </row>
    <row r="171" spans="1:32" x14ac:dyDescent="0.35">
      <c r="A171" t="s">
        <v>575</v>
      </c>
      <c r="B171" t="s">
        <v>576</v>
      </c>
      <c r="C171" t="s">
        <v>577</v>
      </c>
      <c r="D171" t="s">
        <v>44</v>
      </c>
      <c r="E171" t="s">
        <v>29</v>
      </c>
      <c r="F171">
        <v>232</v>
      </c>
      <c r="G171">
        <v>13</v>
      </c>
      <c r="H171">
        <v>4</v>
      </c>
      <c r="I171">
        <v>2023</v>
      </c>
      <c r="J171" t="s">
        <v>1875</v>
      </c>
      <c r="K171" t="s">
        <v>875</v>
      </c>
      <c r="L171" t="s">
        <v>128</v>
      </c>
      <c r="M171" t="s">
        <v>270</v>
      </c>
      <c r="N171" t="s">
        <v>130</v>
      </c>
      <c r="O171" t="s">
        <v>33</v>
      </c>
      <c r="P171" t="s">
        <v>458</v>
      </c>
      <c r="Q171" t="s">
        <v>459</v>
      </c>
      <c r="R171">
        <v>1</v>
      </c>
      <c r="S171">
        <v>18995</v>
      </c>
      <c r="T171">
        <v>3799</v>
      </c>
      <c r="U171">
        <v>0</v>
      </c>
      <c r="V171">
        <v>15196</v>
      </c>
      <c r="W171" t="s">
        <v>566</v>
      </c>
      <c r="X171" t="s">
        <v>55</v>
      </c>
      <c r="Y171" t="s">
        <v>37</v>
      </c>
      <c r="Z171">
        <v>8167.2061016949156</v>
      </c>
      <c r="AA171" t="s">
        <v>724</v>
      </c>
      <c r="AB171" t="s">
        <v>48</v>
      </c>
      <c r="AC171">
        <v>15196</v>
      </c>
      <c r="AD171">
        <v>0</v>
      </c>
      <c r="AE171" t="s">
        <v>48</v>
      </c>
      <c r="AF171" t="s">
        <v>49</v>
      </c>
    </row>
    <row r="172" spans="1:32" x14ac:dyDescent="0.35">
      <c r="A172" t="s">
        <v>63</v>
      </c>
      <c r="B172" t="s">
        <v>64</v>
      </c>
      <c r="C172" t="s">
        <v>65</v>
      </c>
      <c r="D172" t="s">
        <v>44</v>
      </c>
      <c r="E172" t="s">
        <v>29</v>
      </c>
      <c r="F172">
        <v>111</v>
      </c>
      <c r="G172">
        <v>15</v>
      </c>
      <c r="H172">
        <v>4</v>
      </c>
      <c r="I172">
        <v>2023</v>
      </c>
      <c r="J172" t="s">
        <v>1892</v>
      </c>
      <c r="K172" t="s">
        <v>876</v>
      </c>
      <c r="L172" t="s">
        <v>128</v>
      </c>
      <c r="M172" t="s">
        <v>270</v>
      </c>
      <c r="N172" t="s">
        <v>130</v>
      </c>
      <c r="O172" t="s">
        <v>33</v>
      </c>
      <c r="P172" t="s">
        <v>404</v>
      </c>
      <c r="Q172" t="s">
        <v>405</v>
      </c>
      <c r="R172">
        <v>1</v>
      </c>
      <c r="S172">
        <v>18995</v>
      </c>
      <c r="T172">
        <v>3799</v>
      </c>
      <c r="U172">
        <v>0</v>
      </c>
      <c r="V172">
        <v>15196</v>
      </c>
      <c r="W172" t="s">
        <v>35</v>
      </c>
      <c r="X172" t="s">
        <v>55</v>
      </c>
      <c r="Y172" t="s">
        <v>37</v>
      </c>
      <c r="Z172">
        <v>8167.2061016949156</v>
      </c>
      <c r="AA172" t="s">
        <v>724</v>
      </c>
      <c r="AB172" t="s">
        <v>48</v>
      </c>
      <c r="AC172">
        <v>15196</v>
      </c>
      <c r="AD172">
        <v>0</v>
      </c>
      <c r="AE172" t="s">
        <v>48</v>
      </c>
      <c r="AF172" t="s">
        <v>49</v>
      </c>
    </row>
    <row r="173" spans="1:32" x14ac:dyDescent="0.35">
      <c r="A173" t="s">
        <v>25</v>
      </c>
      <c r="B173" t="s">
        <v>26</v>
      </c>
      <c r="C173" t="s">
        <v>27</v>
      </c>
      <c r="D173" t="s">
        <v>44</v>
      </c>
      <c r="E173" t="s">
        <v>29</v>
      </c>
      <c r="F173">
        <v>224</v>
      </c>
      <c r="G173">
        <v>18</v>
      </c>
      <c r="H173">
        <v>4</v>
      </c>
      <c r="I173">
        <v>2023</v>
      </c>
      <c r="J173" t="s">
        <v>1873</v>
      </c>
      <c r="K173" t="s">
        <v>877</v>
      </c>
      <c r="L173" t="s">
        <v>128</v>
      </c>
      <c r="M173" t="s">
        <v>408</v>
      </c>
      <c r="N173" t="s">
        <v>130</v>
      </c>
      <c r="O173" t="s">
        <v>33</v>
      </c>
      <c r="P173" t="s">
        <v>458</v>
      </c>
      <c r="Q173" t="s">
        <v>459</v>
      </c>
      <c r="R173">
        <v>1</v>
      </c>
      <c r="S173">
        <v>18995</v>
      </c>
      <c r="T173">
        <v>3799</v>
      </c>
      <c r="U173">
        <v>0</v>
      </c>
      <c r="V173">
        <v>15196</v>
      </c>
      <c r="W173" t="s">
        <v>35</v>
      </c>
      <c r="X173" t="s">
        <v>55</v>
      </c>
      <c r="Y173" t="s">
        <v>37</v>
      </c>
      <c r="Z173">
        <v>8167.2061016949156</v>
      </c>
      <c r="AA173" t="s">
        <v>724</v>
      </c>
      <c r="AB173" t="s">
        <v>48</v>
      </c>
      <c r="AC173">
        <v>15196</v>
      </c>
      <c r="AD173">
        <v>0</v>
      </c>
      <c r="AE173" t="s">
        <v>48</v>
      </c>
      <c r="AF173" t="s">
        <v>49</v>
      </c>
    </row>
    <row r="174" spans="1:32" x14ac:dyDescent="0.35">
      <c r="A174" t="s">
        <v>97</v>
      </c>
      <c r="B174" t="s">
        <v>98</v>
      </c>
      <c r="C174" t="s">
        <v>99</v>
      </c>
      <c r="D174" t="s">
        <v>44</v>
      </c>
      <c r="E174" t="s">
        <v>29</v>
      </c>
      <c r="F174">
        <v>83</v>
      </c>
      <c r="G174">
        <v>21</v>
      </c>
      <c r="H174">
        <v>4</v>
      </c>
      <c r="I174">
        <v>2023</v>
      </c>
      <c r="J174" t="s">
        <v>1877</v>
      </c>
      <c r="K174" t="s">
        <v>878</v>
      </c>
      <c r="L174" t="s">
        <v>128</v>
      </c>
      <c r="M174" t="s">
        <v>408</v>
      </c>
      <c r="N174" t="s">
        <v>130</v>
      </c>
      <c r="O174" t="s">
        <v>33</v>
      </c>
      <c r="P174" t="s">
        <v>487</v>
      </c>
      <c r="Q174" t="s">
        <v>488</v>
      </c>
      <c r="R174">
        <v>1</v>
      </c>
      <c r="S174">
        <v>18995</v>
      </c>
      <c r="T174">
        <v>0</v>
      </c>
      <c r="U174">
        <v>0</v>
      </c>
      <c r="V174">
        <v>18995</v>
      </c>
      <c r="W174" t="s">
        <v>35</v>
      </c>
      <c r="X174" t="s">
        <v>55</v>
      </c>
      <c r="Y174" t="s">
        <v>37</v>
      </c>
      <c r="Z174">
        <v>10209.007627118644</v>
      </c>
      <c r="AA174" t="s">
        <v>724</v>
      </c>
      <c r="AB174" t="s">
        <v>38</v>
      </c>
      <c r="AC174">
        <v>0</v>
      </c>
      <c r="AD174">
        <v>0</v>
      </c>
      <c r="AE174" t="s">
        <v>38</v>
      </c>
      <c r="AF174" t="s">
        <v>39</v>
      </c>
    </row>
    <row r="175" spans="1:32" x14ac:dyDescent="0.35">
      <c r="A175" t="s">
        <v>561</v>
      </c>
      <c r="B175" t="s">
        <v>562</v>
      </c>
      <c r="C175" t="s">
        <v>563</v>
      </c>
      <c r="D175" t="s">
        <v>44</v>
      </c>
      <c r="E175" t="s">
        <v>29</v>
      </c>
      <c r="F175">
        <v>140</v>
      </c>
      <c r="G175">
        <v>21</v>
      </c>
      <c r="H175">
        <v>4</v>
      </c>
      <c r="I175">
        <v>2023</v>
      </c>
      <c r="J175" t="s">
        <v>1877</v>
      </c>
      <c r="K175" t="s">
        <v>879</v>
      </c>
      <c r="L175" t="s">
        <v>128</v>
      </c>
      <c r="M175" t="s">
        <v>408</v>
      </c>
      <c r="N175" t="s">
        <v>130</v>
      </c>
      <c r="O175" t="s">
        <v>33</v>
      </c>
      <c r="P175" t="s">
        <v>880</v>
      </c>
      <c r="Q175" t="s">
        <v>880</v>
      </c>
      <c r="R175">
        <v>1</v>
      </c>
      <c r="S175">
        <v>18995</v>
      </c>
      <c r="T175">
        <v>9498</v>
      </c>
      <c r="U175">
        <v>0</v>
      </c>
      <c r="V175">
        <v>9497</v>
      </c>
      <c r="W175" t="s">
        <v>566</v>
      </c>
      <c r="X175" t="s">
        <v>55</v>
      </c>
      <c r="Y175" t="s">
        <v>37</v>
      </c>
      <c r="Z175">
        <v>5104.2350847457628</v>
      </c>
      <c r="AA175" t="s">
        <v>724</v>
      </c>
      <c r="AB175" t="s">
        <v>48</v>
      </c>
      <c r="AC175">
        <v>0</v>
      </c>
      <c r="AD175">
        <v>0</v>
      </c>
      <c r="AE175" t="s">
        <v>48</v>
      </c>
      <c r="AF175" t="s">
        <v>49</v>
      </c>
    </row>
    <row r="176" spans="1:32" x14ac:dyDescent="0.35">
      <c r="A176" t="s">
        <v>568</v>
      </c>
      <c r="B176" t="s">
        <v>569</v>
      </c>
      <c r="C176" t="s">
        <v>570</v>
      </c>
      <c r="D176" t="s">
        <v>44</v>
      </c>
      <c r="E176" t="s">
        <v>29</v>
      </c>
      <c r="F176">
        <v>113</v>
      </c>
      <c r="G176">
        <v>22</v>
      </c>
      <c r="H176">
        <v>4</v>
      </c>
      <c r="I176">
        <v>2023</v>
      </c>
      <c r="J176" t="s">
        <v>1887</v>
      </c>
      <c r="K176" t="s">
        <v>881</v>
      </c>
      <c r="L176" t="s">
        <v>128</v>
      </c>
      <c r="M176" t="s">
        <v>408</v>
      </c>
      <c r="N176" t="s">
        <v>130</v>
      </c>
      <c r="O176" t="s">
        <v>33</v>
      </c>
      <c r="P176" t="s">
        <v>404</v>
      </c>
      <c r="Q176" t="s">
        <v>405</v>
      </c>
      <c r="R176">
        <v>1</v>
      </c>
      <c r="S176">
        <v>18995</v>
      </c>
      <c r="T176">
        <v>3799</v>
      </c>
      <c r="U176">
        <v>0</v>
      </c>
      <c r="V176">
        <v>15196</v>
      </c>
      <c r="W176" t="s">
        <v>566</v>
      </c>
      <c r="X176" t="s">
        <v>55</v>
      </c>
      <c r="Y176" t="s">
        <v>37</v>
      </c>
      <c r="Z176">
        <v>8167.2061016949156</v>
      </c>
      <c r="AA176" t="s">
        <v>724</v>
      </c>
      <c r="AB176" t="s">
        <v>48</v>
      </c>
      <c r="AC176">
        <v>15196</v>
      </c>
      <c r="AD176">
        <v>0</v>
      </c>
      <c r="AE176" t="s">
        <v>48</v>
      </c>
      <c r="AF176" t="s">
        <v>49</v>
      </c>
    </row>
    <row r="177" spans="1:32" x14ac:dyDescent="0.35">
      <c r="A177" t="s">
        <v>25</v>
      </c>
      <c r="B177" t="s">
        <v>26</v>
      </c>
      <c r="C177" t="s">
        <v>27</v>
      </c>
      <c r="D177" t="s">
        <v>44</v>
      </c>
      <c r="E177" t="s">
        <v>29</v>
      </c>
      <c r="F177">
        <v>281</v>
      </c>
      <c r="G177">
        <v>23</v>
      </c>
      <c r="H177">
        <v>4</v>
      </c>
      <c r="I177">
        <v>2023</v>
      </c>
      <c r="J177" t="s">
        <v>1874</v>
      </c>
      <c r="K177" t="s">
        <v>882</v>
      </c>
      <c r="L177" t="s">
        <v>128</v>
      </c>
      <c r="M177" t="s">
        <v>515</v>
      </c>
      <c r="N177" t="s">
        <v>130</v>
      </c>
      <c r="O177" t="s">
        <v>33</v>
      </c>
      <c r="P177" t="s">
        <v>520</v>
      </c>
      <c r="Q177" t="s">
        <v>521</v>
      </c>
      <c r="R177">
        <v>1</v>
      </c>
      <c r="S177">
        <v>18995</v>
      </c>
      <c r="T177">
        <v>5698</v>
      </c>
      <c r="U177">
        <v>0</v>
      </c>
      <c r="V177">
        <v>13297</v>
      </c>
      <c r="W177" t="s">
        <v>35</v>
      </c>
      <c r="X177" t="s">
        <v>55</v>
      </c>
      <c r="Y177" t="s">
        <v>37</v>
      </c>
      <c r="Z177">
        <v>7146.5740677966105</v>
      </c>
      <c r="AA177" t="s">
        <v>724</v>
      </c>
      <c r="AB177" t="s">
        <v>48</v>
      </c>
      <c r="AC177">
        <v>13296.5</v>
      </c>
      <c r="AD177">
        <v>0</v>
      </c>
      <c r="AE177" t="s">
        <v>48</v>
      </c>
      <c r="AF177" t="s">
        <v>49</v>
      </c>
    </row>
    <row r="178" spans="1:32" x14ac:dyDescent="0.35">
      <c r="A178" t="s">
        <v>714</v>
      </c>
      <c r="B178" t="s">
        <v>715</v>
      </c>
      <c r="C178" t="s">
        <v>716</v>
      </c>
      <c r="D178" t="s">
        <v>135</v>
      </c>
      <c r="E178" t="s">
        <v>29</v>
      </c>
      <c r="F178">
        <v>20</v>
      </c>
      <c r="G178">
        <v>2</v>
      </c>
      <c r="H178">
        <v>4</v>
      </c>
      <c r="I178">
        <v>2023</v>
      </c>
      <c r="J178" t="s">
        <v>1888</v>
      </c>
      <c r="K178" t="s">
        <v>893</v>
      </c>
      <c r="L178" t="s">
        <v>128</v>
      </c>
      <c r="M178" t="s">
        <v>129</v>
      </c>
      <c r="N178" t="s">
        <v>130</v>
      </c>
      <c r="O178" t="s">
        <v>136</v>
      </c>
      <c r="P178" t="s">
        <v>205</v>
      </c>
      <c r="Q178" t="s">
        <v>205</v>
      </c>
      <c r="R178">
        <v>1</v>
      </c>
      <c r="S178">
        <v>18495</v>
      </c>
      <c r="T178">
        <v>3699</v>
      </c>
      <c r="U178">
        <v>0</v>
      </c>
      <c r="V178">
        <v>14796</v>
      </c>
      <c r="W178" t="s">
        <v>566</v>
      </c>
      <c r="X178" t="s">
        <v>139</v>
      </c>
      <c r="Y178" t="s">
        <v>140</v>
      </c>
      <c r="Z178">
        <v>9283.863050847458</v>
      </c>
      <c r="AA178" t="s">
        <v>667</v>
      </c>
      <c r="AB178" t="s">
        <v>48</v>
      </c>
      <c r="AC178">
        <v>0</v>
      </c>
      <c r="AD178">
        <v>14795</v>
      </c>
      <c r="AE178" t="s">
        <v>48</v>
      </c>
      <c r="AF178" t="s">
        <v>49</v>
      </c>
    </row>
    <row r="179" spans="1:32" x14ac:dyDescent="0.35">
      <c r="A179" t="s">
        <v>708</v>
      </c>
      <c r="B179" t="s">
        <v>709</v>
      </c>
      <c r="C179" t="s">
        <v>710</v>
      </c>
      <c r="D179" t="s">
        <v>135</v>
      </c>
      <c r="E179" t="s">
        <v>29</v>
      </c>
      <c r="F179">
        <v>8</v>
      </c>
      <c r="G179">
        <v>3</v>
      </c>
      <c r="H179">
        <v>4</v>
      </c>
      <c r="I179">
        <v>2023</v>
      </c>
      <c r="J179" t="s">
        <v>1885</v>
      </c>
      <c r="K179" t="s">
        <v>894</v>
      </c>
      <c r="L179" t="s">
        <v>128</v>
      </c>
      <c r="M179" t="s">
        <v>129</v>
      </c>
      <c r="N179" t="s">
        <v>130</v>
      </c>
      <c r="O179" t="s">
        <v>136</v>
      </c>
      <c r="P179" t="s">
        <v>895</v>
      </c>
      <c r="Q179" t="s">
        <v>896</v>
      </c>
      <c r="R179">
        <v>1</v>
      </c>
      <c r="S179">
        <v>18495</v>
      </c>
      <c r="T179">
        <v>3699</v>
      </c>
      <c r="U179">
        <v>0</v>
      </c>
      <c r="V179">
        <v>14796</v>
      </c>
      <c r="W179" t="s">
        <v>566</v>
      </c>
      <c r="X179" t="s">
        <v>139</v>
      </c>
      <c r="Y179" t="s">
        <v>140</v>
      </c>
      <c r="Z179">
        <v>9283.863050847458</v>
      </c>
      <c r="AA179" t="s">
        <v>667</v>
      </c>
      <c r="AB179" t="s">
        <v>48</v>
      </c>
      <c r="AC179">
        <v>11995</v>
      </c>
      <c r="AD179">
        <v>14795</v>
      </c>
      <c r="AE179" t="s">
        <v>48</v>
      </c>
      <c r="AF179" t="s">
        <v>49</v>
      </c>
    </row>
    <row r="180" spans="1:32" x14ac:dyDescent="0.35">
      <c r="A180" t="s">
        <v>708</v>
      </c>
      <c r="B180" t="s">
        <v>709</v>
      </c>
      <c r="C180" t="s">
        <v>710</v>
      </c>
      <c r="D180" t="s">
        <v>135</v>
      </c>
      <c r="E180" t="s">
        <v>29</v>
      </c>
      <c r="F180">
        <v>12</v>
      </c>
      <c r="G180">
        <v>6</v>
      </c>
      <c r="H180">
        <v>4</v>
      </c>
      <c r="I180">
        <v>2023</v>
      </c>
      <c r="J180" t="s">
        <v>1890</v>
      </c>
      <c r="K180" t="s">
        <v>897</v>
      </c>
      <c r="L180" t="s">
        <v>128</v>
      </c>
      <c r="M180" t="s">
        <v>129</v>
      </c>
      <c r="N180" t="s">
        <v>130</v>
      </c>
      <c r="O180" t="s">
        <v>136</v>
      </c>
      <c r="P180" t="s">
        <v>204</v>
      </c>
      <c r="Q180" t="s">
        <v>205</v>
      </c>
      <c r="R180">
        <v>1</v>
      </c>
      <c r="S180">
        <v>18495</v>
      </c>
      <c r="T180">
        <v>3699</v>
      </c>
      <c r="U180">
        <v>0</v>
      </c>
      <c r="V180">
        <v>14796</v>
      </c>
      <c r="W180" t="s">
        <v>566</v>
      </c>
      <c r="X180" t="s">
        <v>139</v>
      </c>
      <c r="Y180" t="s">
        <v>140</v>
      </c>
      <c r="Z180">
        <v>9283.863050847458</v>
      </c>
      <c r="AA180" t="s">
        <v>667</v>
      </c>
      <c r="AB180" t="s">
        <v>48</v>
      </c>
      <c r="AC180">
        <v>0</v>
      </c>
      <c r="AD180">
        <v>14795</v>
      </c>
      <c r="AE180" t="s">
        <v>48</v>
      </c>
      <c r="AF180" t="s">
        <v>49</v>
      </c>
    </row>
    <row r="181" spans="1:32" x14ac:dyDescent="0.35">
      <c r="A181" t="s">
        <v>25</v>
      </c>
      <c r="B181" t="s">
        <v>26</v>
      </c>
      <c r="C181" t="s">
        <v>27</v>
      </c>
      <c r="D181" t="s">
        <v>135</v>
      </c>
      <c r="E181" t="s">
        <v>29</v>
      </c>
      <c r="F181">
        <v>79</v>
      </c>
      <c r="G181">
        <v>7</v>
      </c>
      <c r="H181">
        <v>4</v>
      </c>
      <c r="I181">
        <v>2023</v>
      </c>
      <c r="J181" t="s">
        <v>1879</v>
      </c>
      <c r="K181" t="s">
        <v>898</v>
      </c>
      <c r="L181" t="s">
        <v>128</v>
      </c>
      <c r="M181" t="s">
        <v>129</v>
      </c>
      <c r="N181" t="s">
        <v>130</v>
      </c>
      <c r="O181" t="s">
        <v>136</v>
      </c>
      <c r="P181" t="s">
        <v>204</v>
      </c>
      <c r="Q181" t="s">
        <v>205</v>
      </c>
      <c r="R181">
        <v>1</v>
      </c>
      <c r="S181">
        <v>18495</v>
      </c>
      <c r="T181">
        <v>3699</v>
      </c>
      <c r="U181">
        <v>0</v>
      </c>
      <c r="V181">
        <v>14796</v>
      </c>
      <c r="W181" t="s">
        <v>35</v>
      </c>
      <c r="X181" t="s">
        <v>139</v>
      </c>
      <c r="Y181" t="s">
        <v>140</v>
      </c>
      <c r="Z181">
        <v>9283.863050847458</v>
      </c>
      <c r="AA181" t="s">
        <v>667</v>
      </c>
      <c r="AB181" t="s">
        <v>48</v>
      </c>
      <c r="AC181">
        <v>0</v>
      </c>
      <c r="AD181">
        <v>14795</v>
      </c>
      <c r="AE181" t="s">
        <v>48</v>
      </c>
      <c r="AF181" t="s">
        <v>49</v>
      </c>
    </row>
    <row r="182" spans="1:32" x14ac:dyDescent="0.35">
      <c r="A182" t="s">
        <v>708</v>
      </c>
      <c r="B182" t="s">
        <v>709</v>
      </c>
      <c r="C182" t="s">
        <v>710</v>
      </c>
      <c r="D182" t="s">
        <v>135</v>
      </c>
      <c r="E182" t="s">
        <v>29</v>
      </c>
      <c r="F182">
        <v>21</v>
      </c>
      <c r="G182">
        <v>9</v>
      </c>
      <c r="H182">
        <v>4</v>
      </c>
      <c r="I182">
        <v>2023</v>
      </c>
      <c r="J182" t="s">
        <v>1878</v>
      </c>
      <c r="K182" t="s">
        <v>894</v>
      </c>
      <c r="L182" t="s">
        <v>128</v>
      </c>
      <c r="M182" t="s">
        <v>270</v>
      </c>
      <c r="N182" t="s">
        <v>130</v>
      </c>
      <c r="O182" t="s">
        <v>136</v>
      </c>
      <c r="P182" t="s">
        <v>895</v>
      </c>
      <c r="Q182" t="s">
        <v>896</v>
      </c>
      <c r="R182">
        <v>1</v>
      </c>
      <c r="S182">
        <v>18495</v>
      </c>
      <c r="T182">
        <v>3699</v>
      </c>
      <c r="U182">
        <v>0</v>
      </c>
      <c r="V182">
        <v>14796</v>
      </c>
      <c r="W182" t="s">
        <v>566</v>
      </c>
      <c r="X182" t="s">
        <v>139</v>
      </c>
      <c r="Y182" t="s">
        <v>140</v>
      </c>
      <c r="Z182">
        <v>9283.863050847458</v>
      </c>
      <c r="AA182" t="s">
        <v>667</v>
      </c>
      <c r="AB182" t="s">
        <v>48</v>
      </c>
      <c r="AC182">
        <v>11995</v>
      </c>
      <c r="AD182">
        <v>0</v>
      </c>
      <c r="AE182" t="s">
        <v>48</v>
      </c>
      <c r="AF182" t="s">
        <v>49</v>
      </c>
    </row>
    <row r="183" spans="1:32" x14ac:dyDescent="0.35">
      <c r="A183" t="s">
        <v>143</v>
      </c>
      <c r="B183" t="s">
        <v>144</v>
      </c>
      <c r="C183" t="s">
        <v>145</v>
      </c>
      <c r="D183" t="s">
        <v>135</v>
      </c>
      <c r="E183" t="s">
        <v>29</v>
      </c>
      <c r="F183">
        <v>37</v>
      </c>
      <c r="G183">
        <v>11</v>
      </c>
      <c r="H183">
        <v>4</v>
      </c>
      <c r="I183">
        <v>2023</v>
      </c>
      <c r="J183" t="s">
        <v>1891</v>
      </c>
      <c r="K183" t="s">
        <v>899</v>
      </c>
      <c r="L183" t="s">
        <v>128</v>
      </c>
      <c r="M183" t="s">
        <v>270</v>
      </c>
      <c r="N183" t="s">
        <v>130</v>
      </c>
      <c r="O183" t="s">
        <v>136</v>
      </c>
      <c r="P183" t="s">
        <v>329</v>
      </c>
      <c r="Q183" t="s">
        <v>329</v>
      </c>
      <c r="R183">
        <v>1</v>
      </c>
      <c r="S183">
        <v>18495</v>
      </c>
      <c r="T183">
        <v>3699</v>
      </c>
      <c r="U183">
        <v>0</v>
      </c>
      <c r="V183">
        <v>14796</v>
      </c>
      <c r="W183" t="s">
        <v>35</v>
      </c>
      <c r="X183" t="s">
        <v>139</v>
      </c>
      <c r="Y183" t="s">
        <v>140</v>
      </c>
      <c r="Z183">
        <v>9283.863050847458</v>
      </c>
      <c r="AA183" t="s">
        <v>667</v>
      </c>
      <c r="AB183" t="s">
        <v>48</v>
      </c>
      <c r="AC183">
        <v>0</v>
      </c>
      <c r="AD183">
        <v>0</v>
      </c>
      <c r="AE183" t="s">
        <v>48</v>
      </c>
      <c r="AF183" t="s">
        <v>49</v>
      </c>
    </row>
    <row r="184" spans="1:32" x14ac:dyDescent="0.35">
      <c r="A184" t="s">
        <v>585</v>
      </c>
      <c r="B184" t="s">
        <v>586</v>
      </c>
      <c r="C184" t="s">
        <v>587</v>
      </c>
      <c r="D184" t="s">
        <v>44</v>
      </c>
      <c r="E184" t="s">
        <v>29</v>
      </c>
      <c r="F184">
        <v>69</v>
      </c>
      <c r="G184">
        <v>11</v>
      </c>
      <c r="H184">
        <v>4</v>
      </c>
      <c r="I184">
        <v>2023</v>
      </c>
      <c r="J184" t="s">
        <v>1891</v>
      </c>
      <c r="K184" t="s">
        <v>900</v>
      </c>
      <c r="L184" t="s">
        <v>128</v>
      </c>
      <c r="M184" t="s">
        <v>270</v>
      </c>
      <c r="N184" t="s">
        <v>130</v>
      </c>
      <c r="O184" t="s">
        <v>33</v>
      </c>
      <c r="P184" t="s">
        <v>901</v>
      </c>
      <c r="Q184" t="s">
        <v>902</v>
      </c>
      <c r="R184">
        <v>1</v>
      </c>
      <c r="S184">
        <v>18495</v>
      </c>
      <c r="T184">
        <v>7398</v>
      </c>
      <c r="U184">
        <v>0</v>
      </c>
      <c r="V184">
        <v>11097</v>
      </c>
      <c r="W184" t="s">
        <v>566</v>
      </c>
      <c r="X184" t="s">
        <v>55</v>
      </c>
      <c r="Y184" t="s">
        <v>37</v>
      </c>
      <c r="Z184">
        <v>5964.1672881355935</v>
      </c>
      <c r="AA184" t="s">
        <v>724</v>
      </c>
      <c r="AB184" t="s">
        <v>48</v>
      </c>
      <c r="AC184">
        <v>0</v>
      </c>
      <c r="AD184">
        <v>0</v>
      </c>
      <c r="AE184" t="s">
        <v>48</v>
      </c>
      <c r="AF184" t="s">
        <v>49</v>
      </c>
    </row>
    <row r="185" spans="1:32" x14ac:dyDescent="0.35">
      <c r="A185" t="s">
        <v>97</v>
      </c>
      <c r="B185" t="s">
        <v>98</v>
      </c>
      <c r="C185" t="s">
        <v>99</v>
      </c>
      <c r="D185" t="s">
        <v>135</v>
      </c>
      <c r="E185" t="s">
        <v>29</v>
      </c>
      <c r="F185">
        <v>55</v>
      </c>
      <c r="G185">
        <v>12</v>
      </c>
      <c r="H185">
        <v>4</v>
      </c>
      <c r="I185">
        <v>2023</v>
      </c>
      <c r="J185" t="s">
        <v>1884</v>
      </c>
      <c r="K185" t="s">
        <v>903</v>
      </c>
      <c r="L185" t="s">
        <v>128</v>
      </c>
      <c r="M185" t="s">
        <v>270</v>
      </c>
      <c r="N185" t="s">
        <v>130</v>
      </c>
      <c r="O185" t="s">
        <v>136</v>
      </c>
      <c r="P185" t="s">
        <v>342</v>
      </c>
      <c r="Q185" t="s">
        <v>343</v>
      </c>
      <c r="R185">
        <v>1</v>
      </c>
      <c r="S185">
        <v>18495</v>
      </c>
      <c r="T185">
        <v>3699</v>
      </c>
      <c r="U185">
        <v>0</v>
      </c>
      <c r="V185">
        <v>14796</v>
      </c>
      <c r="W185" t="s">
        <v>35</v>
      </c>
      <c r="X185" t="s">
        <v>139</v>
      </c>
      <c r="Y185" t="s">
        <v>140</v>
      </c>
      <c r="Z185">
        <v>9283.863050847458</v>
      </c>
      <c r="AA185" t="s">
        <v>667</v>
      </c>
      <c r="AB185" t="s">
        <v>48</v>
      </c>
      <c r="AC185">
        <v>0</v>
      </c>
      <c r="AD185">
        <v>0</v>
      </c>
      <c r="AE185" t="s">
        <v>48</v>
      </c>
      <c r="AF185" t="s">
        <v>49</v>
      </c>
    </row>
    <row r="186" spans="1:32" x14ac:dyDescent="0.35">
      <c r="A186" t="s">
        <v>63</v>
      </c>
      <c r="B186" t="s">
        <v>64</v>
      </c>
      <c r="C186" t="s">
        <v>65</v>
      </c>
      <c r="D186" t="s">
        <v>28</v>
      </c>
      <c r="E186" t="s">
        <v>29</v>
      </c>
      <c r="F186">
        <v>97</v>
      </c>
      <c r="G186">
        <v>13</v>
      </c>
      <c r="H186">
        <v>4</v>
      </c>
      <c r="I186">
        <v>2023</v>
      </c>
      <c r="J186" t="s">
        <v>1875</v>
      </c>
      <c r="K186" t="s">
        <v>904</v>
      </c>
      <c r="L186" t="s">
        <v>128</v>
      </c>
      <c r="M186" t="s">
        <v>270</v>
      </c>
      <c r="N186" t="s">
        <v>130</v>
      </c>
      <c r="O186" t="s">
        <v>33</v>
      </c>
      <c r="P186" t="s">
        <v>351</v>
      </c>
      <c r="Q186" t="s">
        <v>352</v>
      </c>
      <c r="R186">
        <v>1</v>
      </c>
      <c r="S186">
        <v>18495</v>
      </c>
      <c r="T186">
        <v>7398</v>
      </c>
      <c r="U186">
        <v>0</v>
      </c>
      <c r="V186">
        <v>11097</v>
      </c>
      <c r="W186" t="s">
        <v>35</v>
      </c>
      <c r="X186" t="s">
        <v>36</v>
      </c>
      <c r="Y186" t="s">
        <v>37</v>
      </c>
      <c r="Z186">
        <v>5964.1672881355935</v>
      </c>
      <c r="AA186" t="s">
        <v>567</v>
      </c>
      <c r="AB186" t="s">
        <v>48</v>
      </c>
      <c r="AC186">
        <v>0</v>
      </c>
      <c r="AD186">
        <v>11097</v>
      </c>
      <c r="AE186" t="s">
        <v>48</v>
      </c>
      <c r="AF186" t="s">
        <v>49</v>
      </c>
    </row>
    <row r="187" spans="1:32" x14ac:dyDescent="0.35">
      <c r="A187" t="s">
        <v>568</v>
      </c>
      <c r="B187" t="s">
        <v>569</v>
      </c>
      <c r="C187" t="s">
        <v>570</v>
      </c>
      <c r="D187" t="s">
        <v>40</v>
      </c>
      <c r="E187" t="s">
        <v>29</v>
      </c>
      <c r="F187">
        <v>80</v>
      </c>
      <c r="G187">
        <v>16</v>
      </c>
      <c r="H187">
        <v>4</v>
      </c>
      <c r="I187">
        <v>2023</v>
      </c>
      <c r="J187" t="s">
        <v>1876</v>
      </c>
      <c r="K187" t="s">
        <v>905</v>
      </c>
      <c r="L187" t="s">
        <v>128</v>
      </c>
      <c r="M187" t="s">
        <v>408</v>
      </c>
      <c r="N187" t="s">
        <v>130</v>
      </c>
      <c r="O187" t="s">
        <v>33</v>
      </c>
      <c r="P187" t="s">
        <v>425</v>
      </c>
      <c r="Q187" t="s">
        <v>426</v>
      </c>
      <c r="R187">
        <v>1</v>
      </c>
      <c r="S187">
        <v>18495</v>
      </c>
      <c r="T187">
        <v>7398</v>
      </c>
      <c r="U187">
        <v>0</v>
      </c>
      <c r="V187">
        <v>11097</v>
      </c>
      <c r="W187" t="s">
        <v>566</v>
      </c>
      <c r="X187" t="s">
        <v>43</v>
      </c>
      <c r="Y187" t="s">
        <v>37</v>
      </c>
      <c r="Z187">
        <v>5964.1672881355935</v>
      </c>
      <c r="AA187" t="s">
        <v>630</v>
      </c>
      <c r="AB187" t="s">
        <v>48</v>
      </c>
      <c r="AC187">
        <v>0</v>
      </c>
      <c r="AD187">
        <v>0</v>
      </c>
      <c r="AE187" t="s">
        <v>48</v>
      </c>
      <c r="AF187" t="s">
        <v>49</v>
      </c>
    </row>
    <row r="188" spans="1:32" x14ac:dyDescent="0.35">
      <c r="A188" t="s">
        <v>63</v>
      </c>
      <c r="B188" t="s">
        <v>64</v>
      </c>
      <c r="C188" t="s">
        <v>65</v>
      </c>
      <c r="D188" t="s">
        <v>40</v>
      </c>
      <c r="E188" t="s">
        <v>29</v>
      </c>
      <c r="F188">
        <v>115</v>
      </c>
      <c r="G188">
        <v>16</v>
      </c>
      <c r="H188">
        <v>4</v>
      </c>
      <c r="I188">
        <v>2023</v>
      </c>
      <c r="J188" t="s">
        <v>1876</v>
      </c>
      <c r="K188" t="s">
        <v>906</v>
      </c>
      <c r="L188" t="s">
        <v>128</v>
      </c>
      <c r="M188" t="s">
        <v>408</v>
      </c>
      <c r="N188" t="s">
        <v>130</v>
      </c>
      <c r="O188" t="s">
        <v>33</v>
      </c>
      <c r="P188" t="s">
        <v>425</v>
      </c>
      <c r="Q188" t="s">
        <v>426</v>
      </c>
      <c r="R188">
        <v>1</v>
      </c>
      <c r="S188">
        <v>18495</v>
      </c>
      <c r="T188">
        <v>7398</v>
      </c>
      <c r="U188">
        <v>0</v>
      </c>
      <c r="V188">
        <v>11097</v>
      </c>
      <c r="W188" t="s">
        <v>35</v>
      </c>
      <c r="X188" t="s">
        <v>43</v>
      </c>
      <c r="Y188" t="s">
        <v>37</v>
      </c>
      <c r="Z188">
        <v>5964.1672881355935</v>
      </c>
      <c r="AA188" t="s">
        <v>630</v>
      </c>
      <c r="AB188" t="s">
        <v>48</v>
      </c>
      <c r="AC188">
        <v>0</v>
      </c>
      <c r="AD188">
        <v>0</v>
      </c>
      <c r="AE188" t="s">
        <v>48</v>
      </c>
      <c r="AF188" t="s">
        <v>49</v>
      </c>
    </row>
    <row r="189" spans="1:32" x14ac:dyDescent="0.35">
      <c r="A189" t="s">
        <v>575</v>
      </c>
      <c r="B189" t="s">
        <v>576</v>
      </c>
      <c r="C189" t="s">
        <v>577</v>
      </c>
      <c r="D189" t="s">
        <v>135</v>
      </c>
      <c r="E189" t="s">
        <v>29</v>
      </c>
      <c r="F189">
        <v>327</v>
      </c>
      <c r="G189">
        <v>16</v>
      </c>
      <c r="H189">
        <v>4</v>
      </c>
      <c r="I189">
        <v>2023</v>
      </c>
      <c r="J189" t="s">
        <v>1876</v>
      </c>
      <c r="K189" t="s">
        <v>907</v>
      </c>
      <c r="L189" t="s">
        <v>128</v>
      </c>
      <c r="M189" t="s">
        <v>408</v>
      </c>
      <c r="N189" t="s">
        <v>130</v>
      </c>
      <c r="O189" t="s">
        <v>136</v>
      </c>
      <c r="P189" t="s">
        <v>908</v>
      </c>
      <c r="Q189" t="s">
        <v>909</v>
      </c>
      <c r="R189">
        <v>1</v>
      </c>
      <c r="S189">
        <v>18495</v>
      </c>
      <c r="T189">
        <v>6473</v>
      </c>
      <c r="U189">
        <v>0</v>
      </c>
      <c r="V189">
        <v>12022</v>
      </c>
      <c r="W189" t="s">
        <v>566</v>
      </c>
      <c r="X189" t="s">
        <v>139</v>
      </c>
      <c r="Y189" t="s">
        <v>140</v>
      </c>
      <c r="Z189">
        <v>7543.2955932203386</v>
      </c>
      <c r="AA189" t="s">
        <v>667</v>
      </c>
      <c r="AB189" t="s">
        <v>48</v>
      </c>
      <c r="AC189">
        <v>11995</v>
      </c>
      <c r="AD189">
        <v>0</v>
      </c>
      <c r="AE189" t="s">
        <v>48</v>
      </c>
      <c r="AF189" t="s">
        <v>49</v>
      </c>
    </row>
    <row r="190" spans="1:32" x14ac:dyDescent="0.35">
      <c r="A190" t="s">
        <v>575</v>
      </c>
      <c r="B190" t="s">
        <v>576</v>
      </c>
      <c r="C190" t="s">
        <v>577</v>
      </c>
      <c r="D190" t="s">
        <v>44</v>
      </c>
      <c r="E190" t="s">
        <v>29</v>
      </c>
      <c r="F190">
        <v>356</v>
      </c>
      <c r="G190">
        <v>17</v>
      </c>
      <c r="H190">
        <v>4</v>
      </c>
      <c r="I190">
        <v>2023</v>
      </c>
      <c r="J190" t="s">
        <v>1871</v>
      </c>
      <c r="K190" t="s">
        <v>910</v>
      </c>
      <c r="L190" t="s">
        <v>128</v>
      </c>
      <c r="M190" t="s">
        <v>408</v>
      </c>
      <c r="N190" t="s">
        <v>130</v>
      </c>
      <c r="O190" t="s">
        <v>33</v>
      </c>
      <c r="P190" t="s">
        <v>911</v>
      </c>
      <c r="Q190" t="s">
        <v>912</v>
      </c>
      <c r="R190">
        <v>1</v>
      </c>
      <c r="S190">
        <v>18495</v>
      </c>
      <c r="T190">
        <v>7398</v>
      </c>
      <c r="U190">
        <v>0</v>
      </c>
      <c r="V190">
        <v>11097</v>
      </c>
      <c r="W190" t="s">
        <v>566</v>
      </c>
      <c r="X190" t="s">
        <v>55</v>
      </c>
      <c r="Y190" t="s">
        <v>37</v>
      </c>
      <c r="Z190">
        <v>5964.1672881355935</v>
      </c>
      <c r="AA190" t="s">
        <v>724</v>
      </c>
      <c r="AB190" t="s">
        <v>48</v>
      </c>
      <c r="AC190">
        <v>11097</v>
      </c>
      <c r="AD190">
        <v>0</v>
      </c>
      <c r="AE190" t="s">
        <v>48</v>
      </c>
      <c r="AF190" t="s">
        <v>49</v>
      </c>
    </row>
    <row r="191" spans="1:32" x14ac:dyDescent="0.35">
      <c r="A191" t="s">
        <v>113</v>
      </c>
      <c r="B191" t="s">
        <v>114</v>
      </c>
      <c r="C191" t="s">
        <v>115</v>
      </c>
      <c r="D191" t="s">
        <v>135</v>
      </c>
      <c r="E191" t="s">
        <v>29</v>
      </c>
      <c r="F191">
        <v>99</v>
      </c>
      <c r="G191">
        <v>17</v>
      </c>
      <c r="H191">
        <v>4</v>
      </c>
      <c r="I191">
        <v>2023</v>
      </c>
      <c r="J191" t="s">
        <v>1871</v>
      </c>
      <c r="K191" t="s">
        <v>913</v>
      </c>
      <c r="L191" t="s">
        <v>128</v>
      </c>
      <c r="M191" t="s">
        <v>408</v>
      </c>
      <c r="N191" t="s">
        <v>130</v>
      </c>
      <c r="O191" t="s">
        <v>136</v>
      </c>
      <c r="P191" t="s">
        <v>342</v>
      </c>
      <c r="Q191" t="s">
        <v>343</v>
      </c>
      <c r="R191">
        <v>1</v>
      </c>
      <c r="S191">
        <v>18495</v>
      </c>
      <c r="T191">
        <v>6499</v>
      </c>
      <c r="U191">
        <v>0</v>
      </c>
      <c r="V191">
        <v>11996</v>
      </c>
      <c r="W191" t="s">
        <v>35</v>
      </c>
      <c r="X191" t="s">
        <v>139</v>
      </c>
      <c r="Y191" t="s">
        <v>140</v>
      </c>
      <c r="Z191">
        <v>7526.9816949152555</v>
      </c>
      <c r="AA191" t="s">
        <v>667</v>
      </c>
      <c r="AB191" t="s">
        <v>48</v>
      </c>
      <c r="AC191">
        <v>0</v>
      </c>
      <c r="AD191">
        <v>0</v>
      </c>
      <c r="AE191" t="s">
        <v>48</v>
      </c>
      <c r="AF191" t="s">
        <v>49</v>
      </c>
    </row>
    <row r="192" spans="1:32" x14ac:dyDescent="0.35">
      <c r="A192" t="s">
        <v>668</v>
      </c>
      <c r="B192" t="s">
        <v>669</v>
      </c>
      <c r="C192" t="s">
        <v>670</v>
      </c>
      <c r="D192" t="s">
        <v>135</v>
      </c>
      <c r="E192" t="s">
        <v>29</v>
      </c>
      <c r="F192">
        <v>98</v>
      </c>
      <c r="G192">
        <v>19</v>
      </c>
      <c r="H192">
        <v>4</v>
      </c>
      <c r="I192">
        <v>2023</v>
      </c>
      <c r="J192" t="s">
        <v>1882</v>
      </c>
      <c r="K192" t="s">
        <v>914</v>
      </c>
      <c r="L192" t="s">
        <v>128</v>
      </c>
      <c r="M192" t="s">
        <v>408</v>
      </c>
      <c r="N192" t="s">
        <v>130</v>
      </c>
      <c r="O192" t="s">
        <v>136</v>
      </c>
      <c r="P192" t="s">
        <v>342</v>
      </c>
      <c r="Q192" t="s">
        <v>343</v>
      </c>
      <c r="R192">
        <v>1</v>
      </c>
      <c r="S192">
        <v>18495</v>
      </c>
      <c r="T192">
        <v>6500</v>
      </c>
      <c r="U192">
        <v>0</v>
      </c>
      <c r="V192">
        <v>11995</v>
      </c>
      <c r="W192" t="s">
        <v>566</v>
      </c>
      <c r="X192" t="s">
        <v>139</v>
      </c>
      <c r="Y192" t="s">
        <v>140</v>
      </c>
      <c r="Z192">
        <v>7526.3542372881357</v>
      </c>
      <c r="AA192" t="s">
        <v>667</v>
      </c>
      <c r="AB192" t="s">
        <v>48</v>
      </c>
      <c r="AC192">
        <v>0</v>
      </c>
      <c r="AD192">
        <v>0</v>
      </c>
      <c r="AE192" t="s">
        <v>48</v>
      </c>
      <c r="AF192" t="s">
        <v>49</v>
      </c>
    </row>
    <row r="193" spans="1:32" x14ac:dyDescent="0.35">
      <c r="A193" t="s">
        <v>585</v>
      </c>
      <c r="B193" t="s">
        <v>586</v>
      </c>
      <c r="C193" t="s">
        <v>587</v>
      </c>
      <c r="D193" t="s">
        <v>40</v>
      </c>
      <c r="E193" t="s">
        <v>29</v>
      </c>
      <c r="F193">
        <v>20</v>
      </c>
      <c r="G193">
        <v>4</v>
      </c>
      <c r="H193">
        <v>4</v>
      </c>
      <c r="I193">
        <v>2023</v>
      </c>
      <c r="J193" t="s">
        <v>1889</v>
      </c>
      <c r="K193" t="s">
        <v>915</v>
      </c>
      <c r="L193" t="s">
        <v>128</v>
      </c>
      <c r="M193" t="s">
        <v>129</v>
      </c>
      <c r="N193" t="s">
        <v>130</v>
      </c>
      <c r="O193" t="s">
        <v>33</v>
      </c>
      <c r="P193" t="s">
        <v>916</v>
      </c>
      <c r="Q193" t="s">
        <v>917</v>
      </c>
      <c r="R193">
        <v>1</v>
      </c>
      <c r="S193">
        <v>17995</v>
      </c>
      <c r="T193">
        <v>0</v>
      </c>
      <c r="U193">
        <v>1800</v>
      </c>
      <c r="V193">
        <v>17995</v>
      </c>
      <c r="W193" t="s">
        <v>566</v>
      </c>
      <c r="X193" t="s">
        <v>43</v>
      </c>
      <c r="Y193" t="s">
        <v>37</v>
      </c>
      <c r="Z193">
        <v>9671.5499999999993</v>
      </c>
      <c r="AA193" t="s">
        <v>630</v>
      </c>
      <c r="AB193" t="s">
        <v>38</v>
      </c>
      <c r="AC193">
        <v>0</v>
      </c>
      <c r="AD193">
        <v>0</v>
      </c>
      <c r="AE193" t="s">
        <v>38</v>
      </c>
      <c r="AF193" t="s">
        <v>49</v>
      </c>
    </row>
    <row r="194" spans="1:32" x14ac:dyDescent="0.35">
      <c r="A194" t="s">
        <v>25</v>
      </c>
      <c r="B194" t="s">
        <v>26</v>
      </c>
      <c r="C194" t="s">
        <v>27</v>
      </c>
      <c r="D194" t="s">
        <v>50</v>
      </c>
      <c r="E194" t="s">
        <v>29</v>
      </c>
      <c r="F194">
        <v>98</v>
      </c>
      <c r="G194">
        <v>8</v>
      </c>
      <c r="H194">
        <v>4</v>
      </c>
      <c r="I194">
        <v>2023</v>
      </c>
      <c r="J194" t="s">
        <v>1880</v>
      </c>
      <c r="K194" t="s">
        <v>918</v>
      </c>
      <c r="L194" t="s">
        <v>128</v>
      </c>
      <c r="M194" t="s">
        <v>129</v>
      </c>
      <c r="N194" t="s">
        <v>130</v>
      </c>
      <c r="O194" t="s">
        <v>33</v>
      </c>
      <c r="P194" t="s">
        <v>224</v>
      </c>
      <c r="Q194" t="s">
        <v>224</v>
      </c>
      <c r="R194">
        <v>1</v>
      </c>
      <c r="S194">
        <v>17995</v>
      </c>
      <c r="T194">
        <v>7198</v>
      </c>
      <c r="U194">
        <v>0</v>
      </c>
      <c r="V194">
        <v>10797</v>
      </c>
      <c r="W194" t="s">
        <v>35</v>
      </c>
      <c r="X194" t="s">
        <v>53</v>
      </c>
      <c r="Y194" t="s">
        <v>37</v>
      </c>
      <c r="Z194">
        <v>5802.93</v>
      </c>
      <c r="AA194" t="s">
        <v>722</v>
      </c>
      <c r="AB194" t="s">
        <v>48</v>
      </c>
      <c r="AC194">
        <v>0</v>
      </c>
      <c r="AD194">
        <v>10797</v>
      </c>
      <c r="AE194" t="s">
        <v>48</v>
      </c>
      <c r="AF194" t="s">
        <v>49</v>
      </c>
    </row>
    <row r="195" spans="1:32" x14ac:dyDescent="0.35">
      <c r="A195" t="s">
        <v>63</v>
      </c>
      <c r="B195" t="s">
        <v>64</v>
      </c>
      <c r="C195" t="s">
        <v>65</v>
      </c>
      <c r="D195" t="s">
        <v>44</v>
      </c>
      <c r="E195" t="s">
        <v>29</v>
      </c>
      <c r="F195">
        <v>56</v>
      </c>
      <c r="G195">
        <v>8</v>
      </c>
      <c r="H195">
        <v>4</v>
      </c>
      <c r="I195">
        <v>2023</v>
      </c>
      <c r="J195" t="s">
        <v>1880</v>
      </c>
      <c r="K195" t="s">
        <v>919</v>
      </c>
      <c r="L195" t="s">
        <v>128</v>
      </c>
      <c r="M195" t="s">
        <v>129</v>
      </c>
      <c r="N195" t="s">
        <v>130</v>
      </c>
      <c r="O195" t="s">
        <v>33</v>
      </c>
      <c r="P195" t="s">
        <v>237</v>
      </c>
      <c r="Q195" t="s">
        <v>237</v>
      </c>
      <c r="R195">
        <v>1</v>
      </c>
      <c r="S195">
        <v>17995</v>
      </c>
      <c r="T195">
        <v>7198</v>
      </c>
      <c r="U195">
        <v>0</v>
      </c>
      <c r="V195">
        <v>10797</v>
      </c>
      <c r="W195" t="s">
        <v>35</v>
      </c>
      <c r="X195" t="s">
        <v>55</v>
      </c>
      <c r="Y195" t="s">
        <v>37</v>
      </c>
      <c r="Z195">
        <v>5802.93</v>
      </c>
      <c r="AA195" t="s">
        <v>724</v>
      </c>
      <c r="AB195" t="s">
        <v>48</v>
      </c>
      <c r="AC195">
        <v>0</v>
      </c>
      <c r="AD195">
        <v>10797</v>
      </c>
      <c r="AE195" t="s">
        <v>48</v>
      </c>
      <c r="AF195" t="s">
        <v>49</v>
      </c>
    </row>
    <row r="196" spans="1:32" x14ac:dyDescent="0.35">
      <c r="A196" t="s">
        <v>25</v>
      </c>
      <c r="B196" t="s">
        <v>26</v>
      </c>
      <c r="C196" t="s">
        <v>27</v>
      </c>
      <c r="D196" t="s">
        <v>44</v>
      </c>
      <c r="E196" t="s">
        <v>29</v>
      </c>
      <c r="F196">
        <v>117</v>
      </c>
      <c r="G196">
        <v>9</v>
      </c>
      <c r="H196">
        <v>4</v>
      </c>
      <c r="I196">
        <v>2023</v>
      </c>
      <c r="J196" t="s">
        <v>1878</v>
      </c>
      <c r="K196" t="s">
        <v>920</v>
      </c>
      <c r="L196" t="s">
        <v>128</v>
      </c>
      <c r="M196" t="s">
        <v>270</v>
      </c>
      <c r="N196" t="s">
        <v>130</v>
      </c>
      <c r="O196" t="s">
        <v>33</v>
      </c>
      <c r="P196" t="s">
        <v>296</v>
      </c>
      <c r="Q196" t="s">
        <v>297</v>
      </c>
      <c r="R196">
        <v>1</v>
      </c>
      <c r="S196">
        <v>17995</v>
      </c>
      <c r="T196">
        <v>5398</v>
      </c>
      <c r="U196">
        <v>0</v>
      </c>
      <c r="V196">
        <v>12597</v>
      </c>
      <c r="W196" t="s">
        <v>35</v>
      </c>
      <c r="X196" t="s">
        <v>55</v>
      </c>
      <c r="Y196" t="s">
        <v>37</v>
      </c>
      <c r="Z196">
        <v>6770.3537288135594</v>
      </c>
      <c r="AA196" t="s">
        <v>724</v>
      </c>
      <c r="AB196" t="s">
        <v>48</v>
      </c>
      <c r="AC196">
        <v>12596.5</v>
      </c>
      <c r="AD196">
        <v>0</v>
      </c>
      <c r="AE196" t="s">
        <v>48</v>
      </c>
      <c r="AF196" t="s">
        <v>49</v>
      </c>
    </row>
    <row r="197" spans="1:32" x14ac:dyDescent="0.35">
      <c r="A197" t="s">
        <v>686</v>
      </c>
      <c r="B197" t="s">
        <v>687</v>
      </c>
      <c r="C197" t="s">
        <v>688</v>
      </c>
      <c r="D197" t="s">
        <v>44</v>
      </c>
      <c r="E197" t="s">
        <v>29</v>
      </c>
      <c r="F197">
        <v>19</v>
      </c>
      <c r="G197">
        <v>9</v>
      </c>
      <c r="H197">
        <v>4</v>
      </c>
      <c r="I197">
        <v>2023</v>
      </c>
      <c r="J197" t="s">
        <v>1878</v>
      </c>
      <c r="K197" t="s">
        <v>921</v>
      </c>
      <c r="L197" t="s">
        <v>128</v>
      </c>
      <c r="M197" t="s">
        <v>270</v>
      </c>
      <c r="N197" t="s">
        <v>130</v>
      </c>
      <c r="O197" t="s">
        <v>33</v>
      </c>
      <c r="P197" t="s">
        <v>296</v>
      </c>
      <c r="Q197" t="s">
        <v>297</v>
      </c>
      <c r="R197">
        <v>1</v>
      </c>
      <c r="S197">
        <v>17995</v>
      </c>
      <c r="T197">
        <v>5398</v>
      </c>
      <c r="U197">
        <v>0</v>
      </c>
      <c r="V197">
        <v>12597</v>
      </c>
      <c r="W197" t="s">
        <v>690</v>
      </c>
      <c r="X197" t="s">
        <v>55</v>
      </c>
      <c r="Y197" t="s">
        <v>37</v>
      </c>
      <c r="Z197">
        <v>6770.3537288135594</v>
      </c>
      <c r="AA197" t="s">
        <v>724</v>
      </c>
      <c r="AB197" t="s">
        <v>48</v>
      </c>
      <c r="AC197">
        <v>12596.5</v>
      </c>
      <c r="AD197">
        <v>0</v>
      </c>
      <c r="AE197" t="s">
        <v>48</v>
      </c>
      <c r="AF197" t="s">
        <v>49</v>
      </c>
    </row>
    <row r="198" spans="1:32" x14ac:dyDescent="0.35">
      <c r="A198" t="s">
        <v>63</v>
      </c>
      <c r="B198" t="s">
        <v>64</v>
      </c>
      <c r="C198" t="s">
        <v>65</v>
      </c>
      <c r="D198" t="s">
        <v>40</v>
      </c>
      <c r="E198" t="s">
        <v>29</v>
      </c>
      <c r="F198">
        <v>121</v>
      </c>
      <c r="G198">
        <v>16</v>
      </c>
      <c r="H198">
        <v>4</v>
      </c>
      <c r="I198">
        <v>2023</v>
      </c>
      <c r="J198" t="s">
        <v>1876</v>
      </c>
      <c r="K198" t="s">
        <v>922</v>
      </c>
      <c r="L198" t="s">
        <v>128</v>
      </c>
      <c r="M198" t="s">
        <v>408</v>
      </c>
      <c r="N198" t="s">
        <v>130</v>
      </c>
      <c r="O198" t="s">
        <v>33</v>
      </c>
      <c r="P198" t="s">
        <v>431</v>
      </c>
      <c r="Q198" t="s">
        <v>432</v>
      </c>
      <c r="R198">
        <v>1</v>
      </c>
      <c r="S198">
        <v>17995</v>
      </c>
      <c r="T198">
        <v>5398</v>
      </c>
      <c r="U198">
        <v>0</v>
      </c>
      <c r="V198">
        <v>12597</v>
      </c>
      <c r="W198" t="s">
        <v>35</v>
      </c>
      <c r="X198" t="s">
        <v>43</v>
      </c>
      <c r="Y198" t="s">
        <v>37</v>
      </c>
      <c r="Z198">
        <v>6770.3537288135594</v>
      </c>
      <c r="AA198" t="s">
        <v>630</v>
      </c>
      <c r="AB198" t="s">
        <v>48</v>
      </c>
      <c r="AC198">
        <v>12596.5</v>
      </c>
      <c r="AD198">
        <v>0</v>
      </c>
      <c r="AE198" t="s">
        <v>48</v>
      </c>
      <c r="AF198" t="s">
        <v>49</v>
      </c>
    </row>
    <row r="199" spans="1:32" x14ac:dyDescent="0.35">
      <c r="A199" t="s">
        <v>585</v>
      </c>
      <c r="B199" t="s">
        <v>586</v>
      </c>
      <c r="C199" t="s">
        <v>587</v>
      </c>
      <c r="D199" t="s">
        <v>44</v>
      </c>
      <c r="E199" t="s">
        <v>29</v>
      </c>
      <c r="F199">
        <v>154</v>
      </c>
      <c r="G199">
        <v>22</v>
      </c>
      <c r="H199">
        <v>4</v>
      </c>
      <c r="I199">
        <v>2023</v>
      </c>
      <c r="J199" t="s">
        <v>1887</v>
      </c>
      <c r="K199" t="s">
        <v>923</v>
      </c>
      <c r="L199" t="s">
        <v>128</v>
      </c>
      <c r="M199" t="s">
        <v>408</v>
      </c>
      <c r="N199" t="s">
        <v>130</v>
      </c>
      <c r="O199" t="s">
        <v>33</v>
      </c>
      <c r="P199" t="s">
        <v>296</v>
      </c>
      <c r="Q199" t="s">
        <v>297</v>
      </c>
      <c r="R199">
        <v>1</v>
      </c>
      <c r="S199">
        <v>17995</v>
      </c>
      <c r="T199">
        <v>5398</v>
      </c>
      <c r="U199">
        <v>0</v>
      </c>
      <c r="V199">
        <v>12597</v>
      </c>
      <c r="W199" t="s">
        <v>566</v>
      </c>
      <c r="X199" t="s">
        <v>55</v>
      </c>
      <c r="Y199" t="s">
        <v>37</v>
      </c>
      <c r="Z199">
        <v>6770.3537288135594</v>
      </c>
      <c r="AA199" t="s">
        <v>724</v>
      </c>
      <c r="AB199" t="s">
        <v>48</v>
      </c>
      <c r="AC199">
        <v>12596.5</v>
      </c>
      <c r="AD199">
        <v>0</v>
      </c>
      <c r="AE199" t="s">
        <v>48</v>
      </c>
      <c r="AF199" t="s">
        <v>49</v>
      </c>
    </row>
    <row r="200" spans="1:32" x14ac:dyDescent="0.35">
      <c r="A200" t="s">
        <v>714</v>
      </c>
      <c r="B200" t="s">
        <v>715</v>
      </c>
      <c r="C200" t="s">
        <v>716</v>
      </c>
      <c r="D200" t="s">
        <v>50</v>
      </c>
      <c r="E200" t="s">
        <v>29</v>
      </c>
      <c r="F200">
        <v>31</v>
      </c>
      <c r="G200">
        <v>6</v>
      </c>
      <c r="H200">
        <v>4</v>
      </c>
      <c r="I200">
        <v>2023</v>
      </c>
      <c r="J200" t="s">
        <v>1890</v>
      </c>
      <c r="K200" t="s">
        <v>926</v>
      </c>
      <c r="L200" t="s">
        <v>128</v>
      </c>
      <c r="M200" t="s">
        <v>129</v>
      </c>
      <c r="N200" t="s">
        <v>130</v>
      </c>
      <c r="O200" t="s">
        <v>33</v>
      </c>
      <c r="P200" t="s">
        <v>377</v>
      </c>
      <c r="Q200" t="s">
        <v>378</v>
      </c>
      <c r="R200">
        <v>1</v>
      </c>
      <c r="S200">
        <v>17495</v>
      </c>
      <c r="T200">
        <v>0</v>
      </c>
      <c r="U200">
        <v>495</v>
      </c>
      <c r="V200">
        <v>17495</v>
      </c>
      <c r="W200" t="s">
        <v>566</v>
      </c>
      <c r="X200" t="s">
        <v>53</v>
      </c>
      <c r="Y200" t="s">
        <v>37</v>
      </c>
      <c r="Z200">
        <v>9402.8211864406767</v>
      </c>
      <c r="AA200" t="s">
        <v>722</v>
      </c>
      <c r="AB200" t="s">
        <v>38</v>
      </c>
      <c r="AC200">
        <v>0</v>
      </c>
      <c r="AD200">
        <v>0</v>
      </c>
      <c r="AE200" t="s">
        <v>38</v>
      </c>
      <c r="AF200" t="s">
        <v>49</v>
      </c>
    </row>
    <row r="201" spans="1:32" x14ac:dyDescent="0.35">
      <c r="A201" t="s">
        <v>113</v>
      </c>
      <c r="B201" t="s">
        <v>114</v>
      </c>
      <c r="C201" t="s">
        <v>115</v>
      </c>
      <c r="D201" t="s">
        <v>50</v>
      </c>
      <c r="E201" t="s">
        <v>29</v>
      </c>
      <c r="F201">
        <v>24</v>
      </c>
      <c r="G201">
        <v>6</v>
      </c>
      <c r="H201">
        <v>4</v>
      </c>
      <c r="I201">
        <v>2023</v>
      </c>
      <c r="J201" t="s">
        <v>1890</v>
      </c>
      <c r="K201" t="s">
        <v>927</v>
      </c>
      <c r="L201" t="s">
        <v>128</v>
      </c>
      <c r="M201" t="s">
        <v>129</v>
      </c>
      <c r="N201" t="s">
        <v>130</v>
      </c>
      <c r="O201" t="s">
        <v>33</v>
      </c>
      <c r="P201" t="s">
        <v>196</v>
      </c>
      <c r="Q201" t="s">
        <v>197</v>
      </c>
      <c r="R201">
        <v>1</v>
      </c>
      <c r="S201">
        <v>17495</v>
      </c>
      <c r="T201">
        <v>0</v>
      </c>
      <c r="U201">
        <v>0</v>
      </c>
      <c r="V201">
        <v>17495</v>
      </c>
      <c r="W201" t="s">
        <v>35</v>
      </c>
      <c r="X201" t="s">
        <v>53</v>
      </c>
      <c r="Y201" t="s">
        <v>37</v>
      </c>
      <c r="Z201">
        <v>9402.8211864406767</v>
      </c>
      <c r="AA201" t="s">
        <v>722</v>
      </c>
      <c r="AB201" t="s">
        <v>38</v>
      </c>
      <c r="AC201">
        <v>0</v>
      </c>
      <c r="AD201">
        <v>0</v>
      </c>
      <c r="AE201" t="s">
        <v>38</v>
      </c>
      <c r="AF201" t="s">
        <v>49</v>
      </c>
    </row>
    <row r="202" spans="1:32" x14ac:dyDescent="0.35">
      <c r="A202" t="s">
        <v>575</v>
      </c>
      <c r="B202" t="s">
        <v>576</v>
      </c>
      <c r="C202" t="s">
        <v>577</v>
      </c>
      <c r="D202" t="s">
        <v>50</v>
      </c>
      <c r="E202" t="s">
        <v>29</v>
      </c>
      <c r="F202">
        <v>151</v>
      </c>
      <c r="G202">
        <v>8</v>
      </c>
      <c r="H202">
        <v>4</v>
      </c>
      <c r="I202">
        <v>2023</v>
      </c>
      <c r="J202" t="s">
        <v>1880</v>
      </c>
      <c r="K202" t="s">
        <v>928</v>
      </c>
      <c r="L202" t="s">
        <v>128</v>
      </c>
      <c r="M202" t="s">
        <v>129</v>
      </c>
      <c r="N202" t="s">
        <v>130</v>
      </c>
      <c r="O202" t="s">
        <v>33</v>
      </c>
      <c r="P202" t="s">
        <v>929</v>
      </c>
      <c r="Q202" t="s">
        <v>930</v>
      </c>
      <c r="R202">
        <v>1</v>
      </c>
      <c r="S202">
        <v>17495</v>
      </c>
      <c r="T202">
        <v>0</v>
      </c>
      <c r="U202">
        <v>0</v>
      </c>
      <c r="V202">
        <v>17495</v>
      </c>
      <c r="W202" t="s">
        <v>566</v>
      </c>
      <c r="X202" t="s">
        <v>53</v>
      </c>
      <c r="Y202" t="s">
        <v>37</v>
      </c>
      <c r="Z202">
        <v>9402.8211864406767</v>
      </c>
      <c r="AA202" t="s">
        <v>722</v>
      </c>
      <c r="AB202" t="s">
        <v>38</v>
      </c>
      <c r="AC202">
        <v>0</v>
      </c>
      <c r="AD202">
        <v>0</v>
      </c>
      <c r="AE202" t="s">
        <v>38</v>
      </c>
      <c r="AF202" t="s">
        <v>49</v>
      </c>
    </row>
    <row r="203" spans="1:32" x14ac:dyDescent="0.35">
      <c r="A203" t="s">
        <v>585</v>
      </c>
      <c r="B203" t="s">
        <v>586</v>
      </c>
      <c r="C203" t="s">
        <v>587</v>
      </c>
      <c r="D203" t="s">
        <v>44</v>
      </c>
      <c r="E203" t="s">
        <v>29</v>
      </c>
      <c r="F203">
        <v>65</v>
      </c>
      <c r="G203">
        <v>9</v>
      </c>
      <c r="H203">
        <v>4</v>
      </c>
      <c r="I203">
        <v>2023</v>
      </c>
      <c r="J203" t="s">
        <v>1878</v>
      </c>
      <c r="K203" t="s">
        <v>931</v>
      </c>
      <c r="L203" t="s">
        <v>128</v>
      </c>
      <c r="M203" t="s">
        <v>270</v>
      </c>
      <c r="N203" t="s">
        <v>130</v>
      </c>
      <c r="O203" t="s">
        <v>33</v>
      </c>
      <c r="P203" t="s">
        <v>932</v>
      </c>
      <c r="Q203" t="s">
        <v>933</v>
      </c>
      <c r="R203">
        <v>1</v>
      </c>
      <c r="S203">
        <v>17495</v>
      </c>
      <c r="T203">
        <v>6998</v>
      </c>
      <c r="U203">
        <v>0</v>
      </c>
      <c r="V203">
        <v>10497</v>
      </c>
      <c r="W203" t="s">
        <v>566</v>
      </c>
      <c r="X203" t="s">
        <v>47</v>
      </c>
      <c r="Y203" t="s">
        <v>37</v>
      </c>
      <c r="Z203">
        <v>5641.6927118644071</v>
      </c>
      <c r="AA203" t="s">
        <v>847</v>
      </c>
      <c r="AB203" t="s">
        <v>48</v>
      </c>
      <c r="AC203">
        <v>0</v>
      </c>
      <c r="AD203">
        <v>10497</v>
      </c>
      <c r="AE203" t="s">
        <v>48</v>
      </c>
      <c r="AF203" t="s">
        <v>49</v>
      </c>
    </row>
    <row r="204" spans="1:32" x14ac:dyDescent="0.35">
      <c r="A204" t="s">
        <v>561</v>
      </c>
      <c r="B204" t="s">
        <v>562</v>
      </c>
      <c r="C204" t="s">
        <v>563</v>
      </c>
      <c r="D204" t="s">
        <v>102</v>
      </c>
      <c r="E204" t="s">
        <v>29</v>
      </c>
      <c r="F204">
        <v>90</v>
      </c>
      <c r="G204">
        <v>14</v>
      </c>
      <c r="H204">
        <v>4</v>
      </c>
      <c r="I204">
        <v>2023</v>
      </c>
      <c r="J204" t="s">
        <v>1872</v>
      </c>
      <c r="K204" t="s">
        <v>934</v>
      </c>
      <c r="L204" t="s">
        <v>128</v>
      </c>
      <c r="M204" t="s">
        <v>270</v>
      </c>
      <c r="N204" t="s">
        <v>130</v>
      </c>
      <c r="O204" t="s">
        <v>33</v>
      </c>
      <c r="P204" t="s">
        <v>392</v>
      </c>
      <c r="Q204" t="s">
        <v>393</v>
      </c>
      <c r="R204">
        <v>1</v>
      </c>
      <c r="S204">
        <v>17495</v>
      </c>
      <c r="T204">
        <v>6998</v>
      </c>
      <c r="U204">
        <v>525</v>
      </c>
      <c r="V204">
        <v>10497</v>
      </c>
      <c r="W204" t="s">
        <v>566</v>
      </c>
      <c r="X204" t="s">
        <v>104</v>
      </c>
      <c r="Y204" t="s">
        <v>37</v>
      </c>
      <c r="Z204">
        <v>5641.6927118644071</v>
      </c>
      <c r="AA204" t="s">
        <v>591</v>
      </c>
      <c r="AB204" t="s">
        <v>48</v>
      </c>
      <c r="AC204">
        <v>0</v>
      </c>
      <c r="AD204">
        <v>0</v>
      </c>
      <c r="AE204" t="s">
        <v>48</v>
      </c>
      <c r="AF204" t="s">
        <v>49</v>
      </c>
    </row>
    <row r="205" spans="1:32" x14ac:dyDescent="0.35">
      <c r="A205" t="s">
        <v>113</v>
      </c>
      <c r="B205" t="s">
        <v>114</v>
      </c>
      <c r="C205" t="s">
        <v>115</v>
      </c>
      <c r="D205" t="s">
        <v>50</v>
      </c>
      <c r="E205" t="s">
        <v>29</v>
      </c>
      <c r="F205">
        <v>74</v>
      </c>
      <c r="G205">
        <v>14</v>
      </c>
      <c r="H205">
        <v>4</v>
      </c>
      <c r="I205">
        <v>2023</v>
      </c>
      <c r="J205" t="s">
        <v>1872</v>
      </c>
      <c r="K205" t="s">
        <v>935</v>
      </c>
      <c r="L205" t="s">
        <v>128</v>
      </c>
      <c r="M205" t="s">
        <v>270</v>
      </c>
      <c r="N205" t="s">
        <v>130</v>
      </c>
      <c r="O205" t="s">
        <v>33</v>
      </c>
      <c r="P205" t="s">
        <v>377</v>
      </c>
      <c r="Q205" t="s">
        <v>378</v>
      </c>
      <c r="R205">
        <v>1</v>
      </c>
      <c r="S205">
        <v>17495</v>
      </c>
      <c r="T205">
        <v>0</v>
      </c>
      <c r="U205">
        <v>0</v>
      </c>
      <c r="V205">
        <v>17495</v>
      </c>
      <c r="W205" t="s">
        <v>35</v>
      </c>
      <c r="X205" t="s">
        <v>53</v>
      </c>
      <c r="Y205" t="s">
        <v>37</v>
      </c>
      <c r="Z205">
        <v>9402.8211864406767</v>
      </c>
      <c r="AA205" t="s">
        <v>722</v>
      </c>
      <c r="AB205" t="s">
        <v>38</v>
      </c>
      <c r="AC205">
        <v>0</v>
      </c>
      <c r="AD205">
        <v>0</v>
      </c>
      <c r="AE205" t="s">
        <v>38</v>
      </c>
      <c r="AF205" t="s">
        <v>49</v>
      </c>
    </row>
    <row r="206" spans="1:32" x14ac:dyDescent="0.35">
      <c r="A206" t="s">
        <v>25</v>
      </c>
      <c r="B206" t="s">
        <v>26</v>
      </c>
      <c r="C206" t="s">
        <v>27</v>
      </c>
      <c r="D206" t="s">
        <v>102</v>
      </c>
      <c r="E206" t="s">
        <v>29</v>
      </c>
      <c r="F206">
        <v>165</v>
      </c>
      <c r="G206">
        <v>15</v>
      </c>
      <c r="H206">
        <v>4</v>
      </c>
      <c r="I206">
        <v>2023</v>
      </c>
      <c r="J206" t="s">
        <v>1892</v>
      </c>
      <c r="K206" t="s">
        <v>936</v>
      </c>
      <c r="L206" t="s">
        <v>128</v>
      </c>
      <c r="M206" t="s">
        <v>270</v>
      </c>
      <c r="N206" t="s">
        <v>130</v>
      </c>
      <c r="O206" t="s">
        <v>33</v>
      </c>
      <c r="P206" t="s">
        <v>392</v>
      </c>
      <c r="Q206" t="s">
        <v>393</v>
      </c>
      <c r="R206">
        <v>1</v>
      </c>
      <c r="S206">
        <v>17495</v>
      </c>
      <c r="T206">
        <v>6998</v>
      </c>
      <c r="U206">
        <v>535</v>
      </c>
      <c r="V206">
        <v>10497</v>
      </c>
      <c r="W206" t="s">
        <v>35</v>
      </c>
      <c r="X206" t="s">
        <v>104</v>
      </c>
      <c r="Y206" t="s">
        <v>37</v>
      </c>
      <c r="Z206">
        <v>5641.6927118644071</v>
      </c>
      <c r="AA206" t="s">
        <v>591</v>
      </c>
      <c r="AB206" t="s">
        <v>48</v>
      </c>
      <c r="AC206">
        <v>0</v>
      </c>
      <c r="AD206">
        <v>0</v>
      </c>
      <c r="AE206" t="s">
        <v>48</v>
      </c>
      <c r="AF206" t="s">
        <v>49</v>
      </c>
    </row>
    <row r="207" spans="1:32" x14ac:dyDescent="0.35">
      <c r="A207" t="s">
        <v>825</v>
      </c>
      <c r="B207" t="s">
        <v>826</v>
      </c>
      <c r="C207" t="s">
        <v>827</v>
      </c>
      <c r="D207" t="s">
        <v>50</v>
      </c>
      <c r="E207" t="s">
        <v>29</v>
      </c>
      <c r="F207">
        <v>38</v>
      </c>
      <c r="G207">
        <v>15</v>
      </c>
      <c r="H207">
        <v>4</v>
      </c>
      <c r="I207">
        <v>2023</v>
      </c>
      <c r="J207" t="s">
        <v>1892</v>
      </c>
      <c r="K207" t="s">
        <v>937</v>
      </c>
      <c r="L207" t="s">
        <v>128</v>
      </c>
      <c r="M207" t="s">
        <v>270</v>
      </c>
      <c r="N207" t="s">
        <v>130</v>
      </c>
      <c r="O207" t="s">
        <v>33</v>
      </c>
      <c r="P207" t="s">
        <v>938</v>
      </c>
      <c r="Q207" t="s">
        <v>939</v>
      </c>
      <c r="R207">
        <v>1</v>
      </c>
      <c r="S207">
        <v>17495</v>
      </c>
      <c r="T207">
        <v>0</v>
      </c>
      <c r="U207">
        <v>1225</v>
      </c>
      <c r="V207">
        <v>17495</v>
      </c>
      <c r="W207" t="s">
        <v>566</v>
      </c>
      <c r="X207" t="s">
        <v>53</v>
      </c>
      <c r="Y207" t="s">
        <v>37</v>
      </c>
      <c r="Z207">
        <v>9402.8211864406767</v>
      </c>
      <c r="AA207" t="s">
        <v>722</v>
      </c>
      <c r="AB207" t="s">
        <v>38</v>
      </c>
      <c r="AC207">
        <v>0</v>
      </c>
      <c r="AD207">
        <v>0</v>
      </c>
      <c r="AE207" t="s">
        <v>38</v>
      </c>
      <c r="AF207" t="s">
        <v>49</v>
      </c>
    </row>
    <row r="208" spans="1:32" x14ac:dyDescent="0.35">
      <c r="A208" t="s">
        <v>704</v>
      </c>
      <c r="B208" t="s">
        <v>705</v>
      </c>
      <c r="C208" t="s">
        <v>706</v>
      </c>
      <c r="D208" t="s">
        <v>50</v>
      </c>
      <c r="E208" t="s">
        <v>29</v>
      </c>
      <c r="F208">
        <v>90</v>
      </c>
      <c r="G208">
        <v>17</v>
      </c>
      <c r="H208">
        <v>4</v>
      </c>
      <c r="I208">
        <v>2023</v>
      </c>
      <c r="J208" t="s">
        <v>1871</v>
      </c>
      <c r="K208" t="s">
        <v>940</v>
      </c>
      <c r="L208" t="s">
        <v>128</v>
      </c>
      <c r="M208" t="s">
        <v>408</v>
      </c>
      <c r="N208" t="s">
        <v>130</v>
      </c>
      <c r="O208" t="s">
        <v>33</v>
      </c>
      <c r="P208" t="s">
        <v>124</v>
      </c>
      <c r="Q208" t="s">
        <v>125</v>
      </c>
      <c r="R208">
        <v>1</v>
      </c>
      <c r="S208">
        <v>17495</v>
      </c>
      <c r="T208">
        <v>0</v>
      </c>
      <c r="U208">
        <v>495</v>
      </c>
      <c r="V208">
        <v>17495</v>
      </c>
      <c r="W208" t="s">
        <v>566</v>
      </c>
      <c r="X208" t="s">
        <v>53</v>
      </c>
      <c r="Y208" t="s">
        <v>37</v>
      </c>
      <c r="Z208">
        <v>9402.8211864406767</v>
      </c>
      <c r="AA208" t="s">
        <v>722</v>
      </c>
      <c r="AB208" t="s">
        <v>38</v>
      </c>
      <c r="AC208">
        <v>0</v>
      </c>
      <c r="AD208">
        <v>0</v>
      </c>
      <c r="AE208" t="s">
        <v>38</v>
      </c>
      <c r="AF208" t="s">
        <v>49</v>
      </c>
    </row>
    <row r="209" spans="1:32" x14ac:dyDescent="0.35">
      <c r="A209" t="s">
        <v>585</v>
      </c>
      <c r="B209" t="s">
        <v>586</v>
      </c>
      <c r="C209" t="s">
        <v>587</v>
      </c>
      <c r="D209" t="s">
        <v>50</v>
      </c>
      <c r="E209" t="s">
        <v>29</v>
      </c>
      <c r="F209">
        <v>131</v>
      </c>
      <c r="G209">
        <v>18</v>
      </c>
      <c r="H209">
        <v>4</v>
      </c>
      <c r="I209">
        <v>2023</v>
      </c>
      <c r="J209" t="s">
        <v>1873</v>
      </c>
      <c r="K209" t="s">
        <v>941</v>
      </c>
      <c r="L209" t="s">
        <v>128</v>
      </c>
      <c r="M209" t="s">
        <v>408</v>
      </c>
      <c r="N209" t="s">
        <v>130</v>
      </c>
      <c r="O209" t="s">
        <v>33</v>
      </c>
      <c r="P209" t="s">
        <v>124</v>
      </c>
      <c r="Q209" t="s">
        <v>125</v>
      </c>
      <c r="R209">
        <v>1</v>
      </c>
      <c r="S209">
        <v>17495</v>
      </c>
      <c r="T209">
        <v>0</v>
      </c>
      <c r="U209">
        <v>0</v>
      </c>
      <c r="V209">
        <v>17495</v>
      </c>
      <c r="W209" t="s">
        <v>566</v>
      </c>
      <c r="X209" t="s">
        <v>53</v>
      </c>
      <c r="Y209" t="s">
        <v>37</v>
      </c>
      <c r="Z209">
        <v>9402.8211864406767</v>
      </c>
      <c r="AA209" t="s">
        <v>722</v>
      </c>
      <c r="AB209" t="s">
        <v>38</v>
      </c>
      <c r="AC209">
        <v>0</v>
      </c>
      <c r="AD209">
        <v>0</v>
      </c>
      <c r="AE209" t="s">
        <v>38</v>
      </c>
      <c r="AF209" t="s">
        <v>49</v>
      </c>
    </row>
    <row r="210" spans="1:32" x14ac:dyDescent="0.35">
      <c r="A210" t="s">
        <v>568</v>
      </c>
      <c r="B210" t="s">
        <v>569</v>
      </c>
      <c r="C210" t="s">
        <v>570</v>
      </c>
      <c r="D210" t="s">
        <v>44</v>
      </c>
      <c r="E210" t="s">
        <v>29</v>
      </c>
      <c r="F210">
        <v>108</v>
      </c>
      <c r="G210">
        <v>21</v>
      </c>
      <c r="H210">
        <v>4</v>
      </c>
      <c r="I210">
        <v>2023</v>
      </c>
      <c r="J210" t="s">
        <v>1877</v>
      </c>
      <c r="K210" t="s">
        <v>942</v>
      </c>
      <c r="L210" t="s">
        <v>128</v>
      </c>
      <c r="M210" t="s">
        <v>408</v>
      </c>
      <c r="N210" t="s">
        <v>130</v>
      </c>
      <c r="O210" t="s">
        <v>33</v>
      </c>
      <c r="P210" t="s">
        <v>932</v>
      </c>
      <c r="Q210" t="s">
        <v>933</v>
      </c>
      <c r="R210">
        <v>1</v>
      </c>
      <c r="S210">
        <v>17495</v>
      </c>
      <c r="T210">
        <v>6998</v>
      </c>
      <c r="U210">
        <v>0</v>
      </c>
      <c r="V210">
        <v>10497</v>
      </c>
      <c r="W210" t="s">
        <v>566</v>
      </c>
      <c r="X210" t="s">
        <v>47</v>
      </c>
      <c r="Y210" t="s">
        <v>37</v>
      </c>
      <c r="Z210">
        <v>5641.6927118644071</v>
      </c>
      <c r="AA210" t="s">
        <v>847</v>
      </c>
      <c r="AB210" t="s">
        <v>48</v>
      </c>
      <c r="AC210">
        <v>0</v>
      </c>
      <c r="AD210">
        <v>0</v>
      </c>
      <c r="AE210" t="s">
        <v>48</v>
      </c>
      <c r="AF210" t="s">
        <v>49</v>
      </c>
    </row>
    <row r="211" spans="1:32" x14ac:dyDescent="0.35">
      <c r="A211" t="s">
        <v>943</v>
      </c>
      <c r="B211" t="s">
        <v>944</v>
      </c>
      <c r="C211" t="s">
        <v>945</v>
      </c>
      <c r="D211" t="s">
        <v>50</v>
      </c>
      <c r="E211" t="s">
        <v>29</v>
      </c>
      <c r="F211">
        <v>83</v>
      </c>
      <c r="G211">
        <v>22</v>
      </c>
      <c r="H211">
        <v>4</v>
      </c>
      <c r="I211">
        <v>2023</v>
      </c>
      <c r="J211" t="s">
        <v>1887</v>
      </c>
      <c r="K211" t="s">
        <v>946</v>
      </c>
      <c r="L211" t="s">
        <v>128</v>
      </c>
      <c r="M211" t="s">
        <v>408</v>
      </c>
      <c r="N211" t="s">
        <v>130</v>
      </c>
      <c r="O211" t="s">
        <v>33</v>
      </c>
      <c r="P211" t="s">
        <v>929</v>
      </c>
      <c r="Q211" t="s">
        <v>930</v>
      </c>
      <c r="R211">
        <v>1</v>
      </c>
      <c r="S211">
        <v>17495</v>
      </c>
      <c r="T211">
        <v>0</v>
      </c>
      <c r="U211">
        <v>0</v>
      </c>
      <c r="V211">
        <v>17495</v>
      </c>
      <c r="W211" t="s">
        <v>566</v>
      </c>
      <c r="X211" t="s">
        <v>53</v>
      </c>
      <c r="Y211" t="s">
        <v>37</v>
      </c>
      <c r="Z211">
        <v>9402.8211864406767</v>
      </c>
      <c r="AA211" t="s">
        <v>722</v>
      </c>
      <c r="AB211" t="s">
        <v>38</v>
      </c>
      <c r="AC211">
        <v>0</v>
      </c>
      <c r="AD211">
        <v>0</v>
      </c>
      <c r="AE211" t="s">
        <v>38</v>
      </c>
      <c r="AF211" t="s">
        <v>49</v>
      </c>
    </row>
    <row r="212" spans="1:32" x14ac:dyDescent="0.35">
      <c r="A212" t="s">
        <v>686</v>
      </c>
      <c r="B212" t="s">
        <v>687</v>
      </c>
      <c r="C212" t="s">
        <v>688</v>
      </c>
      <c r="D212" t="s">
        <v>50</v>
      </c>
      <c r="E212" t="s">
        <v>29</v>
      </c>
      <c r="F212">
        <v>70</v>
      </c>
      <c r="G212">
        <v>23</v>
      </c>
      <c r="H212">
        <v>4</v>
      </c>
      <c r="I212">
        <v>2023</v>
      </c>
      <c r="J212" t="s">
        <v>1874</v>
      </c>
      <c r="K212" t="s">
        <v>947</v>
      </c>
      <c r="L212" t="s">
        <v>128</v>
      </c>
      <c r="M212" t="s">
        <v>515</v>
      </c>
      <c r="N212" t="s">
        <v>130</v>
      </c>
      <c r="O212" t="s">
        <v>33</v>
      </c>
      <c r="P212" t="s">
        <v>124</v>
      </c>
      <c r="Q212" t="s">
        <v>125</v>
      </c>
      <c r="R212">
        <v>1</v>
      </c>
      <c r="S212">
        <v>17495</v>
      </c>
      <c r="T212">
        <v>0</v>
      </c>
      <c r="U212">
        <v>875</v>
      </c>
      <c r="V212">
        <v>17495</v>
      </c>
      <c r="W212" t="s">
        <v>690</v>
      </c>
      <c r="X212" t="s">
        <v>53</v>
      </c>
      <c r="Y212" t="s">
        <v>37</v>
      </c>
      <c r="Z212">
        <v>9402.8211864406767</v>
      </c>
      <c r="AA212" t="s">
        <v>722</v>
      </c>
      <c r="AB212" t="s">
        <v>38</v>
      </c>
      <c r="AC212">
        <v>0</v>
      </c>
      <c r="AD212">
        <v>0</v>
      </c>
      <c r="AE212" t="s">
        <v>38</v>
      </c>
      <c r="AF212" t="s">
        <v>49</v>
      </c>
    </row>
    <row r="213" spans="1:32" x14ac:dyDescent="0.35">
      <c r="A213" t="s">
        <v>25</v>
      </c>
      <c r="B213" t="s">
        <v>26</v>
      </c>
      <c r="C213" t="s">
        <v>27</v>
      </c>
      <c r="D213" t="s">
        <v>102</v>
      </c>
      <c r="E213" t="s">
        <v>29</v>
      </c>
      <c r="F213">
        <v>143</v>
      </c>
      <c r="G213">
        <v>11</v>
      </c>
      <c r="H213">
        <v>4</v>
      </c>
      <c r="I213">
        <v>2023</v>
      </c>
      <c r="J213" t="s">
        <v>1891</v>
      </c>
      <c r="K213" t="s">
        <v>949</v>
      </c>
      <c r="L213" t="s">
        <v>128</v>
      </c>
      <c r="M213" t="s">
        <v>270</v>
      </c>
      <c r="N213" t="s">
        <v>130</v>
      </c>
      <c r="O213" t="s">
        <v>33</v>
      </c>
      <c r="P213" t="s">
        <v>335</v>
      </c>
      <c r="Q213" t="s">
        <v>336</v>
      </c>
      <c r="R213">
        <v>1</v>
      </c>
      <c r="S213">
        <v>16995</v>
      </c>
      <c r="T213">
        <v>5098</v>
      </c>
      <c r="U213">
        <v>833</v>
      </c>
      <c r="V213">
        <v>11897</v>
      </c>
      <c r="W213" t="s">
        <v>35</v>
      </c>
      <c r="X213" t="s">
        <v>104</v>
      </c>
      <c r="Y213" t="s">
        <v>37</v>
      </c>
      <c r="Z213">
        <v>6394.1333898305093</v>
      </c>
      <c r="AA213" t="s">
        <v>591</v>
      </c>
      <c r="AB213" t="s">
        <v>48</v>
      </c>
      <c r="AC213">
        <v>11896.5</v>
      </c>
      <c r="AD213">
        <v>0</v>
      </c>
      <c r="AE213" t="s">
        <v>48</v>
      </c>
      <c r="AF213" t="s">
        <v>49</v>
      </c>
    </row>
    <row r="214" spans="1:32" x14ac:dyDescent="0.35">
      <c r="A214" t="s">
        <v>585</v>
      </c>
      <c r="B214" t="s">
        <v>586</v>
      </c>
      <c r="C214" t="s">
        <v>587</v>
      </c>
      <c r="D214" t="s">
        <v>102</v>
      </c>
      <c r="E214" t="s">
        <v>29</v>
      </c>
      <c r="F214">
        <v>129</v>
      </c>
      <c r="G214">
        <v>18</v>
      </c>
      <c r="H214">
        <v>4</v>
      </c>
      <c r="I214">
        <v>2023</v>
      </c>
      <c r="J214" t="s">
        <v>1873</v>
      </c>
      <c r="K214" t="s">
        <v>950</v>
      </c>
      <c r="L214" t="s">
        <v>128</v>
      </c>
      <c r="M214" t="s">
        <v>408</v>
      </c>
      <c r="N214" t="s">
        <v>130</v>
      </c>
      <c r="O214" t="s">
        <v>33</v>
      </c>
      <c r="P214" t="s">
        <v>951</v>
      </c>
      <c r="Q214" t="s">
        <v>952</v>
      </c>
      <c r="R214">
        <v>1</v>
      </c>
      <c r="S214">
        <v>16995</v>
      </c>
      <c r="T214">
        <v>5098</v>
      </c>
      <c r="U214">
        <v>0</v>
      </c>
      <c r="V214">
        <v>11897</v>
      </c>
      <c r="W214" t="s">
        <v>566</v>
      </c>
      <c r="X214" t="s">
        <v>104</v>
      </c>
      <c r="Y214" t="s">
        <v>37</v>
      </c>
      <c r="Z214">
        <v>6394.1333898305093</v>
      </c>
      <c r="AA214" t="s">
        <v>591</v>
      </c>
      <c r="AB214" t="s">
        <v>48</v>
      </c>
      <c r="AC214">
        <v>11896.5</v>
      </c>
      <c r="AD214">
        <v>0</v>
      </c>
      <c r="AE214" t="s">
        <v>48</v>
      </c>
      <c r="AF214" t="s">
        <v>49</v>
      </c>
    </row>
    <row r="215" spans="1:32" x14ac:dyDescent="0.35">
      <c r="A215" t="s">
        <v>113</v>
      </c>
      <c r="B215" t="s">
        <v>114</v>
      </c>
      <c r="C215" t="s">
        <v>115</v>
      </c>
      <c r="D215" t="s">
        <v>50</v>
      </c>
      <c r="E215" t="s">
        <v>29</v>
      </c>
      <c r="F215">
        <v>121</v>
      </c>
      <c r="G215">
        <v>21</v>
      </c>
      <c r="H215">
        <v>4</v>
      </c>
      <c r="I215">
        <v>2023</v>
      </c>
      <c r="J215" t="s">
        <v>1877</v>
      </c>
      <c r="K215" t="s">
        <v>953</v>
      </c>
      <c r="L215" t="s">
        <v>128</v>
      </c>
      <c r="M215" t="s">
        <v>408</v>
      </c>
      <c r="N215" t="s">
        <v>130</v>
      </c>
      <c r="O215" t="s">
        <v>33</v>
      </c>
      <c r="P215" t="s">
        <v>490</v>
      </c>
      <c r="Q215" t="s">
        <v>491</v>
      </c>
      <c r="R215">
        <v>1</v>
      </c>
      <c r="S215">
        <v>16995</v>
      </c>
      <c r="T215">
        <v>0</v>
      </c>
      <c r="U215">
        <v>0</v>
      </c>
      <c r="V215">
        <v>16995</v>
      </c>
      <c r="W215" t="s">
        <v>35</v>
      </c>
      <c r="X215" t="s">
        <v>53</v>
      </c>
      <c r="Y215" t="s">
        <v>37</v>
      </c>
      <c r="Z215">
        <v>9134.0923728813541</v>
      </c>
      <c r="AA215" t="s">
        <v>722</v>
      </c>
      <c r="AB215" t="s">
        <v>38</v>
      </c>
      <c r="AC215">
        <v>0</v>
      </c>
      <c r="AD215">
        <v>0</v>
      </c>
      <c r="AE215" t="s">
        <v>38</v>
      </c>
      <c r="AF215" t="s">
        <v>49</v>
      </c>
    </row>
    <row r="216" spans="1:32" x14ac:dyDescent="0.35">
      <c r="A216" t="s">
        <v>568</v>
      </c>
      <c r="B216" t="s">
        <v>569</v>
      </c>
      <c r="C216" t="s">
        <v>570</v>
      </c>
      <c r="D216" t="s">
        <v>44</v>
      </c>
      <c r="E216" t="s">
        <v>29</v>
      </c>
      <c r="F216">
        <v>88</v>
      </c>
      <c r="G216">
        <v>17</v>
      </c>
      <c r="H216">
        <v>4</v>
      </c>
      <c r="I216">
        <v>2023</v>
      </c>
      <c r="J216" t="s">
        <v>1871</v>
      </c>
      <c r="K216" t="s">
        <v>955</v>
      </c>
      <c r="L216" t="s">
        <v>128</v>
      </c>
      <c r="M216" t="s">
        <v>408</v>
      </c>
      <c r="N216" t="s">
        <v>130</v>
      </c>
      <c r="O216" t="s">
        <v>33</v>
      </c>
      <c r="P216" t="s">
        <v>956</v>
      </c>
      <c r="Q216" t="s">
        <v>956</v>
      </c>
      <c r="R216">
        <v>1</v>
      </c>
      <c r="S216">
        <v>16495</v>
      </c>
      <c r="T216">
        <v>6598</v>
      </c>
      <c r="U216">
        <v>0</v>
      </c>
      <c r="V216">
        <v>9897</v>
      </c>
      <c r="W216" t="s">
        <v>566</v>
      </c>
      <c r="X216" t="s">
        <v>47</v>
      </c>
      <c r="Y216" t="s">
        <v>37</v>
      </c>
      <c r="Z216">
        <v>5319.2181355932207</v>
      </c>
      <c r="AA216" t="s">
        <v>847</v>
      </c>
      <c r="AB216" t="s">
        <v>48</v>
      </c>
      <c r="AC216">
        <v>0</v>
      </c>
      <c r="AD216">
        <v>0</v>
      </c>
      <c r="AE216" t="s">
        <v>48</v>
      </c>
      <c r="AF216" t="s">
        <v>49</v>
      </c>
    </row>
    <row r="217" spans="1:32" x14ac:dyDescent="0.35">
      <c r="A217" t="s">
        <v>585</v>
      </c>
      <c r="B217" t="s">
        <v>586</v>
      </c>
      <c r="C217" t="s">
        <v>587</v>
      </c>
      <c r="D217" t="s">
        <v>72</v>
      </c>
      <c r="E217" t="s">
        <v>29</v>
      </c>
      <c r="F217">
        <v>59</v>
      </c>
      <c r="G217">
        <v>9</v>
      </c>
      <c r="H217">
        <v>4</v>
      </c>
      <c r="I217">
        <v>2023</v>
      </c>
      <c r="J217" t="s">
        <v>1878</v>
      </c>
      <c r="K217" t="s">
        <v>957</v>
      </c>
      <c r="L217" t="s">
        <v>128</v>
      </c>
      <c r="M217" t="s">
        <v>270</v>
      </c>
      <c r="N217" t="s">
        <v>130</v>
      </c>
      <c r="O217" t="s">
        <v>33</v>
      </c>
      <c r="P217" t="s">
        <v>958</v>
      </c>
      <c r="Q217" t="s">
        <v>958</v>
      </c>
      <c r="R217">
        <v>1</v>
      </c>
      <c r="S217">
        <v>15995</v>
      </c>
      <c r="T217">
        <v>9597</v>
      </c>
      <c r="U217">
        <v>0</v>
      </c>
      <c r="V217">
        <v>6398</v>
      </c>
      <c r="W217" t="s">
        <v>566</v>
      </c>
      <c r="X217" t="s">
        <v>75</v>
      </c>
      <c r="Y217" t="s">
        <v>37</v>
      </c>
      <c r="Z217">
        <v>3438.6538983050846</v>
      </c>
      <c r="AA217" t="s">
        <v>856</v>
      </c>
      <c r="AB217" t="s">
        <v>48</v>
      </c>
      <c r="AC217">
        <v>0</v>
      </c>
      <c r="AD217">
        <v>6398</v>
      </c>
      <c r="AE217" t="s">
        <v>48</v>
      </c>
      <c r="AF217" t="s">
        <v>49</v>
      </c>
    </row>
    <row r="218" spans="1:32" x14ac:dyDescent="0.35">
      <c r="A218" t="s">
        <v>113</v>
      </c>
      <c r="B218" t="s">
        <v>114</v>
      </c>
      <c r="C218" t="s">
        <v>115</v>
      </c>
      <c r="D218" t="s">
        <v>72</v>
      </c>
      <c r="E218" t="s">
        <v>29</v>
      </c>
      <c r="F218">
        <v>66</v>
      </c>
      <c r="G218">
        <v>13</v>
      </c>
      <c r="H218">
        <v>4</v>
      </c>
      <c r="I218">
        <v>2023</v>
      </c>
      <c r="J218" t="s">
        <v>1875</v>
      </c>
      <c r="K218" t="s">
        <v>959</v>
      </c>
      <c r="L218" t="s">
        <v>128</v>
      </c>
      <c r="M218" t="s">
        <v>270</v>
      </c>
      <c r="N218" t="s">
        <v>130</v>
      </c>
      <c r="O218" t="s">
        <v>33</v>
      </c>
      <c r="P218" t="s">
        <v>357</v>
      </c>
      <c r="Q218" t="s">
        <v>357</v>
      </c>
      <c r="R218">
        <v>1</v>
      </c>
      <c r="S218">
        <v>15995</v>
      </c>
      <c r="T218">
        <v>9597</v>
      </c>
      <c r="U218">
        <v>0</v>
      </c>
      <c r="V218">
        <v>6398</v>
      </c>
      <c r="W218" t="s">
        <v>35</v>
      </c>
      <c r="X218" t="s">
        <v>75</v>
      </c>
      <c r="Y218" t="s">
        <v>37</v>
      </c>
      <c r="Z218">
        <v>3438.6538983050846</v>
      </c>
      <c r="AA218" t="s">
        <v>856</v>
      </c>
      <c r="AB218" t="s">
        <v>48</v>
      </c>
      <c r="AC218">
        <v>0</v>
      </c>
      <c r="AD218">
        <v>6398</v>
      </c>
      <c r="AE218" t="s">
        <v>48</v>
      </c>
      <c r="AF218" t="s">
        <v>49</v>
      </c>
    </row>
    <row r="219" spans="1:32" x14ac:dyDescent="0.35">
      <c r="A219" t="s">
        <v>585</v>
      </c>
      <c r="B219" t="s">
        <v>586</v>
      </c>
      <c r="C219" t="s">
        <v>587</v>
      </c>
      <c r="D219" t="s">
        <v>50</v>
      </c>
      <c r="E219" t="s">
        <v>29</v>
      </c>
      <c r="F219">
        <v>101</v>
      </c>
      <c r="G219">
        <v>15</v>
      </c>
      <c r="H219">
        <v>4</v>
      </c>
      <c r="I219">
        <v>2023</v>
      </c>
      <c r="J219" t="s">
        <v>1892</v>
      </c>
      <c r="K219" t="s">
        <v>960</v>
      </c>
      <c r="L219" t="s">
        <v>128</v>
      </c>
      <c r="M219" t="s">
        <v>270</v>
      </c>
      <c r="N219" t="s">
        <v>130</v>
      </c>
      <c r="O219" t="s">
        <v>33</v>
      </c>
      <c r="P219" t="s">
        <v>961</v>
      </c>
      <c r="Q219" t="s">
        <v>939</v>
      </c>
      <c r="R219">
        <v>1</v>
      </c>
      <c r="S219">
        <v>15995</v>
      </c>
      <c r="T219">
        <v>0</v>
      </c>
      <c r="U219">
        <v>0</v>
      </c>
      <c r="V219">
        <v>15995</v>
      </c>
      <c r="W219" t="s">
        <v>566</v>
      </c>
      <c r="X219" t="s">
        <v>53</v>
      </c>
      <c r="Y219" t="s">
        <v>37</v>
      </c>
      <c r="Z219">
        <v>8596.6347457627107</v>
      </c>
      <c r="AA219" t="s">
        <v>722</v>
      </c>
      <c r="AB219" t="s">
        <v>38</v>
      </c>
      <c r="AC219">
        <v>0</v>
      </c>
      <c r="AD219">
        <v>0</v>
      </c>
      <c r="AE219" t="s">
        <v>38</v>
      </c>
      <c r="AF219" t="s">
        <v>49</v>
      </c>
    </row>
    <row r="220" spans="1:32" x14ac:dyDescent="0.35">
      <c r="A220" t="s">
        <v>585</v>
      </c>
      <c r="B220" t="s">
        <v>586</v>
      </c>
      <c r="C220" t="s">
        <v>587</v>
      </c>
      <c r="D220" t="s">
        <v>72</v>
      </c>
      <c r="E220" t="s">
        <v>29</v>
      </c>
      <c r="F220">
        <v>146</v>
      </c>
      <c r="G220">
        <v>21</v>
      </c>
      <c r="H220">
        <v>4</v>
      </c>
      <c r="I220">
        <v>2023</v>
      </c>
      <c r="J220" t="s">
        <v>1877</v>
      </c>
      <c r="K220" t="s">
        <v>962</v>
      </c>
      <c r="L220" t="s">
        <v>128</v>
      </c>
      <c r="M220" t="s">
        <v>408</v>
      </c>
      <c r="N220" t="s">
        <v>130</v>
      </c>
      <c r="O220" t="s">
        <v>33</v>
      </c>
      <c r="P220" t="s">
        <v>357</v>
      </c>
      <c r="Q220" t="s">
        <v>357</v>
      </c>
      <c r="R220">
        <v>1</v>
      </c>
      <c r="S220">
        <v>15995</v>
      </c>
      <c r="T220">
        <v>9597</v>
      </c>
      <c r="U220">
        <v>0</v>
      </c>
      <c r="V220">
        <v>6398</v>
      </c>
      <c r="W220" t="s">
        <v>566</v>
      </c>
      <c r="X220" t="s">
        <v>75</v>
      </c>
      <c r="Y220" t="s">
        <v>37</v>
      </c>
      <c r="Z220">
        <v>3438.6538983050846</v>
      </c>
      <c r="AA220" t="s">
        <v>856</v>
      </c>
      <c r="AB220" t="s">
        <v>48</v>
      </c>
      <c r="AC220">
        <v>0</v>
      </c>
      <c r="AD220">
        <v>0</v>
      </c>
      <c r="AE220" t="s">
        <v>48</v>
      </c>
      <c r="AF220" t="s">
        <v>49</v>
      </c>
    </row>
    <row r="221" spans="1:32" x14ac:dyDescent="0.35">
      <c r="A221" t="s">
        <v>585</v>
      </c>
      <c r="B221" t="s">
        <v>586</v>
      </c>
      <c r="C221" t="s">
        <v>587</v>
      </c>
      <c r="D221" t="s">
        <v>102</v>
      </c>
      <c r="E221" t="s">
        <v>29</v>
      </c>
      <c r="F221">
        <v>152</v>
      </c>
      <c r="G221">
        <v>22</v>
      </c>
      <c r="H221">
        <v>4</v>
      </c>
      <c r="I221">
        <v>2023</v>
      </c>
      <c r="J221" t="s">
        <v>1887</v>
      </c>
      <c r="K221" t="s">
        <v>963</v>
      </c>
      <c r="L221" t="s">
        <v>128</v>
      </c>
      <c r="M221" t="s">
        <v>408</v>
      </c>
      <c r="N221" t="s">
        <v>130</v>
      </c>
      <c r="O221" t="s">
        <v>33</v>
      </c>
      <c r="P221" t="s">
        <v>964</v>
      </c>
      <c r="Q221" t="s">
        <v>965</v>
      </c>
      <c r="R221">
        <v>1</v>
      </c>
      <c r="S221">
        <v>15995</v>
      </c>
      <c r="T221">
        <v>7998</v>
      </c>
      <c r="U221">
        <v>0</v>
      </c>
      <c r="V221">
        <v>7997</v>
      </c>
      <c r="W221" t="s">
        <v>566</v>
      </c>
      <c r="X221" t="s">
        <v>104</v>
      </c>
      <c r="Y221" t="s">
        <v>37</v>
      </c>
      <c r="Z221">
        <v>4298.0486440677969</v>
      </c>
      <c r="AA221" t="s">
        <v>591</v>
      </c>
      <c r="AB221" t="s">
        <v>48</v>
      </c>
      <c r="AC221">
        <v>0</v>
      </c>
      <c r="AD221">
        <v>0</v>
      </c>
      <c r="AE221" t="s">
        <v>48</v>
      </c>
      <c r="AF221" t="s">
        <v>49</v>
      </c>
    </row>
    <row r="222" spans="1:32" x14ac:dyDescent="0.35">
      <c r="A222" t="s">
        <v>668</v>
      </c>
      <c r="B222" t="s">
        <v>669</v>
      </c>
      <c r="C222" t="s">
        <v>670</v>
      </c>
      <c r="D222" t="s">
        <v>72</v>
      </c>
      <c r="E222" t="s">
        <v>29</v>
      </c>
      <c r="F222">
        <v>127</v>
      </c>
      <c r="G222">
        <v>23</v>
      </c>
      <c r="H222">
        <v>4</v>
      </c>
      <c r="I222">
        <v>2023</v>
      </c>
      <c r="J222" t="s">
        <v>1874</v>
      </c>
      <c r="K222" t="s">
        <v>966</v>
      </c>
      <c r="L222" t="s">
        <v>128</v>
      </c>
      <c r="M222" t="s">
        <v>515</v>
      </c>
      <c r="N222" t="s">
        <v>130</v>
      </c>
      <c r="O222" t="s">
        <v>33</v>
      </c>
      <c r="P222" t="s">
        <v>357</v>
      </c>
      <c r="Q222" t="s">
        <v>357</v>
      </c>
      <c r="R222">
        <v>1</v>
      </c>
      <c r="S222">
        <v>15995</v>
      </c>
      <c r="T222">
        <v>9597</v>
      </c>
      <c r="U222">
        <v>0</v>
      </c>
      <c r="V222">
        <v>6398</v>
      </c>
      <c r="W222" t="s">
        <v>566</v>
      </c>
      <c r="X222" t="s">
        <v>75</v>
      </c>
      <c r="Y222" t="s">
        <v>37</v>
      </c>
      <c r="Z222">
        <v>3438.6538983050846</v>
      </c>
      <c r="AA222" t="s">
        <v>856</v>
      </c>
      <c r="AB222" t="s">
        <v>48</v>
      </c>
      <c r="AC222">
        <v>0</v>
      </c>
      <c r="AD222">
        <v>0</v>
      </c>
      <c r="AE222" t="s">
        <v>48</v>
      </c>
      <c r="AF222" t="s">
        <v>49</v>
      </c>
    </row>
    <row r="223" spans="1:32" x14ac:dyDescent="0.35">
      <c r="A223" t="s">
        <v>825</v>
      </c>
      <c r="B223" t="s">
        <v>826</v>
      </c>
      <c r="C223" t="s">
        <v>827</v>
      </c>
      <c r="D223" t="s">
        <v>50</v>
      </c>
      <c r="E223" t="s">
        <v>29</v>
      </c>
      <c r="F223">
        <v>11</v>
      </c>
      <c r="G223">
        <v>6</v>
      </c>
      <c r="H223">
        <v>4</v>
      </c>
      <c r="I223">
        <v>2023</v>
      </c>
      <c r="J223" t="s">
        <v>1890</v>
      </c>
      <c r="K223" t="s">
        <v>973</v>
      </c>
      <c r="L223" t="s">
        <v>128</v>
      </c>
      <c r="M223" t="s">
        <v>129</v>
      </c>
      <c r="N223" t="s">
        <v>130</v>
      </c>
      <c r="O223" t="s">
        <v>33</v>
      </c>
      <c r="P223" t="s">
        <v>974</v>
      </c>
      <c r="Q223" t="s">
        <v>975</v>
      </c>
      <c r="R223">
        <v>1</v>
      </c>
      <c r="S223">
        <v>15495</v>
      </c>
      <c r="T223">
        <v>6198</v>
      </c>
      <c r="U223">
        <v>0</v>
      </c>
      <c r="V223">
        <v>9297</v>
      </c>
      <c r="W223" t="s">
        <v>566</v>
      </c>
      <c r="X223" t="s">
        <v>53</v>
      </c>
      <c r="Y223" t="s">
        <v>37</v>
      </c>
      <c r="Z223">
        <v>4996.7435593220343</v>
      </c>
      <c r="AA223" t="s">
        <v>722</v>
      </c>
      <c r="AB223" t="s">
        <v>48</v>
      </c>
      <c r="AC223">
        <v>0</v>
      </c>
      <c r="AD223">
        <v>9297</v>
      </c>
      <c r="AE223" t="s">
        <v>48</v>
      </c>
      <c r="AF223" t="s">
        <v>49</v>
      </c>
    </row>
    <row r="224" spans="1:32" x14ac:dyDescent="0.35">
      <c r="A224" t="s">
        <v>585</v>
      </c>
      <c r="B224" t="s">
        <v>586</v>
      </c>
      <c r="C224" t="s">
        <v>587</v>
      </c>
      <c r="D224" t="s">
        <v>50</v>
      </c>
      <c r="E224" t="s">
        <v>29</v>
      </c>
      <c r="F224">
        <v>41</v>
      </c>
      <c r="G224">
        <v>8</v>
      </c>
      <c r="H224">
        <v>4</v>
      </c>
      <c r="I224">
        <v>2023</v>
      </c>
      <c r="J224" t="s">
        <v>1880</v>
      </c>
      <c r="K224" t="s">
        <v>976</v>
      </c>
      <c r="L224" t="s">
        <v>128</v>
      </c>
      <c r="M224" t="s">
        <v>129</v>
      </c>
      <c r="N224" t="s">
        <v>130</v>
      </c>
      <c r="O224" t="s">
        <v>33</v>
      </c>
      <c r="P224" t="s">
        <v>977</v>
      </c>
      <c r="Q224" t="s">
        <v>978</v>
      </c>
      <c r="R224">
        <v>1</v>
      </c>
      <c r="S224">
        <v>15495</v>
      </c>
      <c r="T224">
        <v>3099</v>
      </c>
      <c r="U224">
        <v>0</v>
      </c>
      <c r="V224">
        <v>12396</v>
      </c>
      <c r="W224" t="s">
        <v>566</v>
      </c>
      <c r="X224" t="s">
        <v>53</v>
      </c>
      <c r="Y224" t="s">
        <v>37</v>
      </c>
      <c r="Z224">
        <v>6662.3247457627112</v>
      </c>
      <c r="AA224" t="s">
        <v>722</v>
      </c>
      <c r="AB224" t="s">
        <v>48</v>
      </c>
      <c r="AC224">
        <v>12396</v>
      </c>
      <c r="AD224">
        <v>0</v>
      </c>
      <c r="AE224" t="s">
        <v>48</v>
      </c>
      <c r="AF224" t="s">
        <v>49</v>
      </c>
    </row>
    <row r="225" spans="1:32" x14ac:dyDescent="0.35">
      <c r="A225" t="s">
        <v>25</v>
      </c>
      <c r="B225" t="s">
        <v>26</v>
      </c>
      <c r="C225" t="s">
        <v>27</v>
      </c>
      <c r="D225" t="s">
        <v>72</v>
      </c>
      <c r="E225" t="s">
        <v>29</v>
      </c>
      <c r="F225">
        <v>163</v>
      </c>
      <c r="G225">
        <v>15</v>
      </c>
      <c r="H225">
        <v>4</v>
      </c>
      <c r="I225">
        <v>2023</v>
      </c>
      <c r="J225" t="s">
        <v>1892</v>
      </c>
      <c r="K225" t="s">
        <v>979</v>
      </c>
      <c r="L225" t="s">
        <v>128</v>
      </c>
      <c r="M225" t="s">
        <v>270</v>
      </c>
      <c r="N225" t="s">
        <v>130</v>
      </c>
      <c r="O225" t="s">
        <v>33</v>
      </c>
      <c r="P225" t="s">
        <v>394</v>
      </c>
      <c r="Q225" t="s">
        <v>394</v>
      </c>
      <c r="R225">
        <v>1</v>
      </c>
      <c r="S225">
        <v>15495</v>
      </c>
      <c r="T225">
        <v>9297</v>
      </c>
      <c r="U225">
        <v>0</v>
      </c>
      <c r="V225">
        <v>6198</v>
      </c>
      <c r="W225" t="s">
        <v>35</v>
      </c>
      <c r="X225" t="s">
        <v>75</v>
      </c>
      <c r="Y225" t="s">
        <v>37</v>
      </c>
      <c r="Z225">
        <v>3331.1623728813556</v>
      </c>
      <c r="AA225" t="s">
        <v>856</v>
      </c>
      <c r="AB225" t="s">
        <v>48</v>
      </c>
      <c r="AC225">
        <v>0</v>
      </c>
      <c r="AD225">
        <v>0</v>
      </c>
      <c r="AE225" t="s">
        <v>48</v>
      </c>
      <c r="AF225" t="s">
        <v>49</v>
      </c>
    </row>
    <row r="226" spans="1:32" x14ac:dyDescent="0.35">
      <c r="A226" t="s">
        <v>668</v>
      </c>
      <c r="B226" t="s">
        <v>669</v>
      </c>
      <c r="C226" t="s">
        <v>670</v>
      </c>
      <c r="D226" t="s">
        <v>50</v>
      </c>
      <c r="E226" t="s">
        <v>29</v>
      </c>
      <c r="F226">
        <v>116</v>
      </c>
      <c r="G226">
        <v>22</v>
      </c>
      <c r="H226">
        <v>4</v>
      </c>
      <c r="I226">
        <v>2023</v>
      </c>
      <c r="J226" t="s">
        <v>1887</v>
      </c>
      <c r="K226" t="s">
        <v>980</v>
      </c>
      <c r="L226" t="s">
        <v>128</v>
      </c>
      <c r="M226" t="s">
        <v>408</v>
      </c>
      <c r="N226" t="s">
        <v>130</v>
      </c>
      <c r="O226" t="s">
        <v>33</v>
      </c>
      <c r="P226" t="s">
        <v>977</v>
      </c>
      <c r="Q226" t="s">
        <v>978</v>
      </c>
      <c r="R226">
        <v>1</v>
      </c>
      <c r="S226">
        <v>15495</v>
      </c>
      <c r="T226">
        <v>3099</v>
      </c>
      <c r="U226">
        <v>0</v>
      </c>
      <c r="V226">
        <v>12396</v>
      </c>
      <c r="W226" t="s">
        <v>566</v>
      </c>
      <c r="X226" t="s">
        <v>53</v>
      </c>
      <c r="Y226" t="s">
        <v>37</v>
      </c>
      <c r="Z226">
        <v>6662.3247457627112</v>
      </c>
      <c r="AA226" t="s">
        <v>722</v>
      </c>
      <c r="AB226" t="s">
        <v>48</v>
      </c>
      <c r="AC226">
        <v>12396</v>
      </c>
      <c r="AD226">
        <v>0</v>
      </c>
      <c r="AE226" t="s">
        <v>48</v>
      </c>
      <c r="AF226" t="s">
        <v>49</v>
      </c>
    </row>
    <row r="227" spans="1:32" x14ac:dyDescent="0.35">
      <c r="A227" t="s">
        <v>568</v>
      </c>
      <c r="B227" t="s">
        <v>569</v>
      </c>
      <c r="C227" t="s">
        <v>570</v>
      </c>
      <c r="D227" t="s">
        <v>44</v>
      </c>
      <c r="E227" t="s">
        <v>29</v>
      </c>
      <c r="F227">
        <v>11</v>
      </c>
      <c r="G227">
        <v>2</v>
      </c>
      <c r="H227">
        <v>4</v>
      </c>
      <c r="I227">
        <v>2023</v>
      </c>
      <c r="J227" t="s">
        <v>1888</v>
      </c>
      <c r="K227" t="s">
        <v>997</v>
      </c>
      <c r="L227" t="s">
        <v>128</v>
      </c>
      <c r="M227" t="s">
        <v>129</v>
      </c>
      <c r="N227" t="s">
        <v>130</v>
      </c>
      <c r="O227" t="s">
        <v>33</v>
      </c>
      <c r="P227" t="s">
        <v>86</v>
      </c>
      <c r="Q227" t="s">
        <v>87</v>
      </c>
      <c r="R227">
        <v>1</v>
      </c>
      <c r="S227">
        <v>14995</v>
      </c>
      <c r="T227">
        <v>4498</v>
      </c>
      <c r="U227">
        <v>0</v>
      </c>
      <c r="V227">
        <v>10497</v>
      </c>
      <c r="W227" t="s">
        <v>566</v>
      </c>
      <c r="X227" t="s">
        <v>47</v>
      </c>
      <c r="Y227" t="s">
        <v>37</v>
      </c>
      <c r="Z227">
        <v>5641.6927118644071</v>
      </c>
      <c r="AA227" t="s">
        <v>847</v>
      </c>
      <c r="AB227" t="s">
        <v>48</v>
      </c>
      <c r="AC227">
        <v>0</v>
      </c>
      <c r="AD227">
        <v>8997</v>
      </c>
      <c r="AE227" t="s">
        <v>48</v>
      </c>
      <c r="AF227" t="s">
        <v>49</v>
      </c>
    </row>
    <row r="228" spans="1:32" x14ac:dyDescent="0.35">
      <c r="A228" t="s">
        <v>943</v>
      </c>
      <c r="B228" t="s">
        <v>944</v>
      </c>
      <c r="C228" t="s">
        <v>945</v>
      </c>
      <c r="D228" t="s">
        <v>50</v>
      </c>
      <c r="E228" t="s">
        <v>29</v>
      </c>
      <c r="F228">
        <v>9</v>
      </c>
      <c r="G228">
        <v>3</v>
      </c>
      <c r="H228">
        <v>4</v>
      </c>
      <c r="I228">
        <v>2023</v>
      </c>
      <c r="J228" t="s">
        <v>1885</v>
      </c>
      <c r="K228" t="s">
        <v>998</v>
      </c>
      <c r="L228" t="s">
        <v>128</v>
      </c>
      <c r="M228" t="s">
        <v>129</v>
      </c>
      <c r="N228" t="s">
        <v>130</v>
      </c>
      <c r="O228" t="s">
        <v>33</v>
      </c>
      <c r="P228" t="s">
        <v>999</v>
      </c>
      <c r="Q228" t="s">
        <v>1000</v>
      </c>
      <c r="R228">
        <v>1</v>
      </c>
      <c r="S228">
        <v>14995</v>
      </c>
      <c r="T228">
        <v>0</v>
      </c>
      <c r="U228">
        <v>0</v>
      </c>
      <c r="V228">
        <v>14995</v>
      </c>
      <c r="W228" t="s">
        <v>566</v>
      </c>
      <c r="X228" t="s">
        <v>53</v>
      </c>
      <c r="Y228" t="s">
        <v>37</v>
      </c>
      <c r="Z228">
        <v>8059.1771186440674</v>
      </c>
      <c r="AA228" t="s">
        <v>722</v>
      </c>
      <c r="AB228" t="s">
        <v>38</v>
      </c>
      <c r="AC228">
        <v>0</v>
      </c>
      <c r="AD228">
        <v>0</v>
      </c>
      <c r="AE228" t="s">
        <v>38</v>
      </c>
      <c r="AF228" t="s">
        <v>49</v>
      </c>
    </row>
    <row r="229" spans="1:32" x14ac:dyDescent="0.35">
      <c r="A229" t="s">
        <v>704</v>
      </c>
      <c r="B229" t="s">
        <v>705</v>
      </c>
      <c r="C229" t="s">
        <v>706</v>
      </c>
      <c r="D229" t="s">
        <v>50</v>
      </c>
      <c r="E229" t="s">
        <v>29</v>
      </c>
      <c r="F229">
        <v>12</v>
      </c>
      <c r="G229">
        <v>3</v>
      </c>
      <c r="H229">
        <v>4</v>
      </c>
      <c r="I229">
        <v>2023</v>
      </c>
      <c r="J229" t="s">
        <v>1885</v>
      </c>
      <c r="K229" t="s">
        <v>1001</v>
      </c>
      <c r="L229" t="s">
        <v>128</v>
      </c>
      <c r="M229" t="s">
        <v>129</v>
      </c>
      <c r="N229" t="s">
        <v>130</v>
      </c>
      <c r="O229" t="s">
        <v>33</v>
      </c>
      <c r="P229" t="s">
        <v>992</v>
      </c>
      <c r="Q229" t="s">
        <v>993</v>
      </c>
      <c r="R229">
        <v>1</v>
      </c>
      <c r="S229">
        <v>14995</v>
      </c>
      <c r="T229">
        <v>0</v>
      </c>
      <c r="U229">
        <v>0</v>
      </c>
      <c r="V229">
        <v>14995</v>
      </c>
      <c r="W229" t="s">
        <v>566</v>
      </c>
      <c r="X229" t="s">
        <v>53</v>
      </c>
      <c r="Y229" t="s">
        <v>37</v>
      </c>
      <c r="Z229">
        <v>8059.1771186440674</v>
      </c>
      <c r="AA229" t="s">
        <v>722</v>
      </c>
      <c r="AB229" t="s">
        <v>38</v>
      </c>
      <c r="AC229">
        <v>0</v>
      </c>
      <c r="AD229">
        <v>0</v>
      </c>
      <c r="AE229" t="s">
        <v>38</v>
      </c>
      <c r="AF229" t="s">
        <v>49</v>
      </c>
    </row>
    <row r="230" spans="1:32" x14ac:dyDescent="0.35">
      <c r="A230" t="s">
        <v>143</v>
      </c>
      <c r="B230" t="s">
        <v>144</v>
      </c>
      <c r="C230" t="s">
        <v>145</v>
      </c>
      <c r="D230" t="s">
        <v>44</v>
      </c>
      <c r="E230" t="s">
        <v>29</v>
      </c>
      <c r="F230">
        <v>8</v>
      </c>
      <c r="G230">
        <v>3</v>
      </c>
      <c r="H230">
        <v>4</v>
      </c>
      <c r="I230">
        <v>2023</v>
      </c>
      <c r="J230" t="s">
        <v>1885</v>
      </c>
      <c r="K230" t="s">
        <v>1002</v>
      </c>
      <c r="L230" t="s">
        <v>128</v>
      </c>
      <c r="M230" t="s">
        <v>129</v>
      </c>
      <c r="N230" t="s">
        <v>130</v>
      </c>
      <c r="O230" t="s">
        <v>33</v>
      </c>
      <c r="P230" t="s">
        <v>159</v>
      </c>
      <c r="Q230" t="s">
        <v>160</v>
      </c>
      <c r="R230">
        <v>1</v>
      </c>
      <c r="S230">
        <v>14995</v>
      </c>
      <c r="T230">
        <v>0</v>
      </c>
      <c r="U230">
        <v>0</v>
      </c>
      <c r="V230">
        <v>14995</v>
      </c>
      <c r="W230" t="s">
        <v>35</v>
      </c>
      <c r="X230" t="s">
        <v>55</v>
      </c>
      <c r="Y230" t="s">
        <v>37</v>
      </c>
      <c r="Z230">
        <v>8059.1771186440674</v>
      </c>
      <c r="AA230" t="s">
        <v>724</v>
      </c>
      <c r="AB230" t="s">
        <v>38</v>
      </c>
      <c r="AC230">
        <v>0</v>
      </c>
      <c r="AD230">
        <v>0</v>
      </c>
      <c r="AE230" t="s">
        <v>38</v>
      </c>
      <c r="AF230" t="s">
        <v>49</v>
      </c>
    </row>
    <row r="231" spans="1:32" x14ac:dyDescent="0.35">
      <c r="A231" t="s">
        <v>668</v>
      </c>
      <c r="B231" t="s">
        <v>669</v>
      </c>
      <c r="C231" t="s">
        <v>670</v>
      </c>
      <c r="D231" t="s">
        <v>44</v>
      </c>
      <c r="E231" t="s">
        <v>29</v>
      </c>
      <c r="F231">
        <v>23</v>
      </c>
      <c r="G231">
        <v>4</v>
      </c>
      <c r="H231">
        <v>4</v>
      </c>
      <c r="I231">
        <v>2023</v>
      </c>
      <c r="J231" t="s">
        <v>1889</v>
      </c>
      <c r="K231" t="s">
        <v>1003</v>
      </c>
      <c r="L231" t="s">
        <v>128</v>
      </c>
      <c r="M231" t="s">
        <v>129</v>
      </c>
      <c r="N231" t="s">
        <v>130</v>
      </c>
      <c r="O231" t="s">
        <v>33</v>
      </c>
      <c r="P231" t="s">
        <v>159</v>
      </c>
      <c r="Q231" t="s">
        <v>160</v>
      </c>
      <c r="R231">
        <v>1</v>
      </c>
      <c r="S231">
        <v>14995</v>
      </c>
      <c r="T231">
        <v>0</v>
      </c>
      <c r="U231">
        <v>995</v>
      </c>
      <c r="V231">
        <v>14995</v>
      </c>
      <c r="W231" t="s">
        <v>566</v>
      </c>
      <c r="X231" t="s">
        <v>55</v>
      </c>
      <c r="Y231" t="s">
        <v>37</v>
      </c>
      <c r="Z231">
        <v>8059.1771186440674</v>
      </c>
      <c r="AA231" t="s">
        <v>724</v>
      </c>
      <c r="AB231" t="s">
        <v>38</v>
      </c>
      <c r="AC231">
        <v>0</v>
      </c>
      <c r="AD231">
        <v>0</v>
      </c>
      <c r="AE231" t="s">
        <v>38</v>
      </c>
      <c r="AF231" t="s">
        <v>49</v>
      </c>
    </row>
    <row r="232" spans="1:32" x14ac:dyDescent="0.35">
      <c r="A232" t="s">
        <v>585</v>
      </c>
      <c r="B232" t="s">
        <v>586</v>
      </c>
      <c r="C232" t="s">
        <v>587</v>
      </c>
      <c r="D232" t="s">
        <v>50</v>
      </c>
      <c r="E232" t="s">
        <v>29</v>
      </c>
      <c r="F232">
        <v>21</v>
      </c>
      <c r="G232">
        <v>4</v>
      </c>
      <c r="H232">
        <v>4</v>
      </c>
      <c r="I232">
        <v>2023</v>
      </c>
      <c r="J232" t="s">
        <v>1889</v>
      </c>
      <c r="K232" t="s">
        <v>1004</v>
      </c>
      <c r="L232" t="s">
        <v>128</v>
      </c>
      <c r="M232" t="s">
        <v>129</v>
      </c>
      <c r="N232" t="s">
        <v>130</v>
      </c>
      <c r="O232" t="s">
        <v>33</v>
      </c>
      <c r="P232" t="s">
        <v>1005</v>
      </c>
      <c r="Q232" t="s">
        <v>1006</v>
      </c>
      <c r="R232">
        <v>1</v>
      </c>
      <c r="S232">
        <v>14995</v>
      </c>
      <c r="T232">
        <v>0</v>
      </c>
      <c r="U232">
        <v>1500</v>
      </c>
      <c r="V232">
        <v>14995</v>
      </c>
      <c r="W232" t="s">
        <v>566</v>
      </c>
      <c r="X232" t="s">
        <v>53</v>
      </c>
      <c r="Y232" t="s">
        <v>37</v>
      </c>
      <c r="Z232">
        <v>8059.1771186440674</v>
      </c>
      <c r="AA232" t="s">
        <v>722</v>
      </c>
      <c r="AB232" t="s">
        <v>38</v>
      </c>
      <c r="AC232">
        <v>0</v>
      </c>
      <c r="AD232">
        <v>0</v>
      </c>
      <c r="AE232" t="s">
        <v>38</v>
      </c>
      <c r="AF232" t="s">
        <v>49</v>
      </c>
    </row>
    <row r="233" spans="1:32" x14ac:dyDescent="0.35">
      <c r="A233" t="s">
        <v>113</v>
      </c>
      <c r="B233" t="s">
        <v>114</v>
      </c>
      <c r="C233" t="s">
        <v>115</v>
      </c>
      <c r="D233" t="s">
        <v>50</v>
      </c>
      <c r="E233" t="s">
        <v>29</v>
      </c>
      <c r="F233">
        <v>17</v>
      </c>
      <c r="G233">
        <v>4</v>
      </c>
      <c r="H233">
        <v>4</v>
      </c>
      <c r="I233">
        <v>2023</v>
      </c>
      <c r="J233" t="s">
        <v>1889</v>
      </c>
      <c r="K233" t="s">
        <v>1007</v>
      </c>
      <c r="L233" t="s">
        <v>128</v>
      </c>
      <c r="M233" t="s">
        <v>129</v>
      </c>
      <c r="N233" t="s">
        <v>130</v>
      </c>
      <c r="O233" t="s">
        <v>33</v>
      </c>
      <c r="P233" t="s">
        <v>173</v>
      </c>
      <c r="Q233" t="s">
        <v>174</v>
      </c>
      <c r="R233">
        <v>1</v>
      </c>
      <c r="S233">
        <v>14995</v>
      </c>
      <c r="T233">
        <v>0</v>
      </c>
      <c r="U233">
        <v>0</v>
      </c>
      <c r="V233">
        <v>14995</v>
      </c>
      <c r="W233" t="s">
        <v>35</v>
      </c>
      <c r="X233" t="s">
        <v>53</v>
      </c>
      <c r="Y233" t="s">
        <v>37</v>
      </c>
      <c r="Z233">
        <v>8059.1771186440674</v>
      </c>
      <c r="AA233" t="s">
        <v>722</v>
      </c>
      <c r="AB233" t="s">
        <v>38</v>
      </c>
      <c r="AC233">
        <v>0</v>
      </c>
      <c r="AD233">
        <v>0</v>
      </c>
      <c r="AE233" t="s">
        <v>38</v>
      </c>
      <c r="AF233" t="s">
        <v>49</v>
      </c>
    </row>
    <row r="234" spans="1:32" x14ac:dyDescent="0.35">
      <c r="A234" t="s">
        <v>668</v>
      </c>
      <c r="B234" t="s">
        <v>669</v>
      </c>
      <c r="C234" t="s">
        <v>670</v>
      </c>
      <c r="D234" t="s">
        <v>44</v>
      </c>
      <c r="E234" t="s">
        <v>29</v>
      </c>
      <c r="F234">
        <v>26</v>
      </c>
      <c r="G234">
        <v>5</v>
      </c>
      <c r="H234">
        <v>4</v>
      </c>
      <c r="I234">
        <v>2023</v>
      </c>
      <c r="J234" t="s">
        <v>1883</v>
      </c>
      <c r="K234" t="s">
        <v>1008</v>
      </c>
      <c r="L234" t="s">
        <v>128</v>
      </c>
      <c r="M234" t="s">
        <v>129</v>
      </c>
      <c r="N234" t="s">
        <v>130</v>
      </c>
      <c r="O234" t="s">
        <v>33</v>
      </c>
      <c r="P234" t="s">
        <v>385</v>
      </c>
      <c r="Q234" t="s">
        <v>386</v>
      </c>
      <c r="R234">
        <v>1</v>
      </c>
      <c r="S234">
        <v>14995</v>
      </c>
      <c r="T234">
        <v>0</v>
      </c>
      <c r="U234">
        <v>0</v>
      </c>
      <c r="V234">
        <v>14995</v>
      </c>
      <c r="W234" t="s">
        <v>566</v>
      </c>
      <c r="X234" t="s">
        <v>55</v>
      </c>
      <c r="Y234" t="s">
        <v>37</v>
      </c>
      <c r="Z234">
        <v>8059.1771186440674</v>
      </c>
      <c r="AA234" t="s">
        <v>724</v>
      </c>
      <c r="AB234" t="s">
        <v>38</v>
      </c>
      <c r="AC234">
        <v>13495.5</v>
      </c>
      <c r="AD234">
        <v>0</v>
      </c>
      <c r="AE234" t="s">
        <v>38</v>
      </c>
      <c r="AF234" t="s">
        <v>49</v>
      </c>
    </row>
    <row r="235" spans="1:32" x14ac:dyDescent="0.35">
      <c r="A235" t="s">
        <v>585</v>
      </c>
      <c r="B235" t="s">
        <v>586</v>
      </c>
      <c r="C235" t="s">
        <v>587</v>
      </c>
      <c r="D235" t="s">
        <v>50</v>
      </c>
      <c r="E235" t="s">
        <v>29</v>
      </c>
      <c r="F235">
        <v>29</v>
      </c>
      <c r="G235">
        <v>6</v>
      </c>
      <c r="H235">
        <v>4</v>
      </c>
      <c r="I235">
        <v>2023</v>
      </c>
      <c r="J235" t="s">
        <v>1890</v>
      </c>
      <c r="K235" t="s">
        <v>1009</v>
      </c>
      <c r="L235" t="s">
        <v>128</v>
      </c>
      <c r="M235" t="s">
        <v>129</v>
      </c>
      <c r="N235" t="s">
        <v>130</v>
      </c>
      <c r="O235" t="s">
        <v>33</v>
      </c>
      <c r="P235" t="s">
        <v>992</v>
      </c>
      <c r="Q235" t="s">
        <v>993</v>
      </c>
      <c r="R235">
        <v>1</v>
      </c>
      <c r="S235">
        <v>14995</v>
      </c>
      <c r="T235">
        <v>0</v>
      </c>
      <c r="U235">
        <v>1500</v>
      </c>
      <c r="V235">
        <v>14995</v>
      </c>
      <c r="W235" t="s">
        <v>566</v>
      </c>
      <c r="X235" t="s">
        <v>53</v>
      </c>
      <c r="Y235" t="s">
        <v>37</v>
      </c>
      <c r="Z235">
        <v>8059.1771186440674</v>
      </c>
      <c r="AA235" t="s">
        <v>722</v>
      </c>
      <c r="AB235" t="s">
        <v>38</v>
      </c>
      <c r="AC235">
        <v>0</v>
      </c>
      <c r="AD235">
        <v>0</v>
      </c>
      <c r="AE235" t="s">
        <v>38</v>
      </c>
      <c r="AF235" t="s">
        <v>49</v>
      </c>
    </row>
    <row r="236" spans="1:32" x14ac:dyDescent="0.35">
      <c r="A236" t="s">
        <v>63</v>
      </c>
      <c r="B236" t="s">
        <v>64</v>
      </c>
      <c r="C236" t="s">
        <v>65</v>
      </c>
      <c r="D236" t="s">
        <v>72</v>
      </c>
      <c r="E236" t="s">
        <v>29</v>
      </c>
      <c r="F236">
        <v>40</v>
      </c>
      <c r="G236">
        <v>6</v>
      </c>
      <c r="H236">
        <v>4</v>
      </c>
      <c r="I236">
        <v>2023</v>
      </c>
      <c r="J236" t="s">
        <v>1890</v>
      </c>
      <c r="K236" t="s">
        <v>1010</v>
      </c>
      <c r="L236" t="s">
        <v>128</v>
      </c>
      <c r="M236" t="s">
        <v>129</v>
      </c>
      <c r="N236" t="s">
        <v>130</v>
      </c>
      <c r="O236" t="s">
        <v>33</v>
      </c>
      <c r="P236" t="s">
        <v>198</v>
      </c>
      <c r="Q236" t="s">
        <v>199</v>
      </c>
      <c r="R236">
        <v>1</v>
      </c>
      <c r="S236">
        <v>14995</v>
      </c>
      <c r="T236">
        <v>0</v>
      </c>
      <c r="U236">
        <v>1500</v>
      </c>
      <c r="V236">
        <v>14995</v>
      </c>
      <c r="W236" t="s">
        <v>35</v>
      </c>
      <c r="X236" t="s">
        <v>75</v>
      </c>
      <c r="Y236" t="s">
        <v>37</v>
      </c>
      <c r="Z236">
        <v>8059.1771186440674</v>
      </c>
      <c r="AA236" t="s">
        <v>856</v>
      </c>
      <c r="AB236" t="s">
        <v>38</v>
      </c>
      <c r="AC236">
        <v>8997</v>
      </c>
      <c r="AD236">
        <v>0</v>
      </c>
      <c r="AE236" t="s">
        <v>38</v>
      </c>
      <c r="AF236" t="s">
        <v>49</v>
      </c>
    </row>
    <row r="237" spans="1:32" x14ac:dyDescent="0.35">
      <c r="A237" t="s">
        <v>63</v>
      </c>
      <c r="B237" t="s">
        <v>64</v>
      </c>
      <c r="C237" t="s">
        <v>65</v>
      </c>
      <c r="D237" t="s">
        <v>44</v>
      </c>
      <c r="E237" t="s">
        <v>29</v>
      </c>
      <c r="F237">
        <v>50</v>
      </c>
      <c r="G237">
        <v>7</v>
      </c>
      <c r="H237">
        <v>4</v>
      </c>
      <c r="I237">
        <v>2023</v>
      </c>
      <c r="J237" t="s">
        <v>1879</v>
      </c>
      <c r="K237" t="s">
        <v>1011</v>
      </c>
      <c r="L237" t="s">
        <v>128</v>
      </c>
      <c r="M237" t="s">
        <v>129</v>
      </c>
      <c r="N237" t="s">
        <v>130</v>
      </c>
      <c r="O237" t="s">
        <v>33</v>
      </c>
      <c r="P237" t="s">
        <v>213</v>
      </c>
      <c r="Q237" t="s">
        <v>214</v>
      </c>
      <c r="R237">
        <v>1</v>
      </c>
      <c r="S237">
        <v>14995</v>
      </c>
      <c r="T237">
        <v>5998</v>
      </c>
      <c r="U237">
        <v>0</v>
      </c>
      <c r="V237">
        <v>8997</v>
      </c>
      <c r="W237" t="s">
        <v>35</v>
      </c>
      <c r="X237" t="s">
        <v>55</v>
      </c>
      <c r="Y237" t="s">
        <v>37</v>
      </c>
      <c r="Z237">
        <v>4835.5062711864412</v>
      </c>
      <c r="AA237" t="s">
        <v>724</v>
      </c>
      <c r="AB237" t="s">
        <v>48</v>
      </c>
      <c r="AC237">
        <v>0</v>
      </c>
      <c r="AD237">
        <v>8997</v>
      </c>
      <c r="AE237" t="s">
        <v>48</v>
      </c>
      <c r="AF237" t="s">
        <v>49</v>
      </c>
    </row>
    <row r="238" spans="1:32" x14ac:dyDescent="0.35">
      <c r="A238" t="s">
        <v>113</v>
      </c>
      <c r="B238" t="s">
        <v>114</v>
      </c>
      <c r="C238" t="s">
        <v>115</v>
      </c>
      <c r="D238" t="s">
        <v>44</v>
      </c>
      <c r="E238" t="s">
        <v>29</v>
      </c>
      <c r="F238">
        <v>34</v>
      </c>
      <c r="G238">
        <v>7</v>
      </c>
      <c r="H238">
        <v>4</v>
      </c>
      <c r="I238">
        <v>2023</v>
      </c>
      <c r="J238" t="s">
        <v>1879</v>
      </c>
      <c r="K238" t="s">
        <v>1012</v>
      </c>
      <c r="L238" t="s">
        <v>128</v>
      </c>
      <c r="M238" t="s">
        <v>129</v>
      </c>
      <c r="N238" t="s">
        <v>130</v>
      </c>
      <c r="O238" t="s">
        <v>33</v>
      </c>
      <c r="P238" t="s">
        <v>216</v>
      </c>
      <c r="Q238" t="s">
        <v>217</v>
      </c>
      <c r="R238">
        <v>1</v>
      </c>
      <c r="S238">
        <v>14995</v>
      </c>
      <c r="T238">
        <v>5998</v>
      </c>
      <c r="U238">
        <v>0</v>
      </c>
      <c r="V238">
        <v>8997</v>
      </c>
      <c r="W238" t="s">
        <v>35</v>
      </c>
      <c r="X238" t="s">
        <v>55</v>
      </c>
      <c r="Y238" t="s">
        <v>37</v>
      </c>
      <c r="Z238">
        <v>4835.5062711864412</v>
      </c>
      <c r="AA238" t="s">
        <v>724</v>
      </c>
      <c r="AB238" t="s">
        <v>48</v>
      </c>
      <c r="AC238">
        <v>0</v>
      </c>
      <c r="AD238">
        <v>8997</v>
      </c>
      <c r="AE238" t="s">
        <v>48</v>
      </c>
      <c r="AF238" t="s">
        <v>49</v>
      </c>
    </row>
    <row r="239" spans="1:32" x14ac:dyDescent="0.35">
      <c r="A239" t="s">
        <v>575</v>
      </c>
      <c r="B239" t="s">
        <v>576</v>
      </c>
      <c r="C239" t="s">
        <v>577</v>
      </c>
      <c r="D239" t="s">
        <v>72</v>
      </c>
      <c r="E239" t="s">
        <v>29</v>
      </c>
      <c r="F239">
        <v>121</v>
      </c>
      <c r="G239">
        <v>7</v>
      </c>
      <c r="H239">
        <v>4</v>
      </c>
      <c r="I239">
        <v>2023</v>
      </c>
      <c r="J239" t="s">
        <v>1879</v>
      </c>
      <c r="K239" t="s">
        <v>1013</v>
      </c>
      <c r="L239" t="s">
        <v>128</v>
      </c>
      <c r="M239" t="s">
        <v>129</v>
      </c>
      <c r="N239" t="s">
        <v>130</v>
      </c>
      <c r="O239" t="s">
        <v>33</v>
      </c>
      <c r="P239" t="s">
        <v>292</v>
      </c>
      <c r="Q239" t="s">
        <v>293</v>
      </c>
      <c r="R239">
        <v>1</v>
      </c>
      <c r="S239">
        <v>14995</v>
      </c>
      <c r="T239">
        <v>0</v>
      </c>
      <c r="U239">
        <v>0</v>
      </c>
      <c r="V239">
        <v>14995</v>
      </c>
      <c r="W239" t="s">
        <v>566</v>
      </c>
      <c r="X239" t="s">
        <v>75</v>
      </c>
      <c r="Y239" t="s">
        <v>37</v>
      </c>
      <c r="Z239">
        <v>8059.1771186440674</v>
      </c>
      <c r="AA239" t="s">
        <v>856</v>
      </c>
      <c r="AB239" t="s">
        <v>38</v>
      </c>
      <c r="AC239">
        <v>8997</v>
      </c>
      <c r="AD239">
        <v>0</v>
      </c>
      <c r="AE239" t="s">
        <v>38</v>
      </c>
      <c r="AF239" t="s">
        <v>49</v>
      </c>
    </row>
    <row r="240" spans="1:32" x14ac:dyDescent="0.35">
      <c r="A240" t="s">
        <v>585</v>
      </c>
      <c r="B240" t="s">
        <v>586</v>
      </c>
      <c r="C240" t="s">
        <v>587</v>
      </c>
      <c r="D240" t="s">
        <v>50</v>
      </c>
      <c r="E240" t="s">
        <v>29</v>
      </c>
      <c r="F240">
        <v>40</v>
      </c>
      <c r="G240">
        <v>8</v>
      </c>
      <c r="H240">
        <v>4</v>
      </c>
      <c r="I240">
        <v>2023</v>
      </c>
      <c r="J240" t="s">
        <v>1880</v>
      </c>
      <c r="K240" t="s">
        <v>1014</v>
      </c>
      <c r="L240" t="s">
        <v>128</v>
      </c>
      <c r="M240" t="s">
        <v>129</v>
      </c>
      <c r="N240" t="s">
        <v>130</v>
      </c>
      <c r="O240" t="s">
        <v>33</v>
      </c>
      <c r="P240" t="s">
        <v>1015</v>
      </c>
      <c r="Q240" t="s">
        <v>1016</v>
      </c>
      <c r="R240">
        <v>1</v>
      </c>
      <c r="S240">
        <v>14995</v>
      </c>
      <c r="T240">
        <v>4498</v>
      </c>
      <c r="U240">
        <v>0</v>
      </c>
      <c r="V240">
        <v>10497</v>
      </c>
      <c r="W240" t="s">
        <v>566</v>
      </c>
      <c r="X240" t="s">
        <v>53</v>
      </c>
      <c r="Y240" t="s">
        <v>37</v>
      </c>
      <c r="Z240">
        <v>5641.6927118644071</v>
      </c>
      <c r="AA240" t="s">
        <v>722</v>
      </c>
      <c r="AB240" t="s">
        <v>48</v>
      </c>
      <c r="AC240">
        <v>10496.5</v>
      </c>
      <c r="AD240">
        <v>0</v>
      </c>
      <c r="AE240" t="s">
        <v>48</v>
      </c>
      <c r="AF240" t="s">
        <v>49</v>
      </c>
    </row>
    <row r="241" spans="1:32" x14ac:dyDescent="0.35">
      <c r="A241" t="s">
        <v>943</v>
      </c>
      <c r="B241" t="s">
        <v>944</v>
      </c>
      <c r="C241" t="s">
        <v>945</v>
      </c>
      <c r="D241" t="s">
        <v>44</v>
      </c>
      <c r="E241" t="s">
        <v>29</v>
      </c>
      <c r="F241">
        <v>38</v>
      </c>
      <c r="G241">
        <v>9</v>
      </c>
      <c r="H241">
        <v>4</v>
      </c>
      <c r="I241">
        <v>2023</v>
      </c>
      <c r="J241" t="s">
        <v>1878</v>
      </c>
      <c r="K241" t="s">
        <v>1017</v>
      </c>
      <c r="L241" t="s">
        <v>128</v>
      </c>
      <c r="M241" t="s">
        <v>270</v>
      </c>
      <c r="N241" t="s">
        <v>130</v>
      </c>
      <c r="O241" t="s">
        <v>33</v>
      </c>
      <c r="P241" t="s">
        <v>1018</v>
      </c>
      <c r="Q241" t="s">
        <v>87</v>
      </c>
      <c r="R241">
        <v>1</v>
      </c>
      <c r="S241">
        <v>14995</v>
      </c>
      <c r="T241">
        <v>5998</v>
      </c>
      <c r="U241">
        <v>0</v>
      </c>
      <c r="V241">
        <v>8997</v>
      </c>
      <c r="W241" t="s">
        <v>566</v>
      </c>
      <c r="X241" t="s">
        <v>47</v>
      </c>
      <c r="Y241" t="s">
        <v>37</v>
      </c>
      <c r="Z241">
        <v>4835.5062711864412</v>
      </c>
      <c r="AA241" t="s">
        <v>847</v>
      </c>
      <c r="AB241" t="s">
        <v>48</v>
      </c>
      <c r="AC241">
        <v>0</v>
      </c>
      <c r="AD241">
        <v>8997</v>
      </c>
      <c r="AE241" t="s">
        <v>48</v>
      </c>
      <c r="AF241" t="s">
        <v>49</v>
      </c>
    </row>
    <row r="242" spans="1:32" x14ac:dyDescent="0.35">
      <c r="A242" t="s">
        <v>714</v>
      </c>
      <c r="B242" t="s">
        <v>715</v>
      </c>
      <c r="C242" t="s">
        <v>716</v>
      </c>
      <c r="D242" t="s">
        <v>44</v>
      </c>
      <c r="E242" t="s">
        <v>29</v>
      </c>
      <c r="F242">
        <v>58</v>
      </c>
      <c r="G242">
        <v>9</v>
      </c>
      <c r="H242">
        <v>4</v>
      </c>
      <c r="I242">
        <v>2023</v>
      </c>
      <c r="J242" t="s">
        <v>1878</v>
      </c>
      <c r="K242" t="s">
        <v>1019</v>
      </c>
      <c r="L242" t="s">
        <v>128</v>
      </c>
      <c r="M242" t="s">
        <v>270</v>
      </c>
      <c r="N242" t="s">
        <v>130</v>
      </c>
      <c r="O242" t="s">
        <v>33</v>
      </c>
      <c r="P242" t="s">
        <v>160</v>
      </c>
      <c r="Q242" t="s">
        <v>160</v>
      </c>
      <c r="R242">
        <v>1</v>
      </c>
      <c r="S242">
        <v>14995</v>
      </c>
      <c r="T242">
        <v>0</v>
      </c>
      <c r="U242">
        <v>750</v>
      </c>
      <c r="V242">
        <v>14995</v>
      </c>
      <c r="W242" t="s">
        <v>566</v>
      </c>
      <c r="X242" t="s">
        <v>55</v>
      </c>
      <c r="Y242" t="s">
        <v>37</v>
      </c>
      <c r="Z242">
        <v>8059.1771186440674</v>
      </c>
      <c r="AA242" t="s">
        <v>724</v>
      </c>
      <c r="AB242" t="s">
        <v>38</v>
      </c>
      <c r="AC242">
        <v>0</v>
      </c>
      <c r="AD242">
        <v>0</v>
      </c>
      <c r="AE242" t="s">
        <v>38</v>
      </c>
      <c r="AF242" t="s">
        <v>49</v>
      </c>
    </row>
    <row r="243" spans="1:32" x14ac:dyDescent="0.35">
      <c r="A243" t="s">
        <v>97</v>
      </c>
      <c r="B243" t="s">
        <v>98</v>
      </c>
      <c r="C243" t="s">
        <v>99</v>
      </c>
      <c r="D243" t="s">
        <v>72</v>
      </c>
      <c r="E243" t="s">
        <v>29</v>
      </c>
      <c r="F243">
        <v>44</v>
      </c>
      <c r="G243">
        <v>9</v>
      </c>
      <c r="H243">
        <v>4</v>
      </c>
      <c r="I243">
        <v>2023</v>
      </c>
      <c r="J243" t="s">
        <v>1878</v>
      </c>
      <c r="K243" t="s">
        <v>1020</v>
      </c>
      <c r="L243" t="s">
        <v>128</v>
      </c>
      <c r="M243" t="s">
        <v>270</v>
      </c>
      <c r="N243" t="s">
        <v>130</v>
      </c>
      <c r="O243" t="s">
        <v>33</v>
      </c>
      <c r="P243" t="s">
        <v>292</v>
      </c>
      <c r="Q243" t="s">
        <v>293</v>
      </c>
      <c r="R243">
        <v>1</v>
      </c>
      <c r="S243">
        <v>14995</v>
      </c>
      <c r="T243">
        <v>5998</v>
      </c>
      <c r="U243">
        <v>0</v>
      </c>
      <c r="V243">
        <v>8997</v>
      </c>
      <c r="W243" t="s">
        <v>35</v>
      </c>
      <c r="X243" t="s">
        <v>75</v>
      </c>
      <c r="Y243" t="s">
        <v>37</v>
      </c>
      <c r="Z243">
        <v>4835.5062711864412</v>
      </c>
      <c r="AA243" t="s">
        <v>856</v>
      </c>
      <c r="AB243" t="s">
        <v>48</v>
      </c>
      <c r="AC243">
        <v>8997</v>
      </c>
      <c r="AD243">
        <v>0</v>
      </c>
      <c r="AE243" t="s">
        <v>48</v>
      </c>
      <c r="AF243" t="s">
        <v>49</v>
      </c>
    </row>
    <row r="244" spans="1:32" x14ac:dyDescent="0.35">
      <c r="A244" t="s">
        <v>686</v>
      </c>
      <c r="B244" t="s">
        <v>687</v>
      </c>
      <c r="C244" t="s">
        <v>688</v>
      </c>
      <c r="D244" t="s">
        <v>44</v>
      </c>
      <c r="E244" t="s">
        <v>29</v>
      </c>
      <c r="F244">
        <v>23</v>
      </c>
      <c r="G244">
        <v>10</v>
      </c>
      <c r="H244">
        <v>4</v>
      </c>
      <c r="I244">
        <v>2023</v>
      </c>
      <c r="J244" t="s">
        <v>1886</v>
      </c>
      <c r="K244" t="s">
        <v>1021</v>
      </c>
      <c r="L244" t="s">
        <v>128</v>
      </c>
      <c r="M244" t="s">
        <v>270</v>
      </c>
      <c r="N244" t="s">
        <v>130</v>
      </c>
      <c r="O244" t="s">
        <v>33</v>
      </c>
      <c r="P244" t="s">
        <v>1018</v>
      </c>
      <c r="Q244" t="s">
        <v>87</v>
      </c>
      <c r="R244">
        <v>1</v>
      </c>
      <c r="S244">
        <v>14995</v>
      </c>
      <c r="T244">
        <v>5998</v>
      </c>
      <c r="U244">
        <v>0</v>
      </c>
      <c r="V244">
        <v>8997</v>
      </c>
      <c r="W244" t="s">
        <v>690</v>
      </c>
      <c r="X244" t="s">
        <v>47</v>
      </c>
      <c r="Y244" t="s">
        <v>37</v>
      </c>
      <c r="Z244">
        <v>4835.5062711864412</v>
      </c>
      <c r="AA244" t="s">
        <v>847</v>
      </c>
      <c r="AB244" t="s">
        <v>48</v>
      </c>
      <c r="AC244">
        <v>0</v>
      </c>
      <c r="AD244">
        <v>0</v>
      </c>
      <c r="AE244" t="s">
        <v>48</v>
      </c>
      <c r="AF244" t="s">
        <v>49</v>
      </c>
    </row>
    <row r="245" spans="1:32" x14ac:dyDescent="0.35">
      <c r="A245" t="s">
        <v>63</v>
      </c>
      <c r="B245" t="s">
        <v>64</v>
      </c>
      <c r="C245" t="s">
        <v>65</v>
      </c>
      <c r="D245" t="s">
        <v>40</v>
      </c>
      <c r="E245" t="s">
        <v>29</v>
      </c>
      <c r="F245">
        <v>67</v>
      </c>
      <c r="G245">
        <v>10</v>
      </c>
      <c r="H245">
        <v>4</v>
      </c>
      <c r="I245">
        <v>2023</v>
      </c>
      <c r="J245" t="s">
        <v>1886</v>
      </c>
      <c r="K245" t="s">
        <v>1022</v>
      </c>
      <c r="L245" t="s">
        <v>128</v>
      </c>
      <c r="M245" t="s">
        <v>270</v>
      </c>
      <c r="N245" t="s">
        <v>130</v>
      </c>
      <c r="O245" t="s">
        <v>33</v>
      </c>
      <c r="P245" t="s">
        <v>304</v>
      </c>
      <c r="Q245" t="s">
        <v>305</v>
      </c>
      <c r="R245">
        <v>1</v>
      </c>
      <c r="S245">
        <v>14995</v>
      </c>
      <c r="T245">
        <v>0</v>
      </c>
      <c r="U245">
        <v>0</v>
      </c>
      <c r="V245">
        <v>14995</v>
      </c>
      <c r="W245" t="s">
        <v>35</v>
      </c>
      <c r="X245" t="s">
        <v>43</v>
      </c>
      <c r="Y245" t="s">
        <v>37</v>
      </c>
      <c r="Z245">
        <v>8059.1771186440674</v>
      </c>
      <c r="AA245" t="s">
        <v>630</v>
      </c>
      <c r="AB245" t="s">
        <v>38</v>
      </c>
      <c r="AC245">
        <v>0</v>
      </c>
      <c r="AD245">
        <v>0</v>
      </c>
      <c r="AE245" t="s">
        <v>38</v>
      </c>
      <c r="AF245" t="s">
        <v>49</v>
      </c>
    </row>
    <row r="246" spans="1:32" x14ac:dyDescent="0.35">
      <c r="A246" t="s">
        <v>63</v>
      </c>
      <c r="B246" t="s">
        <v>64</v>
      </c>
      <c r="C246" t="s">
        <v>65</v>
      </c>
      <c r="D246" t="s">
        <v>44</v>
      </c>
      <c r="E246" t="s">
        <v>29</v>
      </c>
      <c r="F246">
        <v>79</v>
      </c>
      <c r="G246">
        <v>10</v>
      </c>
      <c r="H246">
        <v>4</v>
      </c>
      <c r="I246">
        <v>2023</v>
      </c>
      <c r="J246" t="s">
        <v>1886</v>
      </c>
      <c r="K246" t="s">
        <v>1023</v>
      </c>
      <c r="L246" t="s">
        <v>128</v>
      </c>
      <c r="M246" t="s">
        <v>270</v>
      </c>
      <c r="N246" t="s">
        <v>130</v>
      </c>
      <c r="O246" t="s">
        <v>33</v>
      </c>
      <c r="P246" t="s">
        <v>310</v>
      </c>
      <c r="Q246" t="s">
        <v>311</v>
      </c>
      <c r="R246">
        <v>1</v>
      </c>
      <c r="S246">
        <v>14995</v>
      </c>
      <c r="T246">
        <v>5998</v>
      </c>
      <c r="U246">
        <v>0</v>
      </c>
      <c r="V246">
        <v>8997</v>
      </c>
      <c r="W246" t="s">
        <v>35</v>
      </c>
      <c r="X246" t="s">
        <v>47</v>
      </c>
      <c r="Y246" t="s">
        <v>37</v>
      </c>
      <c r="Z246">
        <v>4835.5062711864412</v>
      </c>
      <c r="AA246" t="s">
        <v>847</v>
      </c>
      <c r="AB246" t="s">
        <v>48</v>
      </c>
      <c r="AC246">
        <v>8997</v>
      </c>
      <c r="AD246">
        <v>0</v>
      </c>
      <c r="AE246" t="s">
        <v>48</v>
      </c>
      <c r="AF246" t="s">
        <v>49</v>
      </c>
    </row>
    <row r="247" spans="1:32" x14ac:dyDescent="0.35">
      <c r="A247" t="s">
        <v>704</v>
      </c>
      <c r="B247" t="s">
        <v>705</v>
      </c>
      <c r="C247" t="s">
        <v>706</v>
      </c>
      <c r="D247" t="s">
        <v>44</v>
      </c>
      <c r="E247" t="s">
        <v>29</v>
      </c>
      <c r="F247">
        <v>51</v>
      </c>
      <c r="G247">
        <v>10</v>
      </c>
      <c r="H247">
        <v>4</v>
      </c>
      <c r="I247">
        <v>2023</v>
      </c>
      <c r="J247" t="s">
        <v>1886</v>
      </c>
      <c r="K247" t="s">
        <v>1024</v>
      </c>
      <c r="L247" t="s">
        <v>128</v>
      </c>
      <c r="M247" t="s">
        <v>270</v>
      </c>
      <c r="N247" t="s">
        <v>130</v>
      </c>
      <c r="O247" t="s">
        <v>33</v>
      </c>
      <c r="P247" t="s">
        <v>1025</v>
      </c>
      <c r="Q247" t="s">
        <v>386</v>
      </c>
      <c r="R247">
        <v>1</v>
      </c>
      <c r="S247">
        <v>14995</v>
      </c>
      <c r="T247">
        <v>1500</v>
      </c>
      <c r="U247">
        <v>0</v>
      </c>
      <c r="V247">
        <v>13495</v>
      </c>
      <c r="W247" t="s">
        <v>566</v>
      </c>
      <c r="X247" t="s">
        <v>55</v>
      </c>
      <c r="Y247" t="s">
        <v>37</v>
      </c>
      <c r="Z247">
        <v>7252.9906779661014</v>
      </c>
      <c r="AA247" t="s">
        <v>724</v>
      </c>
      <c r="AB247" t="s">
        <v>48</v>
      </c>
      <c r="AC247">
        <v>13495.5</v>
      </c>
      <c r="AD247">
        <v>0</v>
      </c>
      <c r="AE247" t="s">
        <v>48</v>
      </c>
      <c r="AF247" t="s">
        <v>49</v>
      </c>
    </row>
    <row r="248" spans="1:32" x14ac:dyDescent="0.35">
      <c r="A248" t="s">
        <v>678</v>
      </c>
      <c r="B248" t="s">
        <v>679</v>
      </c>
      <c r="C248" t="s">
        <v>680</v>
      </c>
      <c r="D248" t="s">
        <v>44</v>
      </c>
      <c r="E248" t="s">
        <v>29</v>
      </c>
      <c r="F248">
        <v>68</v>
      </c>
      <c r="G248">
        <v>11</v>
      </c>
      <c r="H248">
        <v>4</v>
      </c>
      <c r="I248">
        <v>2023</v>
      </c>
      <c r="J248" t="s">
        <v>1891</v>
      </c>
      <c r="K248" t="s">
        <v>1026</v>
      </c>
      <c r="L248" t="s">
        <v>128</v>
      </c>
      <c r="M248" t="s">
        <v>270</v>
      </c>
      <c r="N248" t="s">
        <v>130</v>
      </c>
      <c r="O248" t="s">
        <v>33</v>
      </c>
      <c r="P248" t="s">
        <v>159</v>
      </c>
      <c r="Q248" t="s">
        <v>160</v>
      </c>
      <c r="R248">
        <v>1</v>
      </c>
      <c r="S248">
        <v>14995</v>
      </c>
      <c r="T248">
        <v>0</v>
      </c>
      <c r="U248">
        <v>750</v>
      </c>
      <c r="V248">
        <v>14995</v>
      </c>
      <c r="W248" t="s">
        <v>566</v>
      </c>
      <c r="X248" t="s">
        <v>55</v>
      </c>
      <c r="Y248" t="s">
        <v>37</v>
      </c>
      <c r="Z248">
        <v>8059.1771186440674</v>
      </c>
      <c r="AA248" t="s">
        <v>724</v>
      </c>
      <c r="AB248" t="s">
        <v>38</v>
      </c>
      <c r="AC248">
        <v>0</v>
      </c>
      <c r="AD248">
        <v>0</v>
      </c>
      <c r="AE248" t="s">
        <v>38</v>
      </c>
      <c r="AF248" t="s">
        <v>49</v>
      </c>
    </row>
    <row r="249" spans="1:32" x14ac:dyDescent="0.35">
      <c r="A249" t="s">
        <v>63</v>
      </c>
      <c r="B249" t="s">
        <v>64</v>
      </c>
      <c r="C249" t="s">
        <v>65</v>
      </c>
      <c r="D249" t="s">
        <v>40</v>
      </c>
      <c r="E249" t="s">
        <v>29</v>
      </c>
      <c r="F249">
        <v>85</v>
      </c>
      <c r="G249">
        <v>11</v>
      </c>
      <c r="H249">
        <v>4</v>
      </c>
      <c r="I249">
        <v>2023</v>
      </c>
      <c r="J249" t="s">
        <v>1891</v>
      </c>
      <c r="K249" t="s">
        <v>1027</v>
      </c>
      <c r="L249" t="s">
        <v>128</v>
      </c>
      <c r="M249" t="s">
        <v>270</v>
      </c>
      <c r="N249" t="s">
        <v>130</v>
      </c>
      <c r="O249" t="s">
        <v>33</v>
      </c>
      <c r="P249" t="s">
        <v>337</v>
      </c>
      <c r="Q249" t="s">
        <v>338</v>
      </c>
      <c r="R249">
        <v>1</v>
      </c>
      <c r="S249">
        <v>14995</v>
      </c>
      <c r="T249">
        <v>1500</v>
      </c>
      <c r="U249">
        <v>0</v>
      </c>
      <c r="V249">
        <v>13495</v>
      </c>
      <c r="W249" t="s">
        <v>35</v>
      </c>
      <c r="X249" t="s">
        <v>43</v>
      </c>
      <c r="Y249" t="s">
        <v>37</v>
      </c>
      <c r="Z249">
        <v>7252.9906779661014</v>
      </c>
      <c r="AA249" t="s">
        <v>630</v>
      </c>
      <c r="AB249" t="s">
        <v>48</v>
      </c>
      <c r="AC249">
        <v>13495.5</v>
      </c>
      <c r="AD249">
        <v>0</v>
      </c>
      <c r="AE249" t="s">
        <v>48</v>
      </c>
      <c r="AF249" t="s">
        <v>49</v>
      </c>
    </row>
    <row r="250" spans="1:32" x14ac:dyDescent="0.35">
      <c r="A250" t="s">
        <v>113</v>
      </c>
      <c r="B250" t="s">
        <v>114</v>
      </c>
      <c r="C250" t="s">
        <v>115</v>
      </c>
      <c r="D250" t="s">
        <v>44</v>
      </c>
      <c r="E250" t="s">
        <v>29</v>
      </c>
      <c r="F250">
        <v>59</v>
      </c>
      <c r="G250">
        <v>12</v>
      </c>
      <c r="H250">
        <v>4</v>
      </c>
      <c r="I250">
        <v>2023</v>
      </c>
      <c r="J250" t="s">
        <v>1884</v>
      </c>
      <c r="K250" t="s">
        <v>1028</v>
      </c>
      <c r="L250" t="s">
        <v>128</v>
      </c>
      <c r="M250" t="s">
        <v>270</v>
      </c>
      <c r="N250" t="s">
        <v>130</v>
      </c>
      <c r="O250" t="s">
        <v>33</v>
      </c>
      <c r="P250" t="s">
        <v>344</v>
      </c>
      <c r="Q250" t="s">
        <v>217</v>
      </c>
      <c r="R250">
        <v>1</v>
      </c>
      <c r="S250">
        <v>14995</v>
      </c>
      <c r="T250">
        <v>5998</v>
      </c>
      <c r="U250">
        <v>0</v>
      </c>
      <c r="V250">
        <v>8997</v>
      </c>
      <c r="W250" t="s">
        <v>35</v>
      </c>
      <c r="X250" t="s">
        <v>55</v>
      </c>
      <c r="Y250" t="s">
        <v>37</v>
      </c>
      <c r="Z250">
        <v>4835.5062711864412</v>
      </c>
      <c r="AA250" t="s">
        <v>724</v>
      </c>
      <c r="AB250" t="s">
        <v>48</v>
      </c>
      <c r="AC250">
        <v>0</v>
      </c>
      <c r="AD250">
        <v>0</v>
      </c>
      <c r="AE250" t="s">
        <v>48</v>
      </c>
      <c r="AF250" t="s">
        <v>49</v>
      </c>
    </row>
    <row r="251" spans="1:32" x14ac:dyDescent="0.35">
      <c r="A251" t="s">
        <v>63</v>
      </c>
      <c r="B251" t="s">
        <v>64</v>
      </c>
      <c r="C251" t="s">
        <v>65</v>
      </c>
      <c r="D251" t="s">
        <v>72</v>
      </c>
      <c r="E251" t="s">
        <v>29</v>
      </c>
      <c r="F251">
        <v>93</v>
      </c>
      <c r="G251">
        <v>13</v>
      </c>
      <c r="H251">
        <v>4</v>
      </c>
      <c r="I251">
        <v>2023</v>
      </c>
      <c r="J251" t="s">
        <v>1875</v>
      </c>
      <c r="K251" t="s">
        <v>1029</v>
      </c>
      <c r="L251" t="s">
        <v>128</v>
      </c>
      <c r="M251" t="s">
        <v>270</v>
      </c>
      <c r="N251" t="s">
        <v>130</v>
      </c>
      <c r="O251" t="s">
        <v>33</v>
      </c>
      <c r="P251" t="s">
        <v>292</v>
      </c>
      <c r="Q251" t="s">
        <v>293</v>
      </c>
      <c r="R251">
        <v>1</v>
      </c>
      <c r="S251">
        <v>14995</v>
      </c>
      <c r="T251">
        <v>5998</v>
      </c>
      <c r="U251">
        <v>0</v>
      </c>
      <c r="V251">
        <v>8997</v>
      </c>
      <c r="W251" t="s">
        <v>35</v>
      </c>
      <c r="X251" t="s">
        <v>75</v>
      </c>
      <c r="Y251" t="s">
        <v>37</v>
      </c>
      <c r="Z251">
        <v>4835.5062711864412</v>
      </c>
      <c r="AA251" t="s">
        <v>856</v>
      </c>
      <c r="AB251" t="s">
        <v>48</v>
      </c>
      <c r="AC251">
        <v>8997</v>
      </c>
      <c r="AD251">
        <v>0</v>
      </c>
      <c r="AE251" t="s">
        <v>48</v>
      </c>
      <c r="AF251" t="s">
        <v>49</v>
      </c>
    </row>
    <row r="252" spans="1:32" x14ac:dyDescent="0.35">
      <c r="A252" t="s">
        <v>97</v>
      </c>
      <c r="B252" t="s">
        <v>98</v>
      </c>
      <c r="C252" t="s">
        <v>99</v>
      </c>
      <c r="D252" t="s">
        <v>50</v>
      </c>
      <c r="E252" t="s">
        <v>29</v>
      </c>
      <c r="F252">
        <v>56</v>
      </c>
      <c r="G252">
        <v>13</v>
      </c>
      <c r="H252">
        <v>4</v>
      </c>
      <c r="I252">
        <v>2023</v>
      </c>
      <c r="J252" t="s">
        <v>1875</v>
      </c>
      <c r="K252" t="s">
        <v>1030</v>
      </c>
      <c r="L252" t="s">
        <v>128</v>
      </c>
      <c r="M252" t="s">
        <v>270</v>
      </c>
      <c r="N252" t="s">
        <v>130</v>
      </c>
      <c r="O252" t="s">
        <v>33</v>
      </c>
      <c r="P252" t="s">
        <v>173</v>
      </c>
      <c r="Q252" t="s">
        <v>174</v>
      </c>
      <c r="R252">
        <v>1</v>
      </c>
      <c r="S252">
        <v>14995</v>
      </c>
      <c r="T252">
        <v>0</v>
      </c>
      <c r="U252">
        <v>0</v>
      </c>
      <c r="V252">
        <v>14995</v>
      </c>
      <c r="W252" t="s">
        <v>35</v>
      </c>
      <c r="X252" t="s">
        <v>53</v>
      </c>
      <c r="Y252" t="s">
        <v>37</v>
      </c>
      <c r="Z252">
        <v>8059.1771186440674</v>
      </c>
      <c r="AA252" t="s">
        <v>722</v>
      </c>
      <c r="AB252" t="s">
        <v>38</v>
      </c>
      <c r="AC252">
        <v>0</v>
      </c>
      <c r="AD252">
        <v>0</v>
      </c>
      <c r="AE252" t="s">
        <v>38</v>
      </c>
      <c r="AF252" t="s">
        <v>49</v>
      </c>
    </row>
    <row r="253" spans="1:32" x14ac:dyDescent="0.35">
      <c r="A253" t="s">
        <v>585</v>
      </c>
      <c r="B253" t="s">
        <v>586</v>
      </c>
      <c r="C253" t="s">
        <v>587</v>
      </c>
      <c r="D253" t="s">
        <v>50</v>
      </c>
      <c r="E253" t="s">
        <v>29</v>
      </c>
      <c r="F253">
        <v>86</v>
      </c>
      <c r="G253">
        <v>13</v>
      </c>
      <c r="H253">
        <v>4</v>
      </c>
      <c r="I253">
        <v>2023</v>
      </c>
      <c r="J253" t="s">
        <v>1875</v>
      </c>
      <c r="K253" t="s">
        <v>1031</v>
      </c>
      <c r="L253" t="s">
        <v>128</v>
      </c>
      <c r="M253" t="s">
        <v>270</v>
      </c>
      <c r="N253" t="s">
        <v>130</v>
      </c>
      <c r="O253" t="s">
        <v>33</v>
      </c>
      <c r="P253" t="s">
        <v>1032</v>
      </c>
      <c r="Q253" t="s">
        <v>1033</v>
      </c>
      <c r="R253">
        <v>1</v>
      </c>
      <c r="S253">
        <v>14995</v>
      </c>
      <c r="T253">
        <v>0</v>
      </c>
      <c r="U253">
        <v>1050</v>
      </c>
      <c r="V253">
        <v>14995</v>
      </c>
      <c r="W253" t="s">
        <v>566</v>
      </c>
      <c r="X253" t="s">
        <v>53</v>
      </c>
      <c r="Y253" t="s">
        <v>37</v>
      </c>
      <c r="Z253">
        <v>8059.1771186440674</v>
      </c>
      <c r="AA253" t="s">
        <v>722</v>
      </c>
      <c r="AB253" t="s">
        <v>38</v>
      </c>
      <c r="AC253">
        <v>0</v>
      </c>
      <c r="AD253">
        <v>0</v>
      </c>
      <c r="AE253" t="s">
        <v>38</v>
      </c>
      <c r="AF253" t="s">
        <v>49</v>
      </c>
    </row>
    <row r="254" spans="1:32" x14ac:dyDescent="0.35">
      <c r="A254" t="s">
        <v>97</v>
      </c>
      <c r="B254" t="s">
        <v>98</v>
      </c>
      <c r="C254" t="s">
        <v>99</v>
      </c>
      <c r="D254" t="s">
        <v>44</v>
      </c>
      <c r="E254" t="s">
        <v>29</v>
      </c>
      <c r="F254">
        <v>60</v>
      </c>
      <c r="G254">
        <v>13</v>
      </c>
      <c r="H254">
        <v>4</v>
      </c>
      <c r="I254">
        <v>2023</v>
      </c>
      <c r="J254" t="s">
        <v>1875</v>
      </c>
      <c r="K254" t="s">
        <v>1034</v>
      </c>
      <c r="L254" t="s">
        <v>128</v>
      </c>
      <c r="M254" t="s">
        <v>270</v>
      </c>
      <c r="N254" t="s">
        <v>130</v>
      </c>
      <c r="O254" t="s">
        <v>33</v>
      </c>
      <c r="P254" t="s">
        <v>358</v>
      </c>
      <c r="Q254" t="s">
        <v>359</v>
      </c>
      <c r="R254">
        <v>1</v>
      </c>
      <c r="S254">
        <v>14995</v>
      </c>
      <c r="T254">
        <v>4498</v>
      </c>
      <c r="U254">
        <v>0</v>
      </c>
      <c r="V254">
        <v>10497</v>
      </c>
      <c r="W254" t="s">
        <v>35</v>
      </c>
      <c r="X254" t="s">
        <v>55</v>
      </c>
      <c r="Y254" t="s">
        <v>37</v>
      </c>
      <c r="Z254">
        <v>5641.6927118644071</v>
      </c>
      <c r="AA254" t="s">
        <v>724</v>
      </c>
      <c r="AB254" t="s">
        <v>48</v>
      </c>
      <c r="AC254">
        <v>10496.5</v>
      </c>
      <c r="AD254">
        <v>0</v>
      </c>
      <c r="AE254" t="s">
        <v>48</v>
      </c>
      <c r="AF254" t="s">
        <v>49</v>
      </c>
    </row>
    <row r="255" spans="1:32" x14ac:dyDescent="0.35">
      <c r="A255" t="s">
        <v>585</v>
      </c>
      <c r="B255" t="s">
        <v>586</v>
      </c>
      <c r="C255" t="s">
        <v>587</v>
      </c>
      <c r="D255" t="s">
        <v>44</v>
      </c>
      <c r="E255" t="s">
        <v>29</v>
      </c>
      <c r="F255">
        <v>97</v>
      </c>
      <c r="G255">
        <v>14</v>
      </c>
      <c r="H255">
        <v>4</v>
      </c>
      <c r="I255">
        <v>2023</v>
      </c>
      <c r="J255" t="s">
        <v>1872</v>
      </c>
      <c r="K255" t="s">
        <v>1035</v>
      </c>
      <c r="L255" t="s">
        <v>128</v>
      </c>
      <c r="M255" t="s">
        <v>270</v>
      </c>
      <c r="N255" t="s">
        <v>130</v>
      </c>
      <c r="O255" t="s">
        <v>33</v>
      </c>
      <c r="P255" t="s">
        <v>1018</v>
      </c>
      <c r="Q255" t="s">
        <v>87</v>
      </c>
      <c r="R255">
        <v>1</v>
      </c>
      <c r="S255">
        <v>14995</v>
      </c>
      <c r="T255">
        <v>5998</v>
      </c>
      <c r="U255">
        <v>0</v>
      </c>
      <c r="V255">
        <v>8997</v>
      </c>
      <c r="W255" t="s">
        <v>566</v>
      </c>
      <c r="X255" t="s">
        <v>47</v>
      </c>
      <c r="Y255" t="s">
        <v>37</v>
      </c>
      <c r="Z255">
        <v>4835.5062711864412</v>
      </c>
      <c r="AA255" t="s">
        <v>847</v>
      </c>
      <c r="AB255" t="s">
        <v>48</v>
      </c>
      <c r="AC255">
        <v>0</v>
      </c>
      <c r="AD255">
        <v>0</v>
      </c>
      <c r="AE255" t="s">
        <v>48</v>
      </c>
      <c r="AF255" t="s">
        <v>49</v>
      </c>
    </row>
    <row r="256" spans="1:32" x14ac:dyDescent="0.35">
      <c r="A256" t="s">
        <v>113</v>
      </c>
      <c r="B256" t="s">
        <v>114</v>
      </c>
      <c r="C256" t="s">
        <v>115</v>
      </c>
      <c r="D256" t="s">
        <v>50</v>
      </c>
      <c r="E256" t="s">
        <v>29</v>
      </c>
      <c r="F256">
        <v>68</v>
      </c>
      <c r="G256">
        <v>14</v>
      </c>
      <c r="H256">
        <v>4</v>
      </c>
      <c r="I256">
        <v>2023</v>
      </c>
      <c r="J256" t="s">
        <v>1872</v>
      </c>
      <c r="K256" t="s">
        <v>1036</v>
      </c>
      <c r="L256" t="s">
        <v>128</v>
      </c>
      <c r="M256" t="s">
        <v>270</v>
      </c>
      <c r="N256" t="s">
        <v>130</v>
      </c>
      <c r="O256" t="s">
        <v>33</v>
      </c>
      <c r="P256" t="s">
        <v>375</v>
      </c>
      <c r="Q256" t="s">
        <v>376</v>
      </c>
      <c r="R256">
        <v>1</v>
      </c>
      <c r="S256">
        <v>14995</v>
      </c>
      <c r="T256">
        <v>5998</v>
      </c>
      <c r="U256">
        <v>0</v>
      </c>
      <c r="V256">
        <v>8997</v>
      </c>
      <c r="W256" t="s">
        <v>35</v>
      </c>
      <c r="X256" t="s">
        <v>53</v>
      </c>
      <c r="Y256" t="s">
        <v>37</v>
      </c>
      <c r="Z256">
        <v>4835.5062711864412</v>
      </c>
      <c r="AA256" t="s">
        <v>722</v>
      </c>
      <c r="AB256" t="s">
        <v>48</v>
      </c>
      <c r="AC256">
        <v>0</v>
      </c>
      <c r="AD256">
        <v>0</v>
      </c>
      <c r="AE256" t="s">
        <v>48</v>
      </c>
      <c r="AF256" t="s">
        <v>49</v>
      </c>
    </row>
    <row r="257" spans="1:32" x14ac:dyDescent="0.35">
      <c r="A257" t="s">
        <v>686</v>
      </c>
      <c r="B257" t="s">
        <v>687</v>
      </c>
      <c r="C257" t="s">
        <v>688</v>
      </c>
      <c r="D257" t="s">
        <v>50</v>
      </c>
      <c r="E257" t="s">
        <v>29</v>
      </c>
      <c r="F257">
        <v>34</v>
      </c>
      <c r="G257">
        <v>14</v>
      </c>
      <c r="H257">
        <v>4</v>
      </c>
      <c r="I257">
        <v>2023</v>
      </c>
      <c r="J257" t="s">
        <v>1872</v>
      </c>
      <c r="K257" t="s">
        <v>1037</v>
      </c>
      <c r="L257" t="s">
        <v>128</v>
      </c>
      <c r="M257" t="s">
        <v>270</v>
      </c>
      <c r="N257" t="s">
        <v>130</v>
      </c>
      <c r="O257" t="s">
        <v>33</v>
      </c>
      <c r="P257" t="s">
        <v>429</v>
      </c>
      <c r="Q257" t="s">
        <v>430</v>
      </c>
      <c r="R257">
        <v>1</v>
      </c>
      <c r="S257">
        <v>14995</v>
      </c>
      <c r="T257">
        <v>2999</v>
      </c>
      <c r="U257">
        <v>0</v>
      </c>
      <c r="V257">
        <v>11996</v>
      </c>
      <c r="W257" t="s">
        <v>690</v>
      </c>
      <c r="X257" t="s">
        <v>53</v>
      </c>
      <c r="Y257" t="s">
        <v>37</v>
      </c>
      <c r="Z257">
        <v>6447.3416949152543</v>
      </c>
      <c r="AA257" t="s">
        <v>722</v>
      </c>
      <c r="AB257" t="s">
        <v>48</v>
      </c>
      <c r="AC257">
        <v>11996</v>
      </c>
      <c r="AD257">
        <v>0</v>
      </c>
      <c r="AE257" t="s">
        <v>48</v>
      </c>
      <c r="AF257" t="s">
        <v>49</v>
      </c>
    </row>
    <row r="258" spans="1:32" x14ac:dyDescent="0.35">
      <c r="A258" t="s">
        <v>113</v>
      </c>
      <c r="B258" t="s">
        <v>114</v>
      </c>
      <c r="C258" t="s">
        <v>115</v>
      </c>
      <c r="D258" t="s">
        <v>44</v>
      </c>
      <c r="E258" t="s">
        <v>29</v>
      </c>
      <c r="F258">
        <v>70</v>
      </c>
      <c r="G258">
        <v>14</v>
      </c>
      <c r="H258">
        <v>4</v>
      </c>
      <c r="I258">
        <v>2023</v>
      </c>
      <c r="J258" t="s">
        <v>1872</v>
      </c>
      <c r="K258" t="s">
        <v>1038</v>
      </c>
      <c r="L258" t="s">
        <v>128</v>
      </c>
      <c r="M258" t="s">
        <v>270</v>
      </c>
      <c r="N258" t="s">
        <v>130</v>
      </c>
      <c r="O258" t="s">
        <v>33</v>
      </c>
      <c r="P258" t="s">
        <v>385</v>
      </c>
      <c r="Q258" t="s">
        <v>386</v>
      </c>
      <c r="R258">
        <v>1</v>
      </c>
      <c r="S258">
        <v>14995</v>
      </c>
      <c r="T258">
        <v>1500</v>
      </c>
      <c r="U258">
        <v>0</v>
      </c>
      <c r="V258">
        <v>13495</v>
      </c>
      <c r="W258" t="s">
        <v>35</v>
      </c>
      <c r="X258" t="s">
        <v>55</v>
      </c>
      <c r="Y258" t="s">
        <v>37</v>
      </c>
      <c r="Z258">
        <v>7252.9906779661014</v>
      </c>
      <c r="AA258" t="s">
        <v>724</v>
      </c>
      <c r="AB258" t="s">
        <v>48</v>
      </c>
      <c r="AC258">
        <v>13495.5</v>
      </c>
      <c r="AD258">
        <v>0</v>
      </c>
      <c r="AE258" t="s">
        <v>48</v>
      </c>
      <c r="AF258" t="s">
        <v>49</v>
      </c>
    </row>
    <row r="259" spans="1:32" x14ac:dyDescent="0.35">
      <c r="A259" t="s">
        <v>585</v>
      </c>
      <c r="B259" t="s">
        <v>586</v>
      </c>
      <c r="C259" t="s">
        <v>587</v>
      </c>
      <c r="D259" t="s">
        <v>50</v>
      </c>
      <c r="E259" t="s">
        <v>29</v>
      </c>
      <c r="F259">
        <v>108</v>
      </c>
      <c r="G259">
        <v>15</v>
      </c>
      <c r="H259">
        <v>4</v>
      </c>
      <c r="I259">
        <v>2023</v>
      </c>
      <c r="J259" t="s">
        <v>1892</v>
      </c>
      <c r="K259" t="s">
        <v>1039</v>
      </c>
      <c r="L259" t="s">
        <v>128</v>
      </c>
      <c r="M259" t="s">
        <v>270</v>
      </c>
      <c r="N259" t="s">
        <v>130</v>
      </c>
      <c r="O259" t="s">
        <v>33</v>
      </c>
      <c r="P259" t="s">
        <v>1040</v>
      </c>
      <c r="Q259" t="s">
        <v>1041</v>
      </c>
      <c r="R259">
        <v>1</v>
      </c>
      <c r="S259">
        <v>14995</v>
      </c>
      <c r="T259">
        <v>0</v>
      </c>
      <c r="U259">
        <v>750</v>
      </c>
      <c r="V259">
        <v>14995</v>
      </c>
      <c r="W259" t="s">
        <v>566</v>
      </c>
      <c r="X259" t="s">
        <v>53</v>
      </c>
      <c r="Y259" t="s">
        <v>37</v>
      </c>
      <c r="Z259">
        <v>8059.1771186440674</v>
      </c>
      <c r="AA259" t="s">
        <v>722</v>
      </c>
      <c r="AB259" t="s">
        <v>38</v>
      </c>
      <c r="AC259">
        <v>0</v>
      </c>
      <c r="AD259">
        <v>0</v>
      </c>
      <c r="AE259" t="s">
        <v>38</v>
      </c>
      <c r="AF259" t="s">
        <v>49</v>
      </c>
    </row>
    <row r="260" spans="1:32" x14ac:dyDescent="0.35">
      <c r="A260" t="s">
        <v>585</v>
      </c>
      <c r="B260" t="s">
        <v>586</v>
      </c>
      <c r="C260" t="s">
        <v>587</v>
      </c>
      <c r="D260" t="s">
        <v>44</v>
      </c>
      <c r="E260" t="s">
        <v>29</v>
      </c>
      <c r="F260">
        <v>102</v>
      </c>
      <c r="G260">
        <v>15</v>
      </c>
      <c r="H260">
        <v>4</v>
      </c>
      <c r="I260">
        <v>2023</v>
      </c>
      <c r="J260" t="s">
        <v>1892</v>
      </c>
      <c r="K260" t="s">
        <v>1042</v>
      </c>
      <c r="L260" t="s">
        <v>128</v>
      </c>
      <c r="M260" t="s">
        <v>270</v>
      </c>
      <c r="N260" t="s">
        <v>130</v>
      </c>
      <c r="O260" t="s">
        <v>33</v>
      </c>
      <c r="P260" t="s">
        <v>159</v>
      </c>
      <c r="Q260" t="s">
        <v>160</v>
      </c>
      <c r="R260">
        <v>1</v>
      </c>
      <c r="S260">
        <v>14995</v>
      </c>
      <c r="T260">
        <v>0</v>
      </c>
      <c r="U260">
        <v>0</v>
      </c>
      <c r="V260">
        <v>14995</v>
      </c>
      <c r="W260" t="s">
        <v>566</v>
      </c>
      <c r="X260" t="s">
        <v>55</v>
      </c>
      <c r="Y260" t="s">
        <v>37</v>
      </c>
      <c r="Z260">
        <v>8059.1771186440674</v>
      </c>
      <c r="AA260" t="s">
        <v>724</v>
      </c>
      <c r="AB260" t="s">
        <v>38</v>
      </c>
      <c r="AC260">
        <v>0</v>
      </c>
      <c r="AD260">
        <v>0</v>
      </c>
      <c r="AE260" t="s">
        <v>38</v>
      </c>
      <c r="AF260" t="s">
        <v>49</v>
      </c>
    </row>
    <row r="261" spans="1:32" x14ac:dyDescent="0.35">
      <c r="A261" t="s">
        <v>714</v>
      </c>
      <c r="B261" t="s">
        <v>715</v>
      </c>
      <c r="C261" t="s">
        <v>716</v>
      </c>
      <c r="D261" t="s">
        <v>44</v>
      </c>
      <c r="E261" t="s">
        <v>29</v>
      </c>
      <c r="F261">
        <v>94</v>
      </c>
      <c r="G261">
        <v>15</v>
      </c>
      <c r="H261">
        <v>4</v>
      </c>
      <c r="I261">
        <v>2023</v>
      </c>
      <c r="J261" t="s">
        <v>1892</v>
      </c>
      <c r="K261" t="s">
        <v>1043</v>
      </c>
      <c r="L261" t="s">
        <v>128</v>
      </c>
      <c r="M261" t="s">
        <v>270</v>
      </c>
      <c r="N261" t="s">
        <v>130</v>
      </c>
      <c r="O261" t="s">
        <v>33</v>
      </c>
      <c r="P261" t="s">
        <v>982</v>
      </c>
      <c r="Q261" t="s">
        <v>983</v>
      </c>
      <c r="R261">
        <v>1</v>
      </c>
      <c r="S261">
        <v>14995</v>
      </c>
      <c r="T261">
        <v>4498</v>
      </c>
      <c r="U261">
        <v>0</v>
      </c>
      <c r="V261">
        <v>10497</v>
      </c>
      <c r="W261" t="s">
        <v>566</v>
      </c>
      <c r="X261" t="s">
        <v>55</v>
      </c>
      <c r="Y261" t="s">
        <v>37</v>
      </c>
      <c r="Z261">
        <v>5641.6927118644071</v>
      </c>
      <c r="AA261" t="s">
        <v>724</v>
      </c>
      <c r="AB261" t="s">
        <v>48</v>
      </c>
      <c r="AC261">
        <v>10496.5</v>
      </c>
      <c r="AD261">
        <v>0</v>
      </c>
      <c r="AE261" t="s">
        <v>48</v>
      </c>
      <c r="AF261" t="s">
        <v>49</v>
      </c>
    </row>
    <row r="262" spans="1:32" x14ac:dyDescent="0.35">
      <c r="A262" t="s">
        <v>575</v>
      </c>
      <c r="B262" t="s">
        <v>576</v>
      </c>
      <c r="C262" t="s">
        <v>577</v>
      </c>
      <c r="D262" t="s">
        <v>72</v>
      </c>
      <c r="E262" t="s">
        <v>29</v>
      </c>
      <c r="F262">
        <v>299</v>
      </c>
      <c r="G262">
        <v>15</v>
      </c>
      <c r="H262">
        <v>4</v>
      </c>
      <c r="I262">
        <v>2023</v>
      </c>
      <c r="J262" t="s">
        <v>1892</v>
      </c>
      <c r="K262" t="s">
        <v>1044</v>
      </c>
      <c r="L262" t="s">
        <v>128</v>
      </c>
      <c r="M262" t="s">
        <v>270</v>
      </c>
      <c r="N262" t="s">
        <v>130</v>
      </c>
      <c r="O262" t="s">
        <v>33</v>
      </c>
      <c r="P262" t="s">
        <v>1045</v>
      </c>
      <c r="Q262" t="s">
        <v>1045</v>
      </c>
      <c r="R262">
        <v>1</v>
      </c>
      <c r="S262">
        <v>14995</v>
      </c>
      <c r="T262">
        <v>0</v>
      </c>
      <c r="U262">
        <v>1500</v>
      </c>
      <c r="V262">
        <v>14995</v>
      </c>
      <c r="W262" t="s">
        <v>566</v>
      </c>
      <c r="X262" t="s">
        <v>75</v>
      </c>
      <c r="Y262" t="s">
        <v>37</v>
      </c>
      <c r="Z262">
        <v>8059.1771186440674</v>
      </c>
      <c r="AA262" t="s">
        <v>856</v>
      </c>
      <c r="AB262" t="s">
        <v>38</v>
      </c>
      <c r="AC262">
        <v>0</v>
      </c>
      <c r="AD262">
        <v>0</v>
      </c>
      <c r="AE262" t="s">
        <v>38</v>
      </c>
      <c r="AF262" t="s">
        <v>49</v>
      </c>
    </row>
    <row r="263" spans="1:32" x14ac:dyDescent="0.35">
      <c r="A263" t="s">
        <v>113</v>
      </c>
      <c r="B263" t="s">
        <v>114</v>
      </c>
      <c r="C263" t="s">
        <v>115</v>
      </c>
      <c r="D263" t="s">
        <v>44</v>
      </c>
      <c r="E263" t="s">
        <v>29</v>
      </c>
      <c r="F263">
        <v>98</v>
      </c>
      <c r="G263">
        <v>16</v>
      </c>
      <c r="H263">
        <v>4</v>
      </c>
      <c r="I263">
        <v>2023</v>
      </c>
      <c r="J263" t="s">
        <v>1876</v>
      </c>
      <c r="K263" t="s">
        <v>1046</v>
      </c>
      <c r="L263" t="s">
        <v>128</v>
      </c>
      <c r="M263" t="s">
        <v>408</v>
      </c>
      <c r="N263" t="s">
        <v>130</v>
      </c>
      <c r="O263" t="s">
        <v>33</v>
      </c>
      <c r="P263" t="s">
        <v>421</v>
      </c>
      <c r="Q263" t="s">
        <v>422</v>
      </c>
      <c r="R263">
        <v>1</v>
      </c>
      <c r="S263">
        <v>14995</v>
      </c>
      <c r="T263">
        <v>4498</v>
      </c>
      <c r="U263">
        <v>0</v>
      </c>
      <c r="V263">
        <v>10497</v>
      </c>
      <c r="W263" t="s">
        <v>35</v>
      </c>
      <c r="X263" t="s">
        <v>55</v>
      </c>
      <c r="Y263" t="s">
        <v>37</v>
      </c>
      <c r="Z263">
        <v>5641.6927118644071</v>
      </c>
      <c r="AA263" t="s">
        <v>724</v>
      </c>
      <c r="AB263" t="s">
        <v>48</v>
      </c>
      <c r="AC263">
        <v>10496.5</v>
      </c>
      <c r="AD263">
        <v>0</v>
      </c>
      <c r="AE263" t="s">
        <v>48</v>
      </c>
      <c r="AF263" t="s">
        <v>49</v>
      </c>
    </row>
    <row r="264" spans="1:32" x14ac:dyDescent="0.35">
      <c r="A264" t="s">
        <v>585</v>
      </c>
      <c r="B264" t="s">
        <v>586</v>
      </c>
      <c r="C264" t="s">
        <v>587</v>
      </c>
      <c r="D264" t="s">
        <v>50</v>
      </c>
      <c r="E264" t="s">
        <v>29</v>
      </c>
      <c r="F264">
        <v>121</v>
      </c>
      <c r="G264">
        <v>16</v>
      </c>
      <c r="H264">
        <v>4</v>
      </c>
      <c r="I264">
        <v>2023</v>
      </c>
      <c r="J264" t="s">
        <v>1876</v>
      </c>
      <c r="K264" t="s">
        <v>1047</v>
      </c>
      <c r="L264" t="s">
        <v>128</v>
      </c>
      <c r="M264" t="s">
        <v>408</v>
      </c>
      <c r="N264" t="s">
        <v>130</v>
      </c>
      <c r="O264" t="s">
        <v>33</v>
      </c>
      <c r="P264" t="s">
        <v>988</v>
      </c>
      <c r="Q264" t="s">
        <v>989</v>
      </c>
      <c r="R264">
        <v>1</v>
      </c>
      <c r="S264">
        <v>14995</v>
      </c>
      <c r="T264">
        <v>0</v>
      </c>
      <c r="U264">
        <v>750</v>
      </c>
      <c r="V264">
        <v>14995</v>
      </c>
      <c r="W264" t="s">
        <v>566</v>
      </c>
      <c r="X264" t="s">
        <v>53</v>
      </c>
      <c r="Y264" t="s">
        <v>37</v>
      </c>
      <c r="Z264">
        <v>8059.1771186440674</v>
      </c>
      <c r="AA264" t="s">
        <v>722</v>
      </c>
      <c r="AB264" t="s">
        <v>38</v>
      </c>
      <c r="AC264">
        <v>0</v>
      </c>
      <c r="AD264">
        <v>0</v>
      </c>
      <c r="AE264" t="s">
        <v>38</v>
      </c>
      <c r="AF264" t="s">
        <v>49</v>
      </c>
    </row>
    <row r="265" spans="1:32" x14ac:dyDescent="0.35">
      <c r="A265" t="s">
        <v>825</v>
      </c>
      <c r="B265" t="s">
        <v>826</v>
      </c>
      <c r="C265" t="s">
        <v>827</v>
      </c>
      <c r="D265" t="s">
        <v>50</v>
      </c>
      <c r="E265" t="s">
        <v>29</v>
      </c>
      <c r="F265">
        <v>44</v>
      </c>
      <c r="G265">
        <v>16</v>
      </c>
      <c r="H265">
        <v>4</v>
      </c>
      <c r="I265">
        <v>2023</v>
      </c>
      <c r="J265" t="s">
        <v>1876</v>
      </c>
      <c r="K265" t="s">
        <v>1048</v>
      </c>
      <c r="L265" t="s">
        <v>128</v>
      </c>
      <c r="M265" t="s">
        <v>408</v>
      </c>
      <c r="N265" t="s">
        <v>130</v>
      </c>
      <c r="O265" t="s">
        <v>33</v>
      </c>
      <c r="P265" t="s">
        <v>999</v>
      </c>
      <c r="Q265" t="s">
        <v>1000</v>
      </c>
      <c r="R265">
        <v>1</v>
      </c>
      <c r="S265">
        <v>14995</v>
      </c>
      <c r="T265">
        <v>0</v>
      </c>
      <c r="U265">
        <v>750</v>
      </c>
      <c r="V265">
        <v>14995</v>
      </c>
      <c r="W265" t="s">
        <v>566</v>
      </c>
      <c r="X265" t="s">
        <v>53</v>
      </c>
      <c r="Y265" t="s">
        <v>37</v>
      </c>
      <c r="Z265">
        <v>8059.1771186440674</v>
      </c>
      <c r="AA265" t="s">
        <v>722</v>
      </c>
      <c r="AB265" t="s">
        <v>38</v>
      </c>
      <c r="AC265">
        <v>0</v>
      </c>
      <c r="AD265">
        <v>0</v>
      </c>
      <c r="AE265" t="s">
        <v>38</v>
      </c>
      <c r="AF265" t="s">
        <v>49</v>
      </c>
    </row>
    <row r="266" spans="1:32" x14ac:dyDescent="0.35">
      <c r="A266" t="s">
        <v>714</v>
      </c>
      <c r="B266" t="s">
        <v>715</v>
      </c>
      <c r="C266" t="s">
        <v>716</v>
      </c>
      <c r="D266" t="s">
        <v>44</v>
      </c>
      <c r="E266" t="s">
        <v>29</v>
      </c>
      <c r="F266">
        <v>109</v>
      </c>
      <c r="G266">
        <v>16</v>
      </c>
      <c r="H266">
        <v>4</v>
      </c>
      <c r="I266">
        <v>2023</v>
      </c>
      <c r="J266" t="s">
        <v>1876</v>
      </c>
      <c r="K266" t="s">
        <v>1049</v>
      </c>
      <c r="L266" t="s">
        <v>128</v>
      </c>
      <c r="M266" t="s">
        <v>408</v>
      </c>
      <c r="N266" t="s">
        <v>130</v>
      </c>
      <c r="O266" t="s">
        <v>33</v>
      </c>
      <c r="P266" t="s">
        <v>344</v>
      </c>
      <c r="Q266" t="s">
        <v>217</v>
      </c>
      <c r="R266">
        <v>1</v>
      </c>
      <c r="S266">
        <v>14995</v>
      </c>
      <c r="T266">
        <v>5998</v>
      </c>
      <c r="U266">
        <v>0</v>
      </c>
      <c r="V266">
        <v>8997</v>
      </c>
      <c r="W266" t="s">
        <v>566</v>
      </c>
      <c r="X266" t="s">
        <v>55</v>
      </c>
      <c r="Y266" t="s">
        <v>37</v>
      </c>
      <c r="Z266">
        <v>4835.5062711864412</v>
      </c>
      <c r="AA266" t="s">
        <v>724</v>
      </c>
      <c r="AB266" t="s">
        <v>48</v>
      </c>
      <c r="AC266">
        <v>0</v>
      </c>
      <c r="AD266">
        <v>0</v>
      </c>
      <c r="AE266" t="s">
        <v>48</v>
      </c>
      <c r="AF266" t="s">
        <v>49</v>
      </c>
    </row>
    <row r="267" spans="1:32" x14ac:dyDescent="0.35">
      <c r="A267" t="s">
        <v>575</v>
      </c>
      <c r="B267" t="s">
        <v>576</v>
      </c>
      <c r="C267" t="s">
        <v>577</v>
      </c>
      <c r="D267" t="s">
        <v>44</v>
      </c>
      <c r="E267" t="s">
        <v>29</v>
      </c>
      <c r="F267">
        <v>319</v>
      </c>
      <c r="G267">
        <v>16</v>
      </c>
      <c r="H267">
        <v>4</v>
      </c>
      <c r="I267">
        <v>2023</v>
      </c>
      <c r="J267" t="s">
        <v>1876</v>
      </c>
      <c r="K267" t="s">
        <v>1050</v>
      </c>
      <c r="L267" t="s">
        <v>128</v>
      </c>
      <c r="M267" t="s">
        <v>408</v>
      </c>
      <c r="N267" t="s">
        <v>130</v>
      </c>
      <c r="O267" t="s">
        <v>33</v>
      </c>
      <c r="P267" t="s">
        <v>454</v>
      </c>
      <c r="Q267" t="s">
        <v>455</v>
      </c>
      <c r="R267">
        <v>1</v>
      </c>
      <c r="S267">
        <v>14995</v>
      </c>
      <c r="T267">
        <v>5998</v>
      </c>
      <c r="U267">
        <v>0</v>
      </c>
      <c r="V267">
        <v>8997</v>
      </c>
      <c r="W267" t="s">
        <v>566</v>
      </c>
      <c r="X267" t="s">
        <v>55</v>
      </c>
      <c r="Y267" t="s">
        <v>37</v>
      </c>
      <c r="Z267">
        <v>4835.5062711864412</v>
      </c>
      <c r="AA267" t="s">
        <v>724</v>
      </c>
      <c r="AB267" t="s">
        <v>48</v>
      </c>
      <c r="AC267">
        <v>0</v>
      </c>
      <c r="AD267">
        <v>0</v>
      </c>
      <c r="AE267" t="s">
        <v>48</v>
      </c>
      <c r="AF267" t="s">
        <v>49</v>
      </c>
    </row>
    <row r="268" spans="1:32" x14ac:dyDescent="0.35">
      <c r="A268" t="s">
        <v>113</v>
      </c>
      <c r="B268" t="s">
        <v>114</v>
      </c>
      <c r="C268" t="s">
        <v>115</v>
      </c>
      <c r="D268" t="s">
        <v>50</v>
      </c>
      <c r="E268" t="s">
        <v>29</v>
      </c>
      <c r="F268">
        <v>98</v>
      </c>
      <c r="G268">
        <v>16</v>
      </c>
      <c r="H268">
        <v>4</v>
      </c>
      <c r="I268">
        <v>2023</v>
      </c>
      <c r="J268" t="s">
        <v>1876</v>
      </c>
      <c r="K268" t="s">
        <v>1051</v>
      </c>
      <c r="L268" t="s">
        <v>128</v>
      </c>
      <c r="M268" t="s">
        <v>408</v>
      </c>
      <c r="N268" t="s">
        <v>130</v>
      </c>
      <c r="O268" t="s">
        <v>33</v>
      </c>
      <c r="P268" t="s">
        <v>429</v>
      </c>
      <c r="Q268" t="s">
        <v>430</v>
      </c>
      <c r="R268">
        <v>1</v>
      </c>
      <c r="S268">
        <v>14995</v>
      </c>
      <c r="T268">
        <v>2999</v>
      </c>
      <c r="U268">
        <v>0</v>
      </c>
      <c r="V268">
        <v>11996</v>
      </c>
      <c r="W268" t="s">
        <v>35</v>
      </c>
      <c r="X268" t="s">
        <v>53</v>
      </c>
      <c r="Y268" t="s">
        <v>37</v>
      </c>
      <c r="Z268">
        <v>6447.3416949152543</v>
      </c>
      <c r="AA268" t="s">
        <v>722</v>
      </c>
      <c r="AB268" t="s">
        <v>48</v>
      </c>
      <c r="AC268">
        <v>11996</v>
      </c>
      <c r="AD268">
        <v>0</v>
      </c>
      <c r="AE268" t="s">
        <v>48</v>
      </c>
      <c r="AF268" t="s">
        <v>49</v>
      </c>
    </row>
    <row r="269" spans="1:32" x14ac:dyDescent="0.35">
      <c r="A269" t="s">
        <v>1052</v>
      </c>
      <c r="B269" t="s">
        <v>1053</v>
      </c>
      <c r="C269" t="s">
        <v>1054</v>
      </c>
      <c r="D269" t="s">
        <v>50</v>
      </c>
      <c r="E269" t="s">
        <v>29</v>
      </c>
      <c r="F269">
        <v>12</v>
      </c>
      <c r="G269">
        <v>17</v>
      </c>
      <c r="H269">
        <v>4</v>
      </c>
      <c r="I269">
        <v>2023</v>
      </c>
      <c r="J269" t="s">
        <v>1871</v>
      </c>
      <c r="K269" t="s">
        <v>1055</v>
      </c>
      <c r="L269" t="s">
        <v>128</v>
      </c>
      <c r="M269" t="s">
        <v>408</v>
      </c>
      <c r="N269" t="s">
        <v>130</v>
      </c>
      <c r="O269" t="s">
        <v>33</v>
      </c>
      <c r="P269" t="s">
        <v>376</v>
      </c>
      <c r="Q269" t="s">
        <v>376</v>
      </c>
      <c r="R269">
        <v>1</v>
      </c>
      <c r="S269">
        <v>14995</v>
      </c>
      <c r="T269">
        <v>0</v>
      </c>
      <c r="U269">
        <v>0</v>
      </c>
      <c r="V269">
        <v>14995</v>
      </c>
      <c r="W269" t="s">
        <v>566</v>
      </c>
      <c r="X269" t="s">
        <v>53</v>
      </c>
      <c r="Y269" t="s">
        <v>37</v>
      </c>
      <c r="Z269">
        <v>8059.1771186440674</v>
      </c>
      <c r="AA269" t="s">
        <v>722</v>
      </c>
      <c r="AB269" t="s">
        <v>38</v>
      </c>
      <c r="AC269">
        <v>0</v>
      </c>
      <c r="AD269">
        <v>0</v>
      </c>
      <c r="AE269" t="s">
        <v>38</v>
      </c>
      <c r="AF269" t="s">
        <v>49</v>
      </c>
    </row>
    <row r="270" spans="1:32" x14ac:dyDescent="0.35">
      <c r="A270" t="s">
        <v>704</v>
      </c>
      <c r="B270" t="s">
        <v>705</v>
      </c>
      <c r="C270" t="s">
        <v>706</v>
      </c>
      <c r="D270" t="s">
        <v>44</v>
      </c>
      <c r="E270" t="s">
        <v>29</v>
      </c>
      <c r="F270">
        <v>92</v>
      </c>
      <c r="G270">
        <v>17</v>
      </c>
      <c r="H270">
        <v>4</v>
      </c>
      <c r="I270">
        <v>2023</v>
      </c>
      <c r="J270" t="s">
        <v>1871</v>
      </c>
      <c r="K270" t="s">
        <v>1056</v>
      </c>
      <c r="L270" t="s">
        <v>128</v>
      </c>
      <c r="M270" t="s">
        <v>408</v>
      </c>
      <c r="N270" t="s">
        <v>130</v>
      </c>
      <c r="O270" t="s">
        <v>33</v>
      </c>
      <c r="P270" t="s">
        <v>159</v>
      </c>
      <c r="Q270" t="s">
        <v>160</v>
      </c>
      <c r="R270">
        <v>1</v>
      </c>
      <c r="S270">
        <v>14995</v>
      </c>
      <c r="T270">
        <v>0</v>
      </c>
      <c r="U270">
        <v>0</v>
      </c>
      <c r="V270">
        <v>14995</v>
      </c>
      <c r="W270" t="s">
        <v>566</v>
      </c>
      <c r="X270" t="s">
        <v>55</v>
      </c>
      <c r="Y270" t="s">
        <v>37</v>
      </c>
      <c r="Z270">
        <v>8059.1771186440674</v>
      </c>
      <c r="AA270" t="s">
        <v>724</v>
      </c>
      <c r="AB270" t="s">
        <v>38</v>
      </c>
      <c r="AC270">
        <v>0</v>
      </c>
      <c r="AD270">
        <v>0</v>
      </c>
      <c r="AE270" t="s">
        <v>38</v>
      </c>
      <c r="AF270" t="s">
        <v>49</v>
      </c>
    </row>
    <row r="271" spans="1:32" x14ac:dyDescent="0.35">
      <c r="A271" t="s">
        <v>63</v>
      </c>
      <c r="B271" t="s">
        <v>64</v>
      </c>
      <c r="C271" t="s">
        <v>65</v>
      </c>
      <c r="D271" t="s">
        <v>72</v>
      </c>
      <c r="E271" t="s">
        <v>29</v>
      </c>
      <c r="F271">
        <v>126</v>
      </c>
      <c r="G271">
        <v>18</v>
      </c>
      <c r="H271">
        <v>4</v>
      </c>
      <c r="I271">
        <v>2023</v>
      </c>
      <c r="J271" t="s">
        <v>1873</v>
      </c>
      <c r="K271" t="s">
        <v>1057</v>
      </c>
      <c r="L271" t="s">
        <v>128</v>
      </c>
      <c r="M271" t="s">
        <v>408</v>
      </c>
      <c r="N271" t="s">
        <v>130</v>
      </c>
      <c r="O271" t="s">
        <v>33</v>
      </c>
      <c r="P271" t="s">
        <v>447</v>
      </c>
      <c r="Q271" t="s">
        <v>448</v>
      </c>
      <c r="R271">
        <v>1</v>
      </c>
      <c r="S271">
        <v>14995</v>
      </c>
      <c r="T271">
        <v>4498</v>
      </c>
      <c r="U271">
        <v>0</v>
      </c>
      <c r="V271">
        <v>10497</v>
      </c>
      <c r="W271" t="s">
        <v>35</v>
      </c>
      <c r="X271" t="s">
        <v>75</v>
      </c>
      <c r="Y271" t="s">
        <v>37</v>
      </c>
      <c r="Z271">
        <v>5641.6927118644071</v>
      </c>
      <c r="AA271" t="s">
        <v>856</v>
      </c>
      <c r="AB271" t="s">
        <v>48</v>
      </c>
      <c r="AC271">
        <v>10496.5</v>
      </c>
      <c r="AD271">
        <v>0</v>
      </c>
      <c r="AE271" t="s">
        <v>48</v>
      </c>
      <c r="AF271" t="s">
        <v>49</v>
      </c>
    </row>
    <row r="272" spans="1:32" x14ac:dyDescent="0.35">
      <c r="A272" t="s">
        <v>704</v>
      </c>
      <c r="B272" t="s">
        <v>705</v>
      </c>
      <c r="C272" t="s">
        <v>706</v>
      </c>
      <c r="D272" t="s">
        <v>44</v>
      </c>
      <c r="E272" t="s">
        <v>29</v>
      </c>
      <c r="F272">
        <v>93</v>
      </c>
      <c r="G272">
        <v>18</v>
      </c>
      <c r="H272">
        <v>4</v>
      </c>
      <c r="I272">
        <v>2023</v>
      </c>
      <c r="J272" t="s">
        <v>1873</v>
      </c>
      <c r="K272" t="s">
        <v>1058</v>
      </c>
      <c r="L272" t="s">
        <v>128</v>
      </c>
      <c r="M272" t="s">
        <v>408</v>
      </c>
      <c r="N272" t="s">
        <v>130</v>
      </c>
      <c r="O272" t="s">
        <v>33</v>
      </c>
      <c r="P272" t="s">
        <v>86</v>
      </c>
      <c r="Q272" t="s">
        <v>87</v>
      </c>
      <c r="R272">
        <v>1</v>
      </c>
      <c r="S272">
        <v>14995</v>
      </c>
      <c r="T272">
        <v>5998</v>
      </c>
      <c r="U272">
        <v>0</v>
      </c>
      <c r="V272">
        <v>8997</v>
      </c>
      <c r="W272" t="s">
        <v>566</v>
      </c>
      <c r="X272" t="s">
        <v>47</v>
      </c>
      <c r="Y272" t="s">
        <v>37</v>
      </c>
      <c r="Z272">
        <v>4835.5062711864412</v>
      </c>
      <c r="AA272" t="s">
        <v>847</v>
      </c>
      <c r="AB272" t="s">
        <v>48</v>
      </c>
      <c r="AC272">
        <v>0</v>
      </c>
      <c r="AD272">
        <v>0</v>
      </c>
      <c r="AE272" t="s">
        <v>48</v>
      </c>
      <c r="AF272" t="s">
        <v>49</v>
      </c>
    </row>
    <row r="273" spans="1:32" x14ac:dyDescent="0.35">
      <c r="A273" t="s">
        <v>113</v>
      </c>
      <c r="B273" t="s">
        <v>114</v>
      </c>
      <c r="C273" t="s">
        <v>115</v>
      </c>
      <c r="D273" t="s">
        <v>44</v>
      </c>
      <c r="E273" t="s">
        <v>29</v>
      </c>
      <c r="F273">
        <v>104</v>
      </c>
      <c r="G273">
        <v>18</v>
      </c>
      <c r="H273">
        <v>4</v>
      </c>
      <c r="I273">
        <v>2023</v>
      </c>
      <c r="J273" t="s">
        <v>1873</v>
      </c>
      <c r="K273" t="s">
        <v>1059</v>
      </c>
      <c r="L273" t="s">
        <v>128</v>
      </c>
      <c r="M273" t="s">
        <v>408</v>
      </c>
      <c r="N273" t="s">
        <v>130</v>
      </c>
      <c r="O273" t="s">
        <v>33</v>
      </c>
      <c r="P273" t="s">
        <v>454</v>
      </c>
      <c r="Q273" t="s">
        <v>455</v>
      </c>
      <c r="R273">
        <v>1</v>
      </c>
      <c r="S273">
        <v>14995</v>
      </c>
      <c r="T273">
        <v>5998</v>
      </c>
      <c r="U273">
        <v>0</v>
      </c>
      <c r="V273">
        <v>8997</v>
      </c>
      <c r="W273" t="s">
        <v>35</v>
      </c>
      <c r="X273" t="s">
        <v>55</v>
      </c>
      <c r="Y273" t="s">
        <v>37</v>
      </c>
      <c r="Z273">
        <v>4835.5062711864412</v>
      </c>
      <c r="AA273" t="s">
        <v>724</v>
      </c>
      <c r="AB273" t="s">
        <v>48</v>
      </c>
      <c r="AC273">
        <v>0</v>
      </c>
      <c r="AD273">
        <v>0</v>
      </c>
      <c r="AE273" t="s">
        <v>48</v>
      </c>
      <c r="AF273" t="s">
        <v>49</v>
      </c>
    </row>
    <row r="274" spans="1:32" x14ac:dyDescent="0.35">
      <c r="A274" t="s">
        <v>686</v>
      </c>
      <c r="B274" t="s">
        <v>687</v>
      </c>
      <c r="C274" t="s">
        <v>688</v>
      </c>
      <c r="D274" t="s">
        <v>50</v>
      </c>
      <c r="E274" t="s">
        <v>29</v>
      </c>
      <c r="F274">
        <v>55</v>
      </c>
      <c r="G274">
        <v>19</v>
      </c>
      <c r="H274">
        <v>4</v>
      </c>
      <c r="I274">
        <v>2023</v>
      </c>
      <c r="J274" t="s">
        <v>1882</v>
      </c>
      <c r="K274" t="s">
        <v>1060</v>
      </c>
      <c r="L274" t="s">
        <v>128</v>
      </c>
      <c r="M274" t="s">
        <v>408</v>
      </c>
      <c r="N274" t="s">
        <v>130</v>
      </c>
      <c r="O274" t="s">
        <v>33</v>
      </c>
      <c r="P274" t="s">
        <v>1015</v>
      </c>
      <c r="Q274" t="s">
        <v>1016</v>
      </c>
      <c r="R274">
        <v>1</v>
      </c>
      <c r="S274">
        <v>14995</v>
      </c>
      <c r="T274">
        <v>4498</v>
      </c>
      <c r="U274">
        <v>197</v>
      </c>
      <c r="V274">
        <v>10497</v>
      </c>
      <c r="W274" t="s">
        <v>690</v>
      </c>
      <c r="X274" t="s">
        <v>53</v>
      </c>
      <c r="Y274" t="s">
        <v>37</v>
      </c>
      <c r="Z274">
        <v>5641.6927118644071</v>
      </c>
      <c r="AA274" t="s">
        <v>722</v>
      </c>
      <c r="AB274" t="s">
        <v>48</v>
      </c>
      <c r="AC274">
        <v>10496.5</v>
      </c>
      <c r="AD274">
        <v>0</v>
      </c>
      <c r="AE274" t="s">
        <v>48</v>
      </c>
      <c r="AF274" t="s">
        <v>49</v>
      </c>
    </row>
    <row r="275" spans="1:32" x14ac:dyDescent="0.35">
      <c r="A275" t="s">
        <v>63</v>
      </c>
      <c r="B275" t="s">
        <v>64</v>
      </c>
      <c r="C275" t="s">
        <v>65</v>
      </c>
      <c r="D275" t="s">
        <v>72</v>
      </c>
      <c r="E275" t="s">
        <v>29</v>
      </c>
      <c r="F275">
        <v>133</v>
      </c>
      <c r="G275">
        <v>19</v>
      </c>
      <c r="H275">
        <v>4</v>
      </c>
      <c r="I275">
        <v>2023</v>
      </c>
      <c r="J275" t="s">
        <v>1882</v>
      </c>
      <c r="K275" t="s">
        <v>1061</v>
      </c>
      <c r="L275" t="s">
        <v>128</v>
      </c>
      <c r="M275" t="s">
        <v>408</v>
      </c>
      <c r="N275" t="s">
        <v>130</v>
      </c>
      <c r="O275" t="s">
        <v>33</v>
      </c>
      <c r="P275" t="s">
        <v>448</v>
      </c>
      <c r="Q275" t="s">
        <v>448</v>
      </c>
      <c r="R275">
        <v>1</v>
      </c>
      <c r="S275">
        <v>14995</v>
      </c>
      <c r="T275">
        <v>4498</v>
      </c>
      <c r="U275">
        <v>52</v>
      </c>
      <c r="V275">
        <v>10497</v>
      </c>
      <c r="W275" t="s">
        <v>35</v>
      </c>
      <c r="X275" t="s">
        <v>75</v>
      </c>
      <c r="Y275" t="s">
        <v>37</v>
      </c>
      <c r="Z275">
        <v>5641.6927118644071</v>
      </c>
      <c r="AA275" t="s">
        <v>856</v>
      </c>
      <c r="AB275" t="s">
        <v>48</v>
      </c>
      <c r="AC275">
        <v>10496.5</v>
      </c>
      <c r="AD275">
        <v>0</v>
      </c>
      <c r="AE275" t="s">
        <v>48</v>
      </c>
      <c r="AF275" t="s">
        <v>49</v>
      </c>
    </row>
    <row r="276" spans="1:32" x14ac:dyDescent="0.35">
      <c r="A276" t="s">
        <v>943</v>
      </c>
      <c r="B276" t="s">
        <v>944</v>
      </c>
      <c r="C276" t="s">
        <v>945</v>
      </c>
      <c r="D276" t="s">
        <v>44</v>
      </c>
      <c r="E276" t="s">
        <v>29</v>
      </c>
      <c r="F276">
        <v>70</v>
      </c>
      <c r="G276">
        <v>19</v>
      </c>
      <c r="H276">
        <v>4</v>
      </c>
      <c r="I276">
        <v>2023</v>
      </c>
      <c r="J276" t="s">
        <v>1882</v>
      </c>
      <c r="K276" t="s">
        <v>1062</v>
      </c>
      <c r="L276" t="s">
        <v>128</v>
      </c>
      <c r="M276" t="s">
        <v>408</v>
      </c>
      <c r="N276" t="s">
        <v>130</v>
      </c>
      <c r="O276" t="s">
        <v>33</v>
      </c>
      <c r="P276" t="s">
        <v>1063</v>
      </c>
      <c r="Q276" t="s">
        <v>422</v>
      </c>
      <c r="R276">
        <v>1</v>
      </c>
      <c r="S276">
        <v>14995</v>
      </c>
      <c r="T276">
        <v>4498</v>
      </c>
      <c r="U276">
        <v>0</v>
      </c>
      <c r="V276">
        <v>10497</v>
      </c>
      <c r="W276" t="s">
        <v>566</v>
      </c>
      <c r="X276" t="s">
        <v>55</v>
      </c>
      <c r="Y276" t="s">
        <v>37</v>
      </c>
      <c r="Z276">
        <v>5641.6927118644071</v>
      </c>
      <c r="AA276" t="s">
        <v>724</v>
      </c>
      <c r="AB276" t="s">
        <v>48</v>
      </c>
      <c r="AC276">
        <v>10496.5</v>
      </c>
      <c r="AD276">
        <v>0</v>
      </c>
      <c r="AE276" t="s">
        <v>48</v>
      </c>
      <c r="AF276" t="s">
        <v>49</v>
      </c>
    </row>
    <row r="277" spans="1:32" x14ac:dyDescent="0.35">
      <c r="A277" t="s">
        <v>575</v>
      </c>
      <c r="B277" t="s">
        <v>576</v>
      </c>
      <c r="C277" t="s">
        <v>577</v>
      </c>
      <c r="D277" t="s">
        <v>40</v>
      </c>
      <c r="E277" t="s">
        <v>29</v>
      </c>
      <c r="F277">
        <v>389</v>
      </c>
      <c r="G277">
        <v>19</v>
      </c>
      <c r="H277">
        <v>4</v>
      </c>
      <c r="I277">
        <v>2023</v>
      </c>
      <c r="J277" t="s">
        <v>1882</v>
      </c>
      <c r="K277" t="s">
        <v>1064</v>
      </c>
      <c r="L277" t="s">
        <v>128</v>
      </c>
      <c r="M277" t="s">
        <v>408</v>
      </c>
      <c r="N277" t="s">
        <v>130</v>
      </c>
      <c r="O277" t="s">
        <v>33</v>
      </c>
      <c r="P277" t="s">
        <v>1065</v>
      </c>
      <c r="Q277" t="s">
        <v>338</v>
      </c>
      <c r="R277">
        <v>1</v>
      </c>
      <c r="S277">
        <v>14995</v>
      </c>
      <c r="T277">
        <v>1500</v>
      </c>
      <c r="U277">
        <v>0</v>
      </c>
      <c r="V277">
        <v>13495</v>
      </c>
      <c r="W277" t="s">
        <v>566</v>
      </c>
      <c r="X277" t="s">
        <v>43</v>
      </c>
      <c r="Y277" t="s">
        <v>37</v>
      </c>
      <c r="Z277">
        <v>7252.9906779661014</v>
      </c>
      <c r="AA277" t="s">
        <v>630</v>
      </c>
      <c r="AB277" t="s">
        <v>48</v>
      </c>
      <c r="AC277">
        <v>13495.5</v>
      </c>
      <c r="AD277">
        <v>0</v>
      </c>
      <c r="AE277" t="s">
        <v>48</v>
      </c>
      <c r="AF277" t="s">
        <v>49</v>
      </c>
    </row>
    <row r="278" spans="1:32" x14ac:dyDescent="0.35">
      <c r="A278" t="s">
        <v>143</v>
      </c>
      <c r="B278" t="s">
        <v>144</v>
      </c>
      <c r="C278" t="s">
        <v>145</v>
      </c>
      <c r="D278" t="s">
        <v>72</v>
      </c>
      <c r="E278" t="s">
        <v>29</v>
      </c>
      <c r="F278">
        <v>64</v>
      </c>
      <c r="G278">
        <v>20</v>
      </c>
      <c r="H278">
        <v>4</v>
      </c>
      <c r="I278">
        <v>2023</v>
      </c>
      <c r="J278" t="s">
        <v>1881</v>
      </c>
      <c r="K278" t="s">
        <v>1066</v>
      </c>
      <c r="L278" t="s">
        <v>128</v>
      </c>
      <c r="M278" t="s">
        <v>408</v>
      </c>
      <c r="N278" t="s">
        <v>130</v>
      </c>
      <c r="O278" t="s">
        <v>33</v>
      </c>
      <c r="P278" t="s">
        <v>447</v>
      </c>
      <c r="Q278" t="s">
        <v>448</v>
      </c>
      <c r="R278">
        <v>1</v>
      </c>
      <c r="S278">
        <v>14995</v>
      </c>
      <c r="T278">
        <v>4498</v>
      </c>
      <c r="U278">
        <v>0</v>
      </c>
      <c r="V278">
        <v>10497</v>
      </c>
      <c r="W278" t="s">
        <v>35</v>
      </c>
      <c r="X278" t="s">
        <v>75</v>
      </c>
      <c r="Y278" t="s">
        <v>37</v>
      </c>
      <c r="Z278">
        <v>5641.6927118644071</v>
      </c>
      <c r="AA278" t="s">
        <v>856</v>
      </c>
      <c r="AB278" t="s">
        <v>48</v>
      </c>
      <c r="AC278">
        <v>10496.5</v>
      </c>
      <c r="AD278">
        <v>0</v>
      </c>
      <c r="AE278" t="s">
        <v>48</v>
      </c>
      <c r="AF278" t="s">
        <v>49</v>
      </c>
    </row>
    <row r="279" spans="1:32" x14ac:dyDescent="0.35">
      <c r="A279" t="s">
        <v>113</v>
      </c>
      <c r="B279" t="s">
        <v>114</v>
      </c>
      <c r="C279" t="s">
        <v>115</v>
      </c>
      <c r="D279" t="s">
        <v>44</v>
      </c>
      <c r="E279" t="s">
        <v>29</v>
      </c>
      <c r="F279">
        <v>114</v>
      </c>
      <c r="G279">
        <v>20</v>
      </c>
      <c r="H279">
        <v>4</v>
      </c>
      <c r="I279">
        <v>2023</v>
      </c>
      <c r="J279" t="s">
        <v>1881</v>
      </c>
      <c r="K279" t="s">
        <v>1067</v>
      </c>
      <c r="L279" t="s">
        <v>128</v>
      </c>
      <c r="M279" t="s">
        <v>408</v>
      </c>
      <c r="N279" t="s">
        <v>130</v>
      </c>
      <c r="O279" t="s">
        <v>33</v>
      </c>
      <c r="P279" t="s">
        <v>477</v>
      </c>
      <c r="Q279" t="s">
        <v>386</v>
      </c>
      <c r="R279">
        <v>1</v>
      </c>
      <c r="S279">
        <v>14995</v>
      </c>
      <c r="T279">
        <v>1500</v>
      </c>
      <c r="U279">
        <v>0</v>
      </c>
      <c r="V279">
        <v>13495</v>
      </c>
      <c r="W279" t="s">
        <v>35</v>
      </c>
      <c r="X279" t="s">
        <v>55</v>
      </c>
      <c r="Y279" t="s">
        <v>37</v>
      </c>
      <c r="Z279">
        <v>7252.9906779661014</v>
      </c>
      <c r="AA279" t="s">
        <v>724</v>
      </c>
      <c r="AB279" t="s">
        <v>48</v>
      </c>
      <c r="AC279">
        <v>13495.5</v>
      </c>
      <c r="AD279">
        <v>0</v>
      </c>
      <c r="AE279" t="s">
        <v>48</v>
      </c>
      <c r="AF279" t="s">
        <v>49</v>
      </c>
    </row>
    <row r="280" spans="1:32" x14ac:dyDescent="0.35">
      <c r="A280" t="s">
        <v>575</v>
      </c>
      <c r="B280" t="s">
        <v>576</v>
      </c>
      <c r="C280" t="s">
        <v>577</v>
      </c>
      <c r="D280" t="s">
        <v>44</v>
      </c>
      <c r="E280" t="s">
        <v>29</v>
      </c>
      <c r="F280">
        <v>420</v>
      </c>
      <c r="G280">
        <v>21</v>
      </c>
      <c r="H280">
        <v>4</v>
      </c>
      <c r="I280">
        <v>2023</v>
      </c>
      <c r="J280" t="s">
        <v>1877</v>
      </c>
      <c r="K280" t="s">
        <v>1068</v>
      </c>
      <c r="L280" t="s">
        <v>128</v>
      </c>
      <c r="M280" t="s">
        <v>408</v>
      </c>
      <c r="N280" t="s">
        <v>130</v>
      </c>
      <c r="O280" t="s">
        <v>33</v>
      </c>
      <c r="P280" t="s">
        <v>1069</v>
      </c>
      <c r="Q280" t="s">
        <v>1070</v>
      </c>
      <c r="R280">
        <v>1</v>
      </c>
      <c r="S280">
        <v>14995</v>
      </c>
      <c r="T280">
        <v>0</v>
      </c>
      <c r="U280">
        <v>0</v>
      </c>
      <c r="V280">
        <v>14995</v>
      </c>
      <c r="W280" t="s">
        <v>566</v>
      </c>
      <c r="X280" t="s">
        <v>55</v>
      </c>
      <c r="Y280" t="s">
        <v>37</v>
      </c>
      <c r="Z280">
        <v>8059.1771186440674</v>
      </c>
      <c r="AA280" t="s">
        <v>724</v>
      </c>
      <c r="AB280" t="s">
        <v>38</v>
      </c>
      <c r="AC280">
        <v>0</v>
      </c>
      <c r="AD280">
        <v>0</v>
      </c>
      <c r="AE280" t="s">
        <v>38</v>
      </c>
      <c r="AF280" t="s">
        <v>49</v>
      </c>
    </row>
    <row r="281" spans="1:32" x14ac:dyDescent="0.35">
      <c r="A281" t="s">
        <v>561</v>
      </c>
      <c r="B281" t="s">
        <v>562</v>
      </c>
      <c r="C281" t="s">
        <v>563</v>
      </c>
      <c r="D281" t="s">
        <v>50</v>
      </c>
      <c r="E281" t="s">
        <v>29</v>
      </c>
      <c r="F281">
        <v>150</v>
      </c>
      <c r="G281">
        <v>22</v>
      </c>
      <c r="H281">
        <v>4</v>
      </c>
      <c r="I281">
        <v>2023</v>
      </c>
      <c r="J281" t="s">
        <v>1887</v>
      </c>
      <c r="K281" t="s">
        <v>1071</v>
      </c>
      <c r="L281" t="s">
        <v>128</v>
      </c>
      <c r="M281" t="s">
        <v>408</v>
      </c>
      <c r="N281" t="s">
        <v>130</v>
      </c>
      <c r="O281" t="s">
        <v>33</v>
      </c>
      <c r="P281" t="s">
        <v>429</v>
      </c>
      <c r="Q281" t="s">
        <v>430</v>
      </c>
      <c r="R281">
        <v>1</v>
      </c>
      <c r="S281">
        <v>14995</v>
      </c>
      <c r="T281">
        <v>0</v>
      </c>
      <c r="U281">
        <v>750</v>
      </c>
      <c r="V281">
        <v>14995</v>
      </c>
      <c r="W281" t="s">
        <v>566</v>
      </c>
      <c r="X281" t="s">
        <v>53</v>
      </c>
      <c r="Y281" t="s">
        <v>37</v>
      </c>
      <c r="Z281">
        <v>8059.1771186440674</v>
      </c>
      <c r="AA281" t="s">
        <v>722</v>
      </c>
      <c r="AB281" t="s">
        <v>38</v>
      </c>
      <c r="AC281">
        <v>11996</v>
      </c>
      <c r="AD281">
        <v>0</v>
      </c>
      <c r="AE281" t="s">
        <v>38</v>
      </c>
      <c r="AF281" t="s">
        <v>49</v>
      </c>
    </row>
    <row r="282" spans="1:32" x14ac:dyDescent="0.35">
      <c r="A282" t="s">
        <v>668</v>
      </c>
      <c r="B282" t="s">
        <v>669</v>
      </c>
      <c r="C282" t="s">
        <v>670</v>
      </c>
      <c r="D282" t="s">
        <v>50</v>
      </c>
      <c r="E282" t="s">
        <v>29</v>
      </c>
      <c r="F282">
        <v>121</v>
      </c>
      <c r="G282">
        <v>22</v>
      </c>
      <c r="H282">
        <v>4</v>
      </c>
      <c r="I282">
        <v>2023</v>
      </c>
      <c r="J282" t="s">
        <v>1887</v>
      </c>
      <c r="K282" t="s">
        <v>1072</v>
      </c>
      <c r="L282" t="s">
        <v>128</v>
      </c>
      <c r="M282" t="s">
        <v>408</v>
      </c>
      <c r="N282" t="s">
        <v>130</v>
      </c>
      <c r="O282" t="s">
        <v>33</v>
      </c>
      <c r="P282" t="s">
        <v>1000</v>
      </c>
      <c r="Q282" t="s">
        <v>1000</v>
      </c>
      <c r="R282">
        <v>1</v>
      </c>
      <c r="S282">
        <v>14995</v>
      </c>
      <c r="T282">
        <v>0</v>
      </c>
      <c r="U282">
        <v>0</v>
      </c>
      <c r="V282">
        <v>14995</v>
      </c>
      <c r="W282" t="s">
        <v>566</v>
      </c>
      <c r="X282" t="s">
        <v>53</v>
      </c>
      <c r="Y282" t="s">
        <v>37</v>
      </c>
      <c r="Z282">
        <v>8059.1771186440674</v>
      </c>
      <c r="AA282" t="s">
        <v>722</v>
      </c>
      <c r="AB282" t="s">
        <v>38</v>
      </c>
      <c r="AC282">
        <v>0</v>
      </c>
      <c r="AD282">
        <v>0</v>
      </c>
      <c r="AE282" t="s">
        <v>38</v>
      </c>
      <c r="AF282" t="s">
        <v>49</v>
      </c>
    </row>
    <row r="283" spans="1:32" x14ac:dyDescent="0.35">
      <c r="A283" t="s">
        <v>25</v>
      </c>
      <c r="B283" t="s">
        <v>26</v>
      </c>
      <c r="C283" t="s">
        <v>27</v>
      </c>
      <c r="D283" t="s">
        <v>50</v>
      </c>
      <c r="E283" t="s">
        <v>29</v>
      </c>
      <c r="F283">
        <v>245</v>
      </c>
      <c r="G283">
        <v>22</v>
      </c>
      <c r="H283">
        <v>4</v>
      </c>
      <c r="I283">
        <v>2023</v>
      </c>
      <c r="J283" t="s">
        <v>1887</v>
      </c>
      <c r="K283" t="s">
        <v>1073</v>
      </c>
      <c r="L283" t="s">
        <v>128</v>
      </c>
      <c r="M283" t="s">
        <v>408</v>
      </c>
      <c r="N283" t="s">
        <v>130</v>
      </c>
      <c r="O283" t="s">
        <v>33</v>
      </c>
      <c r="P283" t="s">
        <v>502</v>
      </c>
      <c r="Q283" t="s">
        <v>503</v>
      </c>
      <c r="R283">
        <v>1</v>
      </c>
      <c r="S283">
        <v>14995</v>
      </c>
      <c r="T283">
        <v>0</v>
      </c>
      <c r="U283">
        <v>0</v>
      </c>
      <c r="V283">
        <v>14995</v>
      </c>
      <c r="W283" t="s">
        <v>35</v>
      </c>
      <c r="X283" t="s">
        <v>53</v>
      </c>
      <c r="Y283" t="s">
        <v>37</v>
      </c>
      <c r="Z283">
        <v>8059.1771186440674</v>
      </c>
      <c r="AA283" t="s">
        <v>722</v>
      </c>
      <c r="AB283" t="s">
        <v>38</v>
      </c>
      <c r="AC283">
        <v>0</v>
      </c>
      <c r="AD283">
        <v>0</v>
      </c>
      <c r="AE283" t="s">
        <v>38</v>
      </c>
      <c r="AF283" t="s">
        <v>49</v>
      </c>
    </row>
    <row r="284" spans="1:32" x14ac:dyDescent="0.35">
      <c r="A284" t="s">
        <v>704</v>
      </c>
      <c r="B284" t="s">
        <v>705</v>
      </c>
      <c r="C284" t="s">
        <v>706</v>
      </c>
      <c r="D284" t="s">
        <v>50</v>
      </c>
      <c r="E284" t="s">
        <v>29</v>
      </c>
      <c r="F284">
        <v>117</v>
      </c>
      <c r="G284">
        <v>22</v>
      </c>
      <c r="H284">
        <v>4</v>
      </c>
      <c r="I284">
        <v>2023</v>
      </c>
      <c r="J284" t="s">
        <v>1887</v>
      </c>
      <c r="K284" t="s">
        <v>1074</v>
      </c>
      <c r="L284" t="s">
        <v>128</v>
      </c>
      <c r="M284" t="s">
        <v>408</v>
      </c>
      <c r="N284" t="s">
        <v>130</v>
      </c>
      <c r="O284" t="s">
        <v>33</v>
      </c>
      <c r="P284" t="s">
        <v>999</v>
      </c>
      <c r="Q284" t="s">
        <v>1000</v>
      </c>
      <c r="R284">
        <v>1</v>
      </c>
      <c r="S284">
        <v>14995</v>
      </c>
      <c r="T284">
        <v>0</v>
      </c>
      <c r="U284">
        <v>500</v>
      </c>
      <c r="V284">
        <v>14995</v>
      </c>
      <c r="W284" t="s">
        <v>566</v>
      </c>
      <c r="X284" t="s">
        <v>53</v>
      </c>
      <c r="Y284" t="s">
        <v>37</v>
      </c>
      <c r="Z284">
        <v>8059.1771186440674</v>
      </c>
      <c r="AA284" t="s">
        <v>722</v>
      </c>
      <c r="AB284" t="s">
        <v>38</v>
      </c>
      <c r="AC284">
        <v>0</v>
      </c>
      <c r="AD284">
        <v>0</v>
      </c>
      <c r="AE284" t="s">
        <v>38</v>
      </c>
      <c r="AF284" t="s">
        <v>49</v>
      </c>
    </row>
    <row r="285" spans="1:32" x14ac:dyDescent="0.35">
      <c r="A285" t="s">
        <v>704</v>
      </c>
      <c r="B285" t="s">
        <v>705</v>
      </c>
      <c r="C285" t="s">
        <v>706</v>
      </c>
      <c r="D285" t="s">
        <v>44</v>
      </c>
      <c r="E285" t="s">
        <v>29</v>
      </c>
      <c r="F285">
        <v>118</v>
      </c>
      <c r="G285">
        <v>22</v>
      </c>
      <c r="H285">
        <v>4</v>
      </c>
      <c r="I285">
        <v>2023</v>
      </c>
      <c r="J285" t="s">
        <v>1887</v>
      </c>
      <c r="K285" t="s">
        <v>1075</v>
      </c>
      <c r="L285" t="s">
        <v>128</v>
      </c>
      <c r="M285" t="s">
        <v>408</v>
      </c>
      <c r="N285" t="s">
        <v>130</v>
      </c>
      <c r="O285" t="s">
        <v>33</v>
      </c>
      <c r="P285" t="s">
        <v>344</v>
      </c>
      <c r="Q285" t="s">
        <v>217</v>
      </c>
      <c r="R285">
        <v>1</v>
      </c>
      <c r="S285">
        <v>14995</v>
      </c>
      <c r="T285">
        <v>5998</v>
      </c>
      <c r="U285">
        <v>97</v>
      </c>
      <c r="V285">
        <v>8997</v>
      </c>
      <c r="W285" t="s">
        <v>566</v>
      </c>
      <c r="X285" t="s">
        <v>55</v>
      </c>
      <c r="Y285" t="s">
        <v>37</v>
      </c>
      <c r="Z285">
        <v>4835.5062711864412</v>
      </c>
      <c r="AA285" t="s">
        <v>724</v>
      </c>
      <c r="AB285" t="s">
        <v>48</v>
      </c>
      <c r="AC285">
        <v>0</v>
      </c>
      <c r="AD285">
        <v>0</v>
      </c>
      <c r="AE285" t="s">
        <v>48</v>
      </c>
      <c r="AF285" t="s">
        <v>49</v>
      </c>
    </row>
    <row r="286" spans="1:32" x14ac:dyDescent="0.35">
      <c r="A286" t="s">
        <v>575</v>
      </c>
      <c r="B286" t="s">
        <v>576</v>
      </c>
      <c r="C286" t="s">
        <v>577</v>
      </c>
      <c r="D286" t="s">
        <v>44</v>
      </c>
      <c r="E286" t="s">
        <v>29</v>
      </c>
      <c r="F286">
        <v>480</v>
      </c>
      <c r="G286">
        <v>23</v>
      </c>
      <c r="H286">
        <v>4</v>
      </c>
      <c r="I286">
        <v>2023</v>
      </c>
      <c r="J286" t="s">
        <v>1874</v>
      </c>
      <c r="K286" t="s">
        <v>1076</v>
      </c>
      <c r="L286" t="s">
        <v>128</v>
      </c>
      <c r="M286" t="s">
        <v>515</v>
      </c>
      <c r="N286" t="s">
        <v>130</v>
      </c>
      <c r="O286" t="s">
        <v>33</v>
      </c>
      <c r="P286" t="s">
        <v>421</v>
      </c>
      <c r="Q286" t="s">
        <v>422</v>
      </c>
      <c r="R286">
        <v>1</v>
      </c>
      <c r="S286">
        <v>14995</v>
      </c>
      <c r="T286">
        <v>4498</v>
      </c>
      <c r="U286">
        <v>0</v>
      </c>
      <c r="V286">
        <v>10497</v>
      </c>
      <c r="W286" t="s">
        <v>566</v>
      </c>
      <c r="X286" t="s">
        <v>55</v>
      </c>
      <c r="Y286" t="s">
        <v>37</v>
      </c>
      <c r="Z286">
        <v>5641.6927118644071</v>
      </c>
      <c r="AA286" t="s">
        <v>724</v>
      </c>
      <c r="AB286" t="s">
        <v>48</v>
      </c>
      <c r="AC286">
        <v>10496.5</v>
      </c>
      <c r="AD286">
        <v>0</v>
      </c>
      <c r="AE286" t="s">
        <v>48</v>
      </c>
      <c r="AF286" t="s">
        <v>49</v>
      </c>
    </row>
    <row r="287" spans="1:32" x14ac:dyDescent="0.35">
      <c r="A287" t="s">
        <v>678</v>
      </c>
      <c r="B287" t="s">
        <v>679</v>
      </c>
      <c r="C287" t="s">
        <v>680</v>
      </c>
      <c r="D287" t="s">
        <v>44</v>
      </c>
      <c r="E287" t="s">
        <v>29</v>
      </c>
      <c r="F287">
        <v>126</v>
      </c>
      <c r="G287">
        <v>23</v>
      </c>
      <c r="H287">
        <v>4</v>
      </c>
      <c r="I287">
        <v>2023</v>
      </c>
      <c r="J287" t="s">
        <v>1874</v>
      </c>
      <c r="K287" t="s">
        <v>1026</v>
      </c>
      <c r="L287" t="s">
        <v>128</v>
      </c>
      <c r="M287" t="s">
        <v>515</v>
      </c>
      <c r="N287" t="s">
        <v>130</v>
      </c>
      <c r="O287" t="s">
        <v>33</v>
      </c>
      <c r="P287" t="s">
        <v>159</v>
      </c>
      <c r="Q287" t="s">
        <v>160</v>
      </c>
      <c r="R287">
        <v>1</v>
      </c>
      <c r="S287">
        <v>14995</v>
      </c>
      <c r="T287">
        <v>0</v>
      </c>
      <c r="U287">
        <v>2999</v>
      </c>
      <c r="V287">
        <v>14995</v>
      </c>
      <c r="W287" t="s">
        <v>566</v>
      </c>
      <c r="X287" t="s">
        <v>55</v>
      </c>
      <c r="Y287" t="s">
        <v>37</v>
      </c>
      <c r="Z287">
        <v>8059.1771186440674</v>
      </c>
      <c r="AA287" t="s">
        <v>724</v>
      </c>
      <c r="AB287" t="s">
        <v>38</v>
      </c>
      <c r="AC287">
        <v>0</v>
      </c>
      <c r="AD287">
        <v>0</v>
      </c>
      <c r="AE287" t="s">
        <v>38</v>
      </c>
      <c r="AF287" t="s">
        <v>49</v>
      </c>
    </row>
    <row r="288" spans="1:32" x14ac:dyDescent="0.35">
      <c r="A288" t="s">
        <v>714</v>
      </c>
      <c r="B288" t="s">
        <v>715</v>
      </c>
      <c r="C288" t="s">
        <v>716</v>
      </c>
      <c r="D288" t="s">
        <v>44</v>
      </c>
      <c r="E288" t="s">
        <v>29</v>
      </c>
      <c r="F288">
        <v>14</v>
      </c>
      <c r="G288">
        <v>2</v>
      </c>
      <c r="H288">
        <v>4</v>
      </c>
      <c r="I288">
        <v>2023</v>
      </c>
      <c r="J288" t="s">
        <v>1888</v>
      </c>
      <c r="K288" t="s">
        <v>1091</v>
      </c>
      <c r="L288" t="s">
        <v>128</v>
      </c>
      <c r="M288" t="s">
        <v>129</v>
      </c>
      <c r="N288" t="s">
        <v>130</v>
      </c>
      <c r="O288" t="s">
        <v>33</v>
      </c>
      <c r="P288" t="s">
        <v>194</v>
      </c>
      <c r="Q288" t="s">
        <v>123</v>
      </c>
      <c r="R288">
        <v>1</v>
      </c>
      <c r="S288">
        <v>14495</v>
      </c>
      <c r="T288">
        <v>0</v>
      </c>
      <c r="U288">
        <v>0</v>
      </c>
      <c r="V288">
        <v>14495</v>
      </c>
      <c r="W288" t="s">
        <v>566</v>
      </c>
      <c r="X288" t="s">
        <v>55</v>
      </c>
      <c r="Y288" t="s">
        <v>37</v>
      </c>
      <c r="Z288">
        <v>7790.4483050847448</v>
      </c>
      <c r="AA288" t="s">
        <v>724</v>
      </c>
      <c r="AB288" t="s">
        <v>38</v>
      </c>
      <c r="AC288">
        <v>0</v>
      </c>
      <c r="AD288">
        <v>0</v>
      </c>
      <c r="AE288" t="s">
        <v>38</v>
      </c>
      <c r="AF288" t="s">
        <v>49</v>
      </c>
    </row>
    <row r="289" spans="1:32" x14ac:dyDescent="0.35">
      <c r="A289" t="s">
        <v>63</v>
      </c>
      <c r="B289" t="s">
        <v>64</v>
      </c>
      <c r="C289" t="s">
        <v>65</v>
      </c>
      <c r="D289" t="s">
        <v>50</v>
      </c>
      <c r="E289" t="s">
        <v>29</v>
      </c>
      <c r="F289">
        <v>19</v>
      </c>
      <c r="G289">
        <v>3</v>
      </c>
      <c r="H289">
        <v>4</v>
      </c>
      <c r="I289">
        <v>2023</v>
      </c>
      <c r="J289" t="s">
        <v>1885</v>
      </c>
      <c r="K289" t="s">
        <v>1092</v>
      </c>
      <c r="L289" t="s">
        <v>128</v>
      </c>
      <c r="M289" t="s">
        <v>129</v>
      </c>
      <c r="N289" t="s">
        <v>130</v>
      </c>
      <c r="O289" t="s">
        <v>33</v>
      </c>
      <c r="P289" t="s">
        <v>153</v>
      </c>
      <c r="Q289" t="s">
        <v>154</v>
      </c>
      <c r="R289">
        <v>1</v>
      </c>
      <c r="S289">
        <v>14495</v>
      </c>
      <c r="T289">
        <v>0</v>
      </c>
      <c r="U289">
        <v>1450</v>
      </c>
      <c r="V289">
        <v>14495</v>
      </c>
      <c r="W289" t="s">
        <v>35</v>
      </c>
      <c r="X289" t="s">
        <v>53</v>
      </c>
      <c r="Y289" t="s">
        <v>37</v>
      </c>
      <c r="Z289">
        <v>7790.4483050847448</v>
      </c>
      <c r="AA289" t="s">
        <v>722</v>
      </c>
      <c r="AB289" t="s">
        <v>38</v>
      </c>
      <c r="AC289">
        <v>0</v>
      </c>
      <c r="AD289">
        <v>0</v>
      </c>
      <c r="AE289" t="s">
        <v>38</v>
      </c>
      <c r="AF289" t="s">
        <v>49</v>
      </c>
    </row>
    <row r="290" spans="1:32" x14ac:dyDescent="0.35">
      <c r="A290" t="s">
        <v>585</v>
      </c>
      <c r="B290" t="s">
        <v>586</v>
      </c>
      <c r="C290" t="s">
        <v>587</v>
      </c>
      <c r="D290" t="s">
        <v>44</v>
      </c>
      <c r="E290" t="s">
        <v>29</v>
      </c>
      <c r="F290">
        <v>16</v>
      </c>
      <c r="G290">
        <v>3</v>
      </c>
      <c r="H290">
        <v>4</v>
      </c>
      <c r="I290">
        <v>2023</v>
      </c>
      <c r="J290" t="s">
        <v>1885</v>
      </c>
      <c r="K290" t="s">
        <v>1093</v>
      </c>
      <c r="L290" t="s">
        <v>128</v>
      </c>
      <c r="M290" t="s">
        <v>129</v>
      </c>
      <c r="N290" t="s">
        <v>130</v>
      </c>
      <c r="O290" t="s">
        <v>33</v>
      </c>
      <c r="P290" t="s">
        <v>485</v>
      </c>
      <c r="Q290" t="s">
        <v>195</v>
      </c>
      <c r="R290">
        <v>1</v>
      </c>
      <c r="S290">
        <v>14495</v>
      </c>
      <c r="T290">
        <v>0</v>
      </c>
      <c r="U290">
        <v>500</v>
      </c>
      <c r="V290">
        <v>14495</v>
      </c>
      <c r="W290" t="s">
        <v>566</v>
      </c>
      <c r="X290" t="s">
        <v>55</v>
      </c>
      <c r="Y290" t="s">
        <v>37</v>
      </c>
      <c r="Z290">
        <v>7790.4483050847448</v>
      </c>
      <c r="AA290" t="s">
        <v>724</v>
      </c>
      <c r="AB290" t="s">
        <v>38</v>
      </c>
      <c r="AC290">
        <v>0</v>
      </c>
      <c r="AD290">
        <v>0</v>
      </c>
      <c r="AE290" t="s">
        <v>38</v>
      </c>
      <c r="AF290" t="s">
        <v>49</v>
      </c>
    </row>
    <row r="291" spans="1:32" x14ac:dyDescent="0.35">
      <c r="A291" t="s">
        <v>113</v>
      </c>
      <c r="B291" t="s">
        <v>114</v>
      </c>
      <c r="C291" t="s">
        <v>115</v>
      </c>
      <c r="D291" t="s">
        <v>72</v>
      </c>
      <c r="E291" t="s">
        <v>29</v>
      </c>
      <c r="F291">
        <v>14</v>
      </c>
      <c r="G291">
        <v>3</v>
      </c>
      <c r="H291">
        <v>4</v>
      </c>
      <c r="I291">
        <v>2023</v>
      </c>
      <c r="J291" t="s">
        <v>1885</v>
      </c>
      <c r="K291" t="s">
        <v>1094</v>
      </c>
      <c r="L291" t="s">
        <v>128</v>
      </c>
      <c r="M291" t="s">
        <v>129</v>
      </c>
      <c r="N291" t="s">
        <v>130</v>
      </c>
      <c r="O291" t="s">
        <v>33</v>
      </c>
      <c r="P291" t="s">
        <v>161</v>
      </c>
      <c r="Q291" t="s">
        <v>162</v>
      </c>
      <c r="R291">
        <v>1</v>
      </c>
      <c r="S291">
        <v>14495</v>
      </c>
      <c r="T291">
        <v>0</v>
      </c>
      <c r="U291">
        <v>0</v>
      </c>
      <c r="V291">
        <v>14495</v>
      </c>
      <c r="W291" t="s">
        <v>35</v>
      </c>
      <c r="X291" t="s">
        <v>75</v>
      </c>
      <c r="Y291" t="s">
        <v>37</v>
      </c>
      <c r="Z291">
        <v>7790.4483050847448</v>
      </c>
      <c r="AA291" t="s">
        <v>856</v>
      </c>
      <c r="AB291" t="s">
        <v>38</v>
      </c>
      <c r="AC291">
        <v>11596</v>
      </c>
      <c r="AD291">
        <v>0</v>
      </c>
      <c r="AE291" t="s">
        <v>38</v>
      </c>
      <c r="AF291" t="s">
        <v>49</v>
      </c>
    </row>
    <row r="292" spans="1:32" x14ac:dyDescent="0.35">
      <c r="A292" t="s">
        <v>113</v>
      </c>
      <c r="B292" t="s">
        <v>114</v>
      </c>
      <c r="C292" t="s">
        <v>115</v>
      </c>
      <c r="D292" t="s">
        <v>44</v>
      </c>
      <c r="E292" t="s">
        <v>29</v>
      </c>
      <c r="F292">
        <v>10</v>
      </c>
      <c r="G292">
        <v>3</v>
      </c>
      <c r="H292">
        <v>4</v>
      </c>
      <c r="I292">
        <v>2023</v>
      </c>
      <c r="J292" t="s">
        <v>1885</v>
      </c>
      <c r="K292" t="s">
        <v>1095</v>
      </c>
      <c r="L292" t="s">
        <v>128</v>
      </c>
      <c r="M292" t="s">
        <v>129</v>
      </c>
      <c r="N292" t="s">
        <v>130</v>
      </c>
      <c r="O292" t="s">
        <v>33</v>
      </c>
      <c r="P292" t="s">
        <v>163</v>
      </c>
      <c r="Q292" t="s">
        <v>164</v>
      </c>
      <c r="R292">
        <v>1</v>
      </c>
      <c r="S292">
        <v>14495</v>
      </c>
      <c r="T292">
        <v>0</v>
      </c>
      <c r="U292">
        <v>0</v>
      </c>
      <c r="V292">
        <v>14495</v>
      </c>
      <c r="W292" t="s">
        <v>35</v>
      </c>
      <c r="X292" t="s">
        <v>55</v>
      </c>
      <c r="Y292" t="s">
        <v>37</v>
      </c>
      <c r="Z292">
        <v>7790.4483050847448</v>
      </c>
      <c r="AA292" t="s">
        <v>724</v>
      </c>
      <c r="AB292" t="s">
        <v>38</v>
      </c>
      <c r="AC292">
        <v>13045.5</v>
      </c>
      <c r="AD292">
        <v>0</v>
      </c>
      <c r="AE292" t="s">
        <v>38</v>
      </c>
      <c r="AF292" t="s">
        <v>49</v>
      </c>
    </row>
    <row r="293" spans="1:32" x14ac:dyDescent="0.35">
      <c r="A293" t="s">
        <v>143</v>
      </c>
      <c r="B293" t="s">
        <v>144</v>
      </c>
      <c r="C293" t="s">
        <v>145</v>
      </c>
      <c r="D293" t="s">
        <v>44</v>
      </c>
      <c r="E293" t="s">
        <v>29</v>
      </c>
      <c r="F293">
        <v>15</v>
      </c>
      <c r="G293">
        <v>4</v>
      </c>
      <c r="H293">
        <v>4</v>
      </c>
      <c r="I293">
        <v>2023</v>
      </c>
      <c r="J293" t="s">
        <v>1889</v>
      </c>
      <c r="K293" t="s">
        <v>1096</v>
      </c>
      <c r="L293" t="s">
        <v>128</v>
      </c>
      <c r="M293" t="s">
        <v>129</v>
      </c>
      <c r="N293" t="s">
        <v>130</v>
      </c>
      <c r="O293" t="s">
        <v>33</v>
      </c>
      <c r="P293" t="s">
        <v>171</v>
      </c>
      <c r="Q293" t="s">
        <v>172</v>
      </c>
      <c r="R293">
        <v>1</v>
      </c>
      <c r="S293">
        <v>14495</v>
      </c>
      <c r="T293">
        <v>0</v>
      </c>
      <c r="U293">
        <v>0</v>
      </c>
      <c r="V293">
        <v>14495</v>
      </c>
      <c r="W293" t="s">
        <v>35</v>
      </c>
      <c r="X293" t="s">
        <v>55</v>
      </c>
      <c r="Y293" t="s">
        <v>37</v>
      </c>
      <c r="Z293">
        <v>7790.4483050847448</v>
      </c>
      <c r="AA293" t="s">
        <v>724</v>
      </c>
      <c r="AB293" t="s">
        <v>38</v>
      </c>
      <c r="AC293">
        <v>0</v>
      </c>
      <c r="AD293">
        <v>0</v>
      </c>
      <c r="AE293" t="s">
        <v>38</v>
      </c>
      <c r="AF293" t="s">
        <v>49</v>
      </c>
    </row>
    <row r="294" spans="1:32" x14ac:dyDescent="0.35">
      <c r="A294" t="s">
        <v>575</v>
      </c>
      <c r="B294" t="s">
        <v>576</v>
      </c>
      <c r="C294" t="s">
        <v>577</v>
      </c>
      <c r="D294" t="s">
        <v>50</v>
      </c>
      <c r="E294" t="s">
        <v>29</v>
      </c>
      <c r="F294">
        <v>87</v>
      </c>
      <c r="G294">
        <v>4</v>
      </c>
      <c r="H294">
        <v>4</v>
      </c>
      <c r="I294">
        <v>2023</v>
      </c>
      <c r="J294" t="s">
        <v>1889</v>
      </c>
      <c r="K294" t="s">
        <v>1097</v>
      </c>
      <c r="L294" t="s">
        <v>128</v>
      </c>
      <c r="M294" t="s">
        <v>129</v>
      </c>
      <c r="N294" t="s">
        <v>130</v>
      </c>
      <c r="O294" t="s">
        <v>33</v>
      </c>
      <c r="P294" t="s">
        <v>1098</v>
      </c>
      <c r="Q294" t="s">
        <v>1099</v>
      </c>
      <c r="R294">
        <v>1</v>
      </c>
      <c r="S294">
        <v>14495</v>
      </c>
      <c r="T294">
        <v>0</v>
      </c>
      <c r="U294">
        <v>1450</v>
      </c>
      <c r="V294">
        <v>14495</v>
      </c>
      <c r="W294" t="s">
        <v>566</v>
      </c>
      <c r="X294" t="s">
        <v>53</v>
      </c>
      <c r="Y294" t="s">
        <v>37</v>
      </c>
      <c r="Z294">
        <v>7790.4483050847448</v>
      </c>
      <c r="AA294" t="s">
        <v>722</v>
      </c>
      <c r="AB294" t="s">
        <v>38</v>
      </c>
      <c r="AC294">
        <v>0</v>
      </c>
      <c r="AD294">
        <v>0</v>
      </c>
      <c r="AE294" t="s">
        <v>38</v>
      </c>
      <c r="AF294" t="s">
        <v>49</v>
      </c>
    </row>
    <row r="295" spans="1:32" x14ac:dyDescent="0.35">
      <c r="A295" t="s">
        <v>585</v>
      </c>
      <c r="B295" t="s">
        <v>586</v>
      </c>
      <c r="C295" t="s">
        <v>587</v>
      </c>
      <c r="D295" t="s">
        <v>44</v>
      </c>
      <c r="E295" t="s">
        <v>29</v>
      </c>
      <c r="F295">
        <v>25</v>
      </c>
      <c r="G295">
        <v>5</v>
      </c>
      <c r="H295">
        <v>4</v>
      </c>
      <c r="I295">
        <v>2023</v>
      </c>
      <c r="J295" t="s">
        <v>1883</v>
      </c>
      <c r="K295" t="s">
        <v>1100</v>
      </c>
      <c r="L295" t="s">
        <v>128</v>
      </c>
      <c r="M295" t="s">
        <v>129</v>
      </c>
      <c r="N295" t="s">
        <v>130</v>
      </c>
      <c r="O295" t="s">
        <v>33</v>
      </c>
      <c r="P295" t="s">
        <v>171</v>
      </c>
      <c r="Q295" t="s">
        <v>172</v>
      </c>
      <c r="R295">
        <v>1</v>
      </c>
      <c r="S295">
        <v>14495</v>
      </c>
      <c r="T295">
        <v>0</v>
      </c>
      <c r="U295">
        <v>1015</v>
      </c>
      <c r="V295">
        <v>14495</v>
      </c>
      <c r="W295" t="s">
        <v>566</v>
      </c>
      <c r="X295" t="s">
        <v>55</v>
      </c>
      <c r="Y295" t="s">
        <v>37</v>
      </c>
      <c r="Z295">
        <v>7790.4483050847448</v>
      </c>
      <c r="AA295" t="s">
        <v>724</v>
      </c>
      <c r="AB295" t="s">
        <v>38</v>
      </c>
      <c r="AC295">
        <v>0</v>
      </c>
      <c r="AD295">
        <v>0</v>
      </c>
      <c r="AE295" t="s">
        <v>38</v>
      </c>
      <c r="AF295" t="s">
        <v>49</v>
      </c>
    </row>
    <row r="296" spans="1:32" x14ac:dyDescent="0.35">
      <c r="A296" t="s">
        <v>714</v>
      </c>
      <c r="B296" t="s">
        <v>715</v>
      </c>
      <c r="C296" t="s">
        <v>716</v>
      </c>
      <c r="D296" t="s">
        <v>44</v>
      </c>
      <c r="E296" t="s">
        <v>29</v>
      </c>
      <c r="F296">
        <v>29</v>
      </c>
      <c r="G296">
        <v>5</v>
      </c>
      <c r="H296">
        <v>4</v>
      </c>
      <c r="I296">
        <v>2023</v>
      </c>
      <c r="J296" t="s">
        <v>1883</v>
      </c>
      <c r="K296" t="s">
        <v>1101</v>
      </c>
      <c r="L296" t="s">
        <v>128</v>
      </c>
      <c r="M296" t="s">
        <v>129</v>
      </c>
      <c r="N296" t="s">
        <v>130</v>
      </c>
      <c r="O296" t="s">
        <v>33</v>
      </c>
      <c r="P296" t="s">
        <v>70</v>
      </c>
      <c r="Q296" t="s">
        <v>71</v>
      </c>
      <c r="R296">
        <v>1</v>
      </c>
      <c r="S296">
        <v>14495</v>
      </c>
      <c r="T296">
        <v>0</v>
      </c>
      <c r="U296">
        <v>0</v>
      </c>
      <c r="V296">
        <v>14495</v>
      </c>
      <c r="W296" t="s">
        <v>566</v>
      </c>
      <c r="X296" t="s">
        <v>55</v>
      </c>
      <c r="Y296" t="s">
        <v>37</v>
      </c>
      <c r="Z296">
        <v>7790.4483050847448</v>
      </c>
      <c r="AA296" t="s">
        <v>724</v>
      </c>
      <c r="AB296" t="s">
        <v>38</v>
      </c>
      <c r="AC296">
        <v>0</v>
      </c>
      <c r="AD296">
        <v>0</v>
      </c>
      <c r="AE296" t="s">
        <v>38</v>
      </c>
      <c r="AF296" t="s">
        <v>49</v>
      </c>
    </row>
    <row r="297" spans="1:32" x14ac:dyDescent="0.35">
      <c r="A297" t="s">
        <v>825</v>
      </c>
      <c r="B297" t="s">
        <v>826</v>
      </c>
      <c r="C297" t="s">
        <v>827</v>
      </c>
      <c r="D297" t="s">
        <v>44</v>
      </c>
      <c r="E297" t="s">
        <v>29</v>
      </c>
      <c r="F297">
        <v>10</v>
      </c>
      <c r="G297">
        <v>5</v>
      </c>
      <c r="H297">
        <v>4</v>
      </c>
      <c r="I297">
        <v>2023</v>
      </c>
      <c r="J297" t="s">
        <v>1883</v>
      </c>
      <c r="K297" t="s">
        <v>1102</v>
      </c>
      <c r="L297" t="s">
        <v>128</v>
      </c>
      <c r="M297" t="s">
        <v>129</v>
      </c>
      <c r="N297" t="s">
        <v>130</v>
      </c>
      <c r="O297" t="s">
        <v>33</v>
      </c>
      <c r="P297" t="s">
        <v>61</v>
      </c>
      <c r="Q297" t="s">
        <v>62</v>
      </c>
      <c r="R297">
        <v>1</v>
      </c>
      <c r="S297">
        <v>14495</v>
      </c>
      <c r="T297">
        <v>4348</v>
      </c>
      <c r="U297">
        <v>0</v>
      </c>
      <c r="V297">
        <v>10147</v>
      </c>
      <c r="W297" t="s">
        <v>566</v>
      </c>
      <c r="X297" t="s">
        <v>47</v>
      </c>
      <c r="Y297" t="s">
        <v>37</v>
      </c>
      <c r="Z297">
        <v>5453.582542372882</v>
      </c>
      <c r="AA297" t="s">
        <v>847</v>
      </c>
      <c r="AB297" t="s">
        <v>48</v>
      </c>
      <c r="AC297">
        <v>8697</v>
      </c>
      <c r="AD297">
        <v>10146.5</v>
      </c>
      <c r="AE297" t="s">
        <v>48</v>
      </c>
      <c r="AF297" t="s">
        <v>49</v>
      </c>
    </row>
    <row r="298" spans="1:32" x14ac:dyDescent="0.35">
      <c r="A298" t="s">
        <v>63</v>
      </c>
      <c r="B298" t="s">
        <v>64</v>
      </c>
      <c r="C298" t="s">
        <v>65</v>
      </c>
      <c r="D298" t="s">
        <v>72</v>
      </c>
      <c r="E298" t="s">
        <v>29</v>
      </c>
      <c r="F298">
        <v>32</v>
      </c>
      <c r="G298">
        <v>5</v>
      </c>
      <c r="H298">
        <v>4</v>
      </c>
      <c r="I298">
        <v>2023</v>
      </c>
      <c r="J298" t="s">
        <v>1883</v>
      </c>
      <c r="K298" t="s">
        <v>1103</v>
      </c>
      <c r="L298" t="s">
        <v>128</v>
      </c>
      <c r="M298" t="s">
        <v>129</v>
      </c>
      <c r="N298" t="s">
        <v>130</v>
      </c>
      <c r="O298" t="s">
        <v>33</v>
      </c>
      <c r="P298" t="s">
        <v>162</v>
      </c>
      <c r="Q298" t="s">
        <v>162</v>
      </c>
      <c r="R298">
        <v>1</v>
      </c>
      <c r="S298">
        <v>14495</v>
      </c>
      <c r="T298">
        <v>0</v>
      </c>
      <c r="U298">
        <v>0</v>
      </c>
      <c r="V298">
        <v>14495</v>
      </c>
      <c r="W298" t="s">
        <v>35</v>
      </c>
      <c r="X298" t="s">
        <v>75</v>
      </c>
      <c r="Y298" t="s">
        <v>37</v>
      </c>
      <c r="Z298">
        <v>7790.4483050847448</v>
      </c>
      <c r="AA298" t="s">
        <v>856</v>
      </c>
      <c r="AB298" t="s">
        <v>38</v>
      </c>
      <c r="AC298">
        <v>11596</v>
      </c>
      <c r="AD298">
        <v>0</v>
      </c>
      <c r="AE298" t="s">
        <v>38</v>
      </c>
      <c r="AF298" t="s">
        <v>49</v>
      </c>
    </row>
    <row r="299" spans="1:32" x14ac:dyDescent="0.35">
      <c r="A299" t="s">
        <v>97</v>
      </c>
      <c r="B299" t="s">
        <v>98</v>
      </c>
      <c r="C299" t="s">
        <v>99</v>
      </c>
      <c r="D299" t="s">
        <v>44</v>
      </c>
      <c r="E299" t="s">
        <v>29</v>
      </c>
      <c r="F299">
        <v>19</v>
      </c>
      <c r="G299">
        <v>6</v>
      </c>
      <c r="H299">
        <v>4</v>
      </c>
      <c r="I299">
        <v>2023</v>
      </c>
      <c r="J299" t="s">
        <v>1890</v>
      </c>
      <c r="K299" t="s">
        <v>1104</v>
      </c>
      <c r="L299" t="s">
        <v>128</v>
      </c>
      <c r="M299" t="s">
        <v>129</v>
      </c>
      <c r="N299" t="s">
        <v>130</v>
      </c>
      <c r="O299" t="s">
        <v>33</v>
      </c>
      <c r="P299" t="s">
        <v>194</v>
      </c>
      <c r="Q299" t="s">
        <v>123</v>
      </c>
      <c r="R299">
        <v>1</v>
      </c>
      <c r="S299">
        <v>14495</v>
      </c>
      <c r="T299">
        <v>0</v>
      </c>
      <c r="U299">
        <v>0</v>
      </c>
      <c r="V299">
        <v>14495</v>
      </c>
      <c r="W299" t="s">
        <v>35</v>
      </c>
      <c r="X299" t="s">
        <v>55</v>
      </c>
      <c r="Y299" t="s">
        <v>37</v>
      </c>
      <c r="Z299">
        <v>7790.4483050847448</v>
      </c>
      <c r="AA299" t="s">
        <v>724</v>
      </c>
      <c r="AB299" t="s">
        <v>38</v>
      </c>
      <c r="AC299">
        <v>0</v>
      </c>
      <c r="AD299">
        <v>0</v>
      </c>
      <c r="AE299" t="s">
        <v>38</v>
      </c>
      <c r="AF299" t="s">
        <v>49</v>
      </c>
    </row>
    <row r="300" spans="1:32" x14ac:dyDescent="0.35">
      <c r="A300" t="s">
        <v>97</v>
      </c>
      <c r="B300" t="s">
        <v>98</v>
      </c>
      <c r="C300" t="s">
        <v>99</v>
      </c>
      <c r="D300" t="s">
        <v>44</v>
      </c>
      <c r="E300" t="s">
        <v>29</v>
      </c>
      <c r="F300">
        <v>22</v>
      </c>
      <c r="G300">
        <v>6</v>
      </c>
      <c r="H300">
        <v>4</v>
      </c>
      <c r="I300">
        <v>2023</v>
      </c>
      <c r="J300" t="s">
        <v>1890</v>
      </c>
      <c r="K300" t="s">
        <v>1105</v>
      </c>
      <c r="L300" t="s">
        <v>128</v>
      </c>
      <c r="M300" t="s">
        <v>129</v>
      </c>
      <c r="N300" t="s">
        <v>130</v>
      </c>
      <c r="O300" t="s">
        <v>33</v>
      </c>
      <c r="P300" t="s">
        <v>195</v>
      </c>
      <c r="Q300" t="s">
        <v>195</v>
      </c>
      <c r="R300">
        <v>1</v>
      </c>
      <c r="S300">
        <v>14495</v>
      </c>
      <c r="T300">
        <v>0</v>
      </c>
      <c r="U300">
        <v>0</v>
      </c>
      <c r="V300">
        <v>14495</v>
      </c>
      <c r="W300" t="s">
        <v>35</v>
      </c>
      <c r="X300" t="s">
        <v>55</v>
      </c>
      <c r="Y300" t="s">
        <v>37</v>
      </c>
      <c r="Z300">
        <v>7790.4483050847448</v>
      </c>
      <c r="AA300" t="s">
        <v>724</v>
      </c>
      <c r="AB300" t="s">
        <v>38</v>
      </c>
      <c r="AC300">
        <v>0</v>
      </c>
      <c r="AD300">
        <v>0</v>
      </c>
      <c r="AE300" t="s">
        <v>38</v>
      </c>
      <c r="AF300" t="s">
        <v>49</v>
      </c>
    </row>
    <row r="301" spans="1:32" x14ac:dyDescent="0.35">
      <c r="A301" t="s">
        <v>575</v>
      </c>
      <c r="B301" t="s">
        <v>576</v>
      </c>
      <c r="C301" t="s">
        <v>577</v>
      </c>
      <c r="D301" t="s">
        <v>50</v>
      </c>
      <c r="E301" t="s">
        <v>29</v>
      </c>
      <c r="F301">
        <v>111</v>
      </c>
      <c r="G301">
        <v>6</v>
      </c>
      <c r="H301">
        <v>4</v>
      </c>
      <c r="I301">
        <v>2023</v>
      </c>
      <c r="J301" t="s">
        <v>1890</v>
      </c>
      <c r="K301" t="s">
        <v>1097</v>
      </c>
      <c r="L301" t="s">
        <v>128</v>
      </c>
      <c r="M301" t="s">
        <v>129</v>
      </c>
      <c r="N301" t="s">
        <v>130</v>
      </c>
      <c r="O301" t="s">
        <v>33</v>
      </c>
      <c r="P301" t="s">
        <v>1098</v>
      </c>
      <c r="Q301" t="s">
        <v>1099</v>
      </c>
      <c r="R301">
        <v>1</v>
      </c>
      <c r="S301">
        <v>14495</v>
      </c>
      <c r="T301">
        <v>0</v>
      </c>
      <c r="U301">
        <v>0</v>
      </c>
      <c r="V301">
        <v>14495</v>
      </c>
      <c r="W301" t="s">
        <v>566</v>
      </c>
      <c r="X301" t="s">
        <v>53</v>
      </c>
      <c r="Y301" t="s">
        <v>37</v>
      </c>
      <c r="Z301">
        <v>7790.4483050847448</v>
      </c>
      <c r="AA301" t="s">
        <v>722</v>
      </c>
      <c r="AB301" t="s">
        <v>38</v>
      </c>
      <c r="AC301">
        <v>0</v>
      </c>
      <c r="AD301">
        <v>0</v>
      </c>
      <c r="AE301" t="s">
        <v>38</v>
      </c>
      <c r="AF301" t="s">
        <v>49</v>
      </c>
    </row>
    <row r="302" spans="1:32" x14ac:dyDescent="0.35">
      <c r="A302" t="s">
        <v>113</v>
      </c>
      <c r="B302" t="s">
        <v>114</v>
      </c>
      <c r="C302" t="s">
        <v>115</v>
      </c>
      <c r="D302" t="s">
        <v>44</v>
      </c>
      <c r="E302" t="s">
        <v>29</v>
      </c>
      <c r="F302">
        <v>33</v>
      </c>
      <c r="G302">
        <v>7</v>
      </c>
      <c r="H302">
        <v>4</v>
      </c>
      <c r="I302">
        <v>2023</v>
      </c>
      <c r="J302" t="s">
        <v>1879</v>
      </c>
      <c r="K302" t="s">
        <v>1106</v>
      </c>
      <c r="L302" t="s">
        <v>128</v>
      </c>
      <c r="M302" t="s">
        <v>129</v>
      </c>
      <c r="N302" t="s">
        <v>130</v>
      </c>
      <c r="O302" t="s">
        <v>33</v>
      </c>
      <c r="P302" t="s">
        <v>220</v>
      </c>
      <c r="Q302" t="s">
        <v>221</v>
      </c>
      <c r="R302">
        <v>1</v>
      </c>
      <c r="S302">
        <v>14495</v>
      </c>
      <c r="T302">
        <v>4348</v>
      </c>
      <c r="U302">
        <v>0</v>
      </c>
      <c r="V302">
        <v>10147</v>
      </c>
      <c r="W302" t="s">
        <v>35</v>
      </c>
      <c r="X302" t="s">
        <v>55</v>
      </c>
      <c r="Y302" t="s">
        <v>37</v>
      </c>
      <c r="Z302">
        <v>5453.582542372882</v>
      </c>
      <c r="AA302" t="s">
        <v>724</v>
      </c>
      <c r="AB302" t="s">
        <v>48</v>
      </c>
      <c r="AC302">
        <v>10146.5</v>
      </c>
      <c r="AD302">
        <v>0</v>
      </c>
      <c r="AE302" t="s">
        <v>48</v>
      </c>
      <c r="AF302" t="s">
        <v>49</v>
      </c>
    </row>
    <row r="303" spans="1:32" x14ac:dyDescent="0.35">
      <c r="A303" t="s">
        <v>668</v>
      </c>
      <c r="B303" t="s">
        <v>669</v>
      </c>
      <c r="C303" t="s">
        <v>670</v>
      </c>
      <c r="D303" t="s">
        <v>72</v>
      </c>
      <c r="E303" t="s">
        <v>29</v>
      </c>
      <c r="F303">
        <v>36</v>
      </c>
      <c r="G303">
        <v>7</v>
      </c>
      <c r="H303">
        <v>4</v>
      </c>
      <c r="I303">
        <v>2023</v>
      </c>
      <c r="J303" t="s">
        <v>1879</v>
      </c>
      <c r="K303" t="s">
        <v>1107</v>
      </c>
      <c r="L303" t="s">
        <v>128</v>
      </c>
      <c r="M303" t="s">
        <v>129</v>
      </c>
      <c r="N303" t="s">
        <v>130</v>
      </c>
      <c r="O303" t="s">
        <v>33</v>
      </c>
      <c r="P303" t="s">
        <v>162</v>
      </c>
      <c r="Q303" t="s">
        <v>162</v>
      </c>
      <c r="R303">
        <v>1</v>
      </c>
      <c r="S303">
        <v>14495</v>
      </c>
      <c r="T303">
        <v>2899</v>
      </c>
      <c r="U303">
        <v>0</v>
      </c>
      <c r="V303">
        <v>11596</v>
      </c>
      <c r="W303" t="s">
        <v>566</v>
      </c>
      <c r="X303" t="s">
        <v>75</v>
      </c>
      <c r="Y303" t="s">
        <v>37</v>
      </c>
      <c r="Z303">
        <v>6232.3586440677964</v>
      </c>
      <c r="AA303" t="s">
        <v>856</v>
      </c>
      <c r="AB303" t="s">
        <v>48</v>
      </c>
      <c r="AC303">
        <v>11596</v>
      </c>
      <c r="AD303">
        <v>0</v>
      </c>
      <c r="AE303" t="s">
        <v>48</v>
      </c>
      <c r="AF303" t="s">
        <v>49</v>
      </c>
    </row>
    <row r="304" spans="1:32" x14ac:dyDescent="0.35">
      <c r="A304" t="s">
        <v>97</v>
      </c>
      <c r="B304" t="s">
        <v>98</v>
      </c>
      <c r="C304" t="s">
        <v>99</v>
      </c>
      <c r="D304" t="s">
        <v>72</v>
      </c>
      <c r="E304" t="s">
        <v>29</v>
      </c>
      <c r="F304">
        <v>39</v>
      </c>
      <c r="G304">
        <v>8</v>
      </c>
      <c r="H304">
        <v>4</v>
      </c>
      <c r="I304">
        <v>2023</v>
      </c>
      <c r="J304" t="s">
        <v>1880</v>
      </c>
      <c r="K304" t="s">
        <v>1108</v>
      </c>
      <c r="L304" t="s">
        <v>128</v>
      </c>
      <c r="M304" t="s">
        <v>129</v>
      </c>
      <c r="N304" t="s">
        <v>130</v>
      </c>
      <c r="O304" t="s">
        <v>33</v>
      </c>
      <c r="P304" t="s">
        <v>90</v>
      </c>
      <c r="Q304" t="s">
        <v>90</v>
      </c>
      <c r="R304">
        <v>1</v>
      </c>
      <c r="S304">
        <v>14495</v>
      </c>
      <c r="T304">
        <v>4348</v>
      </c>
      <c r="U304">
        <v>0</v>
      </c>
      <c r="V304">
        <v>10147</v>
      </c>
      <c r="W304" t="s">
        <v>35</v>
      </c>
      <c r="X304" t="s">
        <v>75</v>
      </c>
      <c r="Y304" t="s">
        <v>37</v>
      </c>
      <c r="Z304">
        <v>5453.582542372882</v>
      </c>
      <c r="AA304" t="s">
        <v>856</v>
      </c>
      <c r="AB304" t="s">
        <v>48</v>
      </c>
      <c r="AC304">
        <v>10146.5</v>
      </c>
      <c r="AD304">
        <v>0</v>
      </c>
      <c r="AE304" t="s">
        <v>48</v>
      </c>
      <c r="AF304" t="s">
        <v>49</v>
      </c>
    </row>
    <row r="305" spans="1:32" x14ac:dyDescent="0.35">
      <c r="A305" t="s">
        <v>97</v>
      </c>
      <c r="B305" t="s">
        <v>98</v>
      </c>
      <c r="C305" t="s">
        <v>99</v>
      </c>
      <c r="D305" t="s">
        <v>72</v>
      </c>
      <c r="E305" t="s">
        <v>29</v>
      </c>
      <c r="F305">
        <v>34</v>
      </c>
      <c r="G305">
        <v>8</v>
      </c>
      <c r="H305">
        <v>4</v>
      </c>
      <c r="I305">
        <v>2023</v>
      </c>
      <c r="J305" t="s">
        <v>1880</v>
      </c>
      <c r="K305" t="s">
        <v>1109</v>
      </c>
      <c r="L305" t="s">
        <v>128</v>
      </c>
      <c r="M305" t="s">
        <v>129</v>
      </c>
      <c r="N305" t="s">
        <v>130</v>
      </c>
      <c r="O305" t="s">
        <v>33</v>
      </c>
      <c r="P305" t="s">
        <v>161</v>
      </c>
      <c r="Q305" t="s">
        <v>162</v>
      </c>
      <c r="R305">
        <v>1</v>
      </c>
      <c r="S305">
        <v>14495</v>
      </c>
      <c r="T305">
        <v>2899</v>
      </c>
      <c r="U305">
        <v>0</v>
      </c>
      <c r="V305">
        <v>11596</v>
      </c>
      <c r="W305" t="s">
        <v>35</v>
      </c>
      <c r="X305" t="s">
        <v>75</v>
      </c>
      <c r="Y305" t="s">
        <v>37</v>
      </c>
      <c r="Z305">
        <v>6232.3586440677964</v>
      </c>
      <c r="AA305" t="s">
        <v>856</v>
      </c>
      <c r="AB305" t="s">
        <v>48</v>
      </c>
      <c r="AC305">
        <v>11596</v>
      </c>
      <c r="AD305">
        <v>0</v>
      </c>
      <c r="AE305" t="s">
        <v>48</v>
      </c>
      <c r="AF305" t="s">
        <v>49</v>
      </c>
    </row>
    <row r="306" spans="1:32" x14ac:dyDescent="0.35">
      <c r="A306" t="s">
        <v>585</v>
      </c>
      <c r="B306" t="s">
        <v>586</v>
      </c>
      <c r="C306" t="s">
        <v>587</v>
      </c>
      <c r="D306" t="s">
        <v>72</v>
      </c>
      <c r="E306" t="s">
        <v>29</v>
      </c>
      <c r="F306">
        <v>57</v>
      </c>
      <c r="G306">
        <v>9</v>
      </c>
      <c r="H306">
        <v>4</v>
      </c>
      <c r="I306">
        <v>2023</v>
      </c>
      <c r="J306" t="s">
        <v>1878</v>
      </c>
      <c r="K306" t="s">
        <v>1110</v>
      </c>
      <c r="L306" t="s">
        <v>128</v>
      </c>
      <c r="M306" t="s">
        <v>270</v>
      </c>
      <c r="N306" t="s">
        <v>130</v>
      </c>
      <c r="O306" t="s">
        <v>33</v>
      </c>
      <c r="P306" t="s">
        <v>1111</v>
      </c>
      <c r="Q306" t="s">
        <v>1111</v>
      </c>
      <c r="R306">
        <v>1</v>
      </c>
      <c r="S306">
        <v>14495</v>
      </c>
      <c r="T306">
        <v>8697</v>
      </c>
      <c r="U306">
        <v>0</v>
      </c>
      <c r="V306">
        <v>5798</v>
      </c>
      <c r="W306" t="s">
        <v>566</v>
      </c>
      <c r="X306" t="s">
        <v>75</v>
      </c>
      <c r="Y306" t="s">
        <v>37</v>
      </c>
      <c r="Z306">
        <v>3116.1793220338982</v>
      </c>
      <c r="AA306" t="s">
        <v>856</v>
      </c>
      <c r="AB306" t="s">
        <v>48</v>
      </c>
      <c r="AC306">
        <v>0</v>
      </c>
      <c r="AD306">
        <v>5798</v>
      </c>
      <c r="AE306" t="s">
        <v>48</v>
      </c>
      <c r="AF306" t="s">
        <v>49</v>
      </c>
    </row>
    <row r="307" spans="1:32" x14ac:dyDescent="0.35">
      <c r="A307" t="s">
        <v>585</v>
      </c>
      <c r="B307" t="s">
        <v>586</v>
      </c>
      <c r="C307" t="s">
        <v>587</v>
      </c>
      <c r="D307" t="s">
        <v>72</v>
      </c>
      <c r="E307" t="s">
        <v>29</v>
      </c>
      <c r="F307">
        <v>59</v>
      </c>
      <c r="G307">
        <v>9</v>
      </c>
      <c r="H307">
        <v>4</v>
      </c>
      <c r="I307">
        <v>2023</v>
      </c>
      <c r="J307" t="s">
        <v>1878</v>
      </c>
      <c r="K307" t="s">
        <v>1112</v>
      </c>
      <c r="L307" t="s">
        <v>128</v>
      </c>
      <c r="M307" t="s">
        <v>270</v>
      </c>
      <c r="N307" t="s">
        <v>130</v>
      </c>
      <c r="O307" t="s">
        <v>33</v>
      </c>
      <c r="P307" t="s">
        <v>1113</v>
      </c>
      <c r="Q307" t="s">
        <v>1113</v>
      </c>
      <c r="R307">
        <v>1</v>
      </c>
      <c r="S307">
        <v>14495</v>
      </c>
      <c r="T307">
        <v>8697</v>
      </c>
      <c r="U307">
        <v>0</v>
      </c>
      <c r="V307">
        <v>5798</v>
      </c>
      <c r="W307" t="s">
        <v>566</v>
      </c>
      <c r="X307" t="s">
        <v>75</v>
      </c>
      <c r="Y307" t="s">
        <v>37</v>
      </c>
      <c r="Z307">
        <v>3116.1793220338982</v>
      </c>
      <c r="AA307" t="s">
        <v>856</v>
      </c>
      <c r="AB307" t="s">
        <v>48</v>
      </c>
      <c r="AC307">
        <v>0</v>
      </c>
      <c r="AD307">
        <v>0</v>
      </c>
      <c r="AE307" t="s">
        <v>48</v>
      </c>
      <c r="AF307" t="s">
        <v>49</v>
      </c>
    </row>
    <row r="308" spans="1:32" x14ac:dyDescent="0.35">
      <c r="A308" t="s">
        <v>585</v>
      </c>
      <c r="B308" t="s">
        <v>586</v>
      </c>
      <c r="C308" t="s">
        <v>587</v>
      </c>
      <c r="D308" t="s">
        <v>72</v>
      </c>
      <c r="E308" t="s">
        <v>29</v>
      </c>
      <c r="F308">
        <v>59</v>
      </c>
      <c r="G308">
        <v>9</v>
      </c>
      <c r="H308">
        <v>4</v>
      </c>
      <c r="I308">
        <v>2023</v>
      </c>
      <c r="J308" t="s">
        <v>1878</v>
      </c>
      <c r="K308" t="s">
        <v>1114</v>
      </c>
      <c r="L308" t="s">
        <v>128</v>
      </c>
      <c r="M308" t="s">
        <v>270</v>
      </c>
      <c r="N308" t="s">
        <v>130</v>
      </c>
      <c r="O308" t="s">
        <v>33</v>
      </c>
      <c r="P308" t="s">
        <v>1115</v>
      </c>
      <c r="Q308" t="s">
        <v>1116</v>
      </c>
      <c r="R308">
        <v>1</v>
      </c>
      <c r="S308">
        <v>14495</v>
      </c>
      <c r="T308">
        <v>8697</v>
      </c>
      <c r="U308">
        <v>0</v>
      </c>
      <c r="V308">
        <v>5798</v>
      </c>
      <c r="W308" t="s">
        <v>566</v>
      </c>
      <c r="X308" t="s">
        <v>75</v>
      </c>
      <c r="Y308" t="s">
        <v>37</v>
      </c>
      <c r="Z308">
        <v>3116.1793220338982</v>
      </c>
      <c r="AA308" t="s">
        <v>856</v>
      </c>
      <c r="AB308" t="s">
        <v>48</v>
      </c>
      <c r="AC308">
        <v>0</v>
      </c>
      <c r="AD308">
        <v>0</v>
      </c>
      <c r="AE308" t="s">
        <v>48</v>
      </c>
      <c r="AF308" t="s">
        <v>49</v>
      </c>
    </row>
    <row r="309" spans="1:32" x14ac:dyDescent="0.35">
      <c r="A309" t="s">
        <v>943</v>
      </c>
      <c r="B309" t="s">
        <v>944</v>
      </c>
      <c r="C309" t="s">
        <v>945</v>
      </c>
      <c r="D309" t="s">
        <v>50</v>
      </c>
      <c r="E309" t="s">
        <v>29</v>
      </c>
      <c r="F309">
        <v>36</v>
      </c>
      <c r="G309">
        <v>9</v>
      </c>
      <c r="H309">
        <v>4</v>
      </c>
      <c r="I309">
        <v>2023</v>
      </c>
      <c r="J309" t="s">
        <v>1878</v>
      </c>
      <c r="K309" t="s">
        <v>1117</v>
      </c>
      <c r="L309" t="s">
        <v>128</v>
      </c>
      <c r="M309" t="s">
        <v>270</v>
      </c>
      <c r="N309" t="s">
        <v>130</v>
      </c>
      <c r="O309" t="s">
        <v>33</v>
      </c>
      <c r="P309" t="s">
        <v>499</v>
      </c>
      <c r="Q309" t="s">
        <v>500</v>
      </c>
      <c r="R309">
        <v>1</v>
      </c>
      <c r="S309">
        <v>14495</v>
      </c>
      <c r="T309">
        <v>4348</v>
      </c>
      <c r="U309">
        <v>0</v>
      </c>
      <c r="V309">
        <v>10147</v>
      </c>
      <c r="W309" t="s">
        <v>566</v>
      </c>
      <c r="X309" t="s">
        <v>53</v>
      </c>
      <c r="Y309" t="s">
        <v>37</v>
      </c>
      <c r="Z309">
        <v>5453.582542372882</v>
      </c>
      <c r="AA309" t="s">
        <v>722</v>
      </c>
      <c r="AB309" t="s">
        <v>48</v>
      </c>
      <c r="AC309">
        <v>10146.5</v>
      </c>
      <c r="AD309">
        <v>0</v>
      </c>
      <c r="AE309" t="s">
        <v>48</v>
      </c>
      <c r="AF309" t="s">
        <v>49</v>
      </c>
    </row>
    <row r="310" spans="1:32" x14ac:dyDescent="0.35">
      <c r="A310" t="s">
        <v>97</v>
      </c>
      <c r="B310" t="s">
        <v>98</v>
      </c>
      <c r="C310" t="s">
        <v>99</v>
      </c>
      <c r="D310" t="s">
        <v>44</v>
      </c>
      <c r="E310" t="s">
        <v>29</v>
      </c>
      <c r="F310">
        <v>49</v>
      </c>
      <c r="G310">
        <v>9</v>
      </c>
      <c r="H310">
        <v>4</v>
      </c>
      <c r="I310">
        <v>2023</v>
      </c>
      <c r="J310" t="s">
        <v>1878</v>
      </c>
      <c r="K310" t="s">
        <v>1118</v>
      </c>
      <c r="L310" t="s">
        <v>128</v>
      </c>
      <c r="M310" t="s">
        <v>270</v>
      </c>
      <c r="N310" t="s">
        <v>130</v>
      </c>
      <c r="O310" t="s">
        <v>33</v>
      </c>
      <c r="P310" t="s">
        <v>294</v>
      </c>
      <c r="Q310" t="s">
        <v>295</v>
      </c>
      <c r="R310">
        <v>1</v>
      </c>
      <c r="S310">
        <v>14495</v>
      </c>
      <c r="T310">
        <v>2899</v>
      </c>
      <c r="U310">
        <v>0</v>
      </c>
      <c r="V310">
        <v>11596</v>
      </c>
      <c r="W310" t="s">
        <v>35</v>
      </c>
      <c r="X310" t="s">
        <v>55</v>
      </c>
      <c r="Y310" t="s">
        <v>37</v>
      </c>
      <c r="Z310">
        <v>6232.3586440677964</v>
      </c>
      <c r="AA310" t="s">
        <v>724</v>
      </c>
      <c r="AB310" t="s">
        <v>48</v>
      </c>
      <c r="AC310">
        <v>11596</v>
      </c>
      <c r="AD310">
        <v>0</v>
      </c>
      <c r="AE310" t="s">
        <v>48</v>
      </c>
      <c r="AF310" t="s">
        <v>49</v>
      </c>
    </row>
    <row r="311" spans="1:32" x14ac:dyDescent="0.35">
      <c r="A311" t="s">
        <v>561</v>
      </c>
      <c r="B311" t="s">
        <v>562</v>
      </c>
      <c r="C311" t="s">
        <v>563</v>
      </c>
      <c r="D311" t="s">
        <v>44</v>
      </c>
      <c r="E311" t="s">
        <v>29</v>
      </c>
      <c r="F311">
        <v>72</v>
      </c>
      <c r="G311">
        <v>10</v>
      </c>
      <c r="H311">
        <v>4</v>
      </c>
      <c r="I311">
        <v>2023</v>
      </c>
      <c r="J311" t="s">
        <v>1886</v>
      </c>
      <c r="K311" t="s">
        <v>1119</v>
      </c>
      <c r="L311" t="s">
        <v>128</v>
      </c>
      <c r="M311" t="s">
        <v>270</v>
      </c>
      <c r="N311" t="s">
        <v>130</v>
      </c>
      <c r="O311" t="s">
        <v>33</v>
      </c>
      <c r="P311" t="s">
        <v>1120</v>
      </c>
      <c r="Q311" t="s">
        <v>1121</v>
      </c>
      <c r="R311">
        <v>1</v>
      </c>
      <c r="S311">
        <v>14495</v>
      </c>
      <c r="T311">
        <v>5798</v>
      </c>
      <c r="U311">
        <v>0</v>
      </c>
      <c r="V311">
        <v>8697</v>
      </c>
      <c r="W311" t="s">
        <v>566</v>
      </c>
      <c r="X311" t="s">
        <v>47</v>
      </c>
      <c r="Y311" t="s">
        <v>37</v>
      </c>
      <c r="Z311">
        <v>4674.268983050848</v>
      </c>
      <c r="AA311" t="s">
        <v>847</v>
      </c>
      <c r="AB311" t="s">
        <v>48</v>
      </c>
      <c r="AC311">
        <v>8697</v>
      </c>
      <c r="AD311">
        <v>10146.5</v>
      </c>
      <c r="AE311" t="s">
        <v>48</v>
      </c>
      <c r="AF311" t="s">
        <v>49</v>
      </c>
    </row>
    <row r="312" spans="1:32" x14ac:dyDescent="0.35">
      <c r="A312" t="s">
        <v>561</v>
      </c>
      <c r="B312" t="s">
        <v>562</v>
      </c>
      <c r="C312" t="s">
        <v>563</v>
      </c>
      <c r="D312" t="s">
        <v>72</v>
      </c>
      <c r="E312" t="s">
        <v>29</v>
      </c>
      <c r="F312">
        <v>74</v>
      </c>
      <c r="G312">
        <v>10</v>
      </c>
      <c r="H312">
        <v>4</v>
      </c>
      <c r="I312">
        <v>2023</v>
      </c>
      <c r="J312" t="s">
        <v>1886</v>
      </c>
      <c r="K312" t="s">
        <v>1122</v>
      </c>
      <c r="L312" t="s">
        <v>128</v>
      </c>
      <c r="M312" t="s">
        <v>270</v>
      </c>
      <c r="N312" t="s">
        <v>130</v>
      </c>
      <c r="O312" t="s">
        <v>33</v>
      </c>
      <c r="P312" t="s">
        <v>482</v>
      </c>
      <c r="Q312" t="s">
        <v>90</v>
      </c>
      <c r="R312">
        <v>1</v>
      </c>
      <c r="S312">
        <v>14495</v>
      </c>
      <c r="T312">
        <v>4348</v>
      </c>
      <c r="U312">
        <v>0</v>
      </c>
      <c r="V312">
        <v>10147</v>
      </c>
      <c r="W312" t="s">
        <v>566</v>
      </c>
      <c r="X312" t="s">
        <v>75</v>
      </c>
      <c r="Y312" t="s">
        <v>37</v>
      </c>
      <c r="Z312">
        <v>5453.582542372882</v>
      </c>
      <c r="AA312" t="s">
        <v>856</v>
      </c>
      <c r="AB312" t="s">
        <v>48</v>
      </c>
      <c r="AC312">
        <v>10146.5</v>
      </c>
      <c r="AD312">
        <v>0</v>
      </c>
      <c r="AE312" t="s">
        <v>48</v>
      </c>
      <c r="AF312" t="s">
        <v>49</v>
      </c>
    </row>
    <row r="313" spans="1:32" x14ac:dyDescent="0.35">
      <c r="A313" t="s">
        <v>63</v>
      </c>
      <c r="B313" t="s">
        <v>64</v>
      </c>
      <c r="C313" t="s">
        <v>65</v>
      </c>
      <c r="D313" t="s">
        <v>44</v>
      </c>
      <c r="E313" t="s">
        <v>29</v>
      </c>
      <c r="F313">
        <v>78</v>
      </c>
      <c r="G313">
        <v>10</v>
      </c>
      <c r="H313">
        <v>4</v>
      </c>
      <c r="I313">
        <v>2023</v>
      </c>
      <c r="J313" t="s">
        <v>1886</v>
      </c>
      <c r="K313" t="s">
        <v>1123</v>
      </c>
      <c r="L313" t="s">
        <v>128</v>
      </c>
      <c r="M313" t="s">
        <v>270</v>
      </c>
      <c r="N313" t="s">
        <v>130</v>
      </c>
      <c r="O313" t="s">
        <v>33</v>
      </c>
      <c r="P313" t="s">
        <v>315</v>
      </c>
      <c r="Q313" t="s">
        <v>295</v>
      </c>
      <c r="R313">
        <v>1</v>
      </c>
      <c r="S313">
        <v>14495</v>
      </c>
      <c r="T313">
        <v>2899</v>
      </c>
      <c r="U313">
        <v>0</v>
      </c>
      <c r="V313">
        <v>11596</v>
      </c>
      <c r="W313" t="s">
        <v>35</v>
      </c>
      <c r="X313" t="s">
        <v>55</v>
      </c>
      <c r="Y313" t="s">
        <v>37</v>
      </c>
      <c r="Z313">
        <v>6232.3586440677964</v>
      </c>
      <c r="AA313" t="s">
        <v>724</v>
      </c>
      <c r="AB313" t="s">
        <v>48</v>
      </c>
      <c r="AC313">
        <v>11596</v>
      </c>
      <c r="AD313">
        <v>0</v>
      </c>
      <c r="AE313" t="s">
        <v>48</v>
      </c>
      <c r="AF313" t="s">
        <v>49</v>
      </c>
    </row>
    <row r="314" spans="1:32" x14ac:dyDescent="0.35">
      <c r="A314" t="s">
        <v>585</v>
      </c>
      <c r="B314" t="s">
        <v>586</v>
      </c>
      <c r="C314" t="s">
        <v>587</v>
      </c>
      <c r="D314" t="s">
        <v>44</v>
      </c>
      <c r="E314" t="s">
        <v>29</v>
      </c>
      <c r="F314">
        <v>73</v>
      </c>
      <c r="G314">
        <v>11</v>
      </c>
      <c r="H314">
        <v>4</v>
      </c>
      <c r="I314">
        <v>2023</v>
      </c>
      <c r="J314" t="s">
        <v>1891</v>
      </c>
      <c r="K314" t="s">
        <v>1124</v>
      </c>
      <c r="L314" t="s">
        <v>128</v>
      </c>
      <c r="M314" t="s">
        <v>270</v>
      </c>
      <c r="N314" t="s">
        <v>130</v>
      </c>
      <c r="O314" t="s">
        <v>33</v>
      </c>
      <c r="P314" t="s">
        <v>1120</v>
      </c>
      <c r="Q314" t="s">
        <v>1121</v>
      </c>
      <c r="R314">
        <v>1</v>
      </c>
      <c r="S314">
        <v>14495</v>
      </c>
      <c r="T314">
        <v>5798</v>
      </c>
      <c r="U314">
        <v>0</v>
      </c>
      <c r="V314">
        <v>8697</v>
      </c>
      <c r="W314" t="s">
        <v>566</v>
      </c>
      <c r="X314" t="s">
        <v>47</v>
      </c>
      <c r="Y314" t="s">
        <v>37</v>
      </c>
      <c r="Z314">
        <v>4674.268983050848</v>
      </c>
      <c r="AA314" t="s">
        <v>847</v>
      </c>
      <c r="AB314" t="s">
        <v>48</v>
      </c>
      <c r="AC314">
        <v>8697</v>
      </c>
      <c r="AD314">
        <v>0</v>
      </c>
      <c r="AE314" t="s">
        <v>48</v>
      </c>
      <c r="AF314" t="s">
        <v>49</v>
      </c>
    </row>
    <row r="315" spans="1:32" x14ac:dyDescent="0.35">
      <c r="A315" t="s">
        <v>585</v>
      </c>
      <c r="B315" t="s">
        <v>586</v>
      </c>
      <c r="C315" t="s">
        <v>587</v>
      </c>
      <c r="D315" t="s">
        <v>44</v>
      </c>
      <c r="E315" t="s">
        <v>29</v>
      </c>
      <c r="F315">
        <v>77</v>
      </c>
      <c r="G315">
        <v>12</v>
      </c>
      <c r="H315">
        <v>4</v>
      </c>
      <c r="I315">
        <v>2023</v>
      </c>
      <c r="J315" t="s">
        <v>1884</v>
      </c>
      <c r="K315" t="s">
        <v>1083</v>
      </c>
      <c r="L315" t="s">
        <v>128</v>
      </c>
      <c r="M315" t="s">
        <v>270</v>
      </c>
      <c r="N315" t="s">
        <v>130</v>
      </c>
      <c r="O315" t="s">
        <v>33</v>
      </c>
      <c r="P315" t="s">
        <v>70</v>
      </c>
      <c r="Q315" t="s">
        <v>71</v>
      </c>
      <c r="R315">
        <v>1</v>
      </c>
      <c r="S315">
        <v>14495</v>
      </c>
      <c r="T315">
        <v>0</v>
      </c>
      <c r="U315">
        <v>1015</v>
      </c>
      <c r="V315">
        <v>14495</v>
      </c>
      <c r="W315" t="s">
        <v>566</v>
      </c>
      <c r="X315" t="s">
        <v>55</v>
      </c>
      <c r="Y315" t="s">
        <v>37</v>
      </c>
      <c r="Z315">
        <v>7790.4483050847448</v>
      </c>
      <c r="AA315" t="s">
        <v>724</v>
      </c>
      <c r="AB315" t="s">
        <v>38</v>
      </c>
      <c r="AC315">
        <v>0</v>
      </c>
      <c r="AD315">
        <v>0</v>
      </c>
      <c r="AE315" t="s">
        <v>38</v>
      </c>
      <c r="AF315" t="s">
        <v>49</v>
      </c>
    </row>
    <row r="316" spans="1:32" x14ac:dyDescent="0.35">
      <c r="A316" t="s">
        <v>97</v>
      </c>
      <c r="B316" t="s">
        <v>98</v>
      </c>
      <c r="C316" t="s">
        <v>99</v>
      </c>
      <c r="D316" t="s">
        <v>44</v>
      </c>
      <c r="E316" t="s">
        <v>29</v>
      </c>
      <c r="F316">
        <v>52</v>
      </c>
      <c r="G316">
        <v>12</v>
      </c>
      <c r="H316">
        <v>4</v>
      </c>
      <c r="I316">
        <v>2023</v>
      </c>
      <c r="J316" t="s">
        <v>1884</v>
      </c>
      <c r="K316" t="s">
        <v>1125</v>
      </c>
      <c r="L316" t="s">
        <v>128</v>
      </c>
      <c r="M316" t="s">
        <v>270</v>
      </c>
      <c r="N316" t="s">
        <v>130</v>
      </c>
      <c r="O316" t="s">
        <v>33</v>
      </c>
      <c r="P316" t="s">
        <v>345</v>
      </c>
      <c r="Q316" t="s">
        <v>346</v>
      </c>
      <c r="R316">
        <v>1</v>
      </c>
      <c r="S316">
        <v>14495</v>
      </c>
      <c r="T316">
        <v>4348</v>
      </c>
      <c r="U316">
        <v>0</v>
      </c>
      <c r="V316">
        <v>10147</v>
      </c>
      <c r="W316" t="s">
        <v>35</v>
      </c>
      <c r="X316" t="s">
        <v>55</v>
      </c>
      <c r="Y316" t="s">
        <v>37</v>
      </c>
      <c r="Z316">
        <v>5453.582542372882</v>
      </c>
      <c r="AA316" t="s">
        <v>724</v>
      </c>
      <c r="AB316" t="s">
        <v>48</v>
      </c>
      <c r="AC316">
        <v>10146.5</v>
      </c>
      <c r="AD316">
        <v>0</v>
      </c>
      <c r="AE316" t="s">
        <v>48</v>
      </c>
      <c r="AF316" t="s">
        <v>49</v>
      </c>
    </row>
    <row r="317" spans="1:32" x14ac:dyDescent="0.35">
      <c r="A317" t="s">
        <v>704</v>
      </c>
      <c r="B317" t="s">
        <v>705</v>
      </c>
      <c r="C317" t="s">
        <v>706</v>
      </c>
      <c r="D317" t="s">
        <v>50</v>
      </c>
      <c r="E317" t="s">
        <v>29</v>
      </c>
      <c r="F317">
        <v>63</v>
      </c>
      <c r="G317">
        <v>13</v>
      </c>
      <c r="H317">
        <v>4</v>
      </c>
      <c r="I317">
        <v>2023</v>
      </c>
      <c r="J317" t="s">
        <v>1875</v>
      </c>
      <c r="K317" t="s">
        <v>1126</v>
      </c>
      <c r="L317" t="s">
        <v>128</v>
      </c>
      <c r="M317" t="s">
        <v>270</v>
      </c>
      <c r="N317" t="s">
        <v>130</v>
      </c>
      <c r="O317" t="s">
        <v>33</v>
      </c>
      <c r="P317" t="s">
        <v>499</v>
      </c>
      <c r="Q317" t="s">
        <v>500</v>
      </c>
      <c r="R317">
        <v>1</v>
      </c>
      <c r="S317">
        <v>14495</v>
      </c>
      <c r="T317">
        <v>4348</v>
      </c>
      <c r="U317">
        <v>0</v>
      </c>
      <c r="V317">
        <v>10147</v>
      </c>
      <c r="W317" t="s">
        <v>566</v>
      </c>
      <c r="X317" t="s">
        <v>53</v>
      </c>
      <c r="Y317" t="s">
        <v>37</v>
      </c>
      <c r="Z317">
        <v>5453.582542372882</v>
      </c>
      <c r="AA317" t="s">
        <v>722</v>
      </c>
      <c r="AB317" t="s">
        <v>48</v>
      </c>
      <c r="AC317">
        <v>10146.5</v>
      </c>
      <c r="AD317">
        <v>0</v>
      </c>
      <c r="AE317" t="s">
        <v>48</v>
      </c>
      <c r="AF317" t="s">
        <v>49</v>
      </c>
    </row>
    <row r="318" spans="1:32" x14ac:dyDescent="0.35">
      <c r="A318" t="s">
        <v>143</v>
      </c>
      <c r="B318" t="s">
        <v>144</v>
      </c>
      <c r="C318" t="s">
        <v>145</v>
      </c>
      <c r="D318" t="s">
        <v>44</v>
      </c>
      <c r="E318" t="s">
        <v>29</v>
      </c>
      <c r="F318">
        <v>48</v>
      </c>
      <c r="G318">
        <v>14</v>
      </c>
      <c r="H318">
        <v>4</v>
      </c>
      <c r="I318">
        <v>2023</v>
      </c>
      <c r="J318" t="s">
        <v>1872</v>
      </c>
      <c r="K318" t="s">
        <v>1127</v>
      </c>
      <c r="L318" t="s">
        <v>128</v>
      </c>
      <c r="M318" t="s">
        <v>270</v>
      </c>
      <c r="N318" t="s">
        <v>130</v>
      </c>
      <c r="O318" t="s">
        <v>33</v>
      </c>
      <c r="P318" t="s">
        <v>367</v>
      </c>
      <c r="Q318" t="s">
        <v>368</v>
      </c>
      <c r="R318">
        <v>1</v>
      </c>
      <c r="S318">
        <v>14495</v>
      </c>
      <c r="T318">
        <v>5798</v>
      </c>
      <c r="U318">
        <v>0</v>
      </c>
      <c r="V318">
        <v>8697</v>
      </c>
      <c r="W318" t="s">
        <v>35</v>
      </c>
      <c r="X318" t="s">
        <v>47</v>
      </c>
      <c r="Y318" t="s">
        <v>37</v>
      </c>
      <c r="Z318">
        <v>4674.268983050848</v>
      </c>
      <c r="AA318" t="s">
        <v>847</v>
      </c>
      <c r="AB318" t="s">
        <v>48</v>
      </c>
      <c r="AC318">
        <v>8697</v>
      </c>
      <c r="AD318">
        <v>0</v>
      </c>
      <c r="AE318" t="s">
        <v>48</v>
      </c>
      <c r="AF318" t="s">
        <v>49</v>
      </c>
    </row>
    <row r="319" spans="1:32" x14ac:dyDescent="0.35">
      <c r="A319" t="s">
        <v>143</v>
      </c>
      <c r="B319" t="s">
        <v>144</v>
      </c>
      <c r="C319" t="s">
        <v>145</v>
      </c>
      <c r="D319" t="s">
        <v>44</v>
      </c>
      <c r="E319" t="s">
        <v>29</v>
      </c>
      <c r="F319">
        <v>46</v>
      </c>
      <c r="G319">
        <v>14</v>
      </c>
      <c r="H319">
        <v>4</v>
      </c>
      <c r="I319">
        <v>2023</v>
      </c>
      <c r="J319" t="s">
        <v>1872</v>
      </c>
      <c r="K319" t="s">
        <v>1128</v>
      </c>
      <c r="L319" t="s">
        <v>128</v>
      </c>
      <c r="M319" t="s">
        <v>270</v>
      </c>
      <c r="N319" t="s">
        <v>130</v>
      </c>
      <c r="O319" t="s">
        <v>33</v>
      </c>
      <c r="P319" t="s">
        <v>220</v>
      </c>
      <c r="Q319" t="s">
        <v>221</v>
      </c>
      <c r="R319">
        <v>1</v>
      </c>
      <c r="S319">
        <v>14495</v>
      </c>
      <c r="T319">
        <v>4348</v>
      </c>
      <c r="U319">
        <v>0</v>
      </c>
      <c r="V319">
        <v>10147</v>
      </c>
      <c r="W319" t="s">
        <v>35</v>
      </c>
      <c r="X319" t="s">
        <v>55</v>
      </c>
      <c r="Y319" t="s">
        <v>37</v>
      </c>
      <c r="Z319">
        <v>5453.582542372882</v>
      </c>
      <c r="AA319" t="s">
        <v>724</v>
      </c>
      <c r="AB319" t="s">
        <v>48</v>
      </c>
      <c r="AC319">
        <v>10146.5</v>
      </c>
      <c r="AD319">
        <v>0</v>
      </c>
      <c r="AE319" t="s">
        <v>48</v>
      </c>
      <c r="AF319" t="s">
        <v>49</v>
      </c>
    </row>
    <row r="320" spans="1:32" x14ac:dyDescent="0.35">
      <c r="A320" t="s">
        <v>714</v>
      </c>
      <c r="B320" t="s">
        <v>715</v>
      </c>
      <c r="C320" t="s">
        <v>716</v>
      </c>
      <c r="D320" t="s">
        <v>44</v>
      </c>
      <c r="E320" t="s">
        <v>29</v>
      </c>
      <c r="F320">
        <v>85</v>
      </c>
      <c r="G320">
        <v>14</v>
      </c>
      <c r="H320">
        <v>4</v>
      </c>
      <c r="I320">
        <v>2023</v>
      </c>
      <c r="J320" t="s">
        <v>1872</v>
      </c>
      <c r="K320" t="s">
        <v>1129</v>
      </c>
      <c r="L320" t="s">
        <v>128</v>
      </c>
      <c r="M320" t="s">
        <v>270</v>
      </c>
      <c r="N320" t="s">
        <v>130</v>
      </c>
      <c r="O320" t="s">
        <v>33</v>
      </c>
      <c r="P320" t="s">
        <v>220</v>
      </c>
      <c r="Q320" t="s">
        <v>221</v>
      </c>
      <c r="R320">
        <v>1</v>
      </c>
      <c r="S320">
        <v>14495</v>
      </c>
      <c r="T320">
        <v>4348</v>
      </c>
      <c r="U320">
        <v>0</v>
      </c>
      <c r="V320">
        <v>10147</v>
      </c>
      <c r="W320" t="s">
        <v>566</v>
      </c>
      <c r="X320" t="s">
        <v>55</v>
      </c>
      <c r="Y320" t="s">
        <v>37</v>
      </c>
      <c r="Z320">
        <v>5453.582542372882</v>
      </c>
      <c r="AA320" t="s">
        <v>724</v>
      </c>
      <c r="AB320" t="s">
        <v>48</v>
      </c>
      <c r="AC320">
        <v>10146.5</v>
      </c>
      <c r="AD320">
        <v>0</v>
      </c>
      <c r="AE320" t="s">
        <v>48</v>
      </c>
      <c r="AF320" t="s">
        <v>49</v>
      </c>
    </row>
    <row r="321" spans="1:32" x14ac:dyDescent="0.35">
      <c r="A321" t="s">
        <v>668</v>
      </c>
      <c r="B321" t="s">
        <v>669</v>
      </c>
      <c r="C321" t="s">
        <v>670</v>
      </c>
      <c r="D321" t="s">
        <v>72</v>
      </c>
      <c r="E321" t="s">
        <v>29</v>
      </c>
      <c r="F321">
        <v>79</v>
      </c>
      <c r="G321">
        <v>15</v>
      </c>
      <c r="H321">
        <v>4</v>
      </c>
      <c r="I321">
        <v>2023</v>
      </c>
      <c r="J321" t="s">
        <v>1892</v>
      </c>
      <c r="K321" t="s">
        <v>1130</v>
      </c>
      <c r="L321" t="s">
        <v>128</v>
      </c>
      <c r="M321" t="s">
        <v>270</v>
      </c>
      <c r="N321" t="s">
        <v>130</v>
      </c>
      <c r="O321" t="s">
        <v>33</v>
      </c>
      <c r="P321" t="s">
        <v>1111</v>
      </c>
      <c r="Q321" t="s">
        <v>1111</v>
      </c>
      <c r="R321">
        <v>1</v>
      </c>
      <c r="S321">
        <v>14495</v>
      </c>
      <c r="T321">
        <v>8697</v>
      </c>
      <c r="U321">
        <v>0</v>
      </c>
      <c r="V321">
        <v>5798</v>
      </c>
      <c r="W321" t="s">
        <v>566</v>
      </c>
      <c r="X321" t="s">
        <v>75</v>
      </c>
      <c r="Y321" t="s">
        <v>37</v>
      </c>
      <c r="Z321">
        <v>3116.1793220338982</v>
      </c>
      <c r="AA321" t="s">
        <v>856</v>
      </c>
      <c r="AB321" t="s">
        <v>48</v>
      </c>
      <c r="AC321">
        <v>0</v>
      </c>
      <c r="AD321">
        <v>0</v>
      </c>
      <c r="AE321" t="s">
        <v>48</v>
      </c>
      <c r="AF321" t="s">
        <v>49</v>
      </c>
    </row>
    <row r="322" spans="1:32" x14ac:dyDescent="0.35">
      <c r="A322" t="s">
        <v>63</v>
      </c>
      <c r="B322" t="s">
        <v>64</v>
      </c>
      <c r="C322" t="s">
        <v>65</v>
      </c>
      <c r="D322" t="s">
        <v>40</v>
      </c>
      <c r="E322" t="s">
        <v>29</v>
      </c>
      <c r="F322">
        <v>120</v>
      </c>
      <c r="G322">
        <v>16</v>
      </c>
      <c r="H322">
        <v>4</v>
      </c>
      <c r="I322">
        <v>2023</v>
      </c>
      <c r="J322" t="s">
        <v>1876</v>
      </c>
      <c r="K322" t="s">
        <v>1131</v>
      </c>
      <c r="L322" t="s">
        <v>128</v>
      </c>
      <c r="M322" t="s">
        <v>408</v>
      </c>
      <c r="N322" t="s">
        <v>130</v>
      </c>
      <c r="O322" t="s">
        <v>33</v>
      </c>
      <c r="P322" t="s">
        <v>419</v>
      </c>
      <c r="Q322" t="s">
        <v>420</v>
      </c>
      <c r="R322">
        <v>1</v>
      </c>
      <c r="S322">
        <v>14495</v>
      </c>
      <c r="T322">
        <v>4348</v>
      </c>
      <c r="U322">
        <v>0</v>
      </c>
      <c r="V322">
        <v>10147</v>
      </c>
      <c r="W322" t="s">
        <v>35</v>
      </c>
      <c r="X322" t="s">
        <v>43</v>
      </c>
      <c r="Y322" t="s">
        <v>37</v>
      </c>
      <c r="Z322">
        <v>5453.582542372882</v>
      </c>
      <c r="AA322" t="s">
        <v>630</v>
      </c>
      <c r="AB322" t="s">
        <v>48</v>
      </c>
      <c r="AC322">
        <v>10146.5</v>
      </c>
      <c r="AD322">
        <v>0</v>
      </c>
      <c r="AE322" t="s">
        <v>48</v>
      </c>
      <c r="AF322" t="s">
        <v>49</v>
      </c>
    </row>
    <row r="323" spans="1:32" x14ac:dyDescent="0.35">
      <c r="A323" t="s">
        <v>97</v>
      </c>
      <c r="B323" t="s">
        <v>98</v>
      </c>
      <c r="C323" t="s">
        <v>99</v>
      </c>
      <c r="D323" t="s">
        <v>44</v>
      </c>
      <c r="E323" t="s">
        <v>29</v>
      </c>
      <c r="F323">
        <v>69</v>
      </c>
      <c r="G323">
        <v>16</v>
      </c>
      <c r="H323">
        <v>4</v>
      </c>
      <c r="I323">
        <v>2023</v>
      </c>
      <c r="J323" t="s">
        <v>1876</v>
      </c>
      <c r="K323" t="s">
        <v>1132</v>
      </c>
      <c r="L323" t="s">
        <v>128</v>
      </c>
      <c r="M323" t="s">
        <v>408</v>
      </c>
      <c r="N323" t="s">
        <v>130</v>
      </c>
      <c r="O323" t="s">
        <v>33</v>
      </c>
      <c r="P323" t="s">
        <v>220</v>
      </c>
      <c r="Q323" t="s">
        <v>221</v>
      </c>
      <c r="R323">
        <v>1</v>
      </c>
      <c r="S323">
        <v>14495</v>
      </c>
      <c r="T323">
        <v>4348</v>
      </c>
      <c r="U323">
        <v>0</v>
      </c>
      <c r="V323">
        <v>10147</v>
      </c>
      <c r="W323" t="s">
        <v>35</v>
      </c>
      <c r="X323" t="s">
        <v>55</v>
      </c>
      <c r="Y323" t="s">
        <v>37</v>
      </c>
      <c r="Z323">
        <v>5453.582542372882</v>
      </c>
      <c r="AA323" t="s">
        <v>724</v>
      </c>
      <c r="AB323" t="s">
        <v>48</v>
      </c>
      <c r="AC323">
        <v>10146.5</v>
      </c>
      <c r="AD323">
        <v>0</v>
      </c>
      <c r="AE323" t="s">
        <v>48</v>
      </c>
      <c r="AF323" t="s">
        <v>49</v>
      </c>
    </row>
    <row r="324" spans="1:32" x14ac:dyDescent="0.35">
      <c r="A324" t="s">
        <v>704</v>
      </c>
      <c r="B324" t="s">
        <v>705</v>
      </c>
      <c r="C324" t="s">
        <v>706</v>
      </c>
      <c r="D324" t="s">
        <v>50</v>
      </c>
      <c r="E324" t="s">
        <v>29</v>
      </c>
      <c r="F324">
        <v>85</v>
      </c>
      <c r="G324">
        <v>16</v>
      </c>
      <c r="H324">
        <v>4</v>
      </c>
      <c r="I324">
        <v>2023</v>
      </c>
      <c r="J324" t="s">
        <v>1876</v>
      </c>
      <c r="K324" t="s">
        <v>1133</v>
      </c>
      <c r="L324" t="s">
        <v>128</v>
      </c>
      <c r="M324" t="s">
        <v>408</v>
      </c>
      <c r="N324" t="s">
        <v>130</v>
      </c>
      <c r="O324" t="s">
        <v>33</v>
      </c>
      <c r="P324" t="s">
        <v>511</v>
      </c>
      <c r="Q324" t="s">
        <v>512</v>
      </c>
      <c r="R324">
        <v>1</v>
      </c>
      <c r="S324">
        <v>14495</v>
      </c>
      <c r="T324">
        <v>0</v>
      </c>
      <c r="U324">
        <v>500</v>
      </c>
      <c r="V324">
        <v>14495</v>
      </c>
      <c r="W324" t="s">
        <v>566</v>
      </c>
      <c r="X324" t="s">
        <v>53</v>
      </c>
      <c r="Y324" t="s">
        <v>37</v>
      </c>
      <c r="Z324">
        <v>7790.4483050847448</v>
      </c>
      <c r="AA324" t="s">
        <v>722</v>
      </c>
      <c r="AB324" t="s">
        <v>38</v>
      </c>
      <c r="AC324">
        <v>0</v>
      </c>
      <c r="AD324">
        <v>0</v>
      </c>
      <c r="AE324" t="s">
        <v>38</v>
      </c>
      <c r="AF324" t="s">
        <v>49</v>
      </c>
    </row>
    <row r="325" spans="1:32" x14ac:dyDescent="0.35">
      <c r="A325" t="s">
        <v>575</v>
      </c>
      <c r="B325" t="s">
        <v>576</v>
      </c>
      <c r="C325" t="s">
        <v>577</v>
      </c>
      <c r="D325" t="s">
        <v>44</v>
      </c>
      <c r="E325" t="s">
        <v>29</v>
      </c>
      <c r="F325">
        <v>345</v>
      </c>
      <c r="G325">
        <v>16</v>
      </c>
      <c r="H325">
        <v>4</v>
      </c>
      <c r="I325">
        <v>2023</v>
      </c>
      <c r="J325" t="s">
        <v>1876</v>
      </c>
      <c r="K325" t="s">
        <v>1134</v>
      </c>
      <c r="L325" t="s">
        <v>128</v>
      </c>
      <c r="M325" t="s">
        <v>408</v>
      </c>
      <c r="N325" t="s">
        <v>130</v>
      </c>
      <c r="O325" t="s">
        <v>33</v>
      </c>
      <c r="P325" t="s">
        <v>194</v>
      </c>
      <c r="Q325" t="s">
        <v>123</v>
      </c>
      <c r="R325">
        <v>1</v>
      </c>
      <c r="S325">
        <v>14495</v>
      </c>
      <c r="T325">
        <v>0</v>
      </c>
      <c r="U325">
        <v>1000</v>
      </c>
      <c r="V325">
        <v>14495</v>
      </c>
      <c r="W325" t="s">
        <v>566</v>
      </c>
      <c r="X325" t="s">
        <v>55</v>
      </c>
      <c r="Y325" t="s">
        <v>37</v>
      </c>
      <c r="Z325">
        <v>7790.4483050847448</v>
      </c>
      <c r="AA325" t="s">
        <v>724</v>
      </c>
      <c r="AB325" t="s">
        <v>38</v>
      </c>
      <c r="AC325">
        <v>0</v>
      </c>
      <c r="AD325">
        <v>0</v>
      </c>
      <c r="AE325" t="s">
        <v>38</v>
      </c>
      <c r="AF325" t="s">
        <v>49</v>
      </c>
    </row>
    <row r="326" spans="1:32" x14ac:dyDescent="0.35">
      <c r="A326" t="s">
        <v>25</v>
      </c>
      <c r="B326" t="s">
        <v>26</v>
      </c>
      <c r="C326" t="s">
        <v>27</v>
      </c>
      <c r="D326" t="s">
        <v>44</v>
      </c>
      <c r="E326" t="s">
        <v>29</v>
      </c>
      <c r="F326">
        <v>207</v>
      </c>
      <c r="G326">
        <v>16</v>
      </c>
      <c r="H326">
        <v>4</v>
      </c>
      <c r="I326">
        <v>2023</v>
      </c>
      <c r="J326" t="s">
        <v>1876</v>
      </c>
      <c r="K326" t="s">
        <v>1135</v>
      </c>
      <c r="L326" t="s">
        <v>128</v>
      </c>
      <c r="M326" t="s">
        <v>408</v>
      </c>
      <c r="N326" t="s">
        <v>130</v>
      </c>
      <c r="O326" t="s">
        <v>33</v>
      </c>
      <c r="P326" t="s">
        <v>294</v>
      </c>
      <c r="Q326" t="s">
        <v>295</v>
      </c>
      <c r="R326">
        <v>1</v>
      </c>
      <c r="S326">
        <v>14495</v>
      </c>
      <c r="T326">
        <v>2899</v>
      </c>
      <c r="U326">
        <v>0</v>
      </c>
      <c r="V326">
        <v>11596</v>
      </c>
      <c r="W326" t="s">
        <v>35</v>
      </c>
      <c r="X326" t="s">
        <v>55</v>
      </c>
      <c r="Y326" t="s">
        <v>37</v>
      </c>
      <c r="Z326">
        <v>6232.3586440677964</v>
      </c>
      <c r="AA326" t="s">
        <v>724</v>
      </c>
      <c r="AB326" t="s">
        <v>48</v>
      </c>
      <c r="AC326">
        <v>11596</v>
      </c>
      <c r="AD326">
        <v>0</v>
      </c>
      <c r="AE326" t="s">
        <v>48</v>
      </c>
      <c r="AF326" t="s">
        <v>49</v>
      </c>
    </row>
    <row r="327" spans="1:32" x14ac:dyDescent="0.35">
      <c r="A327" t="s">
        <v>943</v>
      </c>
      <c r="B327" t="s">
        <v>944</v>
      </c>
      <c r="C327" t="s">
        <v>945</v>
      </c>
      <c r="D327" t="s">
        <v>44</v>
      </c>
      <c r="E327" t="s">
        <v>29</v>
      </c>
      <c r="F327">
        <v>67</v>
      </c>
      <c r="G327">
        <v>18</v>
      </c>
      <c r="H327">
        <v>4</v>
      </c>
      <c r="I327">
        <v>2023</v>
      </c>
      <c r="J327" t="s">
        <v>1873</v>
      </c>
      <c r="K327" t="s">
        <v>1136</v>
      </c>
      <c r="L327" t="s">
        <v>128</v>
      </c>
      <c r="M327" t="s">
        <v>408</v>
      </c>
      <c r="N327" t="s">
        <v>130</v>
      </c>
      <c r="O327" t="s">
        <v>33</v>
      </c>
      <c r="P327" t="s">
        <v>1137</v>
      </c>
      <c r="Q327" t="s">
        <v>368</v>
      </c>
      <c r="R327">
        <v>1</v>
      </c>
      <c r="S327">
        <v>14495</v>
      </c>
      <c r="T327">
        <v>5798</v>
      </c>
      <c r="U327">
        <v>0</v>
      </c>
      <c r="V327">
        <v>8697</v>
      </c>
      <c r="W327" t="s">
        <v>566</v>
      </c>
      <c r="X327" t="s">
        <v>47</v>
      </c>
      <c r="Y327" t="s">
        <v>37</v>
      </c>
      <c r="Z327">
        <v>4674.268983050848</v>
      </c>
      <c r="AA327" t="s">
        <v>847</v>
      </c>
      <c r="AB327" t="s">
        <v>48</v>
      </c>
      <c r="AC327">
        <v>8697</v>
      </c>
      <c r="AD327">
        <v>0</v>
      </c>
      <c r="AE327" t="s">
        <v>48</v>
      </c>
      <c r="AF327" t="s">
        <v>49</v>
      </c>
    </row>
    <row r="328" spans="1:32" x14ac:dyDescent="0.35">
      <c r="A328" t="s">
        <v>704</v>
      </c>
      <c r="B328" t="s">
        <v>705</v>
      </c>
      <c r="C328" t="s">
        <v>706</v>
      </c>
      <c r="D328" t="s">
        <v>44</v>
      </c>
      <c r="E328" t="s">
        <v>29</v>
      </c>
      <c r="F328">
        <v>94</v>
      </c>
      <c r="G328">
        <v>18</v>
      </c>
      <c r="H328">
        <v>4</v>
      </c>
      <c r="I328">
        <v>2023</v>
      </c>
      <c r="J328" t="s">
        <v>1873</v>
      </c>
      <c r="K328" t="s">
        <v>1138</v>
      </c>
      <c r="L328" t="s">
        <v>128</v>
      </c>
      <c r="M328" t="s">
        <v>408</v>
      </c>
      <c r="N328" t="s">
        <v>130</v>
      </c>
      <c r="O328" t="s">
        <v>33</v>
      </c>
      <c r="P328" t="s">
        <v>1120</v>
      </c>
      <c r="Q328" t="s">
        <v>1121</v>
      </c>
      <c r="R328">
        <v>1</v>
      </c>
      <c r="S328">
        <v>14495</v>
      </c>
      <c r="T328">
        <v>5798</v>
      </c>
      <c r="U328">
        <v>0</v>
      </c>
      <c r="V328">
        <v>8697</v>
      </c>
      <c r="W328" t="s">
        <v>566</v>
      </c>
      <c r="X328" t="s">
        <v>47</v>
      </c>
      <c r="Y328" t="s">
        <v>37</v>
      </c>
      <c r="Z328">
        <v>4674.268983050848</v>
      </c>
      <c r="AA328" t="s">
        <v>847</v>
      </c>
      <c r="AB328" t="s">
        <v>48</v>
      </c>
      <c r="AC328">
        <v>8697</v>
      </c>
      <c r="AD328">
        <v>0</v>
      </c>
      <c r="AE328" t="s">
        <v>48</v>
      </c>
      <c r="AF328" t="s">
        <v>49</v>
      </c>
    </row>
    <row r="329" spans="1:32" x14ac:dyDescent="0.35">
      <c r="A329" t="s">
        <v>585</v>
      </c>
      <c r="B329" t="s">
        <v>586</v>
      </c>
      <c r="C329" t="s">
        <v>587</v>
      </c>
      <c r="D329" t="s">
        <v>44</v>
      </c>
      <c r="E329" t="s">
        <v>29</v>
      </c>
      <c r="F329">
        <v>131</v>
      </c>
      <c r="G329">
        <v>18</v>
      </c>
      <c r="H329">
        <v>4</v>
      </c>
      <c r="I329">
        <v>2023</v>
      </c>
      <c r="J329" t="s">
        <v>1873</v>
      </c>
      <c r="K329" t="s">
        <v>1139</v>
      </c>
      <c r="L329" t="s">
        <v>128</v>
      </c>
      <c r="M329" t="s">
        <v>408</v>
      </c>
      <c r="N329" t="s">
        <v>130</v>
      </c>
      <c r="O329" t="s">
        <v>33</v>
      </c>
      <c r="P329" t="s">
        <v>315</v>
      </c>
      <c r="Q329" t="s">
        <v>295</v>
      </c>
      <c r="R329">
        <v>1</v>
      </c>
      <c r="S329">
        <v>14495</v>
      </c>
      <c r="T329">
        <v>2899</v>
      </c>
      <c r="U329">
        <v>0</v>
      </c>
      <c r="V329">
        <v>11596</v>
      </c>
      <c r="W329" t="s">
        <v>566</v>
      </c>
      <c r="X329" t="s">
        <v>55</v>
      </c>
      <c r="Y329" t="s">
        <v>37</v>
      </c>
      <c r="Z329">
        <v>6232.3586440677964</v>
      </c>
      <c r="AA329" t="s">
        <v>724</v>
      </c>
      <c r="AB329" t="s">
        <v>48</v>
      </c>
      <c r="AC329">
        <v>11596</v>
      </c>
      <c r="AD329">
        <v>0</v>
      </c>
      <c r="AE329" t="s">
        <v>48</v>
      </c>
      <c r="AF329" t="s">
        <v>49</v>
      </c>
    </row>
    <row r="330" spans="1:32" x14ac:dyDescent="0.35">
      <c r="A330" t="s">
        <v>63</v>
      </c>
      <c r="B330" t="s">
        <v>64</v>
      </c>
      <c r="C330" t="s">
        <v>65</v>
      </c>
      <c r="D330" t="s">
        <v>44</v>
      </c>
      <c r="E330" t="s">
        <v>29</v>
      </c>
      <c r="F330">
        <v>138</v>
      </c>
      <c r="G330">
        <v>20</v>
      </c>
      <c r="H330">
        <v>4</v>
      </c>
      <c r="I330">
        <v>2023</v>
      </c>
      <c r="J330" t="s">
        <v>1881</v>
      </c>
      <c r="K330" t="s">
        <v>1140</v>
      </c>
      <c r="L330" t="s">
        <v>128</v>
      </c>
      <c r="M330" t="s">
        <v>408</v>
      </c>
      <c r="N330" t="s">
        <v>130</v>
      </c>
      <c r="O330" t="s">
        <v>33</v>
      </c>
      <c r="P330" t="s">
        <v>61</v>
      </c>
      <c r="Q330" t="s">
        <v>62</v>
      </c>
      <c r="R330">
        <v>1</v>
      </c>
      <c r="S330">
        <v>14495</v>
      </c>
      <c r="T330">
        <v>4348</v>
      </c>
      <c r="U330">
        <v>0</v>
      </c>
      <c r="V330">
        <v>10147</v>
      </c>
      <c r="W330" t="s">
        <v>35</v>
      </c>
      <c r="X330" t="s">
        <v>47</v>
      </c>
      <c r="Y330" t="s">
        <v>37</v>
      </c>
      <c r="Z330">
        <v>5453.582542372882</v>
      </c>
      <c r="AA330" t="s">
        <v>847</v>
      </c>
      <c r="AB330" t="s">
        <v>48</v>
      </c>
      <c r="AC330">
        <v>8697</v>
      </c>
      <c r="AD330">
        <v>0</v>
      </c>
      <c r="AE330" t="s">
        <v>48</v>
      </c>
      <c r="AF330" t="s">
        <v>49</v>
      </c>
    </row>
    <row r="331" spans="1:32" x14ac:dyDescent="0.35">
      <c r="A331" t="s">
        <v>825</v>
      </c>
      <c r="B331" t="s">
        <v>826</v>
      </c>
      <c r="C331" t="s">
        <v>827</v>
      </c>
      <c r="D331" t="s">
        <v>44</v>
      </c>
      <c r="E331" t="s">
        <v>29</v>
      </c>
      <c r="F331">
        <v>49</v>
      </c>
      <c r="G331">
        <v>20</v>
      </c>
      <c r="H331">
        <v>4</v>
      </c>
      <c r="I331">
        <v>2023</v>
      </c>
      <c r="J331" t="s">
        <v>1881</v>
      </c>
      <c r="K331" t="s">
        <v>1141</v>
      </c>
      <c r="L331" t="s">
        <v>128</v>
      </c>
      <c r="M331" t="s">
        <v>408</v>
      </c>
      <c r="N331" t="s">
        <v>130</v>
      </c>
      <c r="O331" t="s">
        <v>33</v>
      </c>
      <c r="P331" t="s">
        <v>315</v>
      </c>
      <c r="Q331" t="s">
        <v>295</v>
      </c>
      <c r="R331">
        <v>1</v>
      </c>
      <c r="S331">
        <v>14495</v>
      </c>
      <c r="T331">
        <v>2899</v>
      </c>
      <c r="U331">
        <v>0</v>
      </c>
      <c r="V331">
        <v>11596</v>
      </c>
      <c r="W331" t="s">
        <v>566</v>
      </c>
      <c r="X331" t="s">
        <v>55</v>
      </c>
      <c r="Y331" t="s">
        <v>37</v>
      </c>
      <c r="Z331">
        <v>6232.3586440677964</v>
      </c>
      <c r="AA331" t="s">
        <v>724</v>
      </c>
      <c r="AB331" t="s">
        <v>48</v>
      </c>
      <c r="AC331">
        <v>11596</v>
      </c>
      <c r="AD331">
        <v>0</v>
      </c>
      <c r="AE331" t="s">
        <v>48</v>
      </c>
      <c r="AF331" t="s">
        <v>49</v>
      </c>
    </row>
    <row r="332" spans="1:32" x14ac:dyDescent="0.35">
      <c r="A332" t="s">
        <v>63</v>
      </c>
      <c r="B332" t="s">
        <v>64</v>
      </c>
      <c r="C332" t="s">
        <v>65</v>
      </c>
      <c r="D332" t="s">
        <v>72</v>
      </c>
      <c r="E332" t="s">
        <v>29</v>
      </c>
      <c r="F332">
        <v>141</v>
      </c>
      <c r="G332">
        <v>21</v>
      </c>
      <c r="H332">
        <v>4</v>
      </c>
      <c r="I332">
        <v>2023</v>
      </c>
      <c r="J332" t="s">
        <v>1877</v>
      </c>
      <c r="K332" t="s">
        <v>1142</v>
      </c>
      <c r="L332" t="s">
        <v>128</v>
      </c>
      <c r="M332" t="s">
        <v>408</v>
      </c>
      <c r="N332" t="s">
        <v>130</v>
      </c>
      <c r="O332" t="s">
        <v>33</v>
      </c>
      <c r="P332" t="s">
        <v>482</v>
      </c>
      <c r="Q332" t="s">
        <v>90</v>
      </c>
      <c r="R332">
        <v>1</v>
      </c>
      <c r="S332">
        <v>14495</v>
      </c>
      <c r="T332">
        <v>4348</v>
      </c>
      <c r="U332">
        <v>0</v>
      </c>
      <c r="V332">
        <v>10147</v>
      </c>
      <c r="W332" t="s">
        <v>35</v>
      </c>
      <c r="X332" t="s">
        <v>75</v>
      </c>
      <c r="Y332" t="s">
        <v>37</v>
      </c>
      <c r="Z332">
        <v>5453.582542372882</v>
      </c>
      <c r="AA332" t="s">
        <v>856</v>
      </c>
      <c r="AB332" t="s">
        <v>48</v>
      </c>
      <c r="AC332">
        <v>10146.5</v>
      </c>
      <c r="AD332">
        <v>0</v>
      </c>
      <c r="AE332" t="s">
        <v>48</v>
      </c>
      <c r="AF332" t="s">
        <v>49</v>
      </c>
    </row>
    <row r="333" spans="1:32" x14ac:dyDescent="0.35">
      <c r="A333" t="s">
        <v>1052</v>
      </c>
      <c r="B333" t="s">
        <v>1053</v>
      </c>
      <c r="C333" t="s">
        <v>1054</v>
      </c>
      <c r="D333" t="s">
        <v>44</v>
      </c>
      <c r="E333" t="s">
        <v>29</v>
      </c>
      <c r="F333">
        <v>15</v>
      </c>
      <c r="G333">
        <v>21</v>
      </c>
      <c r="H333">
        <v>4</v>
      </c>
      <c r="I333">
        <v>2023</v>
      </c>
      <c r="J333" t="s">
        <v>1877</v>
      </c>
      <c r="K333" t="s">
        <v>1143</v>
      </c>
      <c r="L333" t="s">
        <v>128</v>
      </c>
      <c r="M333" t="s">
        <v>408</v>
      </c>
      <c r="N333" t="s">
        <v>130</v>
      </c>
      <c r="O333" t="s">
        <v>33</v>
      </c>
      <c r="P333" t="s">
        <v>294</v>
      </c>
      <c r="Q333" t="s">
        <v>295</v>
      </c>
      <c r="R333">
        <v>1</v>
      </c>
      <c r="S333">
        <v>14495</v>
      </c>
      <c r="T333">
        <v>2899</v>
      </c>
      <c r="U333">
        <v>0</v>
      </c>
      <c r="V333">
        <v>11596</v>
      </c>
      <c r="W333" t="s">
        <v>566</v>
      </c>
      <c r="X333" t="s">
        <v>55</v>
      </c>
      <c r="Y333" t="s">
        <v>37</v>
      </c>
      <c r="Z333">
        <v>6232.3586440677964</v>
      </c>
      <c r="AA333" t="s">
        <v>724</v>
      </c>
      <c r="AB333" t="s">
        <v>48</v>
      </c>
      <c r="AC333">
        <v>11596</v>
      </c>
      <c r="AD333">
        <v>0</v>
      </c>
      <c r="AE333" t="s">
        <v>48</v>
      </c>
      <c r="AF333" t="s">
        <v>49</v>
      </c>
    </row>
    <row r="334" spans="1:32" x14ac:dyDescent="0.35">
      <c r="A334" t="s">
        <v>668</v>
      </c>
      <c r="B334" t="s">
        <v>669</v>
      </c>
      <c r="C334" t="s">
        <v>670</v>
      </c>
      <c r="D334" t="s">
        <v>44</v>
      </c>
      <c r="E334" t="s">
        <v>29</v>
      </c>
      <c r="F334">
        <v>113</v>
      </c>
      <c r="G334">
        <v>21</v>
      </c>
      <c r="H334">
        <v>4</v>
      </c>
      <c r="I334">
        <v>2023</v>
      </c>
      <c r="J334" t="s">
        <v>1877</v>
      </c>
      <c r="K334" t="s">
        <v>1144</v>
      </c>
      <c r="L334" t="s">
        <v>128</v>
      </c>
      <c r="M334" t="s">
        <v>408</v>
      </c>
      <c r="N334" t="s">
        <v>130</v>
      </c>
      <c r="O334" t="s">
        <v>33</v>
      </c>
      <c r="P334" t="s">
        <v>195</v>
      </c>
      <c r="Q334" t="s">
        <v>195</v>
      </c>
      <c r="R334">
        <v>1</v>
      </c>
      <c r="S334">
        <v>14495</v>
      </c>
      <c r="T334">
        <v>0</v>
      </c>
      <c r="U334">
        <v>0</v>
      </c>
      <c r="V334">
        <v>14495</v>
      </c>
      <c r="W334" t="s">
        <v>566</v>
      </c>
      <c r="X334" t="s">
        <v>55</v>
      </c>
      <c r="Y334" t="s">
        <v>37</v>
      </c>
      <c r="Z334">
        <v>7790.4483050847448</v>
      </c>
      <c r="AA334" t="s">
        <v>724</v>
      </c>
      <c r="AB334" t="s">
        <v>38</v>
      </c>
      <c r="AC334">
        <v>0</v>
      </c>
      <c r="AD334">
        <v>0</v>
      </c>
      <c r="AE334" t="s">
        <v>38</v>
      </c>
      <c r="AF334" t="s">
        <v>49</v>
      </c>
    </row>
    <row r="335" spans="1:32" x14ac:dyDescent="0.35">
      <c r="A335" t="s">
        <v>25</v>
      </c>
      <c r="B335" t="s">
        <v>26</v>
      </c>
      <c r="C335" t="s">
        <v>27</v>
      </c>
      <c r="D335" t="s">
        <v>44</v>
      </c>
      <c r="E335" t="s">
        <v>29</v>
      </c>
      <c r="F335">
        <v>234</v>
      </c>
      <c r="G335">
        <v>21</v>
      </c>
      <c r="H335">
        <v>4</v>
      </c>
      <c r="I335">
        <v>2023</v>
      </c>
      <c r="J335" t="s">
        <v>1877</v>
      </c>
      <c r="K335" t="s">
        <v>1145</v>
      </c>
      <c r="L335" t="s">
        <v>128</v>
      </c>
      <c r="M335" t="s">
        <v>408</v>
      </c>
      <c r="N335" t="s">
        <v>130</v>
      </c>
      <c r="O335" t="s">
        <v>33</v>
      </c>
      <c r="P335" t="s">
        <v>485</v>
      </c>
      <c r="Q335" t="s">
        <v>195</v>
      </c>
      <c r="R335">
        <v>1</v>
      </c>
      <c r="S335">
        <v>14495</v>
      </c>
      <c r="T335">
        <v>0</v>
      </c>
      <c r="U335">
        <v>0</v>
      </c>
      <c r="V335">
        <v>14495</v>
      </c>
      <c r="W335" t="s">
        <v>35</v>
      </c>
      <c r="X335" t="s">
        <v>55</v>
      </c>
      <c r="Y335" t="s">
        <v>37</v>
      </c>
      <c r="Z335">
        <v>7790.4483050847448</v>
      </c>
      <c r="AA335" t="s">
        <v>724</v>
      </c>
      <c r="AB335" t="s">
        <v>38</v>
      </c>
      <c r="AC335">
        <v>0</v>
      </c>
      <c r="AD335">
        <v>0</v>
      </c>
      <c r="AE335" t="s">
        <v>38</v>
      </c>
      <c r="AF335" t="s">
        <v>49</v>
      </c>
    </row>
    <row r="336" spans="1:32" x14ac:dyDescent="0.35">
      <c r="A336" t="s">
        <v>575</v>
      </c>
      <c r="B336" t="s">
        <v>576</v>
      </c>
      <c r="C336" t="s">
        <v>577</v>
      </c>
      <c r="D336" t="s">
        <v>40</v>
      </c>
      <c r="E336" t="s">
        <v>29</v>
      </c>
      <c r="F336">
        <v>419</v>
      </c>
      <c r="G336">
        <v>21</v>
      </c>
      <c r="H336">
        <v>4</v>
      </c>
      <c r="I336">
        <v>2023</v>
      </c>
      <c r="J336" t="s">
        <v>1877</v>
      </c>
      <c r="K336" t="s">
        <v>1146</v>
      </c>
      <c r="L336" t="s">
        <v>128</v>
      </c>
      <c r="M336" t="s">
        <v>408</v>
      </c>
      <c r="N336" t="s">
        <v>130</v>
      </c>
      <c r="O336" t="s">
        <v>33</v>
      </c>
      <c r="P336" t="s">
        <v>968</v>
      </c>
      <c r="Q336" t="s">
        <v>969</v>
      </c>
      <c r="R336">
        <v>1</v>
      </c>
      <c r="S336">
        <v>14495</v>
      </c>
      <c r="T336">
        <v>0</v>
      </c>
      <c r="U336">
        <v>0</v>
      </c>
      <c r="V336">
        <v>14495</v>
      </c>
      <c r="W336" t="s">
        <v>566</v>
      </c>
      <c r="X336" t="s">
        <v>43</v>
      </c>
      <c r="Y336" t="s">
        <v>37</v>
      </c>
      <c r="Z336">
        <v>7790.4483050847448</v>
      </c>
      <c r="AA336" t="s">
        <v>630</v>
      </c>
      <c r="AB336" t="s">
        <v>38</v>
      </c>
      <c r="AC336">
        <v>0</v>
      </c>
      <c r="AD336">
        <v>0</v>
      </c>
      <c r="AE336" t="s">
        <v>38</v>
      </c>
      <c r="AF336" t="s">
        <v>49</v>
      </c>
    </row>
    <row r="337" spans="1:32" x14ac:dyDescent="0.35">
      <c r="A337" t="s">
        <v>25</v>
      </c>
      <c r="B337" t="s">
        <v>26</v>
      </c>
      <c r="C337" t="s">
        <v>27</v>
      </c>
      <c r="D337" t="s">
        <v>44</v>
      </c>
      <c r="E337" t="s">
        <v>29</v>
      </c>
      <c r="F337">
        <v>236</v>
      </c>
      <c r="G337">
        <v>22</v>
      </c>
      <c r="H337">
        <v>4</v>
      </c>
      <c r="I337">
        <v>2023</v>
      </c>
      <c r="J337" t="s">
        <v>1887</v>
      </c>
      <c r="K337" t="s">
        <v>1147</v>
      </c>
      <c r="L337" t="s">
        <v>128</v>
      </c>
      <c r="M337" t="s">
        <v>408</v>
      </c>
      <c r="N337" t="s">
        <v>130</v>
      </c>
      <c r="O337" t="s">
        <v>33</v>
      </c>
      <c r="P337" t="s">
        <v>367</v>
      </c>
      <c r="Q337" t="s">
        <v>368</v>
      </c>
      <c r="R337">
        <v>1</v>
      </c>
      <c r="S337">
        <v>14495</v>
      </c>
      <c r="T337">
        <v>5798</v>
      </c>
      <c r="U337">
        <v>0</v>
      </c>
      <c r="V337">
        <v>8697</v>
      </c>
      <c r="W337" t="s">
        <v>35</v>
      </c>
      <c r="X337" t="s">
        <v>47</v>
      </c>
      <c r="Y337" t="s">
        <v>37</v>
      </c>
      <c r="Z337">
        <v>4674.268983050848</v>
      </c>
      <c r="AA337" t="s">
        <v>847</v>
      </c>
      <c r="AB337" t="s">
        <v>48</v>
      </c>
      <c r="AC337">
        <v>8697</v>
      </c>
      <c r="AD337">
        <v>0</v>
      </c>
      <c r="AE337" t="s">
        <v>48</v>
      </c>
      <c r="AF337" t="s">
        <v>49</v>
      </c>
    </row>
    <row r="338" spans="1:32" x14ac:dyDescent="0.35">
      <c r="A338" t="s">
        <v>63</v>
      </c>
      <c r="B338" t="s">
        <v>64</v>
      </c>
      <c r="C338" t="s">
        <v>65</v>
      </c>
      <c r="D338" t="s">
        <v>50</v>
      </c>
      <c r="E338" t="s">
        <v>29</v>
      </c>
      <c r="F338">
        <v>161</v>
      </c>
      <c r="G338">
        <v>22</v>
      </c>
      <c r="H338">
        <v>4</v>
      </c>
      <c r="I338">
        <v>2023</v>
      </c>
      <c r="J338" t="s">
        <v>1887</v>
      </c>
      <c r="K338" t="s">
        <v>1148</v>
      </c>
      <c r="L338" t="s">
        <v>128</v>
      </c>
      <c r="M338" t="s">
        <v>408</v>
      </c>
      <c r="N338" t="s">
        <v>130</v>
      </c>
      <c r="O338" t="s">
        <v>33</v>
      </c>
      <c r="P338" t="s">
        <v>499</v>
      </c>
      <c r="Q338" t="s">
        <v>500</v>
      </c>
      <c r="R338">
        <v>1</v>
      </c>
      <c r="S338">
        <v>14495</v>
      </c>
      <c r="T338">
        <v>4348</v>
      </c>
      <c r="U338">
        <v>0</v>
      </c>
      <c r="V338">
        <v>10147</v>
      </c>
      <c r="W338" t="s">
        <v>35</v>
      </c>
      <c r="X338" t="s">
        <v>53</v>
      </c>
      <c r="Y338" t="s">
        <v>37</v>
      </c>
      <c r="Z338">
        <v>5453.582542372882</v>
      </c>
      <c r="AA338" t="s">
        <v>722</v>
      </c>
      <c r="AB338" t="s">
        <v>48</v>
      </c>
      <c r="AC338">
        <v>10146.5</v>
      </c>
      <c r="AD338">
        <v>0</v>
      </c>
      <c r="AE338" t="s">
        <v>48</v>
      </c>
      <c r="AF338" t="s">
        <v>49</v>
      </c>
    </row>
    <row r="339" spans="1:32" x14ac:dyDescent="0.35">
      <c r="A339" t="s">
        <v>113</v>
      </c>
      <c r="B339" t="s">
        <v>114</v>
      </c>
      <c r="C339" t="s">
        <v>115</v>
      </c>
      <c r="D339" t="s">
        <v>50</v>
      </c>
      <c r="E339" t="s">
        <v>29</v>
      </c>
      <c r="F339">
        <v>129</v>
      </c>
      <c r="G339">
        <v>22</v>
      </c>
      <c r="H339">
        <v>4</v>
      </c>
      <c r="I339">
        <v>2023</v>
      </c>
      <c r="J339" t="s">
        <v>1887</v>
      </c>
      <c r="K339" t="s">
        <v>1149</v>
      </c>
      <c r="L339" t="s">
        <v>128</v>
      </c>
      <c r="M339" t="s">
        <v>408</v>
      </c>
      <c r="N339" t="s">
        <v>130</v>
      </c>
      <c r="O339" t="s">
        <v>33</v>
      </c>
      <c r="P339" t="s">
        <v>511</v>
      </c>
      <c r="Q339" t="s">
        <v>512</v>
      </c>
      <c r="R339">
        <v>1</v>
      </c>
      <c r="S339">
        <v>14495</v>
      </c>
      <c r="T339">
        <v>0</v>
      </c>
      <c r="U339">
        <v>0</v>
      </c>
      <c r="V339">
        <v>14495</v>
      </c>
      <c r="W339" t="s">
        <v>35</v>
      </c>
      <c r="X339" t="s">
        <v>53</v>
      </c>
      <c r="Y339" t="s">
        <v>37</v>
      </c>
      <c r="Z339">
        <v>7790.4483050847448</v>
      </c>
      <c r="AA339" t="s">
        <v>722</v>
      </c>
      <c r="AB339" t="s">
        <v>38</v>
      </c>
      <c r="AC339">
        <v>0</v>
      </c>
      <c r="AD339">
        <v>0</v>
      </c>
      <c r="AE339" t="s">
        <v>38</v>
      </c>
      <c r="AF339" t="s">
        <v>49</v>
      </c>
    </row>
    <row r="340" spans="1:32" x14ac:dyDescent="0.35">
      <c r="A340" t="s">
        <v>97</v>
      </c>
      <c r="B340" t="s">
        <v>98</v>
      </c>
      <c r="C340" t="s">
        <v>99</v>
      </c>
      <c r="D340" t="s">
        <v>44</v>
      </c>
      <c r="E340" t="s">
        <v>29</v>
      </c>
      <c r="F340">
        <v>95</v>
      </c>
      <c r="G340">
        <v>23</v>
      </c>
      <c r="H340">
        <v>4</v>
      </c>
      <c r="I340">
        <v>2023</v>
      </c>
      <c r="J340" t="s">
        <v>1874</v>
      </c>
      <c r="K340" t="s">
        <v>1150</v>
      </c>
      <c r="L340" t="s">
        <v>128</v>
      </c>
      <c r="M340" t="s">
        <v>515</v>
      </c>
      <c r="N340" t="s">
        <v>130</v>
      </c>
      <c r="O340" t="s">
        <v>33</v>
      </c>
      <c r="P340" t="s">
        <v>518</v>
      </c>
      <c r="Q340" t="s">
        <v>519</v>
      </c>
      <c r="R340">
        <v>1</v>
      </c>
      <c r="S340">
        <v>14495</v>
      </c>
      <c r="T340">
        <v>5798</v>
      </c>
      <c r="U340">
        <v>0</v>
      </c>
      <c r="V340">
        <v>8697</v>
      </c>
      <c r="W340" t="s">
        <v>35</v>
      </c>
      <c r="X340" t="s">
        <v>47</v>
      </c>
      <c r="Y340" t="s">
        <v>37</v>
      </c>
      <c r="Z340">
        <v>4674.268983050848</v>
      </c>
      <c r="AA340" t="s">
        <v>847</v>
      </c>
      <c r="AB340" t="s">
        <v>48</v>
      </c>
      <c r="AC340">
        <v>8697</v>
      </c>
      <c r="AD340">
        <v>0</v>
      </c>
      <c r="AE340" t="s">
        <v>48</v>
      </c>
      <c r="AF340" t="s">
        <v>49</v>
      </c>
    </row>
    <row r="341" spans="1:32" x14ac:dyDescent="0.35">
      <c r="A341" t="s">
        <v>825</v>
      </c>
      <c r="B341" t="s">
        <v>826</v>
      </c>
      <c r="C341" t="s">
        <v>827</v>
      </c>
      <c r="D341" t="s">
        <v>50</v>
      </c>
      <c r="E341" t="s">
        <v>29</v>
      </c>
      <c r="F341">
        <v>63</v>
      </c>
      <c r="G341">
        <v>23</v>
      </c>
      <c r="H341">
        <v>4</v>
      </c>
      <c r="I341">
        <v>2023</v>
      </c>
      <c r="J341" t="s">
        <v>1874</v>
      </c>
      <c r="K341" t="s">
        <v>1151</v>
      </c>
      <c r="L341" t="s">
        <v>128</v>
      </c>
      <c r="M341" t="s">
        <v>515</v>
      </c>
      <c r="N341" t="s">
        <v>130</v>
      </c>
      <c r="O341" t="s">
        <v>33</v>
      </c>
      <c r="P341" t="s">
        <v>511</v>
      </c>
      <c r="Q341" t="s">
        <v>512</v>
      </c>
      <c r="R341">
        <v>1</v>
      </c>
      <c r="S341">
        <v>14495</v>
      </c>
      <c r="T341">
        <v>0</v>
      </c>
      <c r="U341">
        <v>1015</v>
      </c>
      <c r="V341">
        <v>14495</v>
      </c>
      <c r="W341" t="s">
        <v>566</v>
      </c>
      <c r="X341" t="s">
        <v>53</v>
      </c>
      <c r="Y341" t="s">
        <v>37</v>
      </c>
      <c r="Z341">
        <v>7790.4483050847448</v>
      </c>
      <c r="AA341" t="s">
        <v>722</v>
      </c>
      <c r="AB341" t="s">
        <v>38</v>
      </c>
      <c r="AC341">
        <v>0</v>
      </c>
      <c r="AD341">
        <v>0</v>
      </c>
      <c r="AE341" t="s">
        <v>38</v>
      </c>
      <c r="AF341" t="s">
        <v>49</v>
      </c>
    </row>
    <row r="342" spans="1:32" x14ac:dyDescent="0.35">
      <c r="A342" t="s">
        <v>575</v>
      </c>
      <c r="B342" t="s">
        <v>576</v>
      </c>
      <c r="C342" t="s">
        <v>577</v>
      </c>
      <c r="D342" t="s">
        <v>50</v>
      </c>
      <c r="E342" t="s">
        <v>29</v>
      </c>
      <c r="F342">
        <v>473</v>
      </c>
      <c r="G342">
        <v>23</v>
      </c>
      <c r="H342">
        <v>4</v>
      </c>
      <c r="I342">
        <v>2023</v>
      </c>
      <c r="J342" t="s">
        <v>1874</v>
      </c>
      <c r="K342" t="s">
        <v>1097</v>
      </c>
      <c r="L342" t="s">
        <v>128</v>
      </c>
      <c r="M342" t="s">
        <v>515</v>
      </c>
      <c r="N342" t="s">
        <v>130</v>
      </c>
      <c r="O342" t="s">
        <v>33</v>
      </c>
      <c r="P342" t="s">
        <v>1098</v>
      </c>
      <c r="Q342" t="s">
        <v>1099</v>
      </c>
      <c r="R342">
        <v>1</v>
      </c>
      <c r="S342">
        <v>14495</v>
      </c>
      <c r="T342">
        <v>0</v>
      </c>
      <c r="U342">
        <v>750</v>
      </c>
      <c r="V342">
        <v>14495</v>
      </c>
      <c r="W342" t="s">
        <v>566</v>
      </c>
      <c r="X342" t="s">
        <v>53</v>
      </c>
      <c r="Y342" t="s">
        <v>37</v>
      </c>
      <c r="Z342">
        <v>7790.4483050847448</v>
      </c>
      <c r="AA342" t="s">
        <v>722</v>
      </c>
      <c r="AB342" t="s">
        <v>38</v>
      </c>
      <c r="AC342">
        <v>0</v>
      </c>
      <c r="AD342">
        <v>0</v>
      </c>
      <c r="AE342" t="s">
        <v>38</v>
      </c>
      <c r="AF342" t="s">
        <v>49</v>
      </c>
    </row>
    <row r="343" spans="1:32" x14ac:dyDescent="0.35">
      <c r="A343" t="s">
        <v>143</v>
      </c>
      <c r="B343" t="s">
        <v>144</v>
      </c>
      <c r="C343" t="s">
        <v>145</v>
      </c>
      <c r="D343" t="s">
        <v>50</v>
      </c>
      <c r="E343" t="s">
        <v>29</v>
      </c>
      <c r="F343">
        <v>2</v>
      </c>
      <c r="G343">
        <v>2</v>
      </c>
      <c r="H343">
        <v>4</v>
      </c>
      <c r="I343">
        <v>2023</v>
      </c>
      <c r="J343" t="s">
        <v>1888</v>
      </c>
      <c r="K343" t="s">
        <v>1159</v>
      </c>
      <c r="L343" t="s">
        <v>128</v>
      </c>
      <c r="M343" t="s">
        <v>129</v>
      </c>
      <c r="N343" t="s">
        <v>130</v>
      </c>
      <c r="O343" t="s">
        <v>33</v>
      </c>
      <c r="P343" t="s">
        <v>146</v>
      </c>
      <c r="Q343" t="s">
        <v>147</v>
      </c>
      <c r="R343">
        <v>1</v>
      </c>
      <c r="S343">
        <v>13995</v>
      </c>
      <c r="T343">
        <v>0</v>
      </c>
      <c r="U343">
        <v>0</v>
      </c>
      <c r="V343">
        <v>13995</v>
      </c>
      <c r="W343" t="s">
        <v>35</v>
      </c>
      <c r="X343" t="s">
        <v>53</v>
      </c>
      <c r="Y343" t="s">
        <v>37</v>
      </c>
      <c r="Z343">
        <v>7521.7194915254231</v>
      </c>
      <c r="AA343" t="s">
        <v>722</v>
      </c>
      <c r="AB343" t="s">
        <v>38</v>
      </c>
      <c r="AC343">
        <v>0</v>
      </c>
      <c r="AD343">
        <v>0</v>
      </c>
      <c r="AE343" t="s">
        <v>38</v>
      </c>
      <c r="AF343" t="s">
        <v>49</v>
      </c>
    </row>
    <row r="344" spans="1:32" x14ac:dyDescent="0.35">
      <c r="A344" t="s">
        <v>97</v>
      </c>
      <c r="B344" t="s">
        <v>98</v>
      </c>
      <c r="C344" t="s">
        <v>99</v>
      </c>
      <c r="D344" t="s">
        <v>50</v>
      </c>
      <c r="E344" t="s">
        <v>29</v>
      </c>
      <c r="F344">
        <v>13</v>
      </c>
      <c r="G344">
        <v>3</v>
      </c>
      <c r="H344">
        <v>4</v>
      </c>
      <c r="I344">
        <v>2023</v>
      </c>
      <c r="J344" t="s">
        <v>1885</v>
      </c>
      <c r="K344" t="s">
        <v>1160</v>
      </c>
      <c r="L344" t="s">
        <v>128</v>
      </c>
      <c r="M344" t="s">
        <v>129</v>
      </c>
      <c r="N344" t="s">
        <v>130</v>
      </c>
      <c r="O344" t="s">
        <v>33</v>
      </c>
      <c r="P344" t="s">
        <v>157</v>
      </c>
      <c r="Q344" t="s">
        <v>147</v>
      </c>
      <c r="R344">
        <v>1</v>
      </c>
      <c r="S344">
        <v>13995</v>
      </c>
      <c r="T344">
        <v>0</v>
      </c>
      <c r="U344">
        <v>0</v>
      </c>
      <c r="V344">
        <v>13995</v>
      </c>
      <c r="W344" t="s">
        <v>35</v>
      </c>
      <c r="X344" t="s">
        <v>53</v>
      </c>
      <c r="Y344" t="s">
        <v>37</v>
      </c>
      <c r="Z344">
        <v>7521.7194915254231</v>
      </c>
      <c r="AA344" t="s">
        <v>722</v>
      </c>
      <c r="AB344" t="s">
        <v>38</v>
      </c>
      <c r="AC344">
        <v>0</v>
      </c>
      <c r="AD344">
        <v>0</v>
      </c>
      <c r="AE344" t="s">
        <v>38</v>
      </c>
      <c r="AF344" t="s">
        <v>49</v>
      </c>
    </row>
    <row r="345" spans="1:32" x14ac:dyDescent="0.35">
      <c r="A345" t="s">
        <v>704</v>
      </c>
      <c r="B345" t="s">
        <v>705</v>
      </c>
      <c r="C345" t="s">
        <v>706</v>
      </c>
      <c r="D345" t="s">
        <v>50</v>
      </c>
      <c r="E345" t="s">
        <v>29</v>
      </c>
      <c r="F345">
        <v>11</v>
      </c>
      <c r="G345">
        <v>3</v>
      </c>
      <c r="H345">
        <v>4</v>
      </c>
      <c r="I345">
        <v>2023</v>
      </c>
      <c r="J345" t="s">
        <v>1885</v>
      </c>
      <c r="K345" t="s">
        <v>1161</v>
      </c>
      <c r="L345" t="s">
        <v>128</v>
      </c>
      <c r="M345" t="s">
        <v>129</v>
      </c>
      <c r="N345" t="s">
        <v>130</v>
      </c>
      <c r="O345" t="s">
        <v>33</v>
      </c>
      <c r="P345" t="s">
        <v>1162</v>
      </c>
      <c r="Q345" t="s">
        <v>1153</v>
      </c>
      <c r="R345">
        <v>1</v>
      </c>
      <c r="S345">
        <v>13995</v>
      </c>
      <c r="T345">
        <v>0</v>
      </c>
      <c r="U345">
        <v>0</v>
      </c>
      <c r="V345">
        <v>13995</v>
      </c>
      <c r="W345" t="s">
        <v>566</v>
      </c>
      <c r="X345" t="s">
        <v>53</v>
      </c>
      <c r="Y345" t="s">
        <v>37</v>
      </c>
      <c r="Z345">
        <v>7521.7194915254231</v>
      </c>
      <c r="AA345" t="s">
        <v>722</v>
      </c>
      <c r="AB345" t="s">
        <v>38</v>
      </c>
      <c r="AC345">
        <v>0</v>
      </c>
      <c r="AD345">
        <v>0</v>
      </c>
      <c r="AE345" t="s">
        <v>38</v>
      </c>
      <c r="AF345" t="s">
        <v>49</v>
      </c>
    </row>
    <row r="346" spans="1:32" x14ac:dyDescent="0.35">
      <c r="A346" t="s">
        <v>704</v>
      </c>
      <c r="B346" t="s">
        <v>705</v>
      </c>
      <c r="C346" t="s">
        <v>706</v>
      </c>
      <c r="D346" t="s">
        <v>44</v>
      </c>
      <c r="E346" t="s">
        <v>29</v>
      </c>
      <c r="F346">
        <v>11</v>
      </c>
      <c r="G346">
        <v>3</v>
      </c>
      <c r="H346">
        <v>4</v>
      </c>
      <c r="I346">
        <v>2023</v>
      </c>
      <c r="J346" t="s">
        <v>1885</v>
      </c>
      <c r="K346" t="s">
        <v>1163</v>
      </c>
      <c r="L346" t="s">
        <v>128</v>
      </c>
      <c r="M346" t="s">
        <v>129</v>
      </c>
      <c r="N346" t="s">
        <v>130</v>
      </c>
      <c r="O346" t="s">
        <v>33</v>
      </c>
      <c r="P346" t="s">
        <v>207</v>
      </c>
      <c r="Q346" t="s">
        <v>208</v>
      </c>
      <c r="R346">
        <v>1</v>
      </c>
      <c r="S346">
        <v>13995</v>
      </c>
      <c r="T346">
        <v>0</v>
      </c>
      <c r="U346">
        <v>0</v>
      </c>
      <c r="V346">
        <v>13995</v>
      </c>
      <c r="W346" t="s">
        <v>566</v>
      </c>
      <c r="X346" t="s">
        <v>55</v>
      </c>
      <c r="Y346" t="s">
        <v>37</v>
      </c>
      <c r="Z346">
        <v>7521.7194915254231</v>
      </c>
      <c r="AA346" t="s">
        <v>724</v>
      </c>
      <c r="AB346" t="s">
        <v>38</v>
      </c>
      <c r="AC346">
        <v>0</v>
      </c>
      <c r="AD346">
        <v>8397</v>
      </c>
      <c r="AE346" t="s">
        <v>38</v>
      </c>
      <c r="AF346" t="s">
        <v>49</v>
      </c>
    </row>
    <row r="347" spans="1:32" x14ac:dyDescent="0.35">
      <c r="A347" t="s">
        <v>25</v>
      </c>
      <c r="B347" t="s">
        <v>26</v>
      </c>
      <c r="C347" t="s">
        <v>27</v>
      </c>
      <c r="D347" t="s">
        <v>50</v>
      </c>
      <c r="E347" t="s">
        <v>29</v>
      </c>
      <c r="F347">
        <v>84</v>
      </c>
      <c r="G347">
        <v>7</v>
      </c>
      <c r="H347">
        <v>4</v>
      </c>
      <c r="I347">
        <v>2023</v>
      </c>
      <c r="J347" t="s">
        <v>1879</v>
      </c>
      <c r="K347" t="s">
        <v>1164</v>
      </c>
      <c r="L347" t="s">
        <v>128</v>
      </c>
      <c r="M347" t="s">
        <v>129</v>
      </c>
      <c r="N347" t="s">
        <v>130</v>
      </c>
      <c r="O347" t="s">
        <v>33</v>
      </c>
      <c r="P347" t="s">
        <v>157</v>
      </c>
      <c r="Q347" t="s">
        <v>147</v>
      </c>
      <c r="R347">
        <v>1</v>
      </c>
      <c r="S347">
        <v>13995</v>
      </c>
      <c r="T347">
        <v>0</v>
      </c>
      <c r="U347">
        <v>0</v>
      </c>
      <c r="V347">
        <v>13995</v>
      </c>
      <c r="W347" t="s">
        <v>35</v>
      </c>
      <c r="X347" t="s">
        <v>53</v>
      </c>
      <c r="Y347" t="s">
        <v>37</v>
      </c>
      <c r="Z347">
        <v>7521.7194915254231</v>
      </c>
      <c r="AA347" t="s">
        <v>722</v>
      </c>
      <c r="AB347" t="s">
        <v>38</v>
      </c>
      <c r="AC347">
        <v>0</v>
      </c>
      <c r="AD347">
        <v>0</v>
      </c>
      <c r="AE347" t="s">
        <v>38</v>
      </c>
      <c r="AF347" t="s">
        <v>49</v>
      </c>
    </row>
    <row r="348" spans="1:32" x14ac:dyDescent="0.35">
      <c r="A348" t="s">
        <v>25</v>
      </c>
      <c r="B348" t="s">
        <v>26</v>
      </c>
      <c r="C348" t="s">
        <v>27</v>
      </c>
      <c r="D348" t="s">
        <v>44</v>
      </c>
      <c r="E348" t="s">
        <v>29</v>
      </c>
      <c r="F348">
        <v>81</v>
      </c>
      <c r="G348">
        <v>7</v>
      </c>
      <c r="H348">
        <v>4</v>
      </c>
      <c r="I348">
        <v>2023</v>
      </c>
      <c r="J348" t="s">
        <v>1879</v>
      </c>
      <c r="K348" t="s">
        <v>1165</v>
      </c>
      <c r="L348" t="s">
        <v>128</v>
      </c>
      <c r="M348" t="s">
        <v>129</v>
      </c>
      <c r="N348" t="s">
        <v>130</v>
      </c>
      <c r="O348" t="s">
        <v>33</v>
      </c>
      <c r="P348" t="s">
        <v>207</v>
      </c>
      <c r="Q348" t="s">
        <v>208</v>
      </c>
      <c r="R348">
        <v>1</v>
      </c>
      <c r="S348">
        <v>13995</v>
      </c>
      <c r="T348">
        <v>0</v>
      </c>
      <c r="U348">
        <v>1400</v>
      </c>
      <c r="V348">
        <v>13995</v>
      </c>
      <c r="W348" t="s">
        <v>35</v>
      </c>
      <c r="X348" t="s">
        <v>55</v>
      </c>
      <c r="Y348" t="s">
        <v>37</v>
      </c>
      <c r="Z348">
        <v>7521.7194915254231</v>
      </c>
      <c r="AA348" t="s">
        <v>724</v>
      </c>
      <c r="AB348" t="s">
        <v>38</v>
      </c>
      <c r="AC348">
        <v>0</v>
      </c>
      <c r="AD348">
        <v>8397</v>
      </c>
      <c r="AE348" t="s">
        <v>38</v>
      </c>
      <c r="AF348" t="s">
        <v>49</v>
      </c>
    </row>
    <row r="349" spans="1:32" x14ac:dyDescent="0.35">
      <c r="A349" t="s">
        <v>825</v>
      </c>
      <c r="B349" t="s">
        <v>826</v>
      </c>
      <c r="C349" t="s">
        <v>827</v>
      </c>
      <c r="D349" t="s">
        <v>50</v>
      </c>
      <c r="E349" t="s">
        <v>29</v>
      </c>
      <c r="F349">
        <v>14</v>
      </c>
      <c r="G349">
        <v>7</v>
      </c>
      <c r="H349">
        <v>4</v>
      </c>
      <c r="I349">
        <v>2023</v>
      </c>
      <c r="J349" t="s">
        <v>1879</v>
      </c>
      <c r="K349" t="s">
        <v>1166</v>
      </c>
      <c r="L349" t="s">
        <v>128</v>
      </c>
      <c r="M349" t="s">
        <v>129</v>
      </c>
      <c r="N349" t="s">
        <v>130</v>
      </c>
      <c r="O349" t="s">
        <v>33</v>
      </c>
      <c r="P349" t="s">
        <v>1167</v>
      </c>
      <c r="Q349" t="s">
        <v>1168</v>
      </c>
      <c r="R349">
        <v>1</v>
      </c>
      <c r="S349">
        <v>13995</v>
      </c>
      <c r="T349">
        <v>0</v>
      </c>
      <c r="U349">
        <v>700</v>
      </c>
      <c r="V349">
        <v>13995</v>
      </c>
      <c r="W349" t="s">
        <v>566</v>
      </c>
      <c r="X349" t="s">
        <v>53</v>
      </c>
      <c r="Y349" t="s">
        <v>37</v>
      </c>
      <c r="Z349">
        <v>7521.7194915254231</v>
      </c>
      <c r="AA349" t="s">
        <v>722</v>
      </c>
      <c r="AB349" t="s">
        <v>38</v>
      </c>
      <c r="AC349">
        <v>0</v>
      </c>
      <c r="AD349">
        <v>0</v>
      </c>
      <c r="AE349" t="s">
        <v>38</v>
      </c>
      <c r="AF349" t="s">
        <v>49</v>
      </c>
    </row>
    <row r="350" spans="1:32" x14ac:dyDescent="0.35">
      <c r="A350" t="s">
        <v>1052</v>
      </c>
      <c r="B350" t="s">
        <v>1053</v>
      </c>
      <c r="C350" t="s">
        <v>1054</v>
      </c>
      <c r="D350" t="s">
        <v>50</v>
      </c>
      <c r="E350" t="s">
        <v>29</v>
      </c>
      <c r="F350">
        <v>5</v>
      </c>
      <c r="G350">
        <v>8</v>
      </c>
      <c r="H350">
        <v>4</v>
      </c>
      <c r="I350">
        <v>2023</v>
      </c>
      <c r="J350" t="s">
        <v>1880</v>
      </c>
      <c r="K350" t="s">
        <v>1169</v>
      </c>
      <c r="L350" t="s">
        <v>128</v>
      </c>
      <c r="M350" t="s">
        <v>129</v>
      </c>
      <c r="N350" t="s">
        <v>130</v>
      </c>
      <c r="O350" t="s">
        <v>33</v>
      </c>
      <c r="P350" t="s">
        <v>1167</v>
      </c>
      <c r="Q350" t="s">
        <v>1168</v>
      </c>
      <c r="R350">
        <v>1</v>
      </c>
      <c r="S350">
        <v>13995</v>
      </c>
      <c r="T350">
        <v>0</v>
      </c>
      <c r="U350">
        <v>700</v>
      </c>
      <c r="V350">
        <v>13995</v>
      </c>
      <c r="W350" t="s">
        <v>566</v>
      </c>
      <c r="X350" t="s">
        <v>53</v>
      </c>
      <c r="Y350" t="s">
        <v>37</v>
      </c>
      <c r="Z350">
        <v>7521.7194915254231</v>
      </c>
      <c r="AA350" t="s">
        <v>722</v>
      </c>
      <c r="AB350" t="s">
        <v>38</v>
      </c>
      <c r="AC350">
        <v>0</v>
      </c>
      <c r="AD350">
        <v>0</v>
      </c>
      <c r="AE350" t="s">
        <v>38</v>
      </c>
      <c r="AF350" t="s">
        <v>49</v>
      </c>
    </row>
    <row r="351" spans="1:32" x14ac:dyDescent="0.35">
      <c r="A351" t="s">
        <v>25</v>
      </c>
      <c r="B351" t="s">
        <v>26</v>
      </c>
      <c r="C351" t="s">
        <v>27</v>
      </c>
      <c r="D351" t="s">
        <v>50</v>
      </c>
      <c r="E351" t="s">
        <v>29</v>
      </c>
      <c r="F351">
        <v>109</v>
      </c>
      <c r="G351">
        <v>8</v>
      </c>
      <c r="H351">
        <v>4</v>
      </c>
      <c r="I351">
        <v>2023</v>
      </c>
      <c r="J351" t="s">
        <v>1880</v>
      </c>
      <c r="K351" t="s">
        <v>1170</v>
      </c>
      <c r="L351" t="s">
        <v>128</v>
      </c>
      <c r="M351" t="s">
        <v>129</v>
      </c>
      <c r="N351" t="s">
        <v>130</v>
      </c>
      <c r="O351" t="s">
        <v>33</v>
      </c>
      <c r="P351" t="s">
        <v>225</v>
      </c>
      <c r="Q351" t="s">
        <v>226</v>
      </c>
      <c r="R351">
        <v>1</v>
      </c>
      <c r="S351">
        <v>13995</v>
      </c>
      <c r="T351">
        <v>0</v>
      </c>
      <c r="U351">
        <v>0</v>
      </c>
      <c r="V351">
        <v>13995</v>
      </c>
      <c r="W351" t="s">
        <v>35</v>
      </c>
      <c r="X351" t="s">
        <v>53</v>
      </c>
      <c r="Y351" t="s">
        <v>37</v>
      </c>
      <c r="Z351">
        <v>7521.7194915254231</v>
      </c>
      <c r="AA351" t="s">
        <v>722</v>
      </c>
      <c r="AB351" t="s">
        <v>38</v>
      </c>
      <c r="AC351">
        <v>0</v>
      </c>
      <c r="AD351">
        <v>0</v>
      </c>
      <c r="AE351" t="s">
        <v>38</v>
      </c>
      <c r="AF351" t="s">
        <v>49</v>
      </c>
    </row>
    <row r="352" spans="1:32" x14ac:dyDescent="0.35">
      <c r="A352" t="s">
        <v>568</v>
      </c>
      <c r="B352" t="s">
        <v>569</v>
      </c>
      <c r="C352" t="s">
        <v>570</v>
      </c>
      <c r="D352" t="s">
        <v>44</v>
      </c>
      <c r="E352" t="s">
        <v>29</v>
      </c>
      <c r="F352">
        <v>39</v>
      </c>
      <c r="G352">
        <v>8</v>
      </c>
      <c r="H352">
        <v>4</v>
      </c>
      <c r="I352">
        <v>2023</v>
      </c>
      <c r="J352" t="s">
        <v>1880</v>
      </c>
      <c r="K352" t="s">
        <v>1171</v>
      </c>
      <c r="L352" t="s">
        <v>128</v>
      </c>
      <c r="M352" t="s">
        <v>129</v>
      </c>
      <c r="N352" t="s">
        <v>130</v>
      </c>
      <c r="O352" t="s">
        <v>33</v>
      </c>
      <c r="P352" t="s">
        <v>435</v>
      </c>
      <c r="Q352" t="s">
        <v>436</v>
      </c>
      <c r="R352">
        <v>1</v>
      </c>
      <c r="S352">
        <v>13995</v>
      </c>
      <c r="T352">
        <v>5598</v>
      </c>
      <c r="U352">
        <v>0</v>
      </c>
      <c r="V352">
        <v>8397</v>
      </c>
      <c r="W352" t="s">
        <v>566</v>
      </c>
      <c r="X352" t="s">
        <v>47</v>
      </c>
      <c r="Y352" t="s">
        <v>37</v>
      </c>
      <c r="Z352">
        <v>4513.0316949152548</v>
      </c>
      <c r="AA352" t="s">
        <v>847</v>
      </c>
      <c r="AB352" t="s">
        <v>48</v>
      </c>
      <c r="AC352">
        <v>8397</v>
      </c>
      <c r="AD352">
        <v>9796.5</v>
      </c>
      <c r="AE352" t="s">
        <v>48</v>
      </c>
      <c r="AF352" t="s">
        <v>49</v>
      </c>
    </row>
    <row r="353" spans="1:32" x14ac:dyDescent="0.35">
      <c r="A353" t="s">
        <v>97</v>
      </c>
      <c r="B353" t="s">
        <v>98</v>
      </c>
      <c r="C353" t="s">
        <v>99</v>
      </c>
      <c r="D353" t="s">
        <v>44</v>
      </c>
      <c r="E353" t="s">
        <v>29</v>
      </c>
      <c r="F353">
        <v>33</v>
      </c>
      <c r="G353">
        <v>8</v>
      </c>
      <c r="H353">
        <v>4</v>
      </c>
      <c r="I353">
        <v>2023</v>
      </c>
      <c r="J353" t="s">
        <v>1880</v>
      </c>
      <c r="K353" t="s">
        <v>1172</v>
      </c>
      <c r="L353" t="s">
        <v>128</v>
      </c>
      <c r="M353" t="s">
        <v>129</v>
      </c>
      <c r="N353" t="s">
        <v>130</v>
      </c>
      <c r="O353" t="s">
        <v>33</v>
      </c>
      <c r="P353" t="s">
        <v>207</v>
      </c>
      <c r="Q353" t="s">
        <v>208</v>
      </c>
      <c r="R353">
        <v>1</v>
      </c>
      <c r="S353">
        <v>13995</v>
      </c>
      <c r="T353">
        <v>5598</v>
      </c>
      <c r="U353">
        <v>0</v>
      </c>
      <c r="V353">
        <v>8397</v>
      </c>
      <c r="W353" t="s">
        <v>35</v>
      </c>
      <c r="X353" t="s">
        <v>55</v>
      </c>
      <c r="Y353" t="s">
        <v>37</v>
      </c>
      <c r="Z353">
        <v>4513.0316949152548</v>
      </c>
      <c r="AA353" t="s">
        <v>724</v>
      </c>
      <c r="AB353" t="s">
        <v>48</v>
      </c>
      <c r="AC353">
        <v>0</v>
      </c>
      <c r="AD353">
        <v>8397</v>
      </c>
      <c r="AE353" t="s">
        <v>48</v>
      </c>
      <c r="AF353" t="s">
        <v>49</v>
      </c>
    </row>
    <row r="354" spans="1:32" x14ac:dyDescent="0.35">
      <c r="A354" t="s">
        <v>97</v>
      </c>
      <c r="B354" t="s">
        <v>98</v>
      </c>
      <c r="C354" t="s">
        <v>99</v>
      </c>
      <c r="D354" t="s">
        <v>72</v>
      </c>
      <c r="E354" t="s">
        <v>29</v>
      </c>
      <c r="F354">
        <v>46</v>
      </c>
      <c r="G354">
        <v>9</v>
      </c>
      <c r="H354">
        <v>4</v>
      </c>
      <c r="I354">
        <v>2023</v>
      </c>
      <c r="J354" t="s">
        <v>1878</v>
      </c>
      <c r="K354" t="s">
        <v>1173</v>
      </c>
      <c r="L354" t="s">
        <v>128</v>
      </c>
      <c r="M354" t="s">
        <v>270</v>
      </c>
      <c r="N354" t="s">
        <v>130</v>
      </c>
      <c r="O354" t="s">
        <v>33</v>
      </c>
      <c r="P354" t="s">
        <v>287</v>
      </c>
      <c r="Q354" t="s">
        <v>288</v>
      </c>
      <c r="R354">
        <v>1</v>
      </c>
      <c r="S354">
        <v>13995</v>
      </c>
      <c r="T354">
        <v>9796</v>
      </c>
      <c r="U354">
        <v>0</v>
      </c>
      <c r="V354">
        <v>4199</v>
      </c>
      <c r="W354" t="s">
        <v>35</v>
      </c>
      <c r="X354" t="s">
        <v>75</v>
      </c>
      <c r="Y354" t="s">
        <v>37</v>
      </c>
      <c r="Z354">
        <v>2256.7845762711863</v>
      </c>
      <c r="AA354" t="s">
        <v>856</v>
      </c>
      <c r="AB354" t="s">
        <v>48</v>
      </c>
      <c r="AC354">
        <v>0</v>
      </c>
      <c r="AD354">
        <v>0</v>
      </c>
      <c r="AE354" t="s">
        <v>48</v>
      </c>
      <c r="AF354" t="s">
        <v>49</v>
      </c>
    </row>
    <row r="355" spans="1:32" x14ac:dyDescent="0.35">
      <c r="A355" t="s">
        <v>575</v>
      </c>
      <c r="B355" t="s">
        <v>576</v>
      </c>
      <c r="C355" t="s">
        <v>577</v>
      </c>
      <c r="D355" t="s">
        <v>72</v>
      </c>
      <c r="E355" t="s">
        <v>29</v>
      </c>
      <c r="F355">
        <v>193</v>
      </c>
      <c r="G355">
        <v>9</v>
      </c>
      <c r="H355">
        <v>4</v>
      </c>
      <c r="I355">
        <v>2023</v>
      </c>
      <c r="J355" t="s">
        <v>1878</v>
      </c>
      <c r="K355" t="s">
        <v>1174</v>
      </c>
      <c r="L355" t="s">
        <v>128</v>
      </c>
      <c r="M355" t="s">
        <v>270</v>
      </c>
      <c r="N355" t="s">
        <v>130</v>
      </c>
      <c r="O355" t="s">
        <v>33</v>
      </c>
      <c r="P355" t="s">
        <v>402</v>
      </c>
      <c r="Q355" t="s">
        <v>403</v>
      </c>
      <c r="R355">
        <v>1</v>
      </c>
      <c r="S355">
        <v>13995</v>
      </c>
      <c r="T355">
        <v>9796</v>
      </c>
      <c r="U355">
        <v>0</v>
      </c>
      <c r="V355">
        <v>4199</v>
      </c>
      <c r="W355" t="s">
        <v>566</v>
      </c>
      <c r="X355" t="s">
        <v>75</v>
      </c>
      <c r="Y355" t="s">
        <v>37</v>
      </c>
      <c r="Z355">
        <v>2256.7845762711863</v>
      </c>
      <c r="AA355" t="s">
        <v>856</v>
      </c>
      <c r="AB355" t="s">
        <v>48</v>
      </c>
      <c r="AC355">
        <v>0</v>
      </c>
      <c r="AD355">
        <v>4198.5000000000009</v>
      </c>
      <c r="AE355" t="s">
        <v>48</v>
      </c>
      <c r="AF355" t="s">
        <v>49</v>
      </c>
    </row>
    <row r="356" spans="1:32" x14ac:dyDescent="0.35">
      <c r="A356" t="s">
        <v>113</v>
      </c>
      <c r="B356" t="s">
        <v>114</v>
      </c>
      <c r="C356" t="s">
        <v>115</v>
      </c>
      <c r="D356" t="s">
        <v>44</v>
      </c>
      <c r="E356" t="s">
        <v>29</v>
      </c>
      <c r="F356">
        <v>44</v>
      </c>
      <c r="G356">
        <v>9</v>
      </c>
      <c r="H356">
        <v>4</v>
      </c>
      <c r="I356">
        <v>2023</v>
      </c>
      <c r="J356" t="s">
        <v>1878</v>
      </c>
      <c r="K356" t="s">
        <v>1175</v>
      </c>
      <c r="L356" t="s">
        <v>128</v>
      </c>
      <c r="M356" t="s">
        <v>270</v>
      </c>
      <c r="N356" t="s">
        <v>130</v>
      </c>
      <c r="O356" t="s">
        <v>33</v>
      </c>
      <c r="P356" t="s">
        <v>207</v>
      </c>
      <c r="Q356" t="s">
        <v>208</v>
      </c>
      <c r="R356">
        <v>1</v>
      </c>
      <c r="S356">
        <v>13995</v>
      </c>
      <c r="T356">
        <v>5598</v>
      </c>
      <c r="U356">
        <v>0</v>
      </c>
      <c r="V356">
        <v>8397</v>
      </c>
      <c r="W356" t="s">
        <v>35</v>
      </c>
      <c r="X356" t="s">
        <v>55</v>
      </c>
      <c r="Y356" t="s">
        <v>37</v>
      </c>
      <c r="Z356">
        <v>4513.0316949152548</v>
      </c>
      <c r="AA356" t="s">
        <v>724</v>
      </c>
      <c r="AB356" t="s">
        <v>48</v>
      </c>
      <c r="AC356">
        <v>0</v>
      </c>
      <c r="AD356">
        <v>0</v>
      </c>
      <c r="AE356" t="s">
        <v>48</v>
      </c>
      <c r="AF356" t="s">
        <v>49</v>
      </c>
    </row>
    <row r="357" spans="1:32" x14ac:dyDescent="0.35">
      <c r="A357" t="s">
        <v>704</v>
      </c>
      <c r="B357" t="s">
        <v>705</v>
      </c>
      <c r="C357" t="s">
        <v>706</v>
      </c>
      <c r="D357" t="s">
        <v>44</v>
      </c>
      <c r="E357" t="s">
        <v>29</v>
      </c>
      <c r="F357">
        <v>54</v>
      </c>
      <c r="G357">
        <v>10</v>
      </c>
      <c r="H357">
        <v>4</v>
      </c>
      <c r="I357">
        <v>2023</v>
      </c>
      <c r="J357" t="s">
        <v>1886</v>
      </c>
      <c r="K357" t="s">
        <v>1163</v>
      </c>
      <c r="L357" t="s">
        <v>128</v>
      </c>
      <c r="M357" t="s">
        <v>270</v>
      </c>
      <c r="N357" t="s">
        <v>130</v>
      </c>
      <c r="O357" t="s">
        <v>33</v>
      </c>
      <c r="P357" t="s">
        <v>207</v>
      </c>
      <c r="Q357" t="s">
        <v>208</v>
      </c>
      <c r="R357">
        <v>1</v>
      </c>
      <c r="S357">
        <v>13995</v>
      </c>
      <c r="T357">
        <v>5000</v>
      </c>
      <c r="U357">
        <v>0</v>
      </c>
      <c r="V357">
        <v>8995</v>
      </c>
      <c r="W357" t="s">
        <v>566</v>
      </c>
      <c r="X357" t="s">
        <v>55</v>
      </c>
      <c r="Y357" t="s">
        <v>37</v>
      </c>
      <c r="Z357">
        <v>4834.4313559322036</v>
      </c>
      <c r="AA357" t="s">
        <v>724</v>
      </c>
      <c r="AB357" t="s">
        <v>48</v>
      </c>
      <c r="AC357">
        <v>0</v>
      </c>
      <c r="AD357">
        <v>8397</v>
      </c>
      <c r="AE357" t="s">
        <v>48</v>
      </c>
      <c r="AF357" t="s">
        <v>49</v>
      </c>
    </row>
    <row r="358" spans="1:32" x14ac:dyDescent="0.35">
      <c r="A358" t="s">
        <v>678</v>
      </c>
      <c r="B358" t="s">
        <v>679</v>
      </c>
      <c r="C358" t="s">
        <v>680</v>
      </c>
      <c r="D358" t="s">
        <v>44</v>
      </c>
      <c r="E358" t="s">
        <v>29</v>
      </c>
      <c r="F358">
        <v>73</v>
      </c>
      <c r="G358">
        <v>12</v>
      </c>
      <c r="H358">
        <v>4</v>
      </c>
      <c r="I358">
        <v>2023</v>
      </c>
      <c r="J358" t="s">
        <v>1884</v>
      </c>
      <c r="K358" t="s">
        <v>1176</v>
      </c>
      <c r="L358" t="s">
        <v>128</v>
      </c>
      <c r="M358" t="s">
        <v>270</v>
      </c>
      <c r="N358" t="s">
        <v>130</v>
      </c>
      <c r="O358" t="s">
        <v>33</v>
      </c>
      <c r="P358" t="s">
        <v>435</v>
      </c>
      <c r="Q358" t="s">
        <v>436</v>
      </c>
      <c r="R358">
        <v>1</v>
      </c>
      <c r="S358">
        <v>13995</v>
      </c>
      <c r="T358">
        <v>5598</v>
      </c>
      <c r="U358">
        <v>0</v>
      </c>
      <c r="V358">
        <v>8397</v>
      </c>
      <c r="W358" t="s">
        <v>566</v>
      </c>
      <c r="X358" t="s">
        <v>47</v>
      </c>
      <c r="Y358" t="s">
        <v>37</v>
      </c>
      <c r="Z358">
        <v>4513.0316949152548</v>
      </c>
      <c r="AA358" t="s">
        <v>847</v>
      </c>
      <c r="AB358" t="s">
        <v>48</v>
      </c>
      <c r="AC358">
        <v>8397</v>
      </c>
      <c r="AD358">
        <v>0</v>
      </c>
      <c r="AE358" t="s">
        <v>48</v>
      </c>
      <c r="AF358" t="s">
        <v>49</v>
      </c>
    </row>
    <row r="359" spans="1:32" x14ac:dyDescent="0.35">
      <c r="A359" t="s">
        <v>113</v>
      </c>
      <c r="B359" t="s">
        <v>114</v>
      </c>
      <c r="C359" t="s">
        <v>115</v>
      </c>
      <c r="D359" t="s">
        <v>72</v>
      </c>
      <c r="E359" t="s">
        <v>29</v>
      </c>
      <c r="F359">
        <v>69</v>
      </c>
      <c r="G359">
        <v>14</v>
      </c>
      <c r="H359">
        <v>4</v>
      </c>
      <c r="I359">
        <v>2023</v>
      </c>
      <c r="J359" t="s">
        <v>1872</v>
      </c>
      <c r="K359" t="s">
        <v>1177</v>
      </c>
      <c r="L359" t="s">
        <v>128</v>
      </c>
      <c r="M359" t="s">
        <v>270</v>
      </c>
      <c r="N359" t="s">
        <v>130</v>
      </c>
      <c r="O359" t="s">
        <v>33</v>
      </c>
      <c r="P359" t="s">
        <v>287</v>
      </c>
      <c r="Q359" t="s">
        <v>288</v>
      </c>
      <c r="R359">
        <v>1</v>
      </c>
      <c r="S359">
        <v>13995</v>
      </c>
      <c r="T359">
        <v>8397</v>
      </c>
      <c r="U359">
        <v>0</v>
      </c>
      <c r="V359">
        <v>5598</v>
      </c>
      <c r="W359" t="s">
        <v>35</v>
      </c>
      <c r="X359" t="s">
        <v>75</v>
      </c>
      <c r="Y359" t="s">
        <v>37</v>
      </c>
      <c r="Z359">
        <v>3008.6877966101692</v>
      </c>
      <c r="AA359" t="s">
        <v>856</v>
      </c>
      <c r="AB359" t="s">
        <v>48</v>
      </c>
      <c r="AC359">
        <v>0</v>
      </c>
      <c r="AD359">
        <v>0</v>
      </c>
      <c r="AE359" t="s">
        <v>48</v>
      </c>
      <c r="AF359" t="s">
        <v>49</v>
      </c>
    </row>
    <row r="360" spans="1:32" x14ac:dyDescent="0.35">
      <c r="A360" t="s">
        <v>113</v>
      </c>
      <c r="B360" t="s">
        <v>114</v>
      </c>
      <c r="C360" t="s">
        <v>115</v>
      </c>
      <c r="D360" t="s">
        <v>72</v>
      </c>
      <c r="E360" t="s">
        <v>29</v>
      </c>
      <c r="F360">
        <v>77</v>
      </c>
      <c r="G360">
        <v>14</v>
      </c>
      <c r="H360">
        <v>4</v>
      </c>
      <c r="I360">
        <v>2023</v>
      </c>
      <c r="J360" t="s">
        <v>1872</v>
      </c>
      <c r="K360" t="s">
        <v>1178</v>
      </c>
      <c r="L360" t="s">
        <v>128</v>
      </c>
      <c r="M360" t="s">
        <v>270</v>
      </c>
      <c r="N360" t="s">
        <v>130</v>
      </c>
      <c r="O360" t="s">
        <v>33</v>
      </c>
      <c r="P360" t="s">
        <v>383</v>
      </c>
      <c r="Q360" t="s">
        <v>384</v>
      </c>
      <c r="R360">
        <v>1</v>
      </c>
      <c r="S360">
        <v>13995</v>
      </c>
      <c r="T360">
        <v>8397</v>
      </c>
      <c r="U360">
        <v>0</v>
      </c>
      <c r="V360">
        <v>5598</v>
      </c>
      <c r="W360" t="s">
        <v>35</v>
      </c>
      <c r="X360" t="s">
        <v>75</v>
      </c>
      <c r="Y360" t="s">
        <v>37</v>
      </c>
      <c r="Z360">
        <v>3008.6877966101692</v>
      </c>
      <c r="AA360" t="s">
        <v>856</v>
      </c>
      <c r="AB360" t="s">
        <v>48</v>
      </c>
      <c r="AC360">
        <v>0</v>
      </c>
      <c r="AD360">
        <v>0</v>
      </c>
      <c r="AE360" t="s">
        <v>48</v>
      </c>
      <c r="AF360" t="s">
        <v>49</v>
      </c>
    </row>
    <row r="361" spans="1:32" x14ac:dyDescent="0.35">
      <c r="A361" t="s">
        <v>113</v>
      </c>
      <c r="B361" t="s">
        <v>114</v>
      </c>
      <c r="C361" t="s">
        <v>115</v>
      </c>
      <c r="D361" t="s">
        <v>72</v>
      </c>
      <c r="E361" t="s">
        <v>29</v>
      </c>
      <c r="F361">
        <v>84</v>
      </c>
      <c r="G361">
        <v>15</v>
      </c>
      <c r="H361">
        <v>4</v>
      </c>
      <c r="I361">
        <v>2023</v>
      </c>
      <c r="J361" t="s">
        <v>1892</v>
      </c>
      <c r="K361" t="s">
        <v>1179</v>
      </c>
      <c r="L361" t="s">
        <v>128</v>
      </c>
      <c r="M361" t="s">
        <v>270</v>
      </c>
      <c r="N361" t="s">
        <v>130</v>
      </c>
      <c r="O361" t="s">
        <v>33</v>
      </c>
      <c r="P361" t="s">
        <v>402</v>
      </c>
      <c r="Q361" t="s">
        <v>403</v>
      </c>
      <c r="R361">
        <v>1</v>
      </c>
      <c r="S361">
        <v>13995</v>
      </c>
      <c r="T361">
        <v>9796</v>
      </c>
      <c r="U361">
        <v>0</v>
      </c>
      <c r="V361">
        <v>4199</v>
      </c>
      <c r="W361" t="s">
        <v>35</v>
      </c>
      <c r="X361" t="s">
        <v>75</v>
      </c>
      <c r="Y361" t="s">
        <v>37</v>
      </c>
      <c r="Z361">
        <v>2256.7845762711863</v>
      </c>
      <c r="AA361" t="s">
        <v>856</v>
      </c>
      <c r="AB361" t="s">
        <v>48</v>
      </c>
      <c r="AC361">
        <v>0</v>
      </c>
      <c r="AD361">
        <v>0</v>
      </c>
      <c r="AE361" t="s">
        <v>48</v>
      </c>
      <c r="AF361" t="s">
        <v>49</v>
      </c>
    </row>
    <row r="362" spans="1:32" x14ac:dyDescent="0.35">
      <c r="A362" t="s">
        <v>25</v>
      </c>
      <c r="B362" t="s">
        <v>26</v>
      </c>
      <c r="C362" t="s">
        <v>27</v>
      </c>
      <c r="D362" t="s">
        <v>72</v>
      </c>
      <c r="E362" t="s">
        <v>29</v>
      </c>
      <c r="F362">
        <v>190</v>
      </c>
      <c r="G362">
        <v>16</v>
      </c>
      <c r="H362">
        <v>4</v>
      </c>
      <c r="I362">
        <v>2023</v>
      </c>
      <c r="J362" t="s">
        <v>1876</v>
      </c>
      <c r="K362" t="s">
        <v>1180</v>
      </c>
      <c r="L362" t="s">
        <v>128</v>
      </c>
      <c r="M362" t="s">
        <v>408</v>
      </c>
      <c r="N362" t="s">
        <v>130</v>
      </c>
      <c r="O362" t="s">
        <v>33</v>
      </c>
      <c r="P362" t="s">
        <v>383</v>
      </c>
      <c r="Q362" t="s">
        <v>384</v>
      </c>
      <c r="R362">
        <v>1</v>
      </c>
      <c r="S362">
        <v>13995</v>
      </c>
      <c r="T362">
        <v>8397</v>
      </c>
      <c r="U362">
        <v>0</v>
      </c>
      <c r="V362">
        <v>5598</v>
      </c>
      <c r="W362" t="s">
        <v>35</v>
      </c>
      <c r="X362" t="s">
        <v>75</v>
      </c>
      <c r="Y362" t="s">
        <v>37</v>
      </c>
      <c r="Z362">
        <v>3008.6877966101692</v>
      </c>
      <c r="AA362" t="s">
        <v>856</v>
      </c>
      <c r="AB362" t="s">
        <v>48</v>
      </c>
      <c r="AC362">
        <v>0</v>
      </c>
      <c r="AD362">
        <v>0</v>
      </c>
      <c r="AE362" t="s">
        <v>48</v>
      </c>
      <c r="AF362" t="s">
        <v>49</v>
      </c>
    </row>
    <row r="363" spans="1:32" x14ac:dyDescent="0.35">
      <c r="A363" t="s">
        <v>686</v>
      </c>
      <c r="B363" t="s">
        <v>687</v>
      </c>
      <c r="C363" t="s">
        <v>688</v>
      </c>
      <c r="D363" t="s">
        <v>50</v>
      </c>
      <c r="E363" t="s">
        <v>29</v>
      </c>
      <c r="F363">
        <v>42</v>
      </c>
      <c r="G363">
        <v>16</v>
      </c>
      <c r="H363">
        <v>4</v>
      </c>
      <c r="I363">
        <v>2023</v>
      </c>
      <c r="J363" t="s">
        <v>1876</v>
      </c>
      <c r="K363" t="s">
        <v>1181</v>
      </c>
      <c r="L363" t="s">
        <v>128</v>
      </c>
      <c r="M363" t="s">
        <v>408</v>
      </c>
      <c r="N363" t="s">
        <v>130</v>
      </c>
      <c r="O363" t="s">
        <v>33</v>
      </c>
      <c r="P363" t="s">
        <v>484</v>
      </c>
      <c r="Q363" t="s">
        <v>484</v>
      </c>
      <c r="R363">
        <v>1</v>
      </c>
      <c r="S363">
        <v>13995</v>
      </c>
      <c r="T363">
        <v>2799</v>
      </c>
      <c r="U363">
        <v>0</v>
      </c>
      <c r="V363">
        <v>11196</v>
      </c>
      <c r="W363" t="s">
        <v>690</v>
      </c>
      <c r="X363" t="s">
        <v>53</v>
      </c>
      <c r="Y363" t="s">
        <v>37</v>
      </c>
      <c r="Z363">
        <v>6017.3755932203385</v>
      </c>
      <c r="AA363" t="s">
        <v>722</v>
      </c>
      <c r="AB363" t="s">
        <v>48</v>
      </c>
      <c r="AC363">
        <v>11196</v>
      </c>
      <c r="AD363">
        <v>0</v>
      </c>
      <c r="AE363" t="s">
        <v>48</v>
      </c>
      <c r="AF363" t="s">
        <v>49</v>
      </c>
    </row>
    <row r="364" spans="1:32" x14ac:dyDescent="0.35">
      <c r="A364" t="s">
        <v>113</v>
      </c>
      <c r="B364" t="s">
        <v>114</v>
      </c>
      <c r="C364" t="s">
        <v>115</v>
      </c>
      <c r="D364" t="s">
        <v>50</v>
      </c>
      <c r="E364" t="s">
        <v>29</v>
      </c>
      <c r="F364">
        <v>89</v>
      </c>
      <c r="G364">
        <v>16</v>
      </c>
      <c r="H364">
        <v>4</v>
      </c>
      <c r="I364">
        <v>2023</v>
      </c>
      <c r="J364" t="s">
        <v>1876</v>
      </c>
      <c r="K364" t="s">
        <v>1182</v>
      </c>
      <c r="L364" t="s">
        <v>128</v>
      </c>
      <c r="M364" t="s">
        <v>408</v>
      </c>
      <c r="N364" t="s">
        <v>130</v>
      </c>
      <c r="O364" t="s">
        <v>33</v>
      </c>
      <c r="P364" t="s">
        <v>427</v>
      </c>
      <c r="Q364" t="s">
        <v>428</v>
      </c>
      <c r="R364">
        <v>1</v>
      </c>
      <c r="S364">
        <v>13995</v>
      </c>
      <c r="T364">
        <v>0</v>
      </c>
      <c r="U364">
        <v>0</v>
      </c>
      <c r="V364">
        <v>13995</v>
      </c>
      <c r="W364" t="s">
        <v>35</v>
      </c>
      <c r="X364" t="s">
        <v>53</v>
      </c>
      <c r="Y364" t="s">
        <v>37</v>
      </c>
      <c r="Z364">
        <v>7521.7194915254231</v>
      </c>
      <c r="AA364" t="s">
        <v>722</v>
      </c>
      <c r="AB364" t="s">
        <v>38</v>
      </c>
      <c r="AC364">
        <v>0</v>
      </c>
      <c r="AD364">
        <v>0</v>
      </c>
      <c r="AE364" t="s">
        <v>38</v>
      </c>
      <c r="AF364" t="s">
        <v>49</v>
      </c>
    </row>
    <row r="365" spans="1:32" x14ac:dyDescent="0.35">
      <c r="A365" t="s">
        <v>143</v>
      </c>
      <c r="B365" t="s">
        <v>144</v>
      </c>
      <c r="C365" t="s">
        <v>145</v>
      </c>
      <c r="D365" t="s">
        <v>44</v>
      </c>
      <c r="E365" t="s">
        <v>29</v>
      </c>
      <c r="F365">
        <v>55</v>
      </c>
      <c r="G365">
        <v>17</v>
      </c>
      <c r="H365">
        <v>4</v>
      </c>
      <c r="I365">
        <v>2023</v>
      </c>
      <c r="J365" t="s">
        <v>1871</v>
      </c>
      <c r="K365" t="s">
        <v>1183</v>
      </c>
      <c r="L365" t="s">
        <v>128</v>
      </c>
      <c r="M365" t="s">
        <v>408</v>
      </c>
      <c r="N365" t="s">
        <v>130</v>
      </c>
      <c r="O365" t="s">
        <v>33</v>
      </c>
      <c r="P365" t="s">
        <v>435</v>
      </c>
      <c r="Q365" t="s">
        <v>436</v>
      </c>
      <c r="R365">
        <v>1</v>
      </c>
      <c r="S365">
        <v>13995</v>
      </c>
      <c r="T365">
        <v>5598</v>
      </c>
      <c r="U365">
        <v>0</v>
      </c>
      <c r="V365">
        <v>8397</v>
      </c>
      <c r="W365" t="s">
        <v>35</v>
      </c>
      <c r="X365" t="s">
        <v>47</v>
      </c>
      <c r="Y365" t="s">
        <v>37</v>
      </c>
      <c r="Z365">
        <v>4513.0316949152548</v>
      </c>
      <c r="AA365" t="s">
        <v>847</v>
      </c>
      <c r="AB365" t="s">
        <v>48</v>
      </c>
      <c r="AC365">
        <v>8397</v>
      </c>
      <c r="AD365">
        <v>0</v>
      </c>
      <c r="AE365" t="s">
        <v>48</v>
      </c>
      <c r="AF365" t="s">
        <v>49</v>
      </c>
    </row>
    <row r="366" spans="1:32" x14ac:dyDescent="0.35">
      <c r="A366" t="s">
        <v>25</v>
      </c>
      <c r="B366" t="s">
        <v>26</v>
      </c>
      <c r="C366" t="s">
        <v>27</v>
      </c>
      <c r="D366" t="s">
        <v>50</v>
      </c>
      <c r="E366" t="s">
        <v>29</v>
      </c>
      <c r="F366">
        <v>229</v>
      </c>
      <c r="G366">
        <v>20</v>
      </c>
      <c r="H366">
        <v>4</v>
      </c>
      <c r="I366">
        <v>2023</v>
      </c>
      <c r="J366" t="s">
        <v>1881</v>
      </c>
      <c r="K366" t="s">
        <v>1184</v>
      </c>
      <c r="L366" t="s">
        <v>128</v>
      </c>
      <c r="M366" t="s">
        <v>408</v>
      </c>
      <c r="N366" t="s">
        <v>130</v>
      </c>
      <c r="O366" t="s">
        <v>33</v>
      </c>
      <c r="P366" t="s">
        <v>472</v>
      </c>
      <c r="Q366" t="s">
        <v>428</v>
      </c>
      <c r="R366">
        <v>1</v>
      </c>
      <c r="S366">
        <v>13995</v>
      </c>
      <c r="T366">
        <v>0</v>
      </c>
      <c r="U366">
        <v>0</v>
      </c>
      <c r="V366">
        <v>13995</v>
      </c>
      <c r="W366" t="s">
        <v>35</v>
      </c>
      <c r="X366" t="s">
        <v>53</v>
      </c>
      <c r="Y366" t="s">
        <v>37</v>
      </c>
      <c r="Z366">
        <v>7521.7194915254231</v>
      </c>
      <c r="AA366" t="s">
        <v>722</v>
      </c>
      <c r="AB366" t="s">
        <v>38</v>
      </c>
      <c r="AC366">
        <v>0</v>
      </c>
      <c r="AD366">
        <v>0</v>
      </c>
      <c r="AE366" t="s">
        <v>38</v>
      </c>
      <c r="AF366" t="s">
        <v>49</v>
      </c>
    </row>
    <row r="367" spans="1:32" x14ac:dyDescent="0.35">
      <c r="A367" t="s">
        <v>714</v>
      </c>
      <c r="B367" t="s">
        <v>715</v>
      </c>
      <c r="C367" t="s">
        <v>716</v>
      </c>
      <c r="D367" t="s">
        <v>44</v>
      </c>
      <c r="E367" t="s">
        <v>29</v>
      </c>
      <c r="F367">
        <v>120</v>
      </c>
      <c r="G367">
        <v>20</v>
      </c>
      <c r="H367">
        <v>4</v>
      </c>
      <c r="I367">
        <v>2023</v>
      </c>
      <c r="J367" t="s">
        <v>1881</v>
      </c>
      <c r="K367" t="s">
        <v>1185</v>
      </c>
      <c r="L367" t="s">
        <v>128</v>
      </c>
      <c r="M367" t="s">
        <v>408</v>
      </c>
      <c r="N367" t="s">
        <v>130</v>
      </c>
      <c r="O367" t="s">
        <v>33</v>
      </c>
      <c r="P367" t="s">
        <v>207</v>
      </c>
      <c r="Q367" t="s">
        <v>208</v>
      </c>
      <c r="R367">
        <v>1</v>
      </c>
      <c r="S367">
        <v>13995</v>
      </c>
      <c r="T367">
        <v>5598</v>
      </c>
      <c r="U367">
        <v>0</v>
      </c>
      <c r="V367">
        <v>8397</v>
      </c>
      <c r="W367" t="s">
        <v>566</v>
      </c>
      <c r="X367" t="s">
        <v>55</v>
      </c>
      <c r="Y367" t="s">
        <v>37</v>
      </c>
      <c r="Z367">
        <v>4513.0316949152548</v>
      </c>
      <c r="AA367" t="s">
        <v>724</v>
      </c>
      <c r="AB367" t="s">
        <v>48</v>
      </c>
      <c r="AC367">
        <v>0</v>
      </c>
      <c r="AD367">
        <v>0</v>
      </c>
      <c r="AE367" t="s">
        <v>48</v>
      </c>
      <c r="AF367" t="s">
        <v>49</v>
      </c>
    </row>
    <row r="368" spans="1:32" x14ac:dyDescent="0.35">
      <c r="A368" t="s">
        <v>704</v>
      </c>
      <c r="B368" t="s">
        <v>705</v>
      </c>
      <c r="C368" t="s">
        <v>706</v>
      </c>
      <c r="D368" t="s">
        <v>50</v>
      </c>
      <c r="E368" t="s">
        <v>29</v>
      </c>
      <c r="F368">
        <v>111</v>
      </c>
      <c r="G368">
        <v>21</v>
      </c>
      <c r="H368">
        <v>4</v>
      </c>
      <c r="I368">
        <v>2023</v>
      </c>
      <c r="J368" t="s">
        <v>1877</v>
      </c>
      <c r="K368" t="s">
        <v>1186</v>
      </c>
      <c r="L368" t="s">
        <v>128</v>
      </c>
      <c r="M368" t="s">
        <v>408</v>
      </c>
      <c r="N368" t="s">
        <v>130</v>
      </c>
      <c r="O368" t="s">
        <v>33</v>
      </c>
      <c r="P368" t="s">
        <v>1187</v>
      </c>
      <c r="Q368" t="s">
        <v>1188</v>
      </c>
      <c r="R368">
        <v>1</v>
      </c>
      <c r="S368">
        <v>13995</v>
      </c>
      <c r="T368">
        <v>4198</v>
      </c>
      <c r="U368">
        <v>0</v>
      </c>
      <c r="V368">
        <v>9797</v>
      </c>
      <c r="W368" t="s">
        <v>566</v>
      </c>
      <c r="X368" t="s">
        <v>53</v>
      </c>
      <c r="Y368" t="s">
        <v>37</v>
      </c>
      <c r="Z368">
        <v>5265.472372881356</v>
      </c>
      <c r="AA368" t="s">
        <v>722</v>
      </c>
      <c r="AB368" t="s">
        <v>48</v>
      </c>
      <c r="AC368">
        <v>9796.5</v>
      </c>
      <c r="AD368">
        <v>0</v>
      </c>
      <c r="AE368" t="s">
        <v>48</v>
      </c>
      <c r="AF368" t="s">
        <v>49</v>
      </c>
    </row>
    <row r="369" spans="1:32" x14ac:dyDescent="0.35">
      <c r="A369" t="s">
        <v>143</v>
      </c>
      <c r="B369" t="s">
        <v>144</v>
      </c>
      <c r="C369" t="s">
        <v>145</v>
      </c>
      <c r="D369" t="s">
        <v>50</v>
      </c>
      <c r="E369" t="s">
        <v>29</v>
      </c>
      <c r="F369">
        <v>68</v>
      </c>
      <c r="G369">
        <v>21</v>
      </c>
      <c r="H369">
        <v>4</v>
      </c>
      <c r="I369">
        <v>2023</v>
      </c>
      <c r="J369" t="s">
        <v>1877</v>
      </c>
      <c r="K369" t="s">
        <v>1189</v>
      </c>
      <c r="L369" t="s">
        <v>128</v>
      </c>
      <c r="M369" t="s">
        <v>408</v>
      </c>
      <c r="N369" t="s">
        <v>130</v>
      </c>
      <c r="O369" t="s">
        <v>33</v>
      </c>
      <c r="P369" t="s">
        <v>483</v>
      </c>
      <c r="Q369" t="s">
        <v>484</v>
      </c>
      <c r="R369">
        <v>1</v>
      </c>
      <c r="S369">
        <v>13995</v>
      </c>
      <c r="T369">
        <v>2799</v>
      </c>
      <c r="U369">
        <v>0</v>
      </c>
      <c r="V369">
        <v>11196</v>
      </c>
      <c r="W369" t="s">
        <v>35</v>
      </c>
      <c r="X369" t="s">
        <v>53</v>
      </c>
      <c r="Y369" t="s">
        <v>37</v>
      </c>
      <c r="Z369">
        <v>6017.3755932203385</v>
      </c>
      <c r="AA369" t="s">
        <v>722</v>
      </c>
      <c r="AB369" t="s">
        <v>48</v>
      </c>
      <c r="AC369">
        <v>11196</v>
      </c>
      <c r="AD369">
        <v>0</v>
      </c>
      <c r="AE369" t="s">
        <v>48</v>
      </c>
      <c r="AF369" t="s">
        <v>49</v>
      </c>
    </row>
    <row r="370" spans="1:32" x14ac:dyDescent="0.35">
      <c r="A370" t="s">
        <v>708</v>
      </c>
      <c r="B370" t="s">
        <v>709</v>
      </c>
      <c r="C370" t="s">
        <v>710</v>
      </c>
      <c r="D370" t="s">
        <v>44</v>
      </c>
      <c r="E370" t="s">
        <v>29</v>
      </c>
      <c r="F370">
        <v>51</v>
      </c>
      <c r="G370">
        <v>21</v>
      </c>
      <c r="H370">
        <v>4</v>
      </c>
      <c r="I370">
        <v>2023</v>
      </c>
      <c r="J370" t="s">
        <v>1877</v>
      </c>
      <c r="K370" t="s">
        <v>1190</v>
      </c>
      <c r="L370" t="s">
        <v>128</v>
      </c>
      <c r="M370" t="s">
        <v>408</v>
      </c>
      <c r="N370" t="s">
        <v>130</v>
      </c>
      <c r="O370" t="s">
        <v>33</v>
      </c>
      <c r="P370" t="s">
        <v>207</v>
      </c>
      <c r="Q370" t="s">
        <v>208</v>
      </c>
      <c r="R370">
        <v>1</v>
      </c>
      <c r="S370">
        <v>13995</v>
      </c>
      <c r="T370">
        <v>5598</v>
      </c>
      <c r="U370">
        <v>0</v>
      </c>
      <c r="V370">
        <v>8397</v>
      </c>
      <c r="W370" t="s">
        <v>566</v>
      </c>
      <c r="X370" t="s">
        <v>55</v>
      </c>
      <c r="Y370" t="s">
        <v>37</v>
      </c>
      <c r="Z370">
        <v>4513.0316949152548</v>
      </c>
      <c r="AA370" t="s">
        <v>724</v>
      </c>
      <c r="AB370" t="s">
        <v>48</v>
      </c>
      <c r="AC370">
        <v>0</v>
      </c>
      <c r="AD370">
        <v>0</v>
      </c>
      <c r="AE370" t="s">
        <v>48</v>
      </c>
      <c r="AF370" t="s">
        <v>49</v>
      </c>
    </row>
    <row r="371" spans="1:32" x14ac:dyDescent="0.35">
      <c r="A371" t="s">
        <v>575</v>
      </c>
      <c r="B371" t="s">
        <v>576</v>
      </c>
      <c r="C371" t="s">
        <v>577</v>
      </c>
      <c r="D371" t="s">
        <v>72</v>
      </c>
      <c r="E371" t="s">
        <v>29</v>
      </c>
      <c r="F371">
        <v>413</v>
      </c>
      <c r="G371">
        <v>21</v>
      </c>
      <c r="H371">
        <v>4</v>
      </c>
      <c r="I371">
        <v>2023</v>
      </c>
      <c r="J371" t="s">
        <v>1877</v>
      </c>
      <c r="K371" t="s">
        <v>1191</v>
      </c>
      <c r="L371" t="s">
        <v>128</v>
      </c>
      <c r="M371" t="s">
        <v>408</v>
      </c>
      <c r="N371" t="s">
        <v>130</v>
      </c>
      <c r="O371" t="s">
        <v>33</v>
      </c>
      <c r="P371" t="s">
        <v>287</v>
      </c>
      <c r="Q371" t="s">
        <v>288</v>
      </c>
      <c r="R371">
        <v>1</v>
      </c>
      <c r="S371">
        <v>13995</v>
      </c>
      <c r="T371">
        <v>9796</v>
      </c>
      <c r="U371">
        <v>0</v>
      </c>
      <c r="V371">
        <v>4199</v>
      </c>
      <c r="W371" t="s">
        <v>566</v>
      </c>
      <c r="X371" t="s">
        <v>75</v>
      </c>
      <c r="Y371" t="s">
        <v>37</v>
      </c>
      <c r="Z371">
        <v>2256.7845762711863</v>
      </c>
      <c r="AA371" t="s">
        <v>856</v>
      </c>
      <c r="AB371" t="s">
        <v>48</v>
      </c>
      <c r="AC371">
        <v>0</v>
      </c>
      <c r="AD371">
        <v>0</v>
      </c>
      <c r="AE371" t="s">
        <v>48</v>
      </c>
      <c r="AF371" t="s">
        <v>49</v>
      </c>
    </row>
    <row r="372" spans="1:32" x14ac:dyDescent="0.35">
      <c r="A372" t="s">
        <v>825</v>
      </c>
      <c r="B372" t="s">
        <v>826</v>
      </c>
      <c r="C372" t="s">
        <v>827</v>
      </c>
      <c r="D372" t="s">
        <v>50</v>
      </c>
      <c r="E372" t="s">
        <v>29</v>
      </c>
      <c r="F372">
        <v>58</v>
      </c>
      <c r="G372">
        <v>22</v>
      </c>
      <c r="H372">
        <v>4</v>
      </c>
      <c r="I372">
        <v>2023</v>
      </c>
      <c r="J372" t="s">
        <v>1887</v>
      </c>
      <c r="K372" t="s">
        <v>1192</v>
      </c>
      <c r="L372" t="s">
        <v>128</v>
      </c>
      <c r="M372" t="s">
        <v>408</v>
      </c>
      <c r="N372" t="s">
        <v>130</v>
      </c>
      <c r="O372" t="s">
        <v>33</v>
      </c>
      <c r="P372" t="s">
        <v>1193</v>
      </c>
      <c r="Q372" t="s">
        <v>1194</v>
      </c>
      <c r="R372">
        <v>1</v>
      </c>
      <c r="S372">
        <v>13995</v>
      </c>
      <c r="T372">
        <v>4198</v>
      </c>
      <c r="U372">
        <v>0</v>
      </c>
      <c r="V372">
        <v>9797</v>
      </c>
      <c r="W372" t="s">
        <v>566</v>
      </c>
      <c r="X372" t="s">
        <v>53</v>
      </c>
      <c r="Y372" t="s">
        <v>37</v>
      </c>
      <c r="Z372">
        <v>5265.472372881356</v>
      </c>
      <c r="AA372" t="s">
        <v>722</v>
      </c>
      <c r="AB372" t="s">
        <v>48</v>
      </c>
      <c r="AC372">
        <v>9796.5</v>
      </c>
      <c r="AD372">
        <v>0</v>
      </c>
      <c r="AE372" t="s">
        <v>48</v>
      </c>
      <c r="AF372" t="s">
        <v>49</v>
      </c>
    </row>
    <row r="373" spans="1:32" x14ac:dyDescent="0.35">
      <c r="A373" t="s">
        <v>704</v>
      </c>
      <c r="B373" t="s">
        <v>705</v>
      </c>
      <c r="C373" t="s">
        <v>706</v>
      </c>
      <c r="D373" t="s">
        <v>50</v>
      </c>
      <c r="E373" t="s">
        <v>29</v>
      </c>
      <c r="F373">
        <v>112</v>
      </c>
      <c r="G373">
        <v>22</v>
      </c>
      <c r="H373">
        <v>4</v>
      </c>
      <c r="I373">
        <v>2023</v>
      </c>
      <c r="J373" t="s">
        <v>1887</v>
      </c>
      <c r="K373" t="s">
        <v>1195</v>
      </c>
      <c r="L373" t="s">
        <v>128</v>
      </c>
      <c r="M373" t="s">
        <v>408</v>
      </c>
      <c r="N373" t="s">
        <v>130</v>
      </c>
      <c r="O373" t="s">
        <v>33</v>
      </c>
      <c r="P373" t="s">
        <v>1196</v>
      </c>
      <c r="Q373" t="s">
        <v>484</v>
      </c>
      <c r="R373">
        <v>1</v>
      </c>
      <c r="S373">
        <v>13995</v>
      </c>
      <c r="T373">
        <v>2799</v>
      </c>
      <c r="U373">
        <v>0</v>
      </c>
      <c r="V373">
        <v>11196</v>
      </c>
      <c r="W373" t="s">
        <v>566</v>
      </c>
      <c r="X373" t="s">
        <v>53</v>
      </c>
      <c r="Y373" t="s">
        <v>37</v>
      </c>
      <c r="Z373">
        <v>6017.3755932203385</v>
      </c>
      <c r="AA373" t="s">
        <v>722</v>
      </c>
      <c r="AB373" t="s">
        <v>48</v>
      </c>
      <c r="AC373">
        <v>11196</v>
      </c>
      <c r="AD373">
        <v>0</v>
      </c>
      <c r="AE373" t="s">
        <v>48</v>
      </c>
      <c r="AF373" t="s">
        <v>49</v>
      </c>
    </row>
    <row r="374" spans="1:32" x14ac:dyDescent="0.35">
      <c r="A374" t="s">
        <v>668</v>
      </c>
      <c r="B374" t="s">
        <v>669</v>
      </c>
      <c r="C374" t="s">
        <v>670</v>
      </c>
      <c r="D374" t="s">
        <v>72</v>
      </c>
      <c r="E374" t="s">
        <v>29</v>
      </c>
      <c r="F374">
        <v>119</v>
      </c>
      <c r="G374">
        <v>22</v>
      </c>
      <c r="H374">
        <v>4</v>
      </c>
      <c r="I374">
        <v>2023</v>
      </c>
      <c r="J374" t="s">
        <v>1887</v>
      </c>
      <c r="K374" t="s">
        <v>1197</v>
      </c>
      <c r="L374" t="s">
        <v>128</v>
      </c>
      <c r="M374" t="s">
        <v>408</v>
      </c>
      <c r="N374" t="s">
        <v>130</v>
      </c>
      <c r="O374" t="s">
        <v>33</v>
      </c>
      <c r="P374" t="s">
        <v>383</v>
      </c>
      <c r="Q374" t="s">
        <v>384</v>
      </c>
      <c r="R374">
        <v>1</v>
      </c>
      <c r="S374">
        <v>13995</v>
      </c>
      <c r="T374">
        <v>8397</v>
      </c>
      <c r="U374">
        <v>0</v>
      </c>
      <c r="V374">
        <v>5598</v>
      </c>
      <c r="W374" t="s">
        <v>566</v>
      </c>
      <c r="X374" t="s">
        <v>75</v>
      </c>
      <c r="Y374" t="s">
        <v>37</v>
      </c>
      <c r="Z374">
        <v>3008.6877966101692</v>
      </c>
      <c r="AA374" t="s">
        <v>856</v>
      </c>
      <c r="AB374" t="s">
        <v>48</v>
      </c>
      <c r="AC374">
        <v>0</v>
      </c>
      <c r="AD374">
        <v>0</v>
      </c>
      <c r="AE374" t="s">
        <v>48</v>
      </c>
      <c r="AF374" t="s">
        <v>49</v>
      </c>
    </row>
    <row r="375" spans="1:32" x14ac:dyDescent="0.35">
      <c r="A375" t="s">
        <v>704</v>
      </c>
      <c r="B375" t="s">
        <v>705</v>
      </c>
      <c r="C375" t="s">
        <v>706</v>
      </c>
      <c r="D375" t="s">
        <v>50</v>
      </c>
      <c r="E375" t="s">
        <v>29</v>
      </c>
      <c r="F375">
        <v>113</v>
      </c>
      <c r="G375">
        <v>22</v>
      </c>
      <c r="H375">
        <v>4</v>
      </c>
      <c r="I375">
        <v>2023</v>
      </c>
      <c r="J375" t="s">
        <v>1887</v>
      </c>
      <c r="K375" t="s">
        <v>1198</v>
      </c>
      <c r="L375" t="s">
        <v>128</v>
      </c>
      <c r="M375" t="s">
        <v>408</v>
      </c>
      <c r="N375" t="s">
        <v>130</v>
      </c>
      <c r="O375" t="s">
        <v>33</v>
      </c>
      <c r="P375" t="s">
        <v>1199</v>
      </c>
      <c r="Q375" t="s">
        <v>1200</v>
      </c>
      <c r="R375">
        <v>1</v>
      </c>
      <c r="S375">
        <v>13995</v>
      </c>
      <c r="T375">
        <v>5598</v>
      </c>
      <c r="U375">
        <v>93</v>
      </c>
      <c r="V375">
        <v>8397</v>
      </c>
      <c r="W375" t="s">
        <v>566</v>
      </c>
      <c r="X375" t="s">
        <v>53</v>
      </c>
      <c r="Y375" t="s">
        <v>37</v>
      </c>
      <c r="Z375">
        <v>4513.0316949152548</v>
      </c>
      <c r="AA375" t="s">
        <v>722</v>
      </c>
      <c r="AB375" t="s">
        <v>48</v>
      </c>
      <c r="AC375">
        <v>0</v>
      </c>
      <c r="AD375">
        <v>0</v>
      </c>
      <c r="AE375" t="s">
        <v>48</v>
      </c>
      <c r="AF375" t="s">
        <v>49</v>
      </c>
    </row>
    <row r="376" spans="1:32" x14ac:dyDescent="0.35">
      <c r="A376" t="s">
        <v>704</v>
      </c>
      <c r="B376" t="s">
        <v>705</v>
      </c>
      <c r="C376" t="s">
        <v>706</v>
      </c>
      <c r="D376" t="s">
        <v>50</v>
      </c>
      <c r="E376" t="s">
        <v>29</v>
      </c>
      <c r="F376">
        <v>116</v>
      </c>
      <c r="G376">
        <v>22</v>
      </c>
      <c r="H376">
        <v>4</v>
      </c>
      <c r="I376">
        <v>2023</v>
      </c>
      <c r="J376" t="s">
        <v>1887</v>
      </c>
      <c r="K376" t="s">
        <v>1201</v>
      </c>
      <c r="L376" t="s">
        <v>128</v>
      </c>
      <c r="M376" t="s">
        <v>408</v>
      </c>
      <c r="N376" t="s">
        <v>130</v>
      </c>
      <c r="O376" t="s">
        <v>33</v>
      </c>
      <c r="P376" t="s">
        <v>1202</v>
      </c>
      <c r="Q376" t="s">
        <v>226</v>
      </c>
      <c r="R376">
        <v>1</v>
      </c>
      <c r="S376">
        <v>13995</v>
      </c>
      <c r="T376">
        <v>0</v>
      </c>
      <c r="U376">
        <v>500</v>
      </c>
      <c r="V376">
        <v>13995</v>
      </c>
      <c r="W376" t="s">
        <v>566</v>
      </c>
      <c r="X376" t="s">
        <v>53</v>
      </c>
      <c r="Y376" t="s">
        <v>37</v>
      </c>
      <c r="Z376">
        <v>7521.7194915254231</v>
      </c>
      <c r="AA376" t="s">
        <v>722</v>
      </c>
      <c r="AB376" t="s">
        <v>38</v>
      </c>
      <c r="AC376">
        <v>0</v>
      </c>
      <c r="AD376">
        <v>0</v>
      </c>
      <c r="AE376" t="s">
        <v>38</v>
      </c>
      <c r="AF376" t="s">
        <v>49</v>
      </c>
    </row>
    <row r="377" spans="1:32" x14ac:dyDescent="0.35">
      <c r="A377" t="s">
        <v>585</v>
      </c>
      <c r="B377" t="s">
        <v>586</v>
      </c>
      <c r="C377" t="s">
        <v>587</v>
      </c>
      <c r="D377" t="s">
        <v>72</v>
      </c>
      <c r="E377" t="s">
        <v>29</v>
      </c>
      <c r="F377">
        <v>153</v>
      </c>
      <c r="G377">
        <v>22</v>
      </c>
      <c r="H377">
        <v>4</v>
      </c>
      <c r="I377">
        <v>2023</v>
      </c>
      <c r="J377" t="s">
        <v>1887</v>
      </c>
      <c r="K377" t="s">
        <v>1203</v>
      </c>
      <c r="L377" t="s">
        <v>128</v>
      </c>
      <c r="M377" t="s">
        <v>408</v>
      </c>
      <c r="N377" t="s">
        <v>130</v>
      </c>
      <c r="O377" t="s">
        <v>33</v>
      </c>
      <c r="P377" t="s">
        <v>1204</v>
      </c>
      <c r="Q377" t="s">
        <v>1204</v>
      </c>
      <c r="R377">
        <v>1</v>
      </c>
      <c r="S377">
        <v>13995</v>
      </c>
      <c r="T377">
        <v>8397</v>
      </c>
      <c r="U377">
        <v>0</v>
      </c>
      <c r="V377">
        <v>5598</v>
      </c>
      <c r="W377" t="s">
        <v>566</v>
      </c>
      <c r="X377" t="s">
        <v>75</v>
      </c>
      <c r="Y377" t="s">
        <v>37</v>
      </c>
      <c r="Z377">
        <v>3008.6877966101692</v>
      </c>
      <c r="AA377" t="s">
        <v>856</v>
      </c>
      <c r="AB377" t="s">
        <v>48</v>
      </c>
      <c r="AC377">
        <v>0</v>
      </c>
      <c r="AD377">
        <v>0</v>
      </c>
      <c r="AE377" t="s">
        <v>48</v>
      </c>
      <c r="AF377" t="s">
        <v>49</v>
      </c>
    </row>
    <row r="378" spans="1:32" x14ac:dyDescent="0.35">
      <c r="A378" t="s">
        <v>825</v>
      </c>
      <c r="B378" t="s">
        <v>826</v>
      </c>
      <c r="C378" t="s">
        <v>827</v>
      </c>
      <c r="D378" t="s">
        <v>50</v>
      </c>
      <c r="E378" t="s">
        <v>29</v>
      </c>
      <c r="F378">
        <v>59</v>
      </c>
      <c r="G378">
        <v>22</v>
      </c>
      <c r="H378">
        <v>4</v>
      </c>
      <c r="I378">
        <v>2023</v>
      </c>
      <c r="J378" t="s">
        <v>1887</v>
      </c>
      <c r="K378" t="s">
        <v>1205</v>
      </c>
      <c r="L378" t="s">
        <v>128</v>
      </c>
      <c r="M378" t="s">
        <v>408</v>
      </c>
      <c r="N378" t="s">
        <v>130</v>
      </c>
      <c r="O378" t="s">
        <v>33</v>
      </c>
      <c r="P378" t="s">
        <v>1162</v>
      </c>
      <c r="Q378" t="s">
        <v>1153</v>
      </c>
      <c r="R378">
        <v>1</v>
      </c>
      <c r="S378">
        <v>13995</v>
      </c>
      <c r="T378">
        <v>0</v>
      </c>
      <c r="U378">
        <v>980</v>
      </c>
      <c r="V378">
        <v>13995</v>
      </c>
      <c r="W378" t="s">
        <v>566</v>
      </c>
      <c r="X378" t="s">
        <v>53</v>
      </c>
      <c r="Y378" t="s">
        <v>37</v>
      </c>
      <c r="Z378">
        <v>7521.7194915254231</v>
      </c>
      <c r="AA378" t="s">
        <v>722</v>
      </c>
      <c r="AB378" t="s">
        <v>38</v>
      </c>
      <c r="AC378">
        <v>0</v>
      </c>
      <c r="AD378">
        <v>0</v>
      </c>
      <c r="AE378" t="s">
        <v>38</v>
      </c>
      <c r="AF378" t="s">
        <v>49</v>
      </c>
    </row>
    <row r="379" spans="1:32" x14ac:dyDescent="0.35">
      <c r="A379" t="s">
        <v>585</v>
      </c>
      <c r="B379" t="s">
        <v>586</v>
      </c>
      <c r="C379" t="s">
        <v>587</v>
      </c>
      <c r="D379" t="s">
        <v>102</v>
      </c>
      <c r="E379" t="s">
        <v>29</v>
      </c>
      <c r="F379">
        <v>161</v>
      </c>
      <c r="G379">
        <v>23</v>
      </c>
      <c r="H379">
        <v>4</v>
      </c>
      <c r="I379">
        <v>2023</v>
      </c>
      <c r="J379" t="s">
        <v>1874</v>
      </c>
      <c r="K379" t="s">
        <v>1206</v>
      </c>
      <c r="L379" t="s">
        <v>128</v>
      </c>
      <c r="M379" t="s">
        <v>515</v>
      </c>
      <c r="N379" t="s">
        <v>130</v>
      </c>
      <c r="O379" t="s">
        <v>33</v>
      </c>
      <c r="P379" t="s">
        <v>1207</v>
      </c>
      <c r="Q379" t="s">
        <v>1207</v>
      </c>
      <c r="R379">
        <v>1</v>
      </c>
      <c r="S379">
        <v>13995</v>
      </c>
      <c r="T379">
        <v>4198</v>
      </c>
      <c r="U379">
        <v>0</v>
      </c>
      <c r="V379">
        <v>9797</v>
      </c>
      <c r="W379" t="s">
        <v>566</v>
      </c>
      <c r="X379" t="s">
        <v>104</v>
      </c>
      <c r="Y379" t="s">
        <v>37</v>
      </c>
      <c r="Z379">
        <v>5265.472372881356</v>
      </c>
      <c r="AA379" t="s">
        <v>591</v>
      </c>
      <c r="AB379" t="s">
        <v>48</v>
      </c>
      <c r="AC379">
        <v>9796.5</v>
      </c>
      <c r="AD379">
        <v>0</v>
      </c>
      <c r="AE379" t="s">
        <v>48</v>
      </c>
      <c r="AF379" t="s">
        <v>49</v>
      </c>
    </row>
    <row r="380" spans="1:32" x14ac:dyDescent="0.35">
      <c r="A380" t="s">
        <v>25</v>
      </c>
      <c r="B380" t="s">
        <v>26</v>
      </c>
      <c r="C380" t="s">
        <v>27</v>
      </c>
      <c r="D380" t="s">
        <v>50</v>
      </c>
      <c r="E380" t="s">
        <v>29</v>
      </c>
      <c r="F380">
        <v>255</v>
      </c>
      <c r="G380">
        <v>23</v>
      </c>
      <c r="H380">
        <v>4</v>
      </c>
      <c r="I380">
        <v>2023</v>
      </c>
      <c r="J380" t="s">
        <v>1874</v>
      </c>
      <c r="K380" t="s">
        <v>1208</v>
      </c>
      <c r="L380" t="s">
        <v>128</v>
      </c>
      <c r="M380" t="s">
        <v>515</v>
      </c>
      <c r="N380" t="s">
        <v>130</v>
      </c>
      <c r="O380" t="s">
        <v>33</v>
      </c>
      <c r="P380" t="s">
        <v>524</v>
      </c>
      <c r="Q380" t="s">
        <v>525</v>
      </c>
      <c r="R380">
        <v>1</v>
      </c>
      <c r="S380">
        <v>13995</v>
      </c>
      <c r="T380">
        <v>0</v>
      </c>
      <c r="U380">
        <v>980</v>
      </c>
      <c r="V380">
        <v>13995</v>
      </c>
      <c r="W380" t="s">
        <v>35</v>
      </c>
      <c r="X380" t="s">
        <v>53</v>
      </c>
      <c r="Y380" t="s">
        <v>37</v>
      </c>
      <c r="Z380">
        <v>7521.7194915254231</v>
      </c>
      <c r="AA380" t="s">
        <v>722</v>
      </c>
      <c r="AB380" t="s">
        <v>38</v>
      </c>
      <c r="AC380">
        <v>0</v>
      </c>
      <c r="AD380">
        <v>0</v>
      </c>
      <c r="AE380" t="s">
        <v>38</v>
      </c>
      <c r="AF380" t="s">
        <v>49</v>
      </c>
    </row>
    <row r="381" spans="1:32" x14ac:dyDescent="0.35">
      <c r="A381" t="s">
        <v>97</v>
      </c>
      <c r="B381" t="s">
        <v>98</v>
      </c>
      <c r="C381" t="s">
        <v>99</v>
      </c>
      <c r="D381" t="s">
        <v>44</v>
      </c>
      <c r="E381" t="s">
        <v>29</v>
      </c>
      <c r="F381">
        <v>6</v>
      </c>
      <c r="G381">
        <v>2</v>
      </c>
      <c r="H381">
        <v>4</v>
      </c>
      <c r="I381">
        <v>2023</v>
      </c>
      <c r="J381" t="s">
        <v>1888</v>
      </c>
      <c r="K381" t="s">
        <v>1211</v>
      </c>
      <c r="L381" t="s">
        <v>128</v>
      </c>
      <c r="M381" t="s">
        <v>129</v>
      </c>
      <c r="N381" t="s">
        <v>130</v>
      </c>
      <c r="O381" t="s">
        <v>33</v>
      </c>
      <c r="P381" t="s">
        <v>141</v>
      </c>
      <c r="Q381" t="s">
        <v>142</v>
      </c>
      <c r="R381">
        <v>1</v>
      </c>
      <c r="S381">
        <v>13495</v>
      </c>
      <c r="T381">
        <v>4048</v>
      </c>
      <c r="U381">
        <v>0</v>
      </c>
      <c r="V381">
        <v>9447</v>
      </c>
      <c r="W381" t="s">
        <v>35</v>
      </c>
      <c r="X381" t="s">
        <v>55</v>
      </c>
      <c r="Y381" t="s">
        <v>37</v>
      </c>
      <c r="Z381">
        <v>5077.3622033898309</v>
      </c>
      <c r="AA381" t="s">
        <v>724</v>
      </c>
      <c r="AB381" t="s">
        <v>48</v>
      </c>
      <c r="AC381">
        <v>0</v>
      </c>
      <c r="AD381">
        <v>6747.5</v>
      </c>
      <c r="AE381" t="s">
        <v>48</v>
      </c>
      <c r="AF381" t="s">
        <v>49</v>
      </c>
    </row>
    <row r="382" spans="1:32" x14ac:dyDescent="0.35">
      <c r="A382" t="s">
        <v>97</v>
      </c>
      <c r="B382" t="s">
        <v>98</v>
      </c>
      <c r="C382" t="s">
        <v>99</v>
      </c>
      <c r="D382" t="s">
        <v>44</v>
      </c>
      <c r="E382" t="s">
        <v>29</v>
      </c>
      <c r="F382">
        <v>9</v>
      </c>
      <c r="G382">
        <v>2</v>
      </c>
      <c r="H382">
        <v>4</v>
      </c>
      <c r="I382">
        <v>2023</v>
      </c>
      <c r="J382" t="s">
        <v>1888</v>
      </c>
      <c r="K382" t="s">
        <v>1212</v>
      </c>
      <c r="L382" t="s">
        <v>128</v>
      </c>
      <c r="M382" t="s">
        <v>129</v>
      </c>
      <c r="N382" t="s">
        <v>130</v>
      </c>
      <c r="O382" t="s">
        <v>33</v>
      </c>
      <c r="P382" t="s">
        <v>148</v>
      </c>
      <c r="Q382" t="s">
        <v>149</v>
      </c>
      <c r="R382">
        <v>1</v>
      </c>
      <c r="S382">
        <v>13495</v>
      </c>
      <c r="T382">
        <v>4048</v>
      </c>
      <c r="U382">
        <v>0</v>
      </c>
      <c r="V382">
        <v>9447</v>
      </c>
      <c r="W382" t="s">
        <v>35</v>
      </c>
      <c r="X382" t="s">
        <v>47</v>
      </c>
      <c r="Y382" t="s">
        <v>37</v>
      </c>
      <c r="Z382">
        <v>5077.3622033898309</v>
      </c>
      <c r="AA382" t="s">
        <v>847</v>
      </c>
      <c r="AB382" t="s">
        <v>48</v>
      </c>
      <c r="AC382">
        <v>8097</v>
      </c>
      <c r="AD382">
        <v>9446.5</v>
      </c>
      <c r="AE382" t="s">
        <v>48</v>
      </c>
      <c r="AF382" t="s">
        <v>49</v>
      </c>
    </row>
    <row r="383" spans="1:32" x14ac:dyDescent="0.35">
      <c r="A383" t="s">
        <v>585</v>
      </c>
      <c r="B383" t="s">
        <v>586</v>
      </c>
      <c r="C383" t="s">
        <v>587</v>
      </c>
      <c r="D383" t="s">
        <v>44</v>
      </c>
      <c r="E383" t="s">
        <v>29</v>
      </c>
      <c r="F383">
        <v>23</v>
      </c>
      <c r="G383">
        <v>4</v>
      </c>
      <c r="H383">
        <v>4</v>
      </c>
      <c r="I383">
        <v>2023</v>
      </c>
      <c r="J383" t="s">
        <v>1889</v>
      </c>
      <c r="K383" t="s">
        <v>1213</v>
      </c>
      <c r="L383" t="s">
        <v>128</v>
      </c>
      <c r="M383" t="s">
        <v>129</v>
      </c>
      <c r="N383" t="s">
        <v>130</v>
      </c>
      <c r="O383" t="s">
        <v>33</v>
      </c>
      <c r="P383" t="s">
        <v>1214</v>
      </c>
      <c r="Q383" t="s">
        <v>1215</v>
      </c>
      <c r="R383">
        <v>1</v>
      </c>
      <c r="S383">
        <v>13495</v>
      </c>
      <c r="T383">
        <v>0</v>
      </c>
      <c r="U383">
        <v>0</v>
      </c>
      <c r="V383">
        <v>13495</v>
      </c>
      <c r="W383" t="s">
        <v>566</v>
      </c>
      <c r="X383" t="s">
        <v>55</v>
      </c>
      <c r="Y383" t="s">
        <v>37</v>
      </c>
      <c r="Z383">
        <v>7252.9906779661014</v>
      </c>
      <c r="AA383" t="s">
        <v>724</v>
      </c>
      <c r="AB383" t="s">
        <v>38</v>
      </c>
      <c r="AC383">
        <v>0</v>
      </c>
      <c r="AD383">
        <v>0</v>
      </c>
      <c r="AE383" t="s">
        <v>38</v>
      </c>
      <c r="AF383" t="s">
        <v>49</v>
      </c>
    </row>
    <row r="384" spans="1:32" x14ac:dyDescent="0.35">
      <c r="A384" t="s">
        <v>143</v>
      </c>
      <c r="B384" t="s">
        <v>144</v>
      </c>
      <c r="C384" t="s">
        <v>145</v>
      </c>
      <c r="D384" t="s">
        <v>44</v>
      </c>
      <c r="E384" t="s">
        <v>29</v>
      </c>
      <c r="F384">
        <v>21</v>
      </c>
      <c r="G384">
        <v>5</v>
      </c>
      <c r="H384">
        <v>4</v>
      </c>
      <c r="I384">
        <v>2023</v>
      </c>
      <c r="J384" t="s">
        <v>1883</v>
      </c>
      <c r="K384" t="s">
        <v>1216</v>
      </c>
      <c r="L384" t="s">
        <v>128</v>
      </c>
      <c r="M384" t="s">
        <v>129</v>
      </c>
      <c r="N384" t="s">
        <v>130</v>
      </c>
      <c r="O384" t="s">
        <v>33</v>
      </c>
      <c r="P384" t="s">
        <v>183</v>
      </c>
      <c r="Q384" t="s">
        <v>184</v>
      </c>
      <c r="R384">
        <v>1</v>
      </c>
      <c r="S384">
        <v>13495</v>
      </c>
      <c r="T384">
        <v>0</v>
      </c>
      <c r="U384">
        <v>0</v>
      </c>
      <c r="V384">
        <v>13495</v>
      </c>
      <c r="W384" t="s">
        <v>35</v>
      </c>
      <c r="X384" t="s">
        <v>55</v>
      </c>
      <c r="Y384" t="s">
        <v>37</v>
      </c>
      <c r="Z384">
        <v>7252.9906779661014</v>
      </c>
      <c r="AA384" t="s">
        <v>724</v>
      </c>
      <c r="AB384" t="s">
        <v>38</v>
      </c>
      <c r="AC384">
        <v>0</v>
      </c>
      <c r="AD384">
        <v>0</v>
      </c>
      <c r="AE384" t="s">
        <v>38</v>
      </c>
      <c r="AF384" t="s">
        <v>49</v>
      </c>
    </row>
    <row r="385" spans="1:32" x14ac:dyDescent="0.35">
      <c r="A385" t="s">
        <v>63</v>
      </c>
      <c r="B385" t="s">
        <v>64</v>
      </c>
      <c r="C385" t="s">
        <v>65</v>
      </c>
      <c r="D385" t="s">
        <v>44</v>
      </c>
      <c r="E385" t="s">
        <v>29</v>
      </c>
      <c r="F385">
        <v>38</v>
      </c>
      <c r="G385">
        <v>6</v>
      </c>
      <c r="H385">
        <v>4</v>
      </c>
      <c r="I385">
        <v>2023</v>
      </c>
      <c r="J385" t="s">
        <v>1890</v>
      </c>
      <c r="K385" t="s">
        <v>1217</v>
      </c>
      <c r="L385" t="s">
        <v>128</v>
      </c>
      <c r="M385" t="s">
        <v>129</v>
      </c>
      <c r="N385" t="s">
        <v>130</v>
      </c>
      <c r="O385" t="s">
        <v>33</v>
      </c>
      <c r="P385" t="s">
        <v>192</v>
      </c>
      <c r="Q385" t="s">
        <v>193</v>
      </c>
      <c r="R385">
        <v>1</v>
      </c>
      <c r="S385">
        <v>13495</v>
      </c>
      <c r="T385">
        <v>0</v>
      </c>
      <c r="U385">
        <v>0</v>
      </c>
      <c r="V385">
        <v>13495</v>
      </c>
      <c r="W385" t="s">
        <v>35</v>
      </c>
      <c r="X385" t="s">
        <v>55</v>
      </c>
      <c r="Y385" t="s">
        <v>37</v>
      </c>
      <c r="Z385">
        <v>7252.9906779661014</v>
      </c>
      <c r="AA385" t="s">
        <v>724</v>
      </c>
      <c r="AB385" t="s">
        <v>38</v>
      </c>
      <c r="AC385">
        <v>0</v>
      </c>
      <c r="AD385">
        <v>0</v>
      </c>
      <c r="AE385" t="s">
        <v>38</v>
      </c>
      <c r="AF385" t="s">
        <v>49</v>
      </c>
    </row>
    <row r="386" spans="1:32" x14ac:dyDescent="0.35">
      <c r="A386" t="s">
        <v>143</v>
      </c>
      <c r="B386" t="s">
        <v>144</v>
      </c>
      <c r="C386" t="s">
        <v>145</v>
      </c>
      <c r="D386" t="s">
        <v>44</v>
      </c>
      <c r="E386" t="s">
        <v>29</v>
      </c>
      <c r="F386">
        <v>26</v>
      </c>
      <c r="G386">
        <v>6</v>
      </c>
      <c r="H386">
        <v>4</v>
      </c>
      <c r="I386">
        <v>2023</v>
      </c>
      <c r="J386" t="s">
        <v>1890</v>
      </c>
      <c r="K386" t="s">
        <v>1218</v>
      </c>
      <c r="L386" t="s">
        <v>128</v>
      </c>
      <c r="M386" t="s">
        <v>129</v>
      </c>
      <c r="N386" t="s">
        <v>130</v>
      </c>
      <c r="O386" t="s">
        <v>33</v>
      </c>
      <c r="P386" t="s">
        <v>109</v>
      </c>
      <c r="Q386" t="s">
        <v>110</v>
      </c>
      <c r="R386">
        <v>1</v>
      </c>
      <c r="S386">
        <v>13495</v>
      </c>
      <c r="T386">
        <v>0</v>
      </c>
      <c r="U386">
        <v>0</v>
      </c>
      <c r="V386">
        <v>13495</v>
      </c>
      <c r="W386" t="s">
        <v>35</v>
      </c>
      <c r="X386" t="s">
        <v>55</v>
      </c>
      <c r="Y386" t="s">
        <v>37</v>
      </c>
      <c r="Z386">
        <v>7252.9906779661014</v>
      </c>
      <c r="AA386" t="s">
        <v>724</v>
      </c>
      <c r="AB386" t="s">
        <v>38</v>
      </c>
      <c r="AC386">
        <v>0</v>
      </c>
      <c r="AD386">
        <v>0</v>
      </c>
      <c r="AE386" t="s">
        <v>38</v>
      </c>
      <c r="AF386" t="s">
        <v>49</v>
      </c>
    </row>
    <row r="387" spans="1:32" x14ac:dyDescent="0.35">
      <c r="A387" t="s">
        <v>704</v>
      </c>
      <c r="B387" t="s">
        <v>705</v>
      </c>
      <c r="C387" t="s">
        <v>706</v>
      </c>
      <c r="D387" t="s">
        <v>44</v>
      </c>
      <c r="E387" t="s">
        <v>29</v>
      </c>
      <c r="F387">
        <v>29</v>
      </c>
      <c r="G387">
        <v>7</v>
      </c>
      <c r="H387">
        <v>4</v>
      </c>
      <c r="I387">
        <v>2023</v>
      </c>
      <c r="J387" t="s">
        <v>1879</v>
      </c>
      <c r="K387" t="s">
        <v>1219</v>
      </c>
      <c r="L387" t="s">
        <v>128</v>
      </c>
      <c r="M387" t="s">
        <v>129</v>
      </c>
      <c r="N387" t="s">
        <v>130</v>
      </c>
      <c r="O387" t="s">
        <v>33</v>
      </c>
      <c r="P387" t="s">
        <v>400</v>
      </c>
      <c r="Q387" t="s">
        <v>401</v>
      </c>
      <c r="R387">
        <v>1</v>
      </c>
      <c r="S387">
        <v>13495</v>
      </c>
      <c r="T387">
        <v>5398</v>
      </c>
      <c r="U387">
        <v>0</v>
      </c>
      <c r="V387">
        <v>8097</v>
      </c>
      <c r="W387" t="s">
        <v>566</v>
      </c>
      <c r="X387" t="s">
        <v>55</v>
      </c>
      <c r="Y387" t="s">
        <v>37</v>
      </c>
      <c r="Z387">
        <v>4351.7944067796616</v>
      </c>
      <c r="AA387" t="s">
        <v>724</v>
      </c>
      <c r="AB387" t="s">
        <v>48</v>
      </c>
      <c r="AC387">
        <v>0</v>
      </c>
      <c r="AD387">
        <v>8097</v>
      </c>
      <c r="AE387" t="s">
        <v>48</v>
      </c>
      <c r="AF387" t="s">
        <v>49</v>
      </c>
    </row>
    <row r="388" spans="1:32" x14ac:dyDescent="0.35">
      <c r="A388" t="s">
        <v>575</v>
      </c>
      <c r="B388" t="s">
        <v>576</v>
      </c>
      <c r="C388" t="s">
        <v>577</v>
      </c>
      <c r="D388" t="s">
        <v>44</v>
      </c>
      <c r="E388" t="s">
        <v>29</v>
      </c>
      <c r="F388">
        <v>136</v>
      </c>
      <c r="G388">
        <v>7</v>
      </c>
      <c r="H388">
        <v>4</v>
      </c>
      <c r="I388">
        <v>2023</v>
      </c>
      <c r="J388" t="s">
        <v>1879</v>
      </c>
      <c r="K388" t="s">
        <v>1220</v>
      </c>
      <c r="L388" t="s">
        <v>128</v>
      </c>
      <c r="M388" t="s">
        <v>129</v>
      </c>
      <c r="N388" t="s">
        <v>130</v>
      </c>
      <c r="O388" t="s">
        <v>33</v>
      </c>
      <c r="P388" t="s">
        <v>1221</v>
      </c>
      <c r="Q388" t="s">
        <v>1221</v>
      </c>
      <c r="R388">
        <v>1</v>
      </c>
      <c r="S388">
        <v>13495</v>
      </c>
      <c r="T388">
        <v>4048</v>
      </c>
      <c r="U388">
        <v>0</v>
      </c>
      <c r="V388">
        <v>9447</v>
      </c>
      <c r="W388" t="s">
        <v>566</v>
      </c>
      <c r="X388" t="s">
        <v>55</v>
      </c>
      <c r="Y388" t="s">
        <v>37</v>
      </c>
      <c r="Z388">
        <v>5077.3622033898309</v>
      </c>
      <c r="AA388" t="s">
        <v>724</v>
      </c>
      <c r="AB388" t="s">
        <v>48</v>
      </c>
      <c r="AC388">
        <v>9446.5</v>
      </c>
      <c r="AD388">
        <v>0</v>
      </c>
      <c r="AE388" t="s">
        <v>48</v>
      </c>
      <c r="AF388" t="s">
        <v>49</v>
      </c>
    </row>
    <row r="389" spans="1:32" x14ac:dyDescent="0.35">
      <c r="A389" t="s">
        <v>678</v>
      </c>
      <c r="B389" t="s">
        <v>679</v>
      </c>
      <c r="C389" t="s">
        <v>680</v>
      </c>
      <c r="D389" t="s">
        <v>44</v>
      </c>
      <c r="E389" t="s">
        <v>29</v>
      </c>
      <c r="F389">
        <v>42</v>
      </c>
      <c r="G389">
        <v>8</v>
      </c>
      <c r="H389">
        <v>4</v>
      </c>
      <c r="I389">
        <v>2023</v>
      </c>
      <c r="J389" t="s">
        <v>1880</v>
      </c>
      <c r="K389" t="s">
        <v>1222</v>
      </c>
      <c r="L389" t="s">
        <v>128</v>
      </c>
      <c r="M389" t="s">
        <v>129</v>
      </c>
      <c r="N389" t="s">
        <v>130</v>
      </c>
      <c r="O389" t="s">
        <v>33</v>
      </c>
      <c r="P389" t="s">
        <v>373</v>
      </c>
      <c r="Q389" t="s">
        <v>374</v>
      </c>
      <c r="R389">
        <v>1</v>
      </c>
      <c r="S389">
        <v>13495</v>
      </c>
      <c r="T389">
        <v>5398</v>
      </c>
      <c r="U389">
        <v>0</v>
      </c>
      <c r="V389">
        <v>8097</v>
      </c>
      <c r="W389" t="s">
        <v>566</v>
      </c>
      <c r="X389" t="s">
        <v>55</v>
      </c>
      <c r="Y389" t="s">
        <v>37</v>
      </c>
      <c r="Z389">
        <v>4351.7944067796616</v>
      </c>
      <c r="AA389" t="s">
        <v>724</v>
      </c>
      <c r="AB389" t="s">
        <v>48</v>
      </c>
      <c r="AC389">
        <v>0</v>
      </c>
      <c r="AD389">
        <v>8097</v>
      </c>
      <c r="AE389" t="s">
        <v>48</v>
      </c>
      <c r="AF389" t="s">
        <v>49</v>
      </c>
    </row>
    <row r="390" spans="1:32" x14ac:dyDescent="0.35">
      <c r="A390" t="s">
        <v>585</v>
      </c>
      <c r="B390" t="s">
        <v>586</v>
      </c>
      <c r="C390" t="s">
        <v>587</v>
      </c>
      <c r="D390" t="s">
        <v>72</v>
      </c>
      <c r="E390" t="s">
        <v>29</v>
      </c>
      <c r="F390">
        <v>53</v>
      </c>
      <c r="G390">
        <v>8</v>
      </c>
      <c r="H390">
        <v>4</v>
      </c>
      <c r="I390">
        <v>2023</v>
      </c>
      <c r="J390" t="s">
        <v>1880</v>
      </c>
      <c r="K390" t="s">
        <v>1223</v>
      </c>
      <c r="L390" t="s">
        <v>128</v>
      </c>
      <c r="M390" t="s">
        <v>129</v>
      </c>
      <c r="N390" t="s">
        <v>130</v>
      </c>
      <c r="O390" t="s">
        <v>33</v>
      </c>
      <c r="P390" t="s">
        <v>275</v>
      </c>
      <c r="Q390" t="s">
        <v>276</v>
      </c>
      <c r="R390">
        <v>1</v>
      </c>
      <c r="S390">
        <v>13495</v>
      </c>
      <c r="T390">
        <v>8097</v>
      </c>
      <c r="U390">
        <v>0</v>
      </c>
      <c r="V390">
        <v>5398</v>
      </c>
      <c r="W390" t="s">
        <v>566</v>
      </c>
      <c r="X390" t="s">
        <v>75</v>
      </c>
      <c r="Y390" t="s">
        <v>37</v>
      </c>
      <c r="Z390">
        <v>2901.1962711864408</v>
      </c>
      <c r="AA390" t="s">
        <v>856</v>
      </c>
      <c r="AB390" t="s">
        <v>48</v>
      </c>
      <c r="AC390">
        <v>0</v>
      </c>
      <c r="AD390">
        <v>5398</v>
      </c>
      <c r="AE390" t="s">
        <v>48</v>
      </c>
      <c r="AF390" t="s">
        <v>49</v>
      </c>
    </row>
    <row r="391" spans="1:32" x14ac:dyDescent="0.35">
      <c r="A391" t="s">
        <v>97</v>
      </c>
      <c r="B391" t="s">
        <v>98</v>
      </c>
      <c r="C391" t="s">
        <v>99</v>
      </c>
      <c r="D391" t="s">
        <v>44</v>
      </c>
      <c r="E391" t="s">
        <v>29</v>
      </c>
      <c r="F391">
        <v>41</v>
      </c>
      <c r="G391">
        <v>8</v>
      </c>
      <c r="H391">
        <v>4</v>
      </c>
      <c r="I391">
        <v>2023</v>
      </c>
      <c r="J391" t="s">
        <v>1880</v>
      </c>
      <c r="K391" t="s">
        <v>1224</v>
      </c>
      <c r="L391" t="s">
        <v>128</v>
      </c>
      <c r="M391" t="s">
        <v>129</v>
      </c>
      <c r="N391" t="s">
        <v>130</v>
      </c>
      <c r="O391" t="s">
        <v>33</v>
      </c>
      <c r="P391" t="s">
        <v>263</v>
      </c>
      <c r="Q391" t="s">
        <v>264</v>
      </c>
      <c r="R391">
        <v>1</v>
      </c>
      <c r="S391">
        <v>13495</v>
      </c>
      <c r="T391">
        <v>1350</v>
      </c>
      <c r="U391">
        <v>0</v>
      </c>
      <c r="V391">
        <v>12145</v>
      </c>
      <c r="W391" t="s">
        <v>35</v>
      </c>
      <c r="X391" t="s">
        <v>55</v>
      </c>
      <c r="Y391" t="s">
        <v>37</v>
      </c>
      <c r="Z391">
        <v>6527.4228813559312</v>
      </c>
      <c r="AA391" t="s">
        <v>724</v>
      </c>
      <c r="AB391" t="s">
        <v>48</v>
      </c>
      <c r="AC391">
        <v>12145.5</v>
      </c>
      <c r="AD391">
        <v>0</v>
      </c>
      <c r="AE391" t="s">
        <v>48</v>
      </c>
      <c r="AF391" t="s">
        <v>49</v>
      </c>
    </row>
    <row r="392" spans="1:32" x14ac:dyDescent="0.35">
      <c r="A392" t="s">
        <v>143</v>
      </c>
      <c r="B392" t="s">
        <v>144</v>
      </c>
      <c r="C392" t="s">
        <v>145</v>
      </c>
      <c r="D392" t="s">
        <v>44</v>
      </c>
      <c r="E392" t="s">
        <v>29</v>
      </c>
      <c r="F392">
        <v>28</v>
      </c>
      <c r="G392">
        <v>8</v>
      </c>
      <c r="H392">
        <v>4</v>
      </c>
      <c r="I392">
        <v>2023</v>
      </c>
      <c r="J392" t="s">
        <v>1880</v>
      </c>
      <c r="K392" t="s">
        <v>1225</v>
      </c>
      <c r="L392" t="s">
        <v>128</v>
      </c>
      <c r="M392" t="s">
        <v>129</v>
      </c>
      <c r="N392" t="s">
        <v>130</v>
      </c>
      <c r="O392" t="s">
        <v>33</v>
      </c>
      <c r="P392" t="s">
        <v>263</v>
      </c>
      <c r="Q392" t="s">
        <v>264</v>
      </c>
      <c r="R392">
        <v>1</v>
      </c>
      <c r="S392">
        <v>13495</v>
      </c>
      <c r="T392">
        <v>0</v>
      </c>
      <c r="U392">
        <v>0</v>
      </c>
      <c r="V392">
        <v>13495</v>
      </c>
      <c r="W392" t="s">
        <v>35</v>
      </c>
      <c r="X392" t="s">
        <v>55</v>
      </c>
      <c r="Y392" t="s">
        <v>37</v>
      </c>
      <c r="Z392">
        <v>7252.9906779661014</v>
      </c>
      <c r="AA392" t="s">
        <v>724</v>
      </c>
      <c r="AB392" t="s">
        <v>38</v>
      </c>
      <c r="AC392">
        <v>12145.5</v>
      </c>
      <c r="AD392">
        <v>0</v>
      </c>
      <c r="AE392" t="s">
        <v>38</v>
      </c>
      <c r="AF392" t="s">
        <v>49</v>
      </c>
    </row>
    <row r="393" spans="1:32" x14ac:dyDescent="0.35">
      <c r="A393" t="s">
        <v>25</v>
      </c>
      <c r="B393" t="s">
        <v>26</v>
      </c>
      <c r="C393" t="s">
        <v>27</v>
      </c>
      <c r="D393" t="s">
        <v>72</v>
      </c>
      <c r="E393" t="s">
        <v>29</v>
      </c>
      <c r="F393">
        <v>126</v>
      </c>
      <c r="G393">
        <v>9</v>
      </c>
      <c r="H393">
        <v>4</v>
      </c>
      <c r="I393">
        <v>2023</v>
      </c>
      <c r="J393" t="s">
        <v>1878</v>
      </c>
      <c r="K393" t="s">
        <v>1226</v>
      </c>
      <c r="L393" t="s">
        <v>128</v>
      </c>
      <c r="M393" t="s">
        <v>270</v>
      </c>
      <c r="N393" t="s">
        <v>130</v>
      </c>
      <c r="O393" t="s">
        <v>33</v>
      </c>
      <c r="P393" t="s">
        <v>275</v>
      </c>
      <c r="Q393" t="s">
        <v>276</v>
      </c>
      <c r="R393">
        <v>1</v>
      </c>
      <c r="S393">
        <v>13495</v>
      </c>
      <c r="T393">
        <v>8097</v>
      </c>
      <c r="U393">
        <v>0</v>
      </c>
      <c r="V393">
        <v>5398</v>
      </c>
      <c r="W393" t="s">
        <v>35</v>
      </c>
      <c r="X393" t="s">
        <v>75</v>
      </c>
      <c r="Y393" t="s">
        <v>37</v>
      </c>
      <c r="Z393">
        <v>2901.1962711864408</v>
      </c>
      <c r="AA393" t="s">
        <v>856</v>
      </c>
      <c r="AB393" t="s">
        <v>48</v>
      </c>
      <c r="AC393">
        <v>0</v>
      </c>
      <c r="AD393">
        <v>5398</v>
      </c>
      <c r="AE393" t="s">
        <v>48</v>
      </c>
      <c r="AF393" t="s">
        <v>49</v>
      </c>
    </row>
    <row r="394" spans="1:32" x14ac:dyDescent="0.35">
      <c r="A394" t="s">
        <v>704</v>
      </c>
      <c r="B394" t="s">
        <v>705</v>
      </c>
      <c r="C394" t="s">
        <v>706</v>
      </c>
      <c r="D394" t="s">
        <v>44</v>
      </c>
      <c r="E394" t="s">
        <v>29</v>
      </c>
      <c r="F394">
        <v>43</v>
      </c>
      <c r="G394">
        <v>9</v>
      </c>
      <c r="H394">
        <v>4</v>
      </c>
      <c r="I394">
        <v>2023</v>
      </c>
      <c r="J394" t="s">
        <v>1878</v>
      </c>
      <c r="K394" t="s">
        <v>1227</v>
      </c>
      <c r="L394" t="s">
        <v>128</v>
      </c>
      <c r="M394" t="s">
        <v>270</v>
      </c>
      <c r="N394" t="s">
        <v>130</v>
      </c>
      <c r="O394" t="s">
        <v>33</v>
      </c>
      <c r="P394" t="s">
        <v>478</v>
      </c>
      <c r="Q394" t="s">
        <v>479</v>
      </c>
      <c r="R394">
        <v>1</v>
      </c>
      <c r="S394">
        <v>13495</v>
      </c>
      <c r="T394">
        <v>0</v>
      </c>
      <c r="U394">
        <v>0</v>
      </c>
      <c r="V394">
        <v>13495</v>
      </c>
      <c r="W394" t="s">
        <v>566</v>
      </c>
      <c r="X394" t="s">
        <v>55</v>
      </c>
      <c r="Y394" t="s">
        <v>37</v>
      </c>
      <c r="Z394">
        <v>7252.9906779661014</v>
      </c>
      <c r="AA394" t="s">
        <v>724</v>
      </c>
      <c r="AB394" t="s">
        <v>38</v>
      </c>
      <c r="AC394">
        <v>0</v>
      </c>
      <c r="AD394">
        <v>0</v>
      </c>
      <c r="AE394" t="s">
        <v>38</v>
      </c>
      <c r="AF394" t="s">
        <v>49</v>
      </c>
    </row>
    <row r="395" spans="1:32" x14ac:dyDescent="0.35">
      <c r="A395" t="s">
        <v>63</v>
      </c>
      <c r="B395" t="s">
        <v>64</v>
      </c>
      <c r="C395" t="s">
        <v>65</v>
      </c>
      <c r="D395" t="s">
        <v>44</v>
      </c>
      <c r="E395" t="s">
        <v>29</v>
      </c>
      <c r="F395">
        <v>78</v>
      </c>
      <c r="G395">
        <v>10</v>
      </c>
      <c r="H395">
        <v>4</v>
      </c>
      <c r="I395">
        <v>2023</v>
      </c>
      <c r="J395" t="s">
        <v>1886</v>
      </c>
      <c r="K395" t="s">
        <v>1228</v>
      </c>
      <c r="L395" t="s">
        <v>128</v>
      </c>
      <c r="M395" t="s">
        <v>270</v>
      </c>
      <c r="N395" t="s">
        <v>130</v>
      </c>
      <c r="O395" t="s">
        <v>33</v>
      </c>
      <c r="P395" t="s">
        <v>107</v>
      </c>
      <c r="Q395" t="s">
        <v>108</v>
      </c>
      <c r="R395">
        <v>1</v>
      </c>
      <c r="S395">
        <v>13495</v>
      </c>
      <c r="T395">
        <v>5398</v>
      </c>
      <c r="U395">
        <v>0</v>
      </c>
      <c r="V395">
        <v>8097</v>
      </c>
      <c r="W395" t="s">
        <v>35</v>
      </c>
      <c r="X395" t="s">
        <v>55</v>
      </c>
      <c r="Y395" t="s">
        <v>37</v>
      </c>
      <c r="Z395">
        <v>4351.7944067796616</v>
      </c>
      <c r="AA395" t="s">
        <v>724</v>
      </c>
      <c r="AB395" t="s">
        <v>48</v>
      </c>
      <c r="AC395">
        <v>0</v>
      </c>
      <c r="AD395">
        <v>0</v>
      </c>
      <c r="AE395" t="s">
        <v>48</v>
      </c>
      <c r="AF395" t="s">
        <v>49</v>
      </c>
    </row>
    <row r="396" spans="1:32" x14ac:dyDescent="0.35">
      <c r="A396" t="s">
        <v>113</v>
      </c>
      <c r="B396" t="s">
        <v>114</v>
      </c>
      <c r="C396" t="s">
        <v>115</v>
      </c>
      <c r="D396" t="s">
        <v>44</v>
      </c>
      <c r="E396" t="s">
        <v>29</v>
      </c>
      <c r="F396">
        <v>55</v>
      </c>
      <c r="G396">
        <v>11</v>
      </c>
      <c r="H396">
        <v>4</v>
      </c>
      <c r="I396">
        <v>2023</v>
      </c>
      <c r="J396" t="s">
        <v>1891</v>
      </c>
      <c r="K396" t="s">
        <v>1229</v>
      </c>
      <c r="L396" t="s">
        <v>128</v>
      </c>
      <c r="M396" t="s">
        <v>270</v>
      </c>
      <c r="N396" t="s">
        <v>130</v>
      </c>
      <c r="O396" t="s">
        <v>33</v>
      </c>
      <c r="P396" t="s">
        <v>322</v>
      </c>
      <c r="Q396" t="s">
        <v>323</v>
      </c>
      <c r="R396">
        <v>1</v>
      </c>
      <c r="S396">
        <v>13495</v>
      </c>
      <c r="T396">
        <v>5398</v>
      </c>
      <c r="U396">
        <v>0</v>
      </c>
      <c r="V396">
        <v>8097</v>
      </c>
      <c r="W396" t="s">
        <v>35</v>
      </c>
      <c r="X396" t="s">
        <v>55</v>
      </c>
      <c r="Y396" t="s">
        <v>37</v>
      </c>
      <c r="Z396">
        <v>4351.7944067796616</v>
      </c>
      <c r="AA396" t="s">
        <v>724</v>
      </c>
      <c r="AB396" t="s">
        <v>48</v>
      </c>
      <c r="AC396">
        <v>8097</v>
      </c>
      <c r="AD396">
        <v>0</v>
      </c>
      <c r="AE396" t="s">
        <v>48</v>
      </c>
      <c r="AF396" t="s">
        <v>49</v>
      </c>
    </row>
    <row r="397" spans="1:32" x14ac:dyDescent="0.35">
      <c r="A397" t="s">
        <v>63</v>
      </c>
      <c r="B397" t="s">
        <v>64</v>
      </c>
      <c r="C397" t="s">
        <v>65</v>
      </c>
      <c r="D397" t="s">
        <v>44</v>
      </c>
      <c r="E397" t="s">
        <v>29</v>
      </c>
      <c r="F397">
        <v>90</v>
      </c>
      <c r="G397">
        <v>12</v>
      </c>
      <c r="H397">
        <v>4</v>
      </c>
      <c r="I397">
        <v>2023</v>
      </c>
      <c r="J397" t="s">
        <v>1884</v>
      </c>
      <c r="K397" t="s">
        <v>1230</v>
      </c>
      <c r="L397" t="s">
        <v>128</v>
      </c>
      <c r="M397" t="s">
        <v>270</v>
      </c>
      <c r="N397" t="s">
        <v>130</v>
      </c>
      <c r="O397" t="s">
        <v>33</v>
      </c>
      <c r="P397" t="s">
        <v>339</v>
      </c>
      <c r="Q397" t="s">
        <v>340</v>
      </c>
      <c r="R397">
        <v>1</v>
      </c>
      <c r="S397">
        <v>13495</v>
      </c>
      <c r="T397">
        <v>4048</v>
      </c>
      <c r="U397">
        <v>0</v>
      </c>
      <c r="V397">
        <v>9447</v>
      </c>
      <c r="W397" t="s">
        <v>35</v>
      </c>
      <c r="X397" t="s">
        <v>55</v>
      </c>
      <c r="Y397" t="s">
        <v>37</v>
      </c>
      <c r="Z397">
        <v>5077.3622033898309</v>
      </c>
      <c r="AA397" t="s">
        <v>724</v>
      </c>
      <c r="AB397" t="s">
        <v>48</v>
      </c>
      <c r="AC397">
        <v>9446.5</v>
      </c>
      <c r="AD397">
        <v>0</v>
      </c>
      <c r="AE397" t="s">
        <v>48</v>
      </c>
      <c r="AF397" t="s">
        <v>49</v>
      </c>
    </row>
    <row r="398" spans="1:32" x14ac:dyDescent="0.35">
      <c r="A398" t="s">
        <v>585</v>
      </c>
      <c r="B398" t="s">
        <v>586</v>
      </c>
      <c r="C398" t="s">
        <v>587</v>
      </c>
      <c r="D398" t="s">
        <v>44</v>
      </c>
      <c r="E398" t="s">
        <v>29</v>
      </c>
      <c r="F398">
        <v>74</v>
      </c>
      <c r="G398">
        <v>12</v>
      </c>
      <c r="H398">
        <v>4</v>
      </c>
      <c r="I398">
        <v>2023</v>
      </c>
      <c r="J398" t="s">
        <v>1884</v>
      </c>
      <c r="K398" t="s">
        <v>1231</v>
      </c>
      <c r="L398" t="s">
        <v>128</v>
      </c>
      <c r="M398" t="s">
        <v>270</v>
      </c>
      <c r="N398" t="s">
        <v>130</v>
      </c>
      <c r="O398" t="s">
        <v>33</v>
      </c>
      <c r="P398" t="s">
        <v>183</v>
      </c>
      <c r="Q398" t="s">
        <v>184</v>
      </c>
      <c r="R398">
        <v>1</v>
      </c>
      <c r="S398">
        <v>13495</v>
      </c>
      <c r="T398">
        <v>0</v>
      </c>
      <c r="U398">
        <v>0</v>
      </c>
      <c r="V398">
        <v>13495</v>
      </c>
      <c r="W398" t="s">
        <v>566</v>
      </c>
      <c r="X398" t="s">
        <v>55</v>
      </c>
      <c r="Y398" t="s">
        <v>37</v>
      </c>
      <c r="Z398">
        <v>7252.9906779661014</v>
      </c>
      <c r="AA398" t="s">
        <v>724</v>
      </c>
      <c r="AB398" t="s">
        <v>38</v>
      </c>
      <c r="AC398">
        <v>0</v>
      </c>
      <c r="AD398">
        <v>0</v>
      </c>
      <c r="AE398" t="s">
        <v>38</v>
      </c>
      <c r="AF398" t="s">
        <v>49</v>
      </c>
    </row>
    <row r="399" spans="1:32" x14ac:dyDescent="0.35">
      <c r="A399" t="s">
        <v>668</v>
      </c>
      <c r="B399" t="s">
        <v>669</v>
      </c>
      <c r="C399" t="s">
        <v>670</v>
      </c>
      <c r="D399" t="s">
        <v>44</v>
      </c>
      <c r="E399" t="s">
        <v>29</v>
      </c>
      <c r="F399">
        <v>69</v>
      </c>
      <c r="G399">
        <v>12</v>
      </c>
      <c r="H399">
        <v>4</v>
      </c>
      <c r="I399">
        <v>2023</v>
      </c>
      <c r="J399" t="s">
        <v>1884</v>
      </c>
      <c r="K399" t="s">
        <v>1232</v>
      </c>
      <c r="L399" t="s">
        <v>128</v>
      </c>
      <c r="M399" t="s">
        <v>270</v>
      </c>
      <c r="N399" t="s">
        <v>130</v>
      </c>
      <c r="O399" t="s">
        <v>33</v>
      </c>
      <c r="P399" t="s">
        <v>263</v>
      </c>
      <c r="Q399" t="s">
        <v>264</v>
      </c>
      <c r="R399">
        <v>1</v>
      </c>
      <c r="S399">
        <v>13495</v>
      </c>
      <c r="T399">
        <v>1350</v>
      </c>
      <c r="U399">
        <v>0</v>
      </c>
      <c r="V399">
        <v>12145</v>
      </c>
      <c r="W399" t="s">
        <v>566</v>
      </c>
      <c r="X399" t="s">
        <v>55</v>
      </c>
      <c r="Y399" t="s">
        <v>37</v>
      </c>
      <c r="Z399">
        <v>6527.4228813559312</v>
      </c>
      <c r="AA399" t="s">
        <v>724</v>
      </c>
      <c r="AB399" t="s">
        <v>48</v>
      </c>
      <c r="AC399">
        <v>12145.5</v>
      </c>
      <c r="AD399">
        <v>0</v>
      </c>
      <c r="AE399" t="s">
        <v>48</v>
      </c>
      <c r="AF399" t="s">
        <v>49</v>
      </c>
    </row>
    <row r="400" spans="1:32" x14ac:dyDescent="0.35">
      <c r="A400" t="s">
        <v>143</v>
      </c>
      <c r="B400" t="s">
        <v>144</v>
      </c>
      <c r="C400" t="s">
        <v>145</v>
      </c>
      <c r="D400" t="s">
        <v>44</v>
      </c>
      <c r="E400" t="s">
        <v>29</v>
      </c>
      <c r="F400">
        <v>45</v>
      </c>
      <c r="G400">
        <v>14</v>
      </c>
      <c r="H400">
        <v>4</v>
      </c>
      <c r="I400">
        <v>2023</v>
      </c>
      <c r="J400" t="s">
        <v>1872</v>
      </c>
      <c r="K400" t="s">
        <v>1233</v>
      </c>
      <c r="L400" t="s">
        <v>128</v>
      </c>
      <c r="M400" t="s">
        <v>270</v>
      </c>
      <c r="N400" t="s">
        <v>130</v>
      </c>
      <c r="O400" t="s">
        <v>33</v>
      </c>
      <c r="P400" t="s">
        <v>322</v>
      </c>
      <c r="Q400" t="s">
        <v>323</v>
      </c>
      <c r="R400">
        <v>1</v>
      </c>
      <c r="S400">
        <v>13495</v>
      </c>
      <c r="T400">
        <v>5398</v>
      </c>
      <c r="U400">
        <v>0</v>
      </c>
      <c r="V400">
        <v>8097</v>
      </c>
      <c r="W400" t="s">
        <v>35</v>
      </c>
      <c r="X400" t="s">
        <v>55</v>
      </c>
      <c r="Y400" t="s">
        <v>37</v>
      </c>
      <c r="Z400">
        <v>4351.7944067796616</v>
      </c>
      <c r="AA400" t="s">
        <v>724</v>
      </c>
      <c r="AB400" t="s">
        <v>48</v>
      </c>
      <c r="AC400">
        <v>8097</v>
      </c>
      <c r="AD400">
        <v>0</v>
      </c>
      <c r="AE400" t="s">
        <v>48</v>
      </c>
      <c r="AF400" t="s">
        <v>49</v>
      </c>
    </row>
    <row r="401" spans="1:32" x14ac:dyDescent="0.35">
      <c r="A401" t="s">
        <v>97</v>
      </c>
      <c r="B401" t="s">
        <v>98</v>
      </c>
      <c r="C401" t="s">
        <v>99</v>
      </c>
      <c r="D401" t="s">
        <v>44</v>
      </c>
      <c r="E401" t="s">
        <v>29</v>
      </c>
      <c r="F401">
        <v>61</v>
      </c>
      <c r="G401">
        <v>14</v>
      </c>
      <c r="H401">
        <v>4</v>
      </c>
      <c r="I401">
        <v>2023</v>
      </c>
      <c r="J401" t="s">
        <v>1872</v>
      </c>
      <c r="K401" t="s">
        <v>1234</v>
      </c>
      <c r="L401" t="s">
        <v>128</v>
      </c>
      <c r="M401" t="s">
        <v>270</v>
      </c>
      <c r="N401" t="s">
        <v>130</v>
      </c>
      <c r="O401" t="s">
        <v>33</v>
      </c>
      <c r="P401" t="s">
        <v>373</v>
      </c>
      <c r="Q401" t="s">
        <v>374</v>
      </c>
      <c r="R401">
        <v>1</v>
      </c>
      <c r="S401">
        <v>13495</v>
      </c>
      <c r="T401">
        <v>5398</v>
      </c>
      <c r="U401">
        <v>0</v>
      </c>
      <c r="V401">
        <v>8097</v>
      </c>
      <c r="W401" t="s">
        <v>35</v>
      </c>
      <c r="X401" t="s">
        <v>55</v>
      </c>
      <c r="Y401" t="s">
        <v>37</v>
      </c>
      <c r="Z401">
        <v>4351.7944067796616</v>
      </c>
      <c r="AA401" t="s">
        <v>724</v>
      </c>
      <c r="AB401" t="s">
        <v>48</v>
      </c>
      <c r="AC401">
        <v>0</v>
      </c>
      <c r="AD401">
        <v>0</v>
      </c>
      <c r="AE401" t="s">
        <v>48</v>
      </c>
      <c r="AF401" t="s">
        <v>49</v>
      </c>
    </row>
    <row r="402" spans="1:32" x14ac:dyDescent="0.35">
      <c r="A402" t="s">
        <v>825</v>
      </c>
      <c r="B402" t="s">
        <v>826</v>
      </c>
      <c r="C402" t="s">
        <v>827</v>
      </c>
      <c r="D402" t="s">
        <v>44</v>
      </c>
      <c r="E402" t="s">
        <v>29</v>
      </c>
      <c r="F402">
        <v>30</v>
      </c>
      <c r="G402">
        <v>14</v>
      </c>
      <c r="H402">
        <v>4</v>
      </c>
      <c r="I402">
        <v>2023</v>
      </c>
      <c r="J402" t="s">
        <v>1872</v>
      </c>
      <c r="K402" t="s">
        <v>1235</v>
      </c>
      <c r="L402" t="s">
        <v>128</v>
      </c>
      <c r="M402" t="s">
        <v>270</v>
      </c>
      <c r="N402" t="s">
        <v>130</v>
      </c>
      <c r="O402" t="s">
        <v>33</v>
      </c>
      <c r="P402" t="s">
        <v>1236</v>
      </c>
      <c r="Q402" t="s">
        <v>1237</v>
      </c>
      <c r="R402">
        <v>1</v>
      </c>
      <c r="S402">
        <v>13495</v>
      </c>
      <c r="T402">
        <v>0</v>
      </c>
      <c r="U402">
        <v>0</v>
      </c>
      <c r="V402">
        <v>13495</v>
      </c>
      <c r="W402" t="s">
        <v>566</v>
      </c>
      <c r="X402" t="s">
        <v>55</v>
      </c>
      <c r="Y402" t="s">
        <v>37</v>
      </c>
      <c r="Z402">
        <v>7252.9906779661014</v>
      </c>
      <c r="AA402" t="s">
        <v>724</v>
      </c>
      <c r="AB402" t="s">
        <v>38</v>
      </c>
      <c r="AC402">
        <v>0</v>
      </c>
      <c r="AD402">
        <v>0</v>
      </c>
      <c r="AE402" t="s">
        <v>38</v>
      </c>
      <c r="AF402" t="s">
        <v>49</v>
      </c>
    </row>
    <row r="403" spans="1:32" x14ac:dyDescent="0.35">
      <c r="A403" t="s">
        <v>113</v>
      </c>
      <c r="B403" t="s">
        <v>114</v>
      </c>
      <c r="C403" t="s">
        <v>115</v>
      </c>
      <c r="D403" t="s">
        <v>72</v>
      </c>
      <c r="E403" t="s">
        <v>29</v>
      </c>
      <c r="F403">
        <v>69</v>
      </c>
      <c r="G403">
        <v>14</v>
      </c>
      <c r="H403">
        <v>4</v>
      </c>
      <c r="I403">
        <v>2023</v>
      </c>
      <c r="J403" t="s">
        <v>1872</v>
      </c>
      <c r="K403" t="s">
        <v>1238</v>
      </c>
      <c r="L403" t="s">
        <v>128</v>
      </c>
      <c r="M403" t="s">
        <v>270</v>
      </c>
      <c r="N403" t="s">
        <v>130</v>
      </c>
      <c r="O403" t="s">
        <v>33</v>
      </c>
      <c r="P403" t="s">
        <v>276</v>
      </c>
      <c r="Q403" t="s">
        <v>276</v>
      </c>
      <c r="R403">
        <v>1</v>
      </c>
      <c r="S403">
        <v>13495</v>
      </c>
      <c r="T403">
        <v>8097</v>
      </c>
      <c r="U403">
        <v>0</v>
      </c>
      <c r="V403">
        <v>5398</v>
      </c>
      <c r="W403" t="s">
        <v>35</v>
      </c>
      <c r="X403" t="s">
        <v>75</v>
      </c>
      <c r="Y403" t="s">
        <v>37</v>
      </c>
      <c r="Z403">
        <v>2901.1962711864408</v>
      </c>
      <c r="AA403" t="s">
        <v>856</v>
      </c>
      <c r="AB403" t="s">
        <v>48</v>
      </c>
      <c r="AC403">
        <v>0</v>
      </c>
      <c r="AD403">
        <v>0</v>
      </c>
      <c r="AE403" t="s">
        <v>48</v>
      </c>
      <c r="AF403" t="s">
        <v>49</v>
      </c>
    </row>
    <row r="404" spans="1:32" x14ac:dyDescent="0.35">
      <c r="A404" t="s">
        <v>704</v>
      </c>
      <c r="B404" t="s">
        <v>705</v>
      </c>
      <c r="C404" t="s">
        <v>706</v>
      </c>
      <c r="D404" t="s">
        <v>44</v>
      </c>
      <c r="E404" t="s">
        <v>29</v>
      </c>
      <c r="F404">
        <v>81</v>
      </c>
      <c r="G404">
        <v>15</v>
      </c>
      <c r="H404">
        <v>4</v>
      </c>
      <c r="I404">
        <v>2023</v>
      </c>
      <c r="J404" t="s">
        <v>1892</v>
      </c>
      <c r="K404" t="s">
        <v>1239</v>
      </c>
      <c r="L404" t="s">
        <v>128</v>
      </c>
      <c r="M404" t="s">
        <v>270</v>
      </c>
      <c r="N404" t="s">
        <v>130</v>
      </c>
      <c r="O404" t="s">
        <v>33</v>
      </c>
      <c r="P404" t="s">
        <v>148</v>
      </c>
      <c r="Q404" t="s">
        <v>149</v>
      </c>
      <c r="R404">
        <v>1</v>
      </c>
      <c r="S404">
        <v>13495</v>
      </c>
      <c r="T404">
        <v>5398</v>
      </c>
      <c r="U404">
        <v>0</v>
      </c>
      <c r="V404">
        <v>8097</v>
      </c>
      <c r="W404" t="s">
        <v>566</v>
      </c>
      <c r="X404" t="s">
        <v>47</v>
      </c>
      <c r="Y404" t="s">
        <v>37</v>
      </c>
      <c r="Z404">
        <v>4351.7944067796616</v>
      </c>
      <c r="AA404" t="s">
        <v>847</v>
      </c>
      <c r="AB404" t="s">
        <v>48</v>
      </c>
      <c r="AC404">
        <v>8097</v>
      </c>
      <c r="AD404">
        <v>0</v>
      </c>
      <c r="AE404" t="s">
        <v>48</v>
      </c>
      <c r="AF404" t="s">
        <v>49</v>
      </c>
    </row>
    <row r="405" spans="1:32" x14ac:dyDescent="0.35">
      <c r="A405" t="s">
        <v>63</v>
      </c>
      <c r="B405" t="s">
        <v>64</v>
      </c>
      <c r="C405" t="s">
        <v>65</v>
      </c>
      <c r="D405" t="s">
        <v>72</v>
      </c>
      <c r="E405" t="s">
        <v>29</v>
      </c>
      <c r="F405">
        <v>112</v>
      </c>
      <c r="G405">
        <v>15</v>
      </c>
      <c r="H405">
        <v>4</v>
      </c>
      <c r="I405">
        <v>2023</v>
      </c>
      <c r="J405" t="s">
        <v>1892</v>
      </c>
      <c r="K405" t="s">
        <v>1240</v>
      </c>
      <c r="L405" t="s">
        <v>128</v>
      </c>
      <c r="M405" t="s">
        <v>270</v>
      </c>
      <c r="N405" t="s">
        <v>130</v>
      </c>
      <c r="O405" t="s">
        <v>33</v>
      </c>
      <c r="P405" t="s">
        <v>395</v>
      </c>
      <c r="Q405" t="s">
        <v>395</v>
      </c>
      <c r="R405">
        <v>1</v>
      </c>
      <c r="S405">
        <v>13495</v>
      </c>
      <c r="T405">
        <v>5398</v>
      </c>
      <c r="U405">
        <v>0</v>
      </c>
      <c r="V405">
        <v>8097</v>
      </c>
      <c r="W405" t="s">
        <v>35</v>
      </c>
      <c r="X405" t="s">
        <v>75</v>
      </c>
      <c r="Y405" t="s">
        <v>37</v>
      </c>
      <c r="Z405">
        <v>4351.7944067796616</v>
      </c>
      <c r="AA405" t="s">
        <v>856</v>
      </c>
      <c r="AB405" t="s">
        <v>48</v>
      </c>
      <c r="AC405">
        <v>0</v>
      </c>
      <c r="AD405">
        <v>0</v>
      </c>
      <c r="AE405" t="s">
        <v>48</v>
      </c>
      <c r="AF405" t="s">
        <v>49</v>
      </c>
    </row>
    <row r="406" spans="1:32" x14ac:dyDescent="0.35">
      <c r="A406" t="s">
        <v>825</v>
      </c>
      <c r="B406" t="s">
        <v>826</v>
      </c>
      <c r="C406" t="s">
        <v>827</v>
      </c>
      <c r="D406" t="s">
        <v>44</v>
      </c>
      <c r="E406" t="s">
        <v>29</v>
      </c>
      <c r="F406">
        <v>36</v>
      </c>
      <c r="G406">
        <v>15</v>
      </c>
      <c r="H406">
        <v>4</v>
      </c>
      <c r="I406">
        <v>2023</v>
      </c>
      <c r="J406" t="s">
        <v>1892</v>
      </c>
      <c r="K406" t="s">
        <v>1241</v>
      </c>
      <c r="L406" t="s">
        <v>128</v>
      </c>
      <c r="M406" t="s">
        <v>270</v>
      </c>
      <c r="N406" t="s">
        <v>130</v>
      </c>
      <c r="O406" t="s">
        <v>33</v>
      </c>
      <c r="P406" t="s">
        <v>478</v>
      </c>
      <c r="Q406" t="s">
        <v>479</v>
      </c>
      <c r="R406">
        <v>1</v>
      </c>
      <c r="S406">
        <v>13495</v>
      </c>
      <c r="T406">
        <v>0</v>
      </c>
      <c r="U406">
        <v>945</v>
      </c>
      <c r="V406">
        <v>13495</v>
      </c>
      <c r="W406" t="s">
        <v>566</v>
      </c>
      <c r="X406" t="s">
        <v>55</v>
      </c>
      <c r="Y406" t="s">
        <v>37</v>
      </c>
      <c r="Z406">
        <v>7252.9906779661014</v>
      </c>
      <c r="AA406" t="s">
        <v>724</v>
      </c>
      <c r="AB406" t="s">
        <v>38</v>
      </c>
      <c r="AC406">
        <v>0</v>
      </c>
      <c r="AD406">
        <v>0</v>
      </c>
      <c r="AE406" t="s">
        <v>38</v>
      </c>
      <c r="AF406" t="s">
        <v>49</v>
      </c>
    </row>
    <row r="407" spans="1:32" x14ac:dyDescent="0.35">
      <c r="A407" t="s">
        <v>113</v>
      </c>
      <c r="B407" t="s">
        <v>114</v>
      </c>
      <c r="C407" t="s">
        <v>115</v>
      </c>
      <c r="D407" t="s">
        <v>44</v>
      </c>
      <c r="E407" t="s">
        <v>29</v>
      </c>
      <c r="F407">
        <v>86</v>
      </c>
      <c r="G407">
        <v>15</v>
      </c>
      <c r="H407">
        <v>4</v>
      </c>
      <c r="I407">
        <v>2023</v>
      </c>
      <c r="J407" t="s">
        <v>1892</v>
      </c>
      <c r="K407" t="s">
        <v>1242</v>
      </c>
      <c r="L407" t="s">
        <v>128</v>
      </c>
      <c r="M407" t="s">
        <v>270</v>
      </c>
      <c r="N407" t="s">
        <v>130</v>
      </c>
      <c r="O407" t="s">
        <v>33</v>
      </c>
      <c r="P407" t="s">
        <v>400</v>
      </c>
      <c r="Q407" t="s">
        <v>401</v>
      </c>
      <c r="R407">
        <v>1</v>
      </c>
      <c r="S407">
        <v>13495</v>
      </c>
      <c r="T407">
        <v>5398</v>
      </c>
      <c r="U407">
        <v>0</v>
      </c>
      <c r="V407">
        <v>8097</v>
      </c>
      <c r="W407" t="s">
        <v>35</v>
      </c>
      <c r="X407" t="s">
        <v>55</v>
      </c>
      <c r="Y407" t="s">
        <v>37</v>
      </c>
      <c r="Z407">
        <v>4351.7944067796616</v>
      </c>
      <c r="AA407" t="s">
        <v>724</v>
      </c>
      <c r="AB407" t="s">
        <v>48</v>
      </c>
      <c r="AC407">
        <v>0</v>
      </c>
      <c r="AD407">
        <v>0</v>
      </c>
      <c r="AE407" t="s">
        <v>48</v>
      </c>
      <c r="AF407" t="s">
        <v>49</v>
      </c>
    </row>
    <row r="408" spans="1:32" x14ac:dyDescent="0.35">
      <c r="A408" t="s">
        <v>113</v>
      </c>
      <c r="B408" t="s">
        <v>114</v>
      </c>
      <c r="C408" t="s">
        <v>115</v>
      </c>
      <c r="D408" t="s">
        <v>72</v>
      </c>
      <c r="E408" t="s">
        <v>29</v>
      </c>
      <c r="F408">
        <v>82</v>
      </c>
      <c r="G408">
        <v>15</v>
      </c>
      <c r="H408">
        <v>4</v>
      </c>
      <c r="I408">
        <v>2023</v>
      </c>
      <c r="J408" t="s">
        <v>1892</v>
      </c>
      <c r="K408" t="s">
        <v>1243</v>
      </c>
      <c r="L408" t="s">
        <v>128</v>
      </c>
      <c r="M408" t="s">
        <v>270</v>
      </c>
      <c r="N408" t="s">
        <v>130</v>
      </c>
      <c r="O408" t="s">
        <v>33</v>
      </c>
      <c r="P408" t="s">
        <v>275</v>
      </c>
      <c r="Q408" t="s">
        <v>276</v>
      </c>
      <c r="R408">
        <v>1</v>
      </c>
      <c r="S408">
        <v>13495</v>
      </c>
      <c r="T408">
        <v>8097</v>
      </c>
      <c r="U408">
        <v>0</v>
      </c>
      <c r="V408">
        <v>5398</v>
      </c>
      <c r="W408" t="s">
        <v>35</v>
      </c>
      <c r="X408" t="s">
        <v>75</v>
      </c>
      <c r="Y408" t="s">
        <v>37</v>
      </c>
      <c r="Z408">
        <v>2901.1962711864408</v>
      </c>
      <c r="AA408" t="s">
        <v>856</v>
      </c>
      <c r="AB408" t="s">
        <v>48</v>
      </c>
      <c r="AC408">
        <v>0</v>
      </c>
      <c r="AD408">
        <v>0</v>
      </c>
      <c r="AE408" t="s">
        <v>48</v>
      </c>
      <c r="AF408" t="s">
        <v>49</v>
      </c>
    </row>
    <row r="409" spans="1:32" x14ac:dyDescent="0.35">
      <c r="A409" t="s">
        <v>561</v>
      </c>
      <c r="B409" t="s">
        <v>562</v>
      </c>
      <c r="C409" t="s">
        <v>563</v>
      </c>
      <c r="D409" t="s">
        <v>44</v>
      </c>
      <c r="E409" t="s">
        <v>29</v>
      </c>
      <c r="F409">
        <v>112</v>
      </c>
      <c r="G409">
        <v>16</v>
      </c>
      <c r="H409">
        <v>4</v>
      </c>
      <c r="I409">
        <v>2023</v>
      </c>
      <c r="J409" t="s">
        <v>1876</v>
      </c>
      <c r="K409" t="s">
        <v>1244</v>
      </c>
      <c r="L409" t="s">
        <v>128</v>
      </c>
      <c r="M409" t="s">
        <v>408</v>
      </c>
      <c r="N409" t="s">
        <v>130</v>
      </c>
      <c r="O409" t="s">
        <v>33</v>
      </c>
      <c r="P409" t="s">
        <v>263</v>
      </c>
      <c r="Q409" t="s">
        <v>264</v>
      </c>
      <c r="R409">
        <v>1</v>
      </c>
      <c r="S409">
        <v>13495</v>
      </c>
      <c r="T409">
        <v>1350</v>
      </c>
      <c r="U409">
        <v>0</v>
      </c>
      <c r="V409">
        <v>12145</v>
      </c>
      <c r="W409" t="s">
        <v>566</v>
      </c>
      <c r="X409" t="s">
        <v>55</v>
      </c>
      <c r="Y409" t="s">
        <v>37</v>
      </c>
      <c r="Z409">
        <v>6527.4228813559312</v>
      </c>
      <c r="AA409" t="s">
        <v>724</v>
      </c>
      <c r="AB409" t="s">
        <v>48</v>
      </c>
      <c r="AC409">
        <v>12145.5</v>
      </c>
      <c r="AD409">
        <v>0</v>
      </c>
      <c r="AE409" t="s">
        <v>48</v>
      </c>
      <c r="AF409" t="s">
        <v>49</v>
      </c>
    </row>
    <row r="410" spans="1:32" x14ac:dyDescent="0.35">
      <c r="A410" t="s">
        <v>568</v>
      </c>
      <c r="B410" t="s">
        <v>569</v>
      </c>
      <c r="C410" t="s">
        <v>570</v>
      </c>
      <c r="D410" t="s">
        <v>44</v>
      </c>
      <c r="E410" t="s">
        <v>29</v>
      </c>
      <c r="F410">
        <v>85</v>
      </c>
      <c r="G410">
        <v>17</v>
      </c>
      <c r="H410">
        <v>4</v>
      </c>
      <c r="I410">
        <v>2023</v>
      </c>
      <c r="J410" t="s">
        <v>1871</v>
      </c>
      <c r="K410" t="s">
        <v>1245</v>
      </c>
      <c r="L410" t="s">
        <v>128</v>
      </c>
      <c r="M410" t="s">
        <v>408</v>
      </c>
      <c r="N410" t="s">
        <v>130</v>
      </c>
      <c r="O410" t="s">
        <v>33</v>
      </c>
      <c r="P410" t="s">
        <v>437</v>
      </c>
      <c r="Q410" t="s">
        <v>438</v>
      </c>
      <c r="R410">
        <v>1</v>
      </c>
      <c r="S410">
        <v>13495</v>
      </c>
      <c r="T410">
        <v>4048</v>
      </c>
      <c r="U410">
        <v>0</v>
      </c>
      <c r="V410">
        <v>9447</v>
      </c>
      <c r="W410" t="s">
        <v>566</v>
      </c>
      <c r="X410" t="s">
        <v>55</v>
      </c>
      <c r="Y410" t="s">
        <v>37</v>
      </c>
      <c r="Z410">
        <v>5077.3622033898309</v>
      </c>
      <c r="AA410" t="s">
        <v>724</v>
      </c>
      <c r="AB410" t="s">
        <v>48</v>
      </c>
      <c r="AC410">
        <v>9446.5</v>
      </c>
      <c r="AD410">
        <v>0</v>
      </c>
      <c r="AE410" t="s">
        <v>48</v>
      </c>
      <c r="AF410" t="s">
        <v>49</v>
      </c>
    </row>
    <row r="411" spans="1:32" x14ac:dyDescent="0.35">
      <c r="A411" t="s">
        <v>143</v>
      </c>
      <c r="B411" t="s">
        <v>144</v>
      </c>
      <c r="C411" t="s">
        <v>145</v>
      </c>
      <c r="D411" t="s">
        <v>44</v>
      </c>
      <c r="E411" t="s">
        <v>29</v>
      </c>
      <c r="F411">
        <v>55</v>
      </c>
      <c r="G411">
        <v>17</v>
      </c>
      <c r="H411">
        <v>4</v>
      </c>
      <c r="I411">
        <v>2023</v>
      </c>
      <c r="J411" t="s">
        <v>1871</v>
      </c>
      <c r="K411" t="s">
        <v>1246</v>
      </c>
      <c r="L411" t="s">
        <v>128</v>
      </c>
      <c r="M411" t="s">
        <v>408</v>
      </c>
      <c r="N411" t="s">
        <v>130</v>
      </c>
      <c r="O411" t="s">
        <v>33</v>
      </c>
      <c r="P411" t="s">
        <v>437</v>
      </c>
      <c r="Q411" t="s">
        <v>438</v>
      </c>
      <c r="R411">
        <v>1</v>
      </c>
      <c r="S411">
        <v>13495</v>
      </c>
      <c r="T411">
        <v>4048</v>
      </c>
      <c r="U411">
        <v>0</v>
      </c>
      <c r="V411">
        <v>9447</v>
      </c>
      <c r="W411" t="s">
        <v>35</v>
      </c>
      <c r="X411" t="s">
        <v>55</v>
      </c>
      <c r="Y411" t="s">
        <v>37</v>
      </c>
      <c r="Z411">
        <v>5077.3622033898309</v>
      </c>
      <c r="AA411" t="s">
        <v>724</v>
      </c>
      <c r="AB411" t="s">
        <v>48</v>
      </c>
      <c r="AC411">
        <v>9446.5</v>
      </c>
      <c r="AD411">
        <v>0</v>
      </c>
      <c r="AE411" t="s">
        <v>48</v>
      </c>
      <c r="AF411" t="s">
        <v>49</v>
      </c>
    </row>
    <row r="412" spans="1:32" x14ac:dyDescent="0.35">
      <c r="A412" t="s">
        <v>575</v>
      </c>
      <c r="B412" t="s">
        <v>576</v>
      </c>
      <c r="C412" t="s">
        <v>577</v>
      </c>
      <c r="D412" t="s">
        <v>44</v>
      </c>
      <c r="E412" t="s">
        <v>29</v>
      </c>
      <c r="F412">
        <v>358</v>
      </c>
      <c r="G412">
        <v>17</v>
      </c>
      <c r="H412">
        <v>4</v>
      </c>
      <c r="I412">
        <v>2023</v>
      </c>
      <c r="J412" t="s">
        <v>1871</v>
      </c>
      <c r="K412" t="s">
        <v>1247</v>
      </c>
      <c r="L412" t="s">
        <v>128</v>
      </c>
      <c r="M412" t="s">
        <v>408</v>
      </c>
      <c r="N412" t="s">
        <v>130</v>
      </c>
      <c r="O412" t="s">
        <v>33</v>
      </c>
      <c r="P412" t="s">
        <v>1248</v>
      </c>
      <c r="Q412" t="s">
        <v>1249</v>
      </c>
      <c r="R412">
        <v>1</v>
      </c>
      <c r="S412">
        <v>13495</v>
      </c>
      <c r="T412">
        <v>4048</v>
      </c>
      <c r="U412">
        <v>0</v>
      </c>
      <c r="V412">
        <v>9447</v>
      </c>
      <c r="W412" t="s">
        <v>566</v>
      </c>
      <c r="X412" t="s">
        <v>55</v>
      </c>
      <c r="Y412" t="s">
        <v>37</v>
      </c>
      <c r="Z412">
        <v>5077.3622033898309</v>
      </c>
      <c r="AA412" t="s">
        <v>724</v>
      </c>
      <c r="AB412" t="s">
        <v>48</v>
      </c>
      <c r="AC412">
        <v>9446.5</v>
      </c>
      <c r="AD412">
        <v>0</v>
      </c>
      <c r="AE412" t="s">
        <v>48</v>
      </c>
      <c r="AF412" t="s">
        <v>49</v>
      </c>
    </row>
    <row r="413" spans="1:32" x14ac:dyDescent="0.35">
      <c r="A413" t="s">
        <v>113</v>
      </c>
      <c r="B413" t="s">
        <v>114</v>
      </c>
      <c r="C413" t="s">
        <v>115</v>
      </c>
      <c r="D413" t="s">
        <v>44</v>
      </c>
      <c r="E413" t="s">
        <v>29</v>
      </c>
      <c r="F413">
        <v>102</v>
      </c>
      <c r="G413">
        <v>18</v>
      </c>
      <c r="H413">
        <v>4</v>
      </c>
      <c r="I413">
        <v>2023</v>
      </c>
      <c r="J413" t="s">
        <v>1873</v>
      </c>
      <c r="K413" t="s">
        <v>1250</v>
      </c>
      <c r="L413" t="s">
        <v>128</v>
      </c>
      <c r="M413" t="s">
        <v>408</v>
      </c>
      <c r="N413" t="s">
        <v>130</v>
      </c>
      <c r="O413" t="s">
        <v>33</v>
      </c>
      <c r="P413" t="s">
        <v>452</v>
      </c>
      <c r="Q413" t="s">
        <v>453</v>
      </c>
      <c r="R413">
        <v>1</v>
      </c>
      <c r="S413">
        <v>13495</v>
      </c>
      <c r="T413">
        <v>5398</v>
      </c>
      <c r="U413">
        <v>0</v>
      </c>
      <c r="V413">
        <v>8097</v>
      </c>
      <c r="W413" t="s">
        <v>35</v>
      </c>
      <c r="X413" t="s">
        <v>55</v>
      </c>
      <c r="Y413" t="s">
        <v>37</v>
      </c>
      <c r="Z413">
        <v>4351.7944067796616</v>
      </c>
      <c r="AA413" t="s">
        <v>724</v>
      </c>
      <c r="AB413" t="s">
        <v>48</v>
      </c>
      <c r="AC413">
        <v>0</v>
      </c>
      <c r="AD413">
        <v>0</v>
      </c>
      <c r="AE413" t="s">
        <v>48</v>
      </c>
      <c r="AF413" t="s">
        <v>49</v>
      </c>
    </row>
    <row r="414" spans="1:32" x14ac:dyDescent="0.35">
      <c r="A414" t="s">
        <v>143</v>
      </c>
      <c r="B414" t="s">
        <v>144</v>
      </c>
      <c r="C414" t="s">
        <v>145</v>
      </c>
      <c r="D414" t="s">
        <v>44</v>
      </c>
      <c r="E414" t="s">
        <v>29</v>
      </c>
      <c r="F414">
        <v>60</v>
      </c>
      <c r="G414">
        <v>19</v>
      </c>
      <c r="H414">
        <v>4</v>
      </c>
      <c r="I414">
        <v>2023</v>
      </c>
      <c r="J414" t="s">
        <v>1882</v>
      </c>
      <c r="K414" t="s">
        <v>1251</v>
      </c>
      <c r="L414" t="s">
        <v>128</v>
      </c>
      <c r="M414" t="s">
        <v>408</v>
      </c>
      <c r="N414" t="s">
        <v>130</v>
      </c>
      <c r="O414" t="s">
        <v>33</v>
      </c>
      <c r="P414" t="s">
        <v>148</v>
      </c>
      <c r="Q414" t="s">
        <v>149</v>
      </c>
      <c r="R414">
        <v>1</v>
      </c>
      <c r="S414">
        <v>13495</v>
      </c>
      <c r="T414">
        <v>0</v>
      </c>
      <c r="U414">
        <v>0</v>
      </c>
      <c r="V414">
        <v>13495</v>
      </c>
      <c r="W414" t="s">
        <v>35</v>
      </c>
      <c r="X414" t="s">
        <v>47</v>
      </c>
      <c r="Y414" t="s">
        <v>37</v>
      </c>
      <c r="Z414">
        <v>7252.9906779661014</v>
      </c>
      <c r="AA414" t="s">
        <v>847</v>
      </c>
      <c r="AB414" t="s">
        <v>38</v>
      </c>
      <c r="AC414">
        <v>8097</v>
      </c>
      <c r="AD414">
        <v>0</v>
      </c>
      <c r="AE414" t="s">
        <v>38</v>
      </c>
      <c r="AF414" t="s">
        <v>49</v>
      </c>
    </row>
    <row r="415" spans="1:32" x14ac:dyDescent="0.35">
      <c r="A415" t="s">
        <v>704</v>
      </c>
      <c r="B415" t="s">
        <v>705</v>
      </c>
      <c r="C415" t="s">
        <v>706</v>
      </c>
      <c r="D415" t="s">
        <v>44</v>
      </c>
      <c r="E415" t="s">
        <v>29</v>
      </c>
      <c r="F415">
        <v>99</v>
      </c>
      <c r="G415">
        <v>19</v>
      </c>
      <c r="H415">
        <v>4</v>
      </c>
      <c r="I415">
        <v>2023</v>
      </c>
      <c r="J415" t="s">
        <v>1882</v>
      </c>
      <c r="K415" t="s">
        <v>1252</v>
      </c>
      <c r="L415" t="s">
        <v>128</v>
      </c>
      <c r="M415" t="s">
        <v>408</v>
      </c>
      <c r="N415" t="s">
        <v>130</v>
      </c>
      <c r="O415" t="s">
        <v>33</v>
      </c>
      <c r="P415" t="s">
        <v>107</v>
      </c>
      <c r="Q415" t="s">
        <v>108</v>
      </c>
      <c r="R415">
        <v>1</v>
      </c>
      <c r="S415">
        <v>13495</v>
      </c>
      <c r="T415">
        <v>5398</v>
      </c>
      <c r="U415">
        <v>250</v>
      </c>
      <c r="V415">
        <v>8097</v>
      </c>
      <c r="W415" t="s">
        <v>566</v>
      </c>
      <c r="X415" t="s">
        <v>55</v>
      </c>
      <c r="Y415" t="s">
        <v>37</v>
      </c>
      <c r="Z415">
        <v>4351.7944067796616</v>
      </c>
      <c r="AA415" t="s">
        <v>724</v>
      </c>
      <c r="AB415" t="s">
        <v>48</v>
      </c>
      <c r="AC415">
        <v>0</v>
      </c>
      <c r="AD415">
        <v>0</v>
      </c>
      <c r="AE415" t="s">
        <v>48</v>
      </c>
      <c r="AF415" t="s">
        <v>49</v>
      </c>
    </row>
    <row r="416" spans="1:32" x14ac:dyDescent="0.35">
      <c r="A416" t="s">
        <v>714</v>
      </c>
      <c r="B416" t="s">
        <v>715</v>
      </c>
      <c r="C416" t="s">
        <v>716</v>
      </c>
      <c r="D416" t="s">
        <v>44</v>
      </c>
      <c r="E416" t="s">
        <v>29</v>
      </c>
      <c r="F416">
        <v>117</v>
      </c>
      <c r="G416">
        <v>19</v>
      </c>
      <c r="H416">
        <v>4</v>
      </c>
      <c r="I416">
        <v>2023</v>
      </c>
      <c r="J416" t="s">
        <v>1882</v>
      </c>
      <c r="K416" t="s">
        <v>1253</v>
      </c>
      <c r="L416" t="s">
        <v>128</v>
      </c>
      <c r="M416" t="s">
        <v>408</v>
      </c>
      <c r="N416" t="s">
        <v>130</v>
      </c>
      <c r="O416" t="s">
        <v>33</v>
      </c>
      <c r="P416" t="s">
        <v>373</v>
      </c>
      <c r="Q416" t="s">
        <v>374</v>
      </c>
      <c r="R416">
        <v>1</v>
      </c>
      <c r="S416">
        <v>13495</v>
      </c>
      <c r="T416">
        <v>5398</v>
      </c>
      <c r="U416">
        <v>42</v>
      </c>
      <c r="V416">
        <v>8097</v>
      </c>
      <c r="W416" t="s">
        <v>566</v>
      </c>
      <c r="X416" t="s">
        <v>55</v>
      </c>
      <c r="Y416" t="s">
        <v>37</v>
      </c>
      <c r="Z416">
        <v>4351.7944067796616</v>
      </c>
      <c r="AA416" t="s">
        <v>724</v>
      </c>
      <c r="AB416" t="s">
        <v>48</v>
      </c>
      <c r="AC416">
        <v>0</v>
      </c>
      <c r="AD416">
        <v>0</v>
      </c>
      <c r="AE416" t="s">
        <v>48</v>
      </c>
      <c r="AF416" t="s">
        <v>49</v>
      </c>
    </row>
    <row r="417" spans="1:32" x14ac:dyDescent="0.35">
      <c r="A417" t="s">
        <v>568</v>
      </c>
      <c r="B417" t="s">
        <v>569</v>
      </c>
      <c r="C417" t="s">
        <v>570</v>
      </c>
      <c r="D417" t="s">
        <v>44</v>
      </c>
      <c r="E417" t="s">
        <v>29</v>
      </c>
      <c r="F417">
        <v>101</v>
      </c>
      <c r="G417">
        <v>20</v>
      </c>
      <c r="H417">
        <v>4</v>
      </c>
      <c r="I417">
        <v>2023</v>
      </c>
      <c r="J417" t="s">
        <v>1881</v>
      </c>
      <c r="K417" t="s">
        <v>1254</v>
      </c>
      <c r="L417" t="s">
        <v>128</v>
      </c>
      <c r="M417" t="s">
        <v>408</v>
      </c>
      <c r="N417" t="s">
        <v>130</v>
      </c>
      <c r="O417" t="s">
        <v>33</v>
      </c>
      <c r="P417" t="s">
        <v>263</v>
      </c>
      <c r="Q417" t="s">
        <v>264</v>
      </c>
      <c r="R417">
        <v>1</v>
      </c>
      <c r="S417">
        <v>13495</v>
      </c>
      <c r="T417">
        <v>1350</v>
      </c>
      <c r="U417">
        <v>850</v>
      </c>
      <c r="V417">
        <v>12145</v>
      </c>
      <c r="W417" t="s">
        <v>566</v>
      </c>
      <c r="X417" t="s">
        <v>55</v>
      </c>
      <c r="Y417" t="s">
        <v>37</v>
      </c>
      <c r="Z417">
        <v>6527.4228813559312</v>
      </c>
      <c r="AA417" t="s">
        <v>724</v>
      </c>
      <c r="AB417" t="s">
        <v>48</v>
      </c>
      <c r="AC417">
        <v>12145.5</v>
      </c>
      <c r="AD417">
        <v>0</v>
      </c>
      <c r="AE417" t="s">
        <v>48</v>
      </c>
      <c r="AF417" t="s">
        <v>49</v>
      </c>
    </row>
    <row r="418" spans="1:32" x14ac:dyDescent="0.35">
      <c r="A418" t="s">
        <v>585</v>
      </c>
      <c r="B418" t="s">
        <v>586</v>
      </c>
      <c r="C418" t="s">
        <v>587</v>
      </c>
      <c r="D418" t="s">
        <v>44</v>
      </c>
      <c r="E418" t="s">
        <v>29</v>
      </c>
      <c r="F418">
        <v>137</v>
      </c>
      <c r="G418">
        <v>20</v>
      </c>
      <c r="H418">
        <v>4</v>
      </c>
      <c r="I418">
        <v>2023</v>
      </c>
      <c r="J418" t="s">
        <v>1881</v>
      </c>
      <c r="K418" t="s">
        <v>1255</v>
      </c>
      <c r="L418" t="s">
        <v>128</v>
      </c>
      <c r="M418" t="s">
        <v>408</v>
      </c>
      <c r="N418" t="s">
        <v>130</v>
      </c>
      <c r="O418" t="s">
        <v>33</v>
      </c>
      <c r="P418" t="s">
        <v>107</v>
      </c>
      <c r="Q418" t="s">
        <v>108</v>
      </c>
      <c r="R418">
        <v>1</v>
      </c>
      <c r="S418">
        <v>13495</v>
      </c>
      <c r="T418">
        <v>5398</v>
      </c>
      <c r="U418">
        <v>0</v>
      </c>
      <c r="V418">
        <v>8097</v>
      </c>
      <c r="W418" t="s">
        <v>566</v>
      </c>
      <c r="X418" t="s">
        <v>55</v>
      </c>
      <c r="Y418" t="s">
        <v>37</v>
      </c>
      <c r="Z418">
        <v>4351.7944067796616</v>
      </c>
      <c r="AA418" t="s">
        <v>724</v>
      </c>
      <c r="AB418" t="s">
        <v>48</v>
      </c>
      <c r="AC418">
        <v>0</v>
      </c>
      <c r="AD418">
        <v>0</v>
      </c>
      <c r="AE418" t="s">
        <v>48</v>
      </c>
      <c r="AF418" t="s">
        <v>49</v>
      </c>
    </row>
    <row r="419" spans="1:32" x14ac:dyDescent="0.35">
      <c r="A419" t="s">
        <v>585</v>
      </c>
      <c r="B419" t="s">
        <v>586</v>
      </c>
      <c r="C419" t="s">
        <v>587</v>
      </c>
      <c r="D419" t="s">
        <v>44</v>
      </c>
      <c r="E419" t="s">
        <v>29</v>
      </c>
      <c r="F419">
        <v>138</v>
      </c>
      <c r="G419">
        <v>20</v>
      </c>
      <c r="H419">
        <v>4</v>
      </c>
      <c r="I419">
        <v>2023</v>
      </c>
      <c r="J419" t="s">
        <v>1881</v>
      </c>
      <c r="K419" t="s">
        <v>1256</v>
      </c>
      <c r="L419" t="s">
        <v>128</v>
      </c>
      <c r="M419" t="s">
        <v>408</v>
      </c>
      <c r="N419" t="s">
        <v>130</v>
      </c>
      <c r="O419" t="s">
        <v>33</v>
      </c>
      <c r="P419" t="s">
        <v>1257</v>
      </c>
      <c r="Q419" t="s">
        <v>455</v>
      </c>
      <c r="R419">
        <v>1</v>
      </c>
      <c r="S419">
        <v>13495</v>
      </c>
      <c r="T419">
        <v>5398</v>
      </c>
      <c r="U419">
        <v>0</v>
      </c>
      <c r="V419">
        <v>8097</v>
      </c>
      <c r="W419" t="s">
        <v>566</v>
      </c>
      <c r="X419" t="s">
        <v>55</v>
      </c>
      <c r="Y419" t="s">
        <v>37</v>
      </c>
      <c r="Z419">
        <v>4351.7944067796616</v>
      </c>
      <c r="AA419" t="s">
        <v>724</v>
      </c>
      <c r="AB419" t="s">
        <v>48</v>
      </c>
      <c r="AC419">
        <v>0</v>
      </c>
      <c r="AD419">
        <v>0</v>
      </c>
      <c r="AE419" t="s">
        <v>48</v>
      </c>
      <c r="AF419" t="s">
        <v>49</v>
      </c>
    </row>
    <row r="420" spans="1:32" x14ac:dyDescent="0.35">
      <c r="A420" t="s">
        <v>575</v>
      </c>
      <c r="B420" t="s">
        <v>576</v>
      </c>
      <c r="C420" t="s">
        <v>577</v>
      </c>
      <c r="D420" t="s">
        <v>44</v>
      </c>
      <c r="E420" t="s">
        <v>29</v>
      </c>
      <c r="F420">
        <v>394</v>
      </c>
      <c r="G420">
        <v>20</v>
      </c>
      <c r="H420">
        <v>4</v>
      </c>
      <c r="I420">
        <v>2023</v>
      </c>
      <c r="J420" t="s">
        <v>1881</v>
      </c>
      <c r="K420" t="s">
        <v>1258</v>
      </c>
      <c r="L420" t="s">
        <v>128</v>
      </c>
      <c r="M420" t="s">
        <v>408</v>
      </c>
      <c r="N420" t="s">
        <v>130</v>
      </c>
      <c r="O420" t="s">
        <v>33</v>
      </c>
      <c r="P420" t="s">
        <v>478</v>
      </c>
      <c r="Q420" t="s">
        <v>479</v>
      </c>
      <c r="R420">
        <v>1</v>
      </c>
      <c r="S420">
        <v>13495</v>
      </c>
      <c r="T420">
        <v>0</v>
      </c>
      <c r="U420">
        <v>2700</v>
      </c>
      <c r="V420">
        <v>13495</v>
      </c>
      <c r="W420" t="s">
        <v>566</v>
      </c>
      <c r="X420" t="s">
        <v>55</v>
      </c>
      <c r="Y420" t="s">
        <v>37</v>
      </c>
      <c r="Z420">
        <v>7252.9906779661014</v>
      </c>
      <c r="AA420" t="s">
        <v>724</v>
      </c>
      <c r="AB420" t="s">
        <v>38</v>
      </c>
      <c r="AC420">
        <v>0</v>
      </c>
      <c r="AD420">
        <v>0</v>
      </c>
      <c r="AE420" t="s">
        <v>38</v>
      </c>
      <c r="AF420" t="s">
        <v>49</v>
      </c>
    </row>
    <row r="421" spans="1:32" x14ac:dyDescent="0.35">
      <c r="A421" t="s">
        <v>113</v>
      </c>
      <c r="B421" t="s">
        <v>114</v>
      </c>
      <c r="C421" t="s">
        <v>115</v>
      </c>
      <c r="D421" t="s">
        <v>44</v>
      </c>
      <c r="E421" t="s">
        <v>29</v>
      </c>
      <c r="F421">
        <v>116</v>
      </c>
      <c r="G421">
        <v>20</v>
      </c>
      <c r="H421">
        <v>4</v>
      </c>
      <c r="I421">
        <v>2023</v>
      </c>
      <c r="J421" t="s">
        <v>1881</v>
      </c>
      <c r="K421" t="s">
        <v>1259</v>
      </c>
      <c r="L421" t="s">
        <v>128</v>
      </c>
      <c r="M421" t="s">
        <v>408</v>
      </c>
      <c r="N421" t="s">
        <v>130</v>
      </c>
      <c r="O421" t="s">
        <v>33</v>
      </c>
      <c r="P421" t="s">
        <v>478</v>
      </c>
      <c r="Q421" t="s">
        <v>479</v>
      </c>
      <c r="R421">
        <v>1</v>
      </c>
      <c r="S421">
        <v>13495</v>
      </c>
      <c r="T421">
        <v>0</v>
      </c>
      <c r="U421">
        <v>0</v>
      </c>
      <c r="V421">
        <v>13495</v>
      </c>
      <c r="W421" t="s">
        <v>35</v>
      </c>
      <c r="X421" t="s">
        <v>55</v>
      </c>
      <c r="Y421" t="s">
        <v>37</v>
      </c>
      <c r="Z421">
        <v>7252.9906779661014</v>
      </c>
      <c r="AA421" t="s">
        <v>724</v>
      </c>
      <c r="AB421" t="s">
        <v>38</v>
      </c>
      <c r="AC421">
        <v>0</v>
      </c>
      <c r="AD421">
        <v>0</v>
      </c>
      <c r="AE421" t="s">
        <v>38</v>
      </c>
      <c r="AF421" t="s">
        <v>49</v>
      </c>
    </row>
    <row r="422" spans="1:32" x14ac:dyDescent="0.35">
      <c r="A422" t="s">
        <v>704</v>
      </c>
      <c r="B422" t="s">
        <v>705</v>
      </c>
      <c r="C422" t="s">
        <v>706</v>
      </c>
      <c r="D422" t="s">
        <v>44</v>
      </c>
      <c r="E422" t="s">
        <v>29</v>
      </c>
      <c r="F422">
        <v>105</v>
      </c>
      <c r="G422">
        <v>21</v>
      </c>
      <c r="H422">
        <v>4</v>
      </c>
      <c r="I422">
        <v>2023</v>
      </c>
      <c r="J422" t="s">
        <v>1877</v>
      </c>
      <c r="K422" t="s">
        <v>1260</v>
      </c>
      <c r="L422" t="s">
        <v>128</v>
      </c>
      <c r="M422" t="s">
        <v>408</v>
      </c>
      <c r="N422" t="s">
        <v>130</v>
      </c>
      <c r="O422" t="s">
        <v>33</v>
      </c>
      <c r="P422" t="s">
        <v>1261</v>
      </c>
      <c r="Q422" t="s">
        <v>1262</v>
      </c>
      <c r="R422">
        <v>1</v>
      </c>
      <c r="S422">
        <v>13495</v>
      </c>
      <c r="T422">
        <v>1350</v>
      </c>
      <c r="U422">
        <v>150</v>
      </c>
      <c r="V422">
        <v>12145</v>
      </c>
      <c r="W422" t="s">
        <v>566</v>
      </c>
      <c r="X422" t="s">
        <v>55</v>
      </c>
      <c r="Y422" t="s">
        <v>37</v>
      </c>
      <c r="Z422">
        <v>6527.4228813559312</v>
      </c>
      <c r="AA422" t="s">
        <v>724</v>
      </c>
      <c r="AB422" t="s">
        <v>48</v>
      </c>
      <c r="AC422">
        <v>12145.5</v>
      </c>
      <c r="AD422">
        <v>0</v>
      </c>
      <c r="AE422" t="s">
        <v>48</v>
      </c>
      <c r="AF422" t="s">
        <v>49</v>
      </c>
    </row>
    <row r="423" spans="1:32" x14ac:dyDescent="0.35">
      <c r="A423" t="s">
        <v>825</v>
      </c>
      <c r="B423" t="s">
        <v>826</v>
      </c>
      <c r="C423" t="s">
        <v>827</v>
      </c>
      <c r="D423" t="s">
        <v>44</v>
      </c>
      <c r="E423" t="s">
        <v>29</v>
      </c>
      <c r="F423">
        <v>51</v>
      </c>
      <c r="G423">
        <v>21</v>
      </c>
      <c r="H423">
        <v>4</v>
      </c>
      <c r="I423">
        <v>2023</v>
      </c>
      <c r="J423" t="s">
        <v>1877</v>
      </c>
      <c r="K423" t="s">
        <v>1263</v>
      </c>
      <c r="L423" t="s">
        <v>128</v>
      </c>
      <c r="M423" t="s">
        <v>408</v>
      </c>
      <c r="N423" t="s">
        <v>130</v>
      </c>
      <c r="O423" t="s">
        <v>33</v>
      </c>
      <c r="P423" t="s">
        <v>1261</v>
      </c>
      <c r="Q423" t="s">
        <v>1262</v>
      </c>
      <c r="R423">
        <v>1</v>
      </c>
      <c r="S423">
        <v>13495</v>
      </c>
      <c r="T423">
        <v>0</v>
      </c>
      <c r="U423">
        <v>0</v>
      </c>
      <c r="V423">
        <v>13495</v>
      </c>
      <c r="W423" t="s">
        <v>566</v>
      </c>
      <c r="X423" t="s">
        <v>55</v>
      </c>
      <c r="Y423" t="s">
        <v>37</v>
      </c>
      <c r="Z423">
        <v>7252.9906779661014</v>
      </c>
      <c r="AA423" t="s">
        <v>724</v>
      </c>
      <c r="AB423" t="s">
        <v>38</v>
      </c>
      <c r="AC423">
        <v>12145.5</v>
      </c>
      <c r="AD423">
        <v>0</v>
      </c>
      <c r="AE423" t="s">
        <v>38</v>
      </c>
      <c r="AF423" t="s">
        <v>49</v>
      </c>
    </row>
    <row r="424" spans="1:32" x14ac:dyDescent="0.35">
      <c r="A424" t="s">
        <v>25</v>
      </c>
      <c r="B424" t="s">
        <v>26</v>
      </c>
      <c r="C424" t="s">
        <v>27</v>
      </c>
      <c r="D424" t="s">
        <v>44</v>
      </c>
      <c r="E424" t="s">
        <v>29</v>
      </c>
      <c r="F424">
        <v>236</v>
      </c>
      <c r="G424">
        <v>22</v>
      </c>
      <c r="H424">
        <v>4</v>
      </c>
      <c r="I424">
        <v>2023</v>
      </c>
      <c r="J424" t="s">
        <v>1887</v>
      </c>
      <c r="K424" t="s">
        <v>1264</v>
      </c>
      <c r="L424" t="s">
        <v>128</v>
      </c>
      <c r="M424" t="s">
        <v>408</v>
      </c>
      <c r="N424" t="s">
        <v>130</v>
      </c>
      <c r="O424" t="s">
        <v>33</v>
      </c>
      <c r="P424" t="s">
        <v>501</v>
      </c>
      <c r="Q424" t="s">
        <v>122</v>
      </c>
      <c r="R424">
        <v>1</v>
      </c>
      <c r="S424">
        <v>13495</v>
      </c>
      <c r="T424">
        <v>1350</v>
      </c>
      <c r="U424">
        <v>0</v>
      </c>
      <c r="V424">
        <v>12145</v>
      </c>
      <c r="W424" t="s">
        <v>35</v>
      </c>
      <c r="X424" t="s">
        <v>55</v>
      </c>
      <c r="Y424" t="s">
        <v>37</v>
      </c>
      <c r="Z424">
        <v>6527.4228813559312</v>
      </c>
      <c r="AA424" t="s">
        <v>724</v>
      </c>
      <c r="AB424" t="s">
        <v>48</v>
      </c>
      <c r="AC424">
        <v>12145.5</v>
      </c>
      <c r="AD424">
        <v>0</v>
      </c>
      <c r="AE424" t="s">
        <v>48</v>
      </c>
      <c r="AF424" t="s">
        <v>49</v>
      </c>
    </row>
    <row r="425" spans="1:32" x14ac:dyDescent="0.35">
      <c r="A425" t="s">
        <v>678</v>
      </c>
      <c r="B425" t="s">
        <v>679</v>
      </c>
      <c r="C425" t="s">
        <v>680</v>
      </c>
      <c r="D425" t="s">
        <v>44</v>
      </c>
      <c r="E425" t="s">
        <v>29</v>
      </c>
      <c r="F425">
        <v>125</v>
      </c>
      <c r="G425">
        <v>22</v>
      </c>
      <c r="H425">
        <v>4</v>
      </c>
      <c r="I425">
        <v>2023</v>
      </c>
      <c r="J425" t="s">
        <v>1887</v>
      </c>
      <c r="K425" t="s">
        <v>1265</v>
      </c>
      <c r="L425" t="s">
        <v>128</v>
      </c>
      <c r="M425" t="s">
        <v>408</v>
      </c>
      <c r="N425" t="s">
        <v>130</v>
      </c>
      <c r="O425" t="s">
        <v>33</v>
      </c>
      <c r="P425" t="s">
        <v>183</v>
      </c>
      <c r="Q425" t="s">
        <v>184</v>
      </c>
      <c r="R425">
        <v>1</v>
      </c>
      <c r="S425">
        <v>13495</v>
      </c>
      <c r="T425">
        <v>0</v>
      </c>
      <c r="U425">
        <v>500</v>
      </c>
      <c r="V425">
        <v>13495</v>
      </c>
      <c r="W425" t="s">
        <v>566</v>
      </c>
      <c r="X425" t="s">
        <v>55</v>
      </c>
      <c r="Y425" t="s">
        <v>37</v>
      </c>
      <c r="Z425">
        <v>7252.9906779661014</v>
      </c>
      <c r="AA425" t="s">
        <v>724</v>
      </c>
      <c r="AB425" t="s">
        <v>38</v>
      </c>
      <c r="AC425">
        <v>0</v>
      </c>
      <c r="AD425">
        <v>0</v>
      </c>
      <c r="AE425" t="s">
        <v>38</v>
      </c>
      <c r="AF425" t="s">
        <v>49</v>
      </c>
    </row>
    <row r="426" spans="1:32" x14ac:dyDescent="0.35">
      <c r="A426" t="s">
        <v>704</v>
      </c>
      <c r="B426" t="s">
        <v>705</v>
      </c>
      <c r="C426" t="s">
        <v>706</v>
      </c>
      <c r="D426" t="s">
        <v>44</v>
      </c>
      <c r="E426" t="s">
        <v>29</v>
      </c>
      <c r="F426">
        <v>114</v>
      </c>
      <c r="G426">
        <v>22</v>
      </c>
      <c r="H426">
        <v>4</v>
      </c>
      <c r="I426">
        <v>2023</v>
      </c>
      <c r="J426" t="s">
        <v>1887</v>
      </c>
      <c r="K426" t="s">
        <v>1266</v>
      </c>
      <c r="L426" t="s">
        <v>128</v>
      </c>
      <c r="M426" t="s">
        <v>408</v>
      </c>
      <c r="N426" t="s">
        <v>130</v>
      </c>
      <c r="O426" t="s">
        <v>33</v>
      </c>
      <c r="P426" t="s">
        <v>373</v>
      </c>
      <c r="Q426" t="s">
        <v>374</v>
      </c>
      <c r="R426">
        <v>1</v>
      </c>
      <c r="S426">
        <v>13495</v>
      </c>
      <c r="T426">
        <v>5398</v>
      </c>
      <c r="U426">
        <v>0</v>
      </c>
      <c r="V426">
        <v>8097</v>
      </c>
      <c r="W426" t="s">
        <v>566</v>
      </c>
      <c r="X426" t="s">
        <v>55</v>
      </c>
      <c r="Y426" t="s">
        <v>37</v>
      </c>
      <c r="Z426">
        <v>4351.7944067796616</v>
      </c>
      <c r="AA426" t="s">
        <v>724</v>
      </c>
      <c r="AB426" t="s">
        <v>48</v>
      </c>
      <c r="AC426">
        <v>0</v>
      </c>
      <c r="AD426">
        <v>0</v>
      </c>
      <c r="AE426" t="s">
        <v>48</v>
      </c>
      <c r="AF426" t="s">
        <v>49</v>
      </c>
    </row>
    <row r="427" spans="1:32" x14ac:dyDescent="0.35">
      <c r="A427" t="s">
        <v>25</v>
      </c>
      <c r="B427" t="s">
        <v>26</v>
      </c>
      <c r="C427" t="s">
        <v>27</v>
      </c>
      <c r="D427" t="s">
        <v>44</v>
      </c>
      <c r="E427" t="s">
        <v>29</v>
      </c>
      <c r="F427">
        <v>272</v>
      </c>
      <c r="G427">
        <v>23</v>
      </c>
      <c r="H427">
        <v>4</v>
      </c>
      <c r="I427">
        <v>2023</v>
      </c>
      <c r="J427" t="s">
        <v>1874</v>
      </c>
      <c r="K427" t="s">
        <v>1267</v>
      </c>
      <c r="L427" t="s">
        <v>128</v>
      </c>
      <c r="M427" t="s">
        <v>515</v>
      </c>
      <c r="N427" t="s">
        <v>130</v>
      </c>
      <c r="O427" t="s">
        <v>33</v>
      </c>
      <c r="P427" t="s">
        <v>529</v>
      </c>
      <c r="Q427" t="s">
        <v>479</v>
      </c>
      <c r="R427">
        <v>1</v>
      </c>
      <c r="S427">
        <v>13495</v>
      </c>
      <c r="T427">
        <v>0</v>
      </c>
      <c r="U427">
        <v>0</v>
      </c>
      <c r="V427">
        <v>13495</v>
      </c>
      <c r="W427" t="s">
        <v>35</v>
      </c>
      <c r="X427" t="s">
        <v>55</v>
      </c>
      <c r="Y427" t="s">
        <v>37</v>
      </c>
      <c r="Z427">
        <v>7252.9906779661014</v>
      </c>
      <c r="AA427" t="s">
        <v>724</v>
      </c>
      <c r="AB427" t="s">
        <v>38</v>
      </c>
      <c r="AC427">
        <v>0</v>
      </c>
      <c r="AD427">
        <v>0</v>
      </c>
      <c r="AE427" t="s">
        <v>38</v>
      </c>
      <c r="AF427" t="s">
        <v>49</v>
      </c>
    </row>
    <row r="428" spans="1:32" x14ac:dyDescent="0.35">
      <c r="A428" t="s">
        <v>63</v>
      </c>
      <c r="B428" t="s">
        <v>64</v>
      </c>
      <c r="C428" t="s">
        <v>65</v>
      </c>
      <c r="D428" t="s">
        <v>50</v>
      </c>
      <c r="E428" t="s">
        <v>29</v>
      </c>
      <c r="F428">
        <v>24</v>
      </c>
      <c r="G428">
        <v>4</v>
      </c>
      <c r="H428">
        <v>4</v>
      </c>
      <c r="I428">
        <v>2023</v>
      </c>
      <c r="J428" t="s">
        <v>1889</v>
      </c>
      <c r="K428" t="s">
        <v>1280</v>
      </c>
      <c r="L428" t="s">
        <v>128</v>
      </c>
      <c r="M428" t="s">
        <v>129</v>
      </c>
      <c r="N428" t="s">
        <v>130</v>
      </c>
      <c r="O428" t="s">
        <v>33</v>
      </c>
      <c r="P428" t="s">
        <v>167</v>
      </c>
      <c r="Q428" t="s">
        <v>168</v>
      </c>
      <c r="R428">
        <v>1</v>
      </c>
      <c r="S428">
        <v>12995</v>
      </c>
      <c r="T428">
        <v>0</v>
      </c>
      <c r="U428">
        <v>0</v>
      </c>
      <c r="V428">
        <v>12995</v>
      </c>
      <c r="W428" t="s">
        <v>35</v>
      </c>
      <c r="X428" t="s">
        <v>53</v>
      </c>
      <c r="Y428" t="s">
        <v>37</v>
      </c>
      <c r="Z428">
        <v>6984.2618644067788</v>
      </c>
      <c r="AA428" t="s">
        <v>722</v>
      </c>
      <c r="AB428" t="s">
        <v>38</v>
      </c>
      <c r="AC428">
        <v>0</v>
      </c>
      <c r="AD428">
        <v>7797</v>
      </c>
      <c r="AE428" t="s">
        <v>38</v>
      </c>
      <c r="AF428" t="s">
        <v>49</v>
      </c>
    </row>
    <row r="429" spans="1:32" x14ac:dyDescent="0.35">
      <c r="A429" t="s">
        <v>825</v>
      </c>
      <c r="B429" t="s">
        <v>826</v>
      </c>
      <c r="C429" t="s">
        <v>827</v>
      </c>
      <c r="D429" t="s">
        <v>50</v>
      </c>
      <c r="E429" t="s">
        <v>29</v>
      </c>
      <c r="F429">
        <v>56</v>
      </c>
      <c r="G429">
        <v>22</v>
      </c>
      <c r="H429">
        <v>4</v>
      </c>
      <c r="I429">
        <v>2023</v>
      </c>
      <c r="J429" t="s">
        <v>1887</v>
      </c>
      <c r="K429" t="s">
        <v>1281</v>
      </c>
      <c r="L429" t="s">
        <v>128</v>
      </c>
      <c r="M429" t="s">
        <v>408</v>
      </c>
      <c r="N429" t="s">
        <v>130</v>
      </c>
      <c r="O429" t="s">
        <v>33</v>
      </c>
      <c r="P429" t="s">
        <v>1278</v>
      </c>
      <c r="Q429" t="s">
        <v>1279</v>
      </c>
      <c r="R429">
        <v>1</v>
      </c>
      <c r="S429">
        <v>12995</v>
      </c>
      <c r="T429">
        <v>3898</v>
      </c>
      <c r="U429">
        <v>0</v>
      </c>
      <c r="V429">
        <v>9097</v>
      </c>
      <c r="W429" t="s">
        <v>566</v>
      </c>
      <c r="X429" t="s">
        <v>53</v>
      </c>
      <c r="Y429" t="s">
        <v>37</v>
      </c>
      <c r="Z429">
        <v>4889.2520338983049</v>
      </c>
      <c r="AA429" t="s">
        <v>722</v>
      </c>
      <c r="AB429" t="s">
        <v>48</v>
      </c>
      <c r="AC429">
        <v>9096.5</v>
      </c>
      <c r="AD429">
        <v>0</v>
      </c>
      <c r="AE429" t="s">
        <v>48</v>
      </c>
      <c r="AF429" t="s">
        <v>49</v>
      </c>
    </row>
    <row r="430" spans="1:32" x14ac:dyDescent="0.35">
      <c r="A430" t="s">
        <v>25</v>
      </c>
      <c r="B430" t="s">
        <v>26</v>
      </c>
      <c r="C430" t="s">
        <v>27</v>
      </c>
      <c r="D430" t="s">
        <v>44</v>
      </c>
      <c r="E430" t="s">
        <v>29</v>
      </c>
      <c r="F430">
        <v>34</v>
      </c>
      <c r="G430">
        <v>2</v>
      </c>
      <c r="H430">
        <v>4</v>
      </c>
      <c r="I430">
        <v>2023</v>
      </c>
      <c r="J430" t="s">
        <v>1888</v>
      </c>
      <c r="K430" t="s">
        <v>1307</v>
      </c>
      <c r="L430" t="s">
        <v>128</v>
      </c>
      <c r="M430" t="s">
        <v>129</v>
      </c>
      <c r="N430" t="s">
        <v>130</v>
      </c>
      <c r="O430" t="s">
        <v>33</v>
      </c>
      <c r="P430" t="s">
        <v>131</v>
      </c>
      <c r="Q430" t="s">
        <v>132</v>
      </c>
      <c r="R430">
        <v>1</v>
      </c>
      <c r="S430">
        <v>12495</v>
      </c>
      <c r="T430">
        <v>0</v>
      </c>
      <c r="U430">
        <v>0</v>
      </c>
      <c r="V430">
        <v>12495</v>
      </c>
      <c r="W430" t="s">
        <v>35</v>
      </c>
      <c r="X430" t="s">
        <v>55</v>
      </c>
      <c r="Y430" t="s">
        <v>37</v>
      </c>
      <c r="Z430">
        <v>6715.5330508474572</v>
      </c>
      <c r="AA430" t="s">
        <v>724</v>
      </c>
      <c r="AB430" t="s">
        <v>38</v>
      </c>
      <c r="AC430">
        <v>0</v>
      </c>
      <c r="AD430">
        <v>0</v>
      </c>
      <c r="AE430" t="s">
        <v>38</v>
      </c>
      <c r="AF430" t="s">
        <v>49</v>
      </c>
    </row>
    <row r="431" spans="1:32" x14ac:dyDescent="0.35">
      <c r="A431" t="s">
        <v>25</v>
      </c>
      <c r="B431" t="s">
        <v>26</v>
      </c>
      <c r="C431" t="s">
        <v>27</v>
      </c>
      <c r="D431" t="s">
        <v>44</v>
      </c>
      <c r="E431" t="s">
        <v>29</v>
      </c>
      <c r="F431">
        <v>40</v>
      </c>
      <c r="G431">
        <v>2</v>
      </c>
      <c r="H431">
        <v>4</v>
      </c>
      <c r="I431">
        <v>2023</v>
      </c>
      <c r="J431" t="s">
        <v>1888</v>
      </c>
      <c r="K431" t="s">
        <v>1308</v>
      </c>
      <c r="L431" t="s">
        <v>128</v>
      </c>
      <c r="M431" t="s">
        <v>129</v>
      </c>
      <c r="N431" t="s">
        <v>130</v>
      </c>
      <c r="O431" t="s">
        <v>33</v>
      </c>
      <c r="P431" t="s">
        <v>133</v>
      </c>
      <c r="Q431" t="s">
        <v>134</v>
      </c>
      <c r="R431">
        <v>1</v>
      </c>
      <c r="S431">
        <v>12495</v>
      </c>
      <c r="T431">
        <v>0</v>
      </c>
      <c r="U431">
        <v>0</v>
      </c>
      <c r="V431">
        <v>12495</v>
      </c>
      <c r="W431" t="s">
        <v>35</v>
      </c>
      <c r="X431" t="s">
        <v>55</v>
      </c>
      <c r="Y431" t="s">
        <v>37</v>
      </c>
      <c r="Z431">
        <v>6715.5330508474572</v>
      </c>
      <c r="AA431" t="s">
        <v>724</v>
      </c>
      <c r="AB431" t="s">
        <v>38</v>
      </c>
      <c r="AC431">
        <v>0</v>
      </c>
      <c r="AD431">
        <v>0</v>
      </c>
      <c r="AE431" t="s">
        <v>38</v>
      </c>
      <c r="AF431" t="s">
        <v>49</v>
      </c>
    </row>
    <row r="432" spans="1:32" x14ac:dyDescent="0.35">
      <c r="A432" t="s">
        <v>63</v>
      </c>
      <c r="B432" t="s">
        <v>64</v>
      </c>
      <c r="C432" t="s">
        <v>65</v>
      </c>
      <c r="D432" t="s">
        <v>44</v>
      </c>
      <c r="E432" t="s">
        <v>29</v>
      </c>
      <c r="F432">
        <v>7</v>
      </c>
      <c r="G432">
        <v>2</v>
      </c>
      <c r="H432">
        <v>4</v>
      </c>
      <c r="I432">
        <v>2023</v>
      </c>
      <c r="J432" t="s">
        <v>1888</v>
      </c>
      <c r="K432" t="s">
        <v>1309</v>
      </c>
      <c r="L432" t="s">
        <v>128</v>
      </c>
      <c r="M432" t="s">
        <v>129</v>
      </c>
      <c r="N432" t="s">
        <v>130</v>
      </c>
      <c r="O432" t="s">
        <v>33</v>
      </c>
      <c r="P432" t="s">
        <v>133</v>
      </c>
      <c r="Q432" t="s">
        <v>134</v>
      </c>
      <c r="R432">
        <v>1</v>
      </c>
      <c r="S432">
        <v>12495</v>
      </c>
      <c r="T432">
        <v>0</v>
      </c>
      <c r="U432">
        <v>0</v>
      </c>
      <c r="V432">
        <v>12495</v>
      </c>
      <c r="W432" t="s">
        <v>35</v>
      </c>
      <c r="X432" t="s">
        <v>55</v>
      </c>
      <c r="Y432" t="s">
        <v>37</v>
      </c>
      <c r="Z432">
        <v>6715.5330508474572</v>
      </c>
      <c r="AA432" t="s">
        <v>724</v>
      </c>
      <c r="AB432" t="s">
        <v>38</v>
      </c>
      <c r="AC432">
        <v>0</v>
      </c>
      <c r="AD432">
        <v>0</v>
      </c>
      <c r="AE432" t="s">
        <v>38</v>
      </c>
      <c r="AF432" t="s">
        <v>49</v>
      </c>
    </row>
    <row r="433" spans="1:32" x14ac:dyDescent="0.35">
      <c r="A433" t="s">
        <v>561</v>
      </c>
      <c r="B433" t="s">
        <v>562</v>
      </c>
      <c r="C433" t="s">
        <v>563</v>
      </c>
      <c r="D433" t="s">
        <v>44</v>
      </c>
      <c r="E433" t="s">
        <v>29</v>
      </c>
      <c r="F433">
        <v>22</v>
      </c>
      <c r="G433">
        <v>2</v>
      </c>
      <c r="H433">
        <v>4</v>
      </c>
      <c r="I433">
        <v>2023</v>
      </c>
      <c r="J433" t="s">
        <v>1888</v>
      </c>
      <c r="K433" t="s">
        <v>1310</v>
      </c>
      <c r="L433" t="s">
        <v>128</v>
      </c>
      <c r="M433" t="s">
        <v>129</v>
      </c>
      <c r="N433" t="s">
        <v>130</v>
      </c>
      <c r="O433" t="s">
        <v>33</v>
      </c>
      <c r="P433" t="s">
        <v>513</v>
      </c>
      <c r="Q433" t="s">
        <v>514</v>
      </c>
      <c r="R433">
        <v>1</v>
      </c>
      <c r="S433">
        <v>12495</v>
      </c>
      <c r="T433">
        <v>0</v>
      </c>
      <c r="U433">
        <v>1250</v>
      </c>
      <c r="V433">
        <v>12495</v>
      </c>
      <c r="W433" t="s">
        <v>566</v>
      </c>
      <c r="X433" t="s">
        <v>55</v>
      </c>
      <c r="Y433" t="s">
        <v>37</v>
      </c>
      <c r="Z433">
        <v>6715.5330508474572</v>
      </c>
      <c r="AA433" t="s">
        <v>724</v>
      </c>
      <c r="AB433" t="s">
        <v>38</v>
      </c>
      <c r="AC433">
        <v>0</v>
      </c>
      <c r="AD433">
        <v>0</v>
      </c>
      <c r="AE433" t="s">
        <v>38</v>
      </c>
      <c r="AF433" t="s">
        <v>49</v>
      </c>
    </row>
    <row r="434" spans="1:32" x14ac:dyDescent="0.35">
      <c r="A434" t="s">
        <v>585</v>
      </c>
      <c r="B434" t="s">
        <v>586</v>
      </c>
      <c r="C434" t="s">
        <v>587</v>
      </c>
      <c r="D434" t="s">
        <v>44</v>
      </c>
      <c r="E434" t="s">
        <v>29</v>
      </c>
      <c r="F434">
        <v>5</v>
      </c>
      <c r="G434">
        <v>2</v>
      </c>
      <c r="H434">
        <v>4</v>
      </c>
      <c r="I434">
        <v>2023</v>
      </c>
      <c r="J434" t="s">
        <v>1888</v>
      </c>
      <c r="K434" t="s">
        <v>1311</v>
      </c>
      <c r="L434" t="s">
        <v>128</v>
      </c>
      <c r="M434" t="s">
        <v>129</v>
      </c>
      <c r="N434" t="s">
        <v>130</v>
      </c>
      <c r="O434" t="s">
        <v>33</v>
      </c>
      <c r="P434" t="s">
        <v>1312</v>
      </c>
      <c r="Q434" t="s">
        <v>1313</v>
      </c>
      <c r="R434">
        <v>1</v>
      </c>
      <c r="S434">
        <v>12495</v>
      </c>
      <c r="T434">
        <v>0</v>
      </c>
      <c r="U434">
        <v>0</v>
      </c>
      <c r="V434">
        <v>12495</v>
      </c>
      <c r="W434" t="s">
        <v>566</v>
      </c>
      <c r="X434" t="s">
        <v>55</v>
      </c>
      <c r="Y434" t="s">
        <v>37</v>
      </c>
      <c r="Z434">
        <v>6715.5330508474572</v>
      </c>
      <c r="AA434" t="s">
        <v>724</v>
      </c>
      <c r="AB434" t="s">
        <v>38</v>
      </c>
      <c r="AC434">
        <v>11245.5</v>
      </c>
      <c r="AD434">
        <v>0</v>
      </c>
      <c r="AE434" t="s">
        <v>38</v>
      </c>
      <c r="AF434" t="s">
        <v>49</v>
      </c>
    </row>
    <row r="435" spans="1:32" x14ac:dyDescent="0.35">
      <c r="A435" t="s">
        <v>1052</v>
      </c>
      <c r="B435" t="s">
        <v>1053</v>
      </c>
      <c r="C435" t="s">
        <v>1054</v>
      </c>
      <c r="D435" t="s">
        <v>44</v>
      </c>
      <c r="E435" t="s">
        <v>29</v>
      </c>
      <c r="F435">
        <v>3</v>
      </c>
      <c r="G435">
        <v>3</v>
      </c>
      <c r="H435">
        <v>4</v>
      </c>
      <c r="I435">
        <v>2023</v>
      </c>
      <c r="J435" t="s">
        <v>1885</v>
      </c>
      <c r="K435" t="s">
        <v>1314</v>
      </c>
      <c r="L435" t="s">
        <v>128</v>
      </c>
      <c r="M435" t="s">
        <v>129</v>
      </c>
      <c r="N435" t="s">
        <v>130</v>
      </c>
      <c r="O435" t="s">
        <v>33</v>
      </c>
      <c r="P435" t="s">
        <v>1296</v>
      </c>
      <c r="Q435" t="s">
        <v>1297</v>
      </c>
      <c r="R435">
        <v>1</v>
      </c>
      <c r="S435">
        <v>12495</v>
      </c>
      <c r="T435">
        <v>0</v>
      </c>
      <c r="U435">
        <v>625</v>
      </c>
      <c r="V435">
        <v>12495</v>
      </c>
      <c r="W435" t="s">
        <v>566</v>
      </c>
      <c r="X435" t="s">
        <v>55</v>
      </c>
      <c r="Y435" t="s">
        <v>37</v>
      </c>
      <c r="Z435">
        <v>6715.5330508474572</v>
      </c>
      <c r="AA435" t="s">
        <v>724</v>
      </c>
      <c r="AB435" t="s">
        <v>38</v>
      </c>
      <c r="AC435">
        <v>0</v>
      </c>
      <c r="AD435">
        <v>0</v>
      </c>
      <c r="AE435" t="s">
        <v>38</v>
      </c>
      <c r="AF435" t="s">
        <v>49</v>
      </c>
    </row>
    <row r="436" spans="1:32" x14ac:dyDescent="0.35">
      <c r="A436" t="s">
        <v>97</v>
      </c>
      <c r="B436" t="s">
        <v>98</v>
      </c>
      <c r="C436" t="s">
        <v>99</v>
      </c>
      <c r="D436" t="s">
        <v>44</v>
      </c>
      <c r="E436" t="s">
        <v>29</v>
      </c>
      <c r="F436">
        <v>15</v>
      </c>
      <c r="G436">
        <v>3</v>
      </c>
      <c r="H436">
        <v>4</v>
      </c>
      <c r="I436">
        <v>2023</v>
      </c>
      <c r="J436" t="s">
        <v>1885</v>
      </c>
      <c r="K436" t="s">
        <v>1315</v>
      </c>
      <c r="L436" t="s">
        <v>128</v>
      </c>
      <c r="M436" t="s">
        <v>129</v>
      </c>
      <c r="N436" t="s">
        <v>130</v>
      </c>
      <c r="O436" t="s">
        <v>33</v>
      </c>
      <c r="P436" t="s">
        <v>158</v>
      </c>
      <c r="Q436" t="s">
        <v>158</v>
      </c>
      <c r="R436">
        <v>1</v>
      </c>
      <c r="S436">
        <v>12495</v>
      </c>
      <c r="T436">
        <v>0</v>
      </c>
      <c r="U436">
        <v>0</v>
      </c>
      <c r="V436">
        <v>12495</v>
      </c>
      <c r="W436" t="s">
        <v>35</v>
      </c>
      <c r="X436" t="s">
        <v>55</v>
      </c>
      <c r="Y436" t="s">
        <v>37</v>
      </c>
      <c r="Z436">
        <v>6715.5330508474572</v>
      </c>
      <c r="AA436" t="s">
        <v>724</v>
      </c>
      <c r="AB436" t="s">
        <v>38</v>
      </c>
      <c r="AC436">
        <v>0</v>
      </c>
      <c r="AD436">
        <v>0</v>
      </c>
      <c r="AE436" t="s">
        <v>38</v>
      </c>
      <c r="AF436" t="s">
        <v>49</v>
      </c>
    </row>
    <row r="437" spans="1:32" x14ac:dyDescent="0.35">
      <c r="A437" t="s">
        <v>943</v>
      </c>
      <c r="B437" t="s">
        <v>944</v>
      </c>
      <c r="C437" t="s">
        <v>945</v>
      </c>
      <c r="D437" t="s">
        <v>44</v>
      </c>
      <c r="E437" t="s">
        <v>29</v>
      </c>
      <c r="F437">
        <v>17</v>
      </c>
      <c r="G437">
        <v>4</v>
      </c>
      <c r="H437">
        <v>4</v>
      </c>
      <c r="I437">
        <v>2023</v>
      </c>
      <c r="J437" t="s">
        <v>1889</v>
      </c>
      <c r="K437" t="s">
        <v>1316</v>
      </c>
      <c r="L437" t="s">
        <v>128</v>
      </c>
      <c r="M437" t="s">
        <v>129</v>
      </c>
      <c r="N437" t="s">
        <v>130</v>
      </c>
      <c r="O437" t="s">
        <v>33</v>
      </c>
      <c r="P437" t="s">
        <v>513</v>
      </c>
      <c r="Q437" t="s">
        <v>514</v>
      </c>
      <c r="R437">
        <v>1</v>
      </c>
      <c r="S437">
        <v>12495</v>
      </c>
      <c r="T437">
        <v>0</v>
      </c>
      <c r="U437">
        <v>0</v>
      </c>
      <c r="V437">
        <v>12495</v>
      </c>
      <c r="W437" t="s">
        <v>566</v>
      </c>
      <c r="X437" t="s">
        <v>55</v>
      </c>
      <c r="Y437" t="s">
        <v>37</v>
      </c>
      <c r="Z437">
        <v>6715.5330508474572</v>
      </c>
      <c r="AA437" t="s">
        <v>724</v>
      </c>
      <c r="AB437" t="s">
        <v>38</v>
      </c>
      <c r="AC437">
        <v>0</v>
      </c>
      <c r="AD437">
        <v>0</v>
      </c>
      <c r="AE437" t="s">
        <v>38</v>
      </c>
      <c r="AF437" t="s">
        <v>49</v>
      </c>
    </row>
    <row r="438" spans="1:32" x14ac:dyDescent="0.35">
      <c r="A438" t="s">
        <v>25</v>
      </c>
      <c r="B438" t="s">
        <v>26</v>
      </c>
      <c r="C438" t="s">
        <v>27</v>
      </c>
      <c r="D438" t="s">
        <v>44</v>
      </c>
      <c r="E438" t="s">
        <v>29</v>
      </c>
      <c r="F438">
        <v>50</v>
      </c>
      <c r="G438">
        <v>4</v>
      </c>
      <c r="H438">
        <v>4</v>
      </c>
      <c r="I438">
        <v>2023</v>
      </c>
      <c r="J438" t="s">
        <v>1889</v>
      </c>
      <c r="K438" t="s">
        <v>1317</v>
      </c>
      <c r="L438" t="s">
        <v>128</v>
      </c>
      <c r="M438" t="s">
        <v>129</v>
      </c>
      <c r="N438" t="s">
        <v>130</v>
      </c>
      <c r="O438" t="s">
        <v>33</v>
      </c>
      <c r="P438" t="s">
        <v>177</v>
      </c>
      <c r="Q438" t="s">
        <v>178</v>
      </c>
      <c r="R438">
        <v>1</v>
      </c>
      <c r="S438">
        <v>12495</v>
      </c>
      <c r="T438">
        <v>0</v>
      </c>
      <c r="U438">
        <v>0</v>
      </c>
      <c r="V438">
        <v>12495</v>
      </c>
      <c r="W438" t="s">
        <v>35</v>
      </c>
      <c r="X438" t="s">
        <v>55</v>
      </c>
      <c r="Y438" t="s">
        <v>37</v>
      </c>
      <c r="Z438">
        <v>6715.5330508474572</v>
      </c>
      <c r="AA438" t="s">
        <v>724</v>
      </c>
      <c r="AB438" t="s">
        <v>38</v>
      </c>
      <c r="AC438">
        <v>9996</v>
      </c>
      <c r="AD438">
        <v>0</v>
      </c>
      <c r="AE438" t="s">
        <v>38</v>
      </c>
      <c r="AF438" t="s">
        <v>49</v>
      </c>
    </row>
    <row r="439" spans="1:32" x14ac:dyDescent="0.35">
      <c r="A439" t="s">
        <v>1052</v>
      </c>
      <c r="B439" t="s">
        <v>1053</v>
      </c>
      <c r="C439" t="s">
        <v>1054</v>
      </c>
      <c r="D439" t="s">
        <v>44</v>
      </c>
      <c r="E439" t="s">
        <v>29</v>
      </c>
      <c r="F439">
        <v>4</v>
      </c>
      <c r="G439">
        <v>7</v>
      </c>
      <c r="H439">
        <v>4</v>
      </c>
      <c r="I439">
        <v>2023</v>
      </c>
      <c r="J439" t="s">
        <v>1879</v>
      </c>
      <c r="K439" t="s">
        <v>1318</v>
      </c>
      <c r="L439" t="s">
        <v>128</v>
      </c>
      <c r="M439" t="s">
        <v>129</v>
      </c>
      <c r="N439" t="s">
        <v>130</v>
      </c>
      <c r="O439" t="s">
        <v>33</v>
      </c>
      <c r="P439" t="s">
        <v>513</v>
      </c>
      <c r="Q439" t="s">
        <v>514</v>
      </c>
      <c r="R439">
        <v>1</v>
      </c>
      <c r="S439">
        <v>12495</v>
      </c>
      <c r="T439">
        <v>0</v>
      </c>
      <c r="U439">
        <v>625</v>
      </c>
      <c r="V439">
        <v>12495</v>
      </c>
      <c r="W439" t="s">
        <v>566</v>
      </c>
      <c r="X439" t="s">
        <v>55</v>
      </c>
      <c r="Y439" t="s">
        <v>37</v>
      </c>
      <c r="Z439">
        <v>6715.5330508474572</v>
      </c>
      <c r="AA439" t="s">
        <v>724</v>
      </c>
      <c r="AB439" t="s">
        <v>38</v>
      </c>
      <c r="AC439">
        <v>0</v>
      </c>
      <c r="AD439">
        <v>0</v>
      </c>
      <c r="AE439" t="s">
        <v>38</v>
      </c>
      <c r="AF439" t="s">
        <v>49</v>
      </c>
    </row>
    <row r="440" spans="1:32" x14ac:dyDescent="0.35">
      <c r="A440" t="s">
        <v>63</v>
      </c>
      <c r="B440" t="s">
        <v>64</v>
      </c>
      <c r="C440" t="s">
        <v>65</v>
      </c>
      <c r="D440" t="s">
        <v>50</v>
      </c>
      <c r="E440" t="s">
        <v>29</v>
      </c>
      <c r="F440">
        <v>46</v>
      </c>
      <c r="G440">
        <v>7</v>
      </c>
      <c r="H440">
        <v>4</v>
      </c>
      <c r="I440">
        <v>2023</v>
      </c>
      <c r="J440" t="s">
        <v>1879</v>
      </c>
      <c r="K440" t="s">
        <v>1288</v>
      </c>
      <c r="L440" t="s">
        <v>128</v>
      </c>
      <c r="M440" t="s">
        <v>129</v>
      </c>
      <c r="N440" t="s">
        <v>130</v>
      </c>
      <c r="O440" t="s">
        <v>33</v>
      </c>
      <c r="P440" t="s">
        <v>67</v>
      </c>
      <c r="Q440" t="s">
        <v>68</v>
      </c>
      <c r="R440">
        <v>1</v>
      </c>
      <c r="S440">
        <v>12495</v>
      </c>
      <c r="T440">
        <v>0</v>
      </c>
      <c r="U440">
        <v>0</v>
      </c>
      <c r="V440">
        <v>12495</v>
      </c>
      <c r="W440" t="s">
        <v>35</v>
      </c>
      <c r="X440" t="s">
        <v>53</v>
      </c>
      <c r="Y440" t="s">
        <v>37</v>
      </c>
      <c r="Z440">
        <v>6715.5330508474572</v>
      </c>
      <c r="AA440" t="s">
        <v>722</v>
      </c>
      <c r="AB440" t="s">
        <v>38</v>
      </c>
      <c r="AC440">
        <v>0</v>
      </c>
      <c r="AD440">
        <v>0</v>
      </c>
      <c r="AE440" t="s">
        <v>38</v>
      </c>
      <c r="AF440" t="s">
        <v>49</v>
      </c>
    </row>
    <row r="441" spans="1:32" x14ac:dyDescent="0.35">
      <c r="A441" t="s">
        <v>678</v>
      </c>
      <c r="B441" t="s">
        <v>679</v>
      </c>
      <c r="C441" t="s">
        <v>680</v>
      </c>
      <c r="D441" t="s">
        <v>44</v>
      </c>
      <c r="E441" t="s">
        <v>29</v>
      </c>
      <c r="F441">
        <v>27</v>
      </c>
      <c r="G441">
        <v>7</v>
      </c>
      <c r="H441">
        <v>4</v>
      </c>
      <c r="I441">
        <v>2023</v>
      </c>
      <c r="J441" t="s">
        <v>1879</v>
      </c>
      <c r="K441" t="s">
        <v>1319</v>
      </c>
      <c r="L441" t="s">
        <v>128</v>
      </c>
      <c r="M441" t="s">
        <v>129</v>
      </c>
      <c r="N441" t="s">
        <v>130</v>
      </c>
      <c r="O441" t="s">
        <v>33</v>
      </c>
      <c r="P441" t="s">
        <v>1296</v>
      </c>
      <c r="Q441" t="s">
        <v>1297</v>
      </c>
      <c r="R441">
        <v>1</v>
      </c>
      <c r="S441">
        <v>12495</v>
      </c>
      <c r="T441">
        <v>0</v>
      </c>
      <c r="U441">
        <v>0</v>
      </c>
      <c r="V441">
        <v>12495</v>
      </c>
      <c r="W441" t="s">
        <v>566</v>
      </c>
      <c r="X441" t="s">
        <v>55</v>
      </c>
      <c r="Y441" t="s">
        <v>37</v>
      </c>
      <c r="Z441">
        <v>6715.5330508474572</v>
      </c>
      <c r="AA441" t="s">
        <v>724</v>
      </c>
      <c r="AB441" t="s">
        <v>38</v>
      </c>
      <c r="AC441">
        <v>0</v>
      </c>
      <c r="AD441">
        <v>0</v>
      </c>
      <c r="AE441" t="s">
        <v>38</v>
      </c>
      <c r="AF441" t="s">
        <v>49</v>
      </c>
    </row>
    <row r="442" spans="1:32" x14ac:dyDescent="0.35">
      <c r="A442" t="s">
        <v>714</v>
      </c>
      <c r="B442" t="s">
        <v>715</v>
      </c>
      <c r="C442" t="s">
        <v>716</v>
      </c>
      <c r="D442" t="s">
        <v>44</v>
      </c>
      <c r="E442" t="s">
        <v>29</v>
      </c>
      <c r="F442">
        <v>38</v>
      </c>
      <c r="G442">
        <v>7</v>
      </c>
      <c r="H442">
        <v>4</v>
      </c>
      <c r="I442">
        <v>2023</v>
      </c>
      <c r="J442" t="s">
        <v>1879</v>
      </c>
      <c r="K442" t="s">
        <v>1320</v>
      </c>
      <c r="L442" t="s">
        <v>128</v>
      </c>
      <c r="M442" t="s">
        <v>129</v>
      </c>
      <c r="N442" t="s">
        <v>130</v>
      </c>
      <c r="O442" t="s">
        <v>33</v>
      </c>
      <c r="P442" t="s">
        <v>1321</v>
      </c>
      <c r="Q442" t="s">
        <v>1321</v>
      </c>
      <c r="R442">
        <v>1</v>
      </c>
      <c r="S442">
        <v>12495</v>
      </c>
      <c r="T442">
        <v>0</v>
      </c>
      <c r="U442">
        <v>875</v>
      </c>
      <c r="V442">
        <v>12495</v>
      </c>
      <c r="W442" t="s">
        <v>566</v>
      </c>
      <c r="X442" t="s">
        <v>55</v>
      </c>
      <c r="Y442" t="s">
        <v>37</v>
      </c>
      <c r="Z442">
        <v>6715.5330508474572</v>
      </c>
      <c r="AA442" t="s">
        <v>724</v>
      </c>
      <c r="AB442" t="s">
        <v>38</v>
      </c>
      <c r="AC442">
        <v>0</v>
      </c>
      <c r="AD442">
        <v>0</v>
      </c>
      <c r="AE442" t="s">
        <v>38</v>
      </c>
      <c r="AF442" t="s">
        <v>49</v>
      </c>
    </row>
    <row r="443" spans="1:32" x14ac:dyDescent="0.35">
      <c r="A443" t="s">
        <v>568</v>
      </c>
      <c r="B443" t="s">
        <v>569</v>
      </c>
      <c r="C443" t="s">
        <v>570</v>
      </c>
      <c r="D443" t="s">
        <v>44</v>
      </c>
      <c r="E443" t="s">
        <v>29</v>
      </c>
      <c r="F443">
        <v>34</v>
      </c>
      <c r="G443">
        <v>7</v>
      </c>
      <c r="H443">
        <v>4</v>
      </c>
      <c r="I443">
        <v>2023</v>
      </c>
      <c r="J443" t="s">
        <v>1879</v>
      </c>
      <c r="K443" t="s">
        <v>1322</v>
      </c>
      <c r="L443" t="s">
        <v>128</v>
      </c>
      <c r="M443" t="s">
        <v>129</v>
      </c>
      <c r="N443" t="s">
        <v>130</v>
      </c>
      <c r="O443" t="s">
        <v>33</v>
      </c>
      <c r="P443" t="s">
        <v>1323</v>
      </c>
      <c r="Q443" t="s">
        <v>1324</v>
      </c>
      <c r="R443">
        <v>1</v>
      </c>
      <c r="S443">
        <v>12495</v>
      </c>
      <c r="T443">
        <v>2499</v>
      </c>
      <c r="U443">
        <v>0</v>
      </c>
      <c r="V443">
        <v>9996</v>
      </c>
      <c r="W443" t="s">
        <v>566</v>
      </c>
      <c r="X443" t="s">
        <v>55</v>
      </c>
      <c r="Y443" t="s">
        <v>37</v>
      </c>
      <c r="Z443">
        <v>5372.4264406779657</v>
      </c>
      <c r="AA443" t="s">
        <v>724</v>
      </c>
      <c r="AB443" t="s">
        <v>48</v>
      </c>
      <c r="AC443">
        <v>9996</v>
      </c>
      <c r="AD443">
        <v>0</v>
      </c>
      <c r="AE443" t="s">
        <v>48</v>
      </c>
      <c r="AF443" t="s">
        <v>49</v>
      </c>
    </row>
    <row r="444" spans="1:32" x14ac:dyDescent="0.35">
      <c r="A444" t="s">
        <v>686</v>
      </c>
      <c r="B444" t="s">
        <v>687</v>
      </c>
      <c r="C444" t="s">
        <v>688</v>
      </c>
      <c r="D444" t="s">
        <v>44</v>
      </c>
      <c r="E444" t="s">
        <v>29</v>
      </c>
      <c r="F444">
        <v>15</v>
      </c>
      <c r="G444">
        <v>7</v>
      </c>
      <c r="H444">
        <v>4</v>
      </c>
      <c r="I444">
        <v>2023</v>
      </c>
      <c r="J444" t="s">
        <v>1879</v>
      </c>
      <c r="K444" t="s">
        <v>1325</v>
      </c>
      <c r="L444" t="s">
        <v>128</v>
      </c>
      <c r="M444" t="s">
        <v>129</v>
      </c>
      <c r="N444" t="s">
        <v>130</v>
      </c>
      <c r="O444" t="s">
        <v>33</v>
      </c>
      <c r="P444" t="s">
        <v>497</v>
      </c>
      <c r="Q444" t="s">
        <v>498</v>
      </c>
      <c r="R444">
        <v>1</v>
      </c>
      <c r="S444">
        <v>12495</v>
      </c>
      <c r="T444">
        <v>0</v>
      </c>
      <c r="U444">
        <v>875</v>
      </c>
      <c r="V444">
        <v>12495</v>
      </c>
      <c r="W444" t="s">
        <v>690</v>
      </c>
      <c r="X444" t="s">
        <v>55</v>
      </c>
      <c r="Y444" t="s">
        <v>37</v>
      </c>
      <c r="Z444">
        <v>6715.5330508474572</v>
      </c>
      <c r="AA444" t="s">
        <v>724</v>
      </c>
      <c r="AB444" t="s">
        <v>38</v>
      </c>
      <c r="AC444">
        <v>9996</v>
      </c>
      <c r="AD444">
        <v>0</v>
      </c>
      <c r="AE444" t="s">
        <v>38</v>
      </c>
      <c r="AF444" t="s">
        <v>49</v>
      </c>
    </row>
    <row r="445" spans="1:32" x14ac:dyDescent="0.35">
      <c r="A445" t="s">
        <v>113</v>
      </c>
      <c r="B445" t="s">
        <v>114</v>
      </c>
      <c r="C445" t="s">
        <v>115</v>
      </c>
      <c r="D445" t="s">
        <v>72</v>
      </c>
      <c r="E445" t="s">
        <v>29</v>
      </c>
      <c r="F445">
        <v>37</v>
      </c>
      <c r="G445">
        <v>8</v>
      </c>
      <c r="H445">
        <v>4</v>
      </c>
      <c r="I445">
        <v>2023</v>
      </c>
      <c r="J445" t="s">
        <v>1880</v>
      </c>
      <c r="K445" t="s">
        <v>1326</v>
      </c>
      <c r="L445" t="s">
        <v>128</v>
      </c>
      <c r="M445" t="s">
        <v>129</v>
      </c>
      <c r="N445" t="s">
        <v>130</v>
      </c>
      <c r="O445" t="s">
        <v>33</v>
      </c>
      <c r="P445" t="s">
        <v>255</v>
      </c>
      <c r="Q445" t="s">
        <v>256</v>
      </c>
      <c r="R445">
        <v>1</v>
      </c>
      <c r="S445">
        <v>12495</v>
      </c>
      <c r="T445">
        <v>7497</v>
      </c>
      <c r="U445">
        <v>0</v>
      </c>
      <c r="V445">
        <v>4998</v>
      </c>
      <c r="W445" t="s">
        <v>35</v>
      </c>
      <c r="X445" t="s">
        <v>75</v>
      </c>
      <c r="Y445" t="s">
        <v>37</v>
      </c>
      <c r="Z445">
        <v>2686.2132203389829</v>
      </c>
      <c r="AA445" t="s">
        <v>856</v>
      </c>
      <c r="AB445" t="s">
        <v>48</v>
      </c>
      <c r="AC445">
        <v>0</v>
      </c>
      <c r="AD445">
        <v>4998</v>
      </c>
      <c r="AE445" t="s">
        <v>48</v>
      </c>
      <c r="AF445" t="s">
        <v>49</v>
      </c>
    </row>
    <row r="446" spans="1:32" x14ac:dyDescent="0.35">
      <c r="A446" t="s">
        <v>63</v>
      </c>
      <c r="B446" t="s">
        <v>64</v>
      </c>
      <c r="C446" t="s">
        <v>65</v>
      </c>
      <c r="D446" t="s">
        <v>44</v>
      </c>
      <c r="E446" t="s">
        <v>29</v>
      </c>
      <c r="F446">
        <v>53</v>
      </c>
      <c r="G446">
        <v>8</v>
      </c>
      <c r="H446">
        <v>4</v>
      </c>
      <c r="I446">
        <v>2023</v>
      </c>
      <c r="J446" t="s">
        <v>1880</v>
      </c>
      <c r="K446" t="s">
        <v>1327</v>
      </c>
      <c r="L446" t="s">
        <v>128</v>
      </c>
      <c r="M446" t="s">
        <v>129</v>
      </c>
      <c r="N446" t="s">
        <v>130</v>
      </c>
      <c r="O446" t="s">
        <v>33</v>
      </c>
      <c r="P446" t="s">
        <v>261</v>
      </c>
      <c r="Q446" t="s">
        <v>262</v>
      </c>
      <c r="R446">
        <v>1</v>
      </c>
      <c r="S446">
        <v>12495</v>
      </c>
      <c r="T446">
        <v>2499</v>
      </c>
      <c r="U446">
        <v>0</v>
      </c>
      <c r="V446">
        <v>9996</v>
      </c>
      <c r="W446" t="s">
        <v>35</v>
      </c>
      <c r="X446" t="s">
        <v>55</v>
      </c>
      <c r="Y446" t="s">
        <v>37</v>
      </c>
      <c r="Z446">
        <v>5372.4264406779657</v>
      </c>
      <c r="AA446" t="s">
        <v>724</v>
      </c>
      <c r="AB446" t="s">
        <v>48</v>
      </c>
      <c r="AC446">
        <v>9996</v>
      </c>
      <c r="AD446">
        <v>0</v>
      </c>
      <c r="AE446" t="s">
        <v>48</v>
      </c>
      <c r="AF446" t="s">
        <v>49</v>
      </c>
    </row>
    <row r="447" spans="1:32" x14ac:dyDescent="0.35">
      <c r="A447" t="s">
        <v>585</v>
      </c>
      <c r="B447" t="s">
        <v>586</v>
      </c>
      <c r="C447" t="s">
        <v>587</v>
      </c>
      <c r="D447" t="s">
        <v>44</v>
      </c>
      <c r="E447" t="s">
        <v>29</v>
      </c>
      <c r="F447">
        <v>48</v>
      </c>
      <c r="G447">
        <v>8</v>
      </c>
      <c r="H447">
        <v>4</v>
      </c>
      <c r="I447">
        <v>2023</v>
      </c>
      <c r="J447" t="s">
        <v>1880</v>
      </c>
      <c r="K447" t="s">
        <v>1328</v>
      </c>
      <c r="L447" t="s">
        <v>128</v>
      </c>
      <c r="M447" t="s">
        <v>129</v>
      </c>
      <c r="N447" t="s">
        <v>130</v>
      </c>
      <c r="O447" t="s">
        <v>33</v>
      </c>
      <c r="P447" t="s">
        <v>497</v>
      </c>
      <c r="Q447" t="s">
        <v>498</v>
      </c>
      <c r="R447">
        <v>1</v>
      </c>
      <c r="S447">
        <v>12495</v>
      </c>
      <c r="T447">
        <v>2499</v>
      </c>
      <c r="U447">
        <v>0</v>
      </c>
      <c r="V447">
        <v>9996</v>
      </c>
      <c r="W447" t="s">
        <v>566</v>
      </c>
      <c r="X447" t="s">
        <v>55</v>
      </c>
      <c r="Y447" t="s">
        <v>37</v>
      </c>
      <c r="Z447">
        <v>5372.4264406779657</v>
      </c>
      <c r="AA447" t="s">
        <v>724</v>
      </c>
      <c r="AB447" t="s">
        <v>48</v>
      </c>
      <c r="AC447">
        <v>9996</v>
      </c>
      <c r="AD447">
        <v>0</v>
      </c>
      <c r="AE447" t="s">
        <v>48</v>
      </c>
      <c r="AF447" t="s">
        <v>49</v>
      </c>
    </row>
    <row r="448" spans="1:32" x14ac:dyDescent="0.35">
      <c r="A448" t="s">
        <v>686</v>
      </c>
      <c r="B448" t="s">
        <v>687</v>
      </c>
      <c r="C448" t="s">
        <v>688</v>
      </c>
      <c r="D448" t="s">
        <v>44</v>
      </c>
      <c r="E448" t="s">
        <v>29</v>
      </c>
      <c r="F448">
        <v>22</v>
      </c>
      <c r="G448">
        <v>9</v>
      </c>
      <c r="H448">
        <v>4</v>
      </c>
      <c r="I448">
        <v>2023</v>
      </c>
      <c r="J448" t="s">
        <v>1878</v>
      </c>
      <c r="K448" t="s">
        <v>1329</v>
      </c>
      <c r="L448" t="s">
        <v>128</v>
      </c>
      <c r="M448" t="s">
        <v>270</v>
      </c>
      <c r="N448" t="s">
        <v>130</v>
      </c>
      <c r="O448" t="s">
        <v>33</v>
      </c>
      <c r="P448" t="s">
        <v>1296</v>
      </c>
      <c r="Q448" t="s">
        <v>1297</v>
      </c>
      <c r="R448">
        <v>1</v>
      </c>
      <c r="S448">
        <v>12495</v>
      </c>
      <c r="T448">
        <v>0</v>
      </c>
      <c r="U448">
        <v>0</v>
      </c>
      <c r="V448">
        <v>12495</v>
      </c>
      <c r="W448" t="s">
        <v>690</v>
      </c>
      <c r="X448" t="s">
        <v>55</v>
      </c>
      <c r="Y448" t="s">
        <v>37</v>
      </c>
      <c r="Z448">
        <v>6715.5330508474572</v>
      </c>
      <c r="AA448" t="s">
        <v>724</v>
      </c>
      <c r="AB448" t="s">
        <v>38</v>
      </c>
      <c r="AC448">
        <v>0</v>
      </c>
      <c r="AD448">
        <v>0</v>
      </c>
      <c r="AE448" t="s">
        <v>38</v>
      </c>
      <c r="AF448" t="s">
        <v>49</v>
      </c>
    </row>
    <row r="449" spans="1:32" x14ac:dyDescent="0.35">
      <c r="A449" t="s">
        <v>704</v>
      </c>
      <c r="B449" t="s">
        <v>705</v>
      </c>
      <c r="C449" t="s">
        <v>706</v>
      </c>
      <c r="D449" t="s">
        <v>44</v>
      </c>
      <c r="E449" t="s">
        <v>29</v>
      </c>
      <c r="F449">
        <v>45</v>
      </c>
      <c r="G449">
        <v>9</v>
      </c>
      <c r="H449">
        <v>4</v>
      </c>
      <c r="I449">
        <v>2023</v>
      </c>
      <c r="J449" t="s">
        <v>1878</v>
      </c>
      <c r="K449" t="s">
        <v>1330</v>
      </c>
      <c r="L449" t="s">
        <v>128</v>
      </c>
      <c r="M449" t="s">
        <v>270</v>
      </c>
      <c r="N449" t="s">
        <v>130</v>
      </c>
      <c r="O449" t="s">
        <v>33</v>
      </c>
      <c r="P449" t="s">
        <v>1331</v>
      </c>
      <c r="Q449" t="s">
        <v>1332</v>
      </c>
      <c r="R449">
        <v>1</v>
      </c>
      <c r="S449">
        <v>12495</v>
      </c>
      <c r="T449">
        <v>4998</v>
      </c>
      <c r="U449">
        <v>0</v>
      </c>
      <c r="V449">
        <v>7497</v>
      </c>
      <c r="W449" t="s">
        <v>566</v>
      </c>
      <c r="X449" t="s">
        <v>55</v>
      </c>
      <c r="Y449" t="s">
        <v>37</v>
      </c>
      <c r="Z449">
        <v>4029.3198305084752</v>
      </c>
      <c r="AA449" t="s">
        <v>724</v>
      </c>
      <c r="AB449" t="s">
        <v>48</v>
      </c>
      <c r="AC449">
        <v>0</v>
      </c>
      <c r="AD449">
        <v>0</v>
      </c>
      <c r="AE449" t="s">
        <v>48</v>
      </c>
      <c r="AF449" t="s">
        <v>49</v>
      </c>
    </row>
    <row r="450" spans="1:32" x14ac:dyDescent="0.35">
      <c r="A450" t="s">
        <v>585</v>
      </c>
      <c r="B450" t="s">
        <v>586</v>
      </c>
      <c r="C450" t="s">
        <v>587</v>
      </c>
      <c r="D450" t="s">
        <v>44</v>
      </c>
      <c r="E450" t="s">
        <v>29</v>
      </c>
      <c r="F450">
        <v>58</v>
      </c>
      <c r="G450">
        <v>9</v>
      </c>
      <c r="H450">
        <v>4</v>
      </c>
      <c r="I450">
        <v>2023</v>
      </c>
      <c r="J450" t="s">
        <v>1878</v>
      </c>
      <c r="K450" t="s">
        <v>1333</v>
      </c>
      <c r="L450" t="s">
        <v>128</v>
      </c>
      <c r="M450" t="s">
        <v>270</v>
      </c>
      <c r="N450" t="s">
        <v>130</v>
      </c>
      <c r="O450" t="s">
        <v>33</v>
      </c>
      <c r="P450" t="s">
        <v>1334</v>
      </c>
      <c r="Q450" t="s">
        <v>1335</v>
      </c>
      <c r="R450">
        <v>1</v>
      </c>
      <c r="S450">
        <v>12495</v>
      </c>
      <c r="T450">
        <v>4998</v>
      </c>
      <c r="U450">
        <v>0</v>
      </c>
      <c r="V450">
        <v>7497</v>
      </c>
      <c r="W450" t="s">
        <v>566</v>
      </c>
      <c r="X450" t="s">
        <v>55</v>
      </c>
      <c r="Y450" t="s">
        <v>37</v>
      </c>
      <c r="Z450">
        <v>4029.3198305084752</v>
      </c>
      <c r="AA450" t="s">
        <v>724</v>
      </c>
      <c r="AB450" t="s">
        <v>48</v>
      </c>
      <c r="AC450">
        <v>0</v>
      </c>
      <c r="AD450">
        <v>0</v>
      </c>
      <c r="AE450" t="s">
        <v>48</v>
      </c>
      <c r="AF450" t="s">
        <v>49</v>
      </c>
    </row>
    <row r="451" spans="1:32" x14ac:dyDescent="0.35">
      <c r="A451" t="s">
        <v>575</v>
      </c>
      <c r="B451" t="s">
        <v>576</v>
      </c>
      <c r="C451" t="s">
        <v>577</v>
      </c>
      <c r="D451" t="s">
        <v>44</v>
      </c>
      <c r="E451" t="s">
        <v>29</v>
      </c>
      <c r="F451">
        <v>198</v>
      </c>
      <c r="G451">
        <v>9</v>
      </c>
      <c r="H451">
        <v>4</v>
      </c>
      <c r="I451">
        <v>2023</v>
      </c>
      <c r="J451" t="s">
        <v>1878</v>
      </c>
      <c r="K451" t="s">
        <v>1336</v>
      </c>
      <c r="L451" t="s">
        <v>128</v>
      </c>
      <c r="M451" t="s">
        <v>270</v>
      </c>
      <c r="N451" t="s">
        <v>130</v>
      </c>
      <c r="O451" t="s">
        <v>33</v>
      </c>
      <c r="P451" t="s">
        <v>1334</v>
      </c>
      <c r="Q451" t="s">
        <v>1335</v>
      </c>
      <c r="R451">
        <v>1</v>
      </c>
      <c r="S451">
        <v>12495</v>
      </c>
      <c r="T451">
        <v>4998</v>
      </c>
      <c r="U451">
        <v>0</v>
      </c>
      <c r="V451">
        <v>7497</v>
      </c>
      <c r="W451" t="s">
        <v>566</v>
      </c>
      <c r="X451" t="s">
        <v>55</v>
      </c>
      <c r="Y451" t="s">
        <v>37</v>
      </c>
      <c r="Z451">
        <v>4029.3198305084752</v>
      </c>
      <c r="AA451" t="s">
        <v>724</v>
      </c>
      <c r="AB451" t="s">
        <v>48</v>
      </c>
      <c r="AC451">
        <v>0</v>
      </c>
      <c r="AD451">
        <v>7497</v>
      </c>
      <c r="AE451" t="s">
        <v>48</v>
      </c>
      <c r="AF451" t="s">
        <v>49</v>
      </c>
    </row>
    <row r="452" spans="1:32" x14ac:dyDescent="0.35">
      <c r="A452" t="s">
        <v>113</v>
      </c>
      <c r="B452" t="s">
        <v>114</v>
      </c>
      <c r="C452" t="s">
        <v>115</v>
      </c>
      <c r="D452" t="s">
        <v>72</v>
      </c>
      <c r="E452" t="s">
        <v>29</v>
      </c>
      <c r="F452">
        <v>50</v>
      </c>
      <c r="G452">
        <v>9</v>
      </c>
      <c r="H452">
        <v>4</v>
      </c>
      <c r="I452">
        <v>2023</v>
      </c>
      <c r="J452" t="s">
        <v>1878</v>
      </c>
      <c r="K452" t="s">
        <v>1337</v>
      </c>
      <c r="L452" t="s">
        <v>128</v>
      </c>
      <c r="M452" t="s">
        <v>270</v>
      </c>
      <c r="N452" t="s">
        <v>130</v>
      </c>
      <c r="O452" t="s">
        <v>33</v>
      </c>
      <c r="P452" t="s">
        <v>291</v>
      </c>
      <c r="Q452" t="s">
        <v>291</v>
      </c>
      <c r="R452">
        <v>1</v>
      </c>
      <c r="S452">
        <v>12495</v>
      </c>
      <c r="T452">
        <v>7497</v>
      </c>
      <c r="U452">
        <v>0</v>
      </c>
      <c r="V452">
        <v>4998</v>
      </c>
      <c r="W452" t="s">
        <v>35</v>
      </c>
      <c r="X452" t="s">
        <v>75</v>
      </c>
      <c r="Y452" t="s">
        <v>37</v>
      </c>
      <c r="Z452">
        <v>2686.2132203389829</v>
      </c>
      <c r="AA452" t="s">
        <v>856</v>
      </c>
      <c r="AB452" t="s">
        <v>48</v>
      </c>
      <c r="AC452">
        <v>0</v>
      </c>
      <c r="AD452">
        <v>0</v>
      </c>
      <c r="AE452" t="s">
        <v>48</v>
      </c>
      <c r="AF452" t="s">
        <v>49</v>
      </c>
    </row>
    <row r="453" spans="1:32" x14ac:dyDescent="0.35">
      <c r="A453" t="s">
        <v>63</v>
      </c>
      <c r="B453" t="s">
        <v>64</v>
      </c>
      <c r="C453" t="s">
        <v>65</v>
      </c>
      <c r="D453" t="s">
        <v>44</v>
      </c>
      <c r="E453" t="s">
        <v>29</v>
      </c>
      <c r="F453">
        <v>63</v>
      </c>
      <c r="G453">
        <v>9</v>
      </c>
      <c r="H453">
        <v>4</v>
      </c>
      <c r="I453">
        <v>2023</v>
      </c>
      <c r="J453" t="s">
        <v>1878</v>
      </c>
      <c r="K453" t="s">
        <v>1338</v>
      </c>
      <c r="L453" t="s">
        <v>128</v>
      </c>
      <c r="M453" t="s">
        <v>270</v>
      </c>
      <c r="N453" t="s">
        <v>130</v>
      </c>
      <c r="O453" t="s">
        <v>33</v>
      </c>
      <c r="P453" t="s">
        <v>177</v>
      </c>
      <c r="Q453" t="s">
        <v>178</v>
      </c>
      <c r="R453">
        <v>1</v>
      </c>
      <c r="S453">
        <v>12495</v>
      </c>
      <c r="T453">
        <v>2499</v>
      </c>
      <c r="U453">
        <v>0</v>
      </c>
      <c r="V453">
        <v>9996</v>
      </c>
      <c r="W453" t="s">
        <v>35</v>
      </c>
      <c r="X453" t="s">
        <v>55</v>
      </c>
      <c r="Y453" t="s">
        <v>37</v>
      </c>
      <c r="Z453">
        <v>5372.4264406779657</v>
      </c>
      <c r="AA453" t="s">
        <v>724</v>
      </c>
      <c r="AB453" t="s">
        <v>48</v>
      </c>
      <c r="AC453">
        <v>9996</v>
      </c>
      <c r="AD453">
        <v>0</v>
      </c>
      <c r="AE453" t="s">
        <v>48</v>
      </c>
      <c r="AF453" t="s">
        <v>49</v>
      </c>
    </row>
    <row r="454" spans="1:32" x14ac:dyDescent="0.35">
      <c r="A454" t="s">
        <v>704</v>
      </c>
      <c r="B454" t="s">
        <v>705</v>
      </c>
      <c r="C454" t="s">
        <v>706</v>
      </c>
      <c r="D454" t="s">
        <v>44</v>
      </c>
      <c r="E454" t="s">
        <v>29</v>
      </c>
      <c r="F454">
        <v>40</v>
      </c>
      <c r="G454">
        <v>9</v>
      </c>
      <c r="H454">
        <v>4</v>
      </c>
      <c r="I454">
        <v>2023</v>
      </c>
      <c r="J454" t="s">
        <v>1878</v>
      </c>
      <c r="K454" t="s">
        <v>1339</v>
      </c>
      <c r="L454" t="s">
        <v>128</v>
      </c>
      <c r="M454" t="s">
        <v>270</v>
      </c>
      <c r="N454" t="s">
        <v>130</v>
      </c>
      <c r="O454" t="s">
        <v>33</v>
      </c>
      <c r="P454" t="s">
        <v>1340</v>
      </c>
      <c r="Q454" t="s">
        <v>1341</v>
      </c>
      <c r="R454">
        <v>1</v>
      </c>
      <c r="S454">
        <v>12495</v>
      </c>
      <c r="T454">
        <v>2499</v>
      </c>
      <c r="U454">
        <v>0</v>
      </c>
      <c r="V454">
        <v>9996</v>
      </c>
      <c r="W454" t="s">
        <v>566</v>
      </c>
      <c r="X454" t="s">
        <v>55</v>
      </c>
      <c r="Y454" t="s">
        <v>37</v>
      </c>
      <c r="Z454">
        <v>5372.4264406779657</v>
      </c>
      <c r="AA454" t="s">
        <v>724</v>
      </c>
      <c r="AB454" t="s">
        <v>48</v>
      </c>
      <c r="AC454">
        <v>9996</v>
      </c>
      <c r="AD454">
        <v>0</v>
      </c>
      <c r="AE454" t="s">
        <v>48</v>
      </c>
      <c r="AF454" t="s">
        <v>49</v>
      </c>
    </row>
    <row r="455" spans="1:32" x14ac:dyDescent="0.35">
      <c r="A455" t="s">
        <v>825</v>
      </c>
      <c r="B455" t="s">
        <v>826</v>
      </c>
      <c r="C455" t="s">
        <v>827</v>
      </c>
      <c r="D455" t="s">
        <v>44</v>
      </c>
      <c r="E455" t="s">
        <v>29</v>
      </c>
      <c r="F455">
        <v>16</v>
      </c>
      <c r="G455">
        <v>9</v>
      </c>
      <c r="H455">
        <v>4</v>
      </c>
      <c r="I455">
        <v>2023</v>
      </c>
      <c r="J455" t="s">
        <v>1878</v>
      </c>
      <c r="K455" t="s">
        <v>1342</v>
      </c>
      <c r="L455" t="s">
        <v>128</v>
      </c>
      <c r="M455" t="s">
        <v>270</v>
      </c>
      <c r="N455" t="s">
        <v>130</v>
      </c>
      <c r="O455" t="s">
        <v>33</v>
      </c>
      <c r="P455" t="s">
        <v>440</v>
      </c>
      <c r="Q455" t="s">
        <v>440</v>
      </c>
      <c r="R455">
        <v>1</v>
      </c>
      <c r="S455">
        <v>12495</v>
      </c>
      <c r="T455">
        <v>0</v>
      </c>
      <c r="U455">
        <v>0</v>
      </c>
      <c r="V455">
        <v>12495</v>
      </c>
      <c r="W455" t="s">
        <v>566</v>
      </c>
      <c r="X455" t="s">
        <v>55</v>
      </c>
      <c r="Y455" t="s">
        <v>37</v>
      </c>
      <c r="Z455">
        <v>6715.5330508474572</v>
      </c>
      <c r="AA455" t="s">
        <v>724</v>
      </c>
      <c r="AB455" t="s">
        <v>38</v>
      </c>
      <c r="AC455">
        <v>9996</v>
      </c>
      <c r="AD455">
        <v>0</v>
      </c>
      <c r="AE455" t="s">
        <v>38</v>
      </c>
      <c r="AF455" t="s">
        <v>49</v>
      </c>
    </row>
    <row r="456" spans="1:32" x14ac:dyDescent="0.35">
      <c r="A456" t="s">
        <v>943</v>
      </c>
      <c r="B456" t="s">
        <v>944</v>
      </c>
      <c r="C456" t="s">
        <v>945</v>
      </c>
      <c r="D456" t="s">
        <v>44</v>
      </c>
      <c r="E456" t="s">
        <v>29</v>
      </c>
      <c r="F456">
        <v>40</v>
      </c>
      <c r="G456">
        <v>9</v>
      </c>
      <c r="H456">
        <v>4</v>
      </c>
      <c r="I456">
        <v>2023</v>
      </c>
      <c r="J456" t="s">
        <v>1878</v>
      </c>
      <c r="K456" t="s">
        <v>1343</v>
      </c>
      <c r="L456" t="s">
        <v>128</v>
      </c>
      <c r="M456" t="s">
        <v>270</v>
      </c>
      <c r="N456" t="s">
        <v>130</v>
      </c>
      <c r="O456" t="s">
        <v>33</v>
      </c>
      <c r="P456" t="s">
        <v>1344</v>
      </c>
      <c r="Q456" t="s">
        <v>334</v>
      </c>
      <c r="R456">
        <v>1</v>
      </c>
      <c r="S456">
        <v>12495</v>
      </c>
      <c r="T456">
        <v>1250</v>
      </c>
      <c r="U456">
        <v>0</v>
      </c>
      <c r="V456">
        <v>11245</v>
      </c>
      <c r="W456" t="s">
        <v>566</v>
      </c>
      <c r="X456" t="s">
        <v>55</v>
      </c>
      <c r="Y456" t="s">
        <v>37</v>
      </c>
      <c r="Z456">
        <v>6043.7110169491525</v>
      </c>
      <c r="AA456" t="s">
        <v>724</v>
      </c>
      <c r="AB456" t="s">
        <v>48</v>
      </c>
      <c r="AC456">
        <v>11245.5</v>
      </c>
      <c r="AD456">
        <v>0</v>
      </c>
      <c r="AE456" t="s">
        <v>48</v>
      </c>
      <c r="AF456" t="s">
        <v>49</v>
      </c>
    </row>
    <row r="457" spans="1:32" x14ac:dyDescent="0.35">
      <c r="A457" t="s">
        <v>568</v>
      </c>
      <c r="B457" t="s">
        <v>569</v>
      </c>
      <c r="C457" t="s">
        <v>570</v>
      </c>
      <c r="D457" t="s">
        <v>44</v>
      </c>
      <c r="E457" t="s">
        <v>29</v>
      </c>
      <c r="F457">
        <v>52</v>
      </c>
      <c r="G457">
        <v>10</v>
      </c>
      <c r="H457">
        <v>4</v>
      </c>
      <c r="I457">
        <v>2023</v>
      </c>
      <c r="J457" t="s">
        <v>1886</v>
      </c>
      <c r="K457" t="s">
        <v>1345</v>
      </c>
      <c r="L457" t="s">
        <v>128</v>
      </c>
      <c r="M457" t="s">
        <v>270</v>
      </c>
      <c r="N457" t="s">
        <v>130</v>
      </c>
      <c r="O457" t="s">
        <v>33</v>
      </c>
      <c r="P457" t="s">
        <v>76</v>
      </c>
      <c r="Q457" t="s">
        <v>77</v>
      </c>
      <c r="R457">
        <v>1</v>
      </c>
      <c r="S457">
        <v>12495</v>
      </c>
      <c r="T457">
        <v>4998</v>
      </c>
      <c r="U457">
        <v>0</v>
      </c>
      <c r="V457">
        <v>7497</v>
      </c>
      <c r="W457" t="s">
        <v>566</v>
      </c>
      <c r="X457" t="s">
        <v>47</v>
      </c>
      <c r="Y457" t="s">
        <v>37</v>
      </c>
      <c r="Z457">
        <v>4029.3198305084752</v>
      </c>
      <c r="AA457" t="s">
        <v>847</v>
      </c>
      <c r="AB457" t="s">
        <v>48</v>
      </c>
      <c r="AC457">
        <v>7497</v>
      </c>
      <c r="AD457">
        <v>0</v>
      </c>
      <c r="AE457" t="s">
        <v>48</v>
      </c>
      <c r="AF457" t="s">
        <v>49</v>
      </c>
    </row>
    <row r="458" spans="1:32" x14ac:dyDescent="0.35">
      <c r="A458" t="s">
        <v>585</v>
      </c>
      <c r="B458" t="s">
        <v>586</v>
      </c>
      <c r="C458" t="s">
        <v>587</v>
      </c>
      <c r="D458" t="s">
        <v>50</v>
      </c>
      <c r="E458" t="s">
        <v>29</v>
      </c>
      <c r="F458">
        <v>69</v>
      </c>
      <c r="G458">
        <v>11</v>
      </c>
      <c r="H458">
        <v>4</v>
      </c>
      <c r="I458">
        <v>2023</v>
      </c>
      <c r="J458" t="s">
        <v>1891</v>
      </c>
      <c r="K458" t="s">
        <v>1346</v>
      </c>
      <c r="L458" t="s">
        <v>128</v>
      </c>
      <c r="M458" t="s">
        <v>270</v>
      </c>
      <c r="N458" t="s">
        <v>130</v>
      </c>
      <c r="O458" t="s">
        <v>33</v>
      </c>
      <c r="P458" t="s">
        <v>462</v>
      </c>
      <c r="Q458" t="s">
        <v>462</v>
      </c>
      <c r="R458">
        <v>1</v>
      </c>
      <c r="S458">
        <v>12495</v>
      </c>
      <c r="T458">
        <v>3748</v>
      </c>
      <c r="U458">
        <v>0</v>
      </c>
      <c r="V458">
        <v>8747</v>
      </c>
      <c r="W458" t="s">
        <v>566</v>
      </c>
      <c r="X458" t="s">
        <v>53</v>
      </c>
      <c r="Y458" t="s">
        <v>37</v>
      </c>
      <c r="Z458">
        <v>4701.1418644067799</v>
      </c>
      <c r="AA458" t="s">
        <v>722</v>
      </c>
      <c r="AB458" t="s">
        <v>48</v>
      </c>
      <c r="AC458">
        <v>8746.5</v>
      </c>
      <c r="AD458">
        <v>0</v>
      </c>
      <c r="AE458" t="s">
        <v>48</v>
      </c>
      <c r="AF458" t="s">
        <v>49</v>
      </c>
    </row>
    <row r="459" spans="1:32" x14ac:dyDescent="0.35">
      <c r="A459" t="s">
        <v>568</v>
      </c>
      <c r="B459" t="s">
        <v>569</v>
      </c>
      <c r="C459" t="s">
        <v>570</v>
      </c>
      <c r="D459" t="s">
        <v>44</v>
      </c>
      <c r="E459" t="s">
        <v>29</v>
      </c>
      <c r="F459">
        <v>58</v>
      </c>
      <c r="G459">
        <v>11</v>
      </c>
      <c r="H459">
        <v>4</v>
      </c>
      <c r="I459">
        <v>2023</v>
      </c>
      <c r="J459" t="s">
        <v>1891</v>
      </c>
      <c r="K459" t="s">
        <v>1347</v>
      </c>
      <c r="L459" t="s">
        <v>128</v>
      </c>
      <c r="M459" t="s">
        <v>270</v>
      </c>
      <c r="N459" t="s">
        <v>130</v>
      </c>
      <c r="O459" t="s">
        <v>33</v>
      </c>
      <c r="P459" t="s">
        <v>1334</v>
      </c>
      <c r="Q459" t="s">
        <v>1335</v>
      </c>
      <c r="R459">
        <v>1</v>
      </c>
      <c r="S459">
        <v>12495</v>
      </c>
      <c r="T459">
        <v>4998</v>
      </c>
      <c r="U459">
        <v>0</v>
      </c>
      <c r="V459">
        <v>7497</v>
      </c>
      <c r="W459" t="s">
        <v>566</v>
      </c>
      <c r="X459" t="s">
        <v>55</v>
      </c>
      <c r="Y459" t="s">
        <v>37</v>
      </c>
      <c r="Z459">
        <v>4029.3198305084752</v>
      </c>
      <c r="AA459" t="s">
        <v>724</v>
      </c>
      <c r="AB459" t="s">
        <v>48</v>
      </c>
      <c r="AC459">
        <v>0</v>
      </c>
      <c r="AD459">
        <v>0</v>
      </c>
      <c r="AE459" t="s">
        <v>48</v>
      </c>
      <c r="AF459" t="s">
        <v>49</v>
      </c>
    </row>
    <row r="460" spans="1:32" x14ac:dyDescent="0.35">
      <c r="A460" t="s">
        <v>143</v>
      </c>
      <c r="B460" t="s">
        <v>144</v>
      </c>
      <c r="C460" t="s">
        <v>145</v>
      </c>
      <c r="D460" t="s">
        <v>44</v>
      </c>
      <c r="E460" t="s">
        <v>29</v>
      </c>
      <c r="F460">
        <v>36</v>
      </c>
      <c r="G460">
        <v>11</v>
      </c>
      <c r="H460">
        <v>4</v>
      </c>
      <c r="I460">
        <v>2023</v>
      </c>
      <c r="J460" t="s">
        <v>1891</v>
      </c>
      <c r="K460" t="s">
        <v>1348</v>
      </c>
      <c r="L460" t="s">
        <v>128</v>
      </c>
      <c r="M460" t="s">
        <v>270</v>
      </c>
      <c r="N460" t="s">
        <v>130</v>
      </c>
      <c r="O460" t="s">
        <v>33</v>
      </c>
      <c r="P460" t="s">
        <v>332</v>
      </c>
      <c r="Q460" t="s">
        <v>178</v>
      </c>
      <c r="R460">
        <v>1</v>
      </c>
      <c r="S460">
        <v>12495</v>
      </c>
      <c r="T460">
        <v>2499</v>
      </c>
      <c r="U460">
        <v>0</v>
      </c>
      <c r="V460">
        <v>9996</v>
      </c>
      <c r="W460" t="s">
        <v>35</v>
      </c>
      <c r="X460" t="s">
        <v>55</v>
      </c>
      <c r="Y460" t="s">
        <v>37</v>
      </c>
      <c r="Z460">
        <v>5372.4264406779657</v>
      </c>
      <c r="AA460" t="s">
        <v>724</v>
      </c>
      <c r="AB460" t="s">
        <v>48</v>
      </c>
      <c r="AC460">
        <v>9996</v>
      </c>
      <c r="AD460">
        <v>0</v>
      </c>
      <c r="AE460" t="s">
        <v>48</v>
      </c>
      <c r="AF460" t="s">
        <v>49</v>
      </c>
    </row>
    <row r="461" spans="1:32" x14ac:dyDescent="0.35">
      <c r="A461" t="s">
        <v>714</v>
      </c>
      <c r="B461" t="s">
        <v>715</v>
      </c>
      <c r="C461" t="s">
        <v>716</v>
      </c>
      <c r="D461" t="s">
        <v>44</v>
      </c>
      <c r="E461" t="s">
        <v>29</v>
      </c>
      <c r="F461">
        <v>70</v>
      </c>
      <c r="G461">
        <v>11</v>
      </c>
      <c r="H461">
        <v>4</v>
      </c>
      <c r="I461">
        <v>2023</v>
      </c>
      <c r="J461" t="s">
        <v>1891</v>
      </c>
      <c r="K461" t="s">
        <v>1349</v>
      </c>
      <c r="L461" t="s">
        <v>128</v>
      </c>
      <c r="M461" t="s">
        <v>270</v>
      </c>
      <c r="N461" t="s">
        <v>130</v>
      </c>
      <c r="O461" t="s">
        <v>33</v>
      </c>
      <c r="P461" t="s">
        <v>497</v>
      </c>
      <c r="Q461" t="s">
        <v>498</v>
      </c>
      <c r="R461">
        <v>1</v>
      </c>
      <c r="S461">
        <v>12495</v>
      </c>
      <c r="T461">
        <v>2499</v>
      </c>
      <c r="U461">
        <v>0</v>
      </c>
      <c r="V461">
        <v>9996</v>
      </c>
      <c r="W461" t="s">
        <v>566</v>
      </c>
      <c r="X461" t="s">
        <v>55</v>
      </c>
      <c r="Y461" t="s">
        <v>37</v>
      </c>
      <c r="Z461">
        <v>5372.4264406779657</v>
      </c>
      <c r="AA461" t="s">
        <v>724</v>
      </c>
      <c r="AB461" t="s">
        <v>48</v>
      </c>
      <c r="AC461">
        <v>9996</v>
      </c>
      <c r="AD461">
        <v>0</v>
      </c>
      <c r="AE461" t="s">
        <v>48</v>
      </c>
      <c r="AF461" t="s">
        <v>49</v>
      </c>
    </row>
    <row r="462" spans="1:32" x14ac:dyDescent="0.35">
      <c r="A462" t="s">
        <v>143</v>
      </c>
      <c r="B462" t="s">
        <v>144</v>
      </c>
      <c r="C462" t="s">
        <v>145</v>
      </c>
      <c r="D462" t="s">
        <v>44</v>
      </c>
      <c r="E462" t="s">
        <v>29</v>
      </c>
      <c r="F462">
        <v>34</v>
      </c>
      <c r="G462">
        <v>11</v>
      </c>
      <c r="H462">
        <v>4</v>
      </c>
      <c r="I462">
        <v>2023</v>
      </c>
      <c r="J462" t="s">
        <v>1891</v>
      </c>
      <c r="K462" t="s">
        <v>1350</v>
      </c>
      <c r="L462" t="s">
        <v>128</v>
      </c>
      <c r="M462" t="s">
        <v>270</v>
      </c>
      <c r="N462" t="s">
        <v>130</v>
      </c>
      <c r="O462" t="s">
        <v>33</v>
      </c>
      <c r="P462" t="s">
        <v>333</v>
      </c>
      <c r="Q462" t="s">
        <v>334</v>
      </c>
      <c r="R462">
        <v>1</v>
      </c>
      <c r="S462">
        <v>12495</v>
      </c>
      <c r="T462">
        <v>1250</v>
      </c>
      <c r="U462">
        <v>0</v>
      </c>
      <c r="V462">
        <v>11245</v>
      </c>
      <c r="W462" t="s">
        <v>35</v>
      </c>
      <c r="X462" t="s">
        <v>55</v>
      </c>
      <c r="Y462" t="s">
        <v>37</v>
      </c>
      <c r="Z462">
        <v>6043.7110169491525</v>
      </c>
      <c r="AA462" t="s">
        <v>724</v>
      </c>
      <c r="AB462" t="s">
        <v>48</v>
      </c>
      <c r="AC462">
        <v>11245.5</v>
      </c>
      <c r="AD462">
        <v>0</v>
      </c>
      <c r="AE462" t="s">
        <v>48</v>
      </c>
      <c r="AF462" t="s">
        <v>49</v>
      </c>
    </row>
    <row r="463" spans="1:32" x14ac:dyDescent="0.35">
      <c r="A463" t="s">
        <v>575</v>
      </c>
      <c r="B463" t="s">
        <v>576</v>
      </c>
      <c r="C463" t="s">
        <v>577</v>
      </c>
      <c r="D463" t="s">
        <v>44</v>
      </c>
      <c r="E463" t="s">
        <v>29</v>
      </c>
      <c r="F463">
        <v>215</v>
      </c>
      <c r="G463">
        <v>11</v>
      </c>
      <c r="H463">
        <v>4</v>
      </c>
      <c r="I463">
        <v>2023</v>
      </c>
      <c r="J463" t="s">
        <v>1891</v>
      </c>
      <c r="K463" t="s">
        <v>1351</v>
      </c>
      <c r="L463" t="s">
        <v>128</v>
      </c>
      <c r="M463" t="s">
        <v>270</v>
      </c>
      <c r="N463" t="s">
        <v>130</v>
      </c>
      <c r="O463" t="s">
        <v>33</v>
      </c>
      <c r="P463" t="s">
        <v>1312</v>
      </c>
      <c r="Q463" t="s">
        <v>1313</v>
      </c>
      <c r="R463">
        <v>1</v>
      </c>
      <c r="S463">
        <v>12495</v>
      </c>
      <c r="T463">
        <v>1250</v>
      </c>
      <c r="U463">
        <v>0</v>
      </c>
      <c r="V463">
        <v>11245</v>
      </c>
      <c r="W463" t="s">
        <v>566</v>
      </c>
      <c r="X463" t="s">
        <v>55</v>
      </c>
      <c r="Y463" t="s">
        <v>37</v>
      </c>
      <c r="Z463">
        <v>6043.7110169491525</v>
      </c>
      <c r="AA463" t="s">
        <v>724</v>
      </c>
      <c r="AB463" t="s">
        <v>48</v>
      </c>
      <c r="AC463">
        <v>11245.5</v>
      </c>
      <c r="AD463">
        <v>0</v>
      </c>
      <c r="AE463" t="s">
        <v>48</v>
      </c>
      <c r="AF463" t="s">
        <v>49</v>
      </c>
    </row>
    <row r="464" spans="1:32" x14ac:dyDescent="0.35">
      <c r="A464" t="s">
        <v>25</v>
      </c>
      <c r="B464" t="s">
        <v>26</v>
      </c>
      <c r="C464" t="s">
        <v>27</v>
      </c>
      <c r="D464" t="s">
        <v>44</v>
      </c>
      <c r="E464" t="s">
        <v>29</v>
      </c>
      <c r="F464">
        <v>150</v>
      </c>
      <c r="G464">
        <v>12</v>
      </c>
      <c r="H464">
        <v>4</v>
      </c>
      <c r="I464">
        <v>2023</v>
      </c>
      <c r="J464" t="s">
        <v>1884</v>
      </c>
      <c r="K464" t="s">
        <v>1352</v>
      </c>
      <c r="L464" t="s">
        <v>128</v>
      </c>
      <c r="M464" t="s">
        <v>270</v>
      </c>
      <c r="N464" t="s">
        <v>130</v>
      </c>
      <c r="O464" t="s">
        <v>33</v>
      </c>
      <c r="P464" t="s">
        <v>126</v>
      </c>
      <c r="Q464" t="s">
        <v>127</v>
      </c>
      <c r="R464">
        <v>1</v>
      </c>
      <c r="S464">
        <v>12495</v>
      </c>
      <c r="T464">
        <v>0</v>
      </c>
      <c r="U464">
        <v>0</v>
      </c>
      <c r="V464">
        <v>12495</v>
      </c>
      <c r="W464" t="s">
        <v>35</v>
      </c>
      <c r="X464" t="s">
        <v>55</v>
      </c>
      <c r="Y464" t="s">
        <v>37</v>
      </c>
      <c r="Z464">
        <v>6715.5330508474572</v>
      </c>
      <c r="AA464" t="s">
        <v>724</v>
      </c>
      <c r="AB464" t="s">
        <v>38</v>
      </c>
      <c r="AC464">
        <v>0</v>
      </c>
      <c r="AD464">
        <v>0</v>
      </c>
      <c r="AE464" t="s">
        <v>38</v>
      </c>
      <c r="AF464" t="s">
        <v>49</v>
      </c>
    </row>
    <row r="465" spans="1:32" x14ac:dyDescent="0.35">
      <c r="A465" t="s">
        <v>686</v>
      </c>
      <c r="B465" t="s">
        <v>687</v>
      </c>
      <c r="C465" t="s">
        <v>688</v>
      </c>
      <c r="D465" t="s">
        <v>44</v>
      </c>
      <c r="E465" t="s">
        <v>29</v>
      </c>
      <c r="F465">
        <v>25</v>
      </c>
      <c r="G465">
        <v>12</v>
      </c>
      <c r="H465">
        <v>4</v>
      </c>
      <c r="I465">
        <v>2023</v>
      </c>
      <c r="J465" t="s">
        <v>1884</v>
      </c>
      <c r="K465" t="s">
        <v>1353</v>
      </c>
      <c r="L465" t="s">
        <v>128</v>
      </c>
      <c r="M465" t="s">
        <v>270</v>
      </c>
      <c r="N465" t="s">
        <v>130</v>
      </c>
      <c r="O465" t="s">
        <v>33</v>
      </c>
      <c r="P465" t="s">
        <v>1354</v>
      </c>
      <c r="Q465" t="s">
        <v>1297</v>
      </c>
      <c r="R465">
        <v>1</v>
      </c>
      <c r="S465">
        <v>12495</v>
      </c>
      <c r="T465">
        <v>0</v>
      </c>
      <c r="U465">
        <v>1250</v>
      </c>
      <c r="V465">
        <v>12495</v>
      </c>
      <c r="W465" t="s">
        <v>690</v>
      </c>
      <c r="X465" t="s">
        <v>55</v>
      </c>
      <c r="Y465" t="s">
        <v>37</v>
      </c>
      <c r="Z465">
        <v>6715.5330508474572</v>
      </c>
      <c r="AA465" t="s">
        <v>724</v>
      </c>
      <c r="AB465" t="s">
        <v>38</v>
      </c>
      <c r="AC465">
        <v>0</v>
      </c>
      <c r="AD465">
        <v>0</v>
      </c>
      <c r="AE465" t="s">
        <v>38</v>
      </c>
      <c r="AF465" t="s">
        <v>49</v>
      </c>
    </row>
    <row r="466" spans="1:32" x14ac:dyDescent="0.35">
      <c r="A466" t="s">
        <v>1052</v>
      </c>
      <c r="B466" t="s">
        <v>1053</v>
      </c>
      <c r="C466" t="s">
        <v>1054</v>
      </c>
      <c r="D466" t="s">
        <v>44</v>
      </c>
      <c r="E466" t="s">
        <v>29</v>
      </c>
      <c r="F466">
        <v>9</v>
      </c>
      <c r="G466">
        <v>13</v>
      </c>
      <c r="H466">
        <v>4</v>
      </c>
      <c r="I466">
        <v>2023</v>
      </c>
      <c r="J466" t="s">
        <v>1875</v>
      </c>
      <c r="K466" t="s">
        <v>1355</v>
      </c>
      <c r="L466" t="s">
        <v>128</v>
      </c>
      <c r="M466" t="s">
        <v>270</v>
      </c>
      <c r="N466" t="s">
        <v>130</v>
      </c>
      <c r="O466" t="s">
        <v>33</v>
      </c>
      <c r="P466" t="s">
        <v>45</v>
      </c>
      <c r="Q466" t="s">
        <v>46</v>
      </c>
      <c r="R466">
        <v>1</v>
      </c>
      <c r="S466">
        <v>12495</v>
      </c>
      <c r="T466">
        <v>0</v>
      </c>
      <c r="U466">
        <v>0</v>
      </c>
      <c r="V466">
        <v>12495</v>
      </c>
      <c r="W466" t="s">
        <v>566</v>
      </c>
      <c r="X466" t="s">
        <v>47</v>
      </c>
      <c r="Y466" t="s">
        <v>37</v>
      </c>
      <c r="Z466">
        <v>6715.5330508474572</v>
      </c>
      <c r="AA466" t="s">
        <v>847</v>
      </c>
      <c r="AB466" t="s">
        <v>38</v>
      </c>
      <c r="AC466">
        <v>7497</v>
      </c>
      <c r="AD466">
        <v>0</v>
      </c>
      <c r="AE466" t="s">
        <v>38</v>
      </c>
      <c r="AF466" t="s">
        <v>49</v>
      </c>
    </row>
    <row r="467" spans="1:32" x14ac:dyDescent="0.35">
      <c r="A467" t="s">
        <v>575</v>
      </c>
      <c r="B467" t="s">
        <v>576</v>
      </c>
      <c r="C467" t="s">
        <v>577</v>
      </c>
      <c r="D467" t="s">
        <v>44</v>
      </c>
      <c r="E467" t="s">
        <v>29</v>
      </c>
      <c r="F467">
        <v>241</v>
      </c>
      <c r="G467">
        <v>13</v>
      </c>
      <c r="H467">
        <v>4</v>
      </c>
      <c r="I467">
        <v>2023</v>
      </c>
      <c r="J467" t="s">
        <v>1875</v>
      </c>
      <c r="K467" t="s">
        <v>1356</v>
      </c>
      <c r="L467" t="s">
        <v>128</v>
      </c>
      <c r="M467" t="s">
        <v>270</v>
      </c>
      <c r="N467" t="s">
        <v>130</v>
      </c>
      <c r="O467" t="s">
        <v>33</v>
      </c>
      <c r="P467" t="s">
        <v>76</v>
      </c>
      <c r="Q467" t="s">
        <v>77</v>
      </c>
      <c r="R467">
        <v>1</v>
      </c>
      <c r="S467">
        <v>12495</v>
      </c>
      <c r="T467">
        <v>4998</v>
      </c>
      <c r="U467">
        <v>0</v>
      </c>
      <c r="V467">
        <v>7497</v>
      </c>
      <c r="W467" t="s">
        <v>566</v>
      </c>
      <c r="X467" t="s">
        <v>47</v>
      </c>
      <c r="Y467" t="s">
        <v>37</v>
      </c>
      <c r="Z467">
        <v>4029.3198305084752</v>
      </c>
      <c r="AA467" t="s">
        <v>847</v>
      </c>
      <c r="AB467" t="s">
        <v>48</v>
      </c>
      <c r="AC467">
        <v>7497</v>
      </c>
      <c r="AD467">
        <v>8746.5</v>
      </c>
      <c r="AE467" t="s">
        <v>48</v>
      </c>
      <c r="AF467" t="s">
        <v>49</v>
      </c>
    </row>
    <row r="468" spans="1:32" x14ac:dyDescent="0.35">
      <c r="A468" t="s">
        <v>585</v>
      </c>
      <c r="B468" t="s">
        <v>586</v>
      </c>
      <c r="C468" t="s">
        <v>587</v>
      </c>
      <c r="D468" t="s">
        <v>72</v>
      </c>
      <c r="E468" t="s">
        <v>29</v>
      </c>
      <c r="F468">
        <v>90</v>
      </c>
      <c r="G468">
        <v>13</v>
      </c>
      <c r="H468">
        <v>4</v>
      </c>
      <c r="I468">
        <v>2023</v>
      </c>
      <c r="J468" t="s">
        <v>1875</v>
      </c>
      <c r="K468" t="s">
        <v>1357</v>
      </c>
      <c r="L468" t="s">
        <v>128</v>
      </c>
      <c r="M468" t="s">
        <v>270</v>
      </c>
      <c r="N468" t="s">
        <v>130</v>
      </c>
      <c r="O468" t="s">
        <v>33</v>
      </c>
      <c r="P468" t="s">
        <v>1358</v>
      </c>
      <c r="Q468" t="s">
        <v>1359</v>
      </c>
      <c r="R468">
        <v>1</v>
      </c>
      <c r="S468">
        <v>12495</v>
      </c>
      <c r="T468">
        <v>7497</v>
      </c>
      <c r="U468">
        <v>0</v>
      </c>
      <c r="V468">
        <v>4998</v>
      </c>
      <c r="W468" t="s">
        <v>566</v>
      </c>
      <c r="X468" t="s">
        <v>75</v>
      </c>
      <c r="Y468" t="s">
        <v>37</v>
      </c>
      <c r="Z468">
        <v>2686.2132203389829</v>
      </c>
      <c r="AA468" t="s">
        <v>856</v>
      </c>
      <c r="AB468" t="s">
        <v>48</v>
      </c>
      <c r="AC468">
        <v>0</v>
      </c>
      <c r="AD468">
        <v>0</v>
      </c>
      <c r="AE468" t="s">
        <v>48</v>
      </c>
      <c r="AF468" t="s">
        <v>49</v>
      </c>
    </row>
    <row r="469" spans="1:32" x14ac:dyDescent="0.35">
      <c r="A469" t="s">
        <v>63</v>
      </c>
      <c r="B469" t="s">
        <v>64</v>
      </c>
      <c r="C469" t="s">
        <v>65</v>
      </c>
      <c r="D469" t="s">
        <v>44</v>
      </c>
      <c r="E469" t="s">
        <v>29</v>
      </c>
      <c r="F469">
        <v>101</v>
      </c>
      <c r="G469">
        <v>14</v>
      </c>
      <c r="H469">
        <v>4</v>
      </c>
      <c r="I469">
        <v>2023</v>
      </c>
      <c r="J469" t="s">
        <v>1872</v>
      </c>
      <c r="K469" t="s">
        <v>1360</v>
      </c>
      <c r="L469" t="s">
        <v>128</v>
      </c>
      <c r="M469" t="s">
        <v>270</v>
      </c>
      <c r="N469" t="s">
        <v>130</v>
      </c>
      <c r="O469" t="s">
        <v>33</v>
      </c>
      <c r="P469" t="s">
        <v>45</v>
      </c>
      <c r="Q469" t="s">
        <v>46</v>
      </c>
      <c r="R469">
        <v>1</v>
      </c>
      <c r="S469">
        <v>12495</v>
      </c>
      <c r="T469">
        <v>4998</v>
      </c>
      <c r="U469">
        <v>0</v>
      </c>
      <c r="V469">
        <v>7497</v>
      </c>
      <c r="W469" t="s">
        <v>35</v>
      </c>
      <c r="X469" t="s">
        <v>47</v>
      </c>
      <c r="Y469" t="s">
        <v>37</v>
      </c>
      <c r="Z469">
        <v>4029.3198305084752</v>
      </c>
      <c r="AA469" t="s">
        <v>847</v>
      </c>
      <c r="AB469" t="s">
        <v>48</v>
      </c>
      <c r="AC469">
        <v>7497</v>
      </c>
      <c r="AD469">
        <v>0</v>
      </c>
      <c r="AE469" t="s">
        <v>48</v>
      </c>
      <c r="AF469" t="s">
        <v>49</v>
      </c>
    </row>
    <row r="470" spans="1:32" x14ac:dyDescent="0.35">
      <c r="A470" t="s">
        <v>686</v>
      </c>
      <c r="B470" t="s">
        <v>687</v>
      </c>
      <c r="C470" t="s">
        <v>688</v>
      </c>
      <c r="D470" t="s">
        <v>50</v>
      </c>
      <c r="E470" t="s">
        <v>29</v>
      </c>
      <c r="F470">
        <v>31</v>
      </c>
      <c r="G470">
        <v>14</v>
      </c>
      <c r="H470">
        <v>4</v>
      </c>
      <c r="I470">
        <v>2023</v>
      </c>
      <c r="J470" t="s">
        <v>1872</v>
      </c>
      <c r="K470" t="s">
        <v>1361</v>
      </c>
      <c r="L470" t="s">
        <v>128</v>
      </c>
      <c r="M470" t="s">
        <v>270</v>
      </c>
      <c r="N470" t="s">
        <v>130</v>
      </c>
      <c r="O470" t="s">
        <v>33</v>
      </c>
      <c r="P470" t="s">
        <v>462</v>
      </c>
      <c r="Q470" t="s">
        <v>462</v>
      </c>
      <c r="R470">
        <v>1</v>
      </c>
      <c r="S470">
        <v>12495</v>
      </c>
      <c r="T470">
        <v>3748</v>
      </c>
      <c r="U470">
        <v>0</v>
      </c>
      <c r="V470">
        <v>8747</v>
      </c>
      <c r="W470" t="s">
        <v>690</v>
      </c>
      <c r="X470" t="s">
        <v>53</v>
      </c>
      <c r="Y470" t="s">
        <v>37</v>
      </c>
      <c r="Z470">
        <v>4701.1418644067799</v>
      </c>
      <c r="AA470" t="s">
        <v>722</v>
      </c>
      <c r="AB470" t="s">
        <v>48</v>
      </c>
      <c r="AC470">
        <v>8746.5</v>
      </c>
      <c r="AD470">
        <v>0</v>
      </c>
      <c r="AE470" t="s">
        <v>48</v>
      </c>
      <c r="AF470" t="s">
        <v>49</v>
      </c>
    </row>
    <row r="471" spans="1:32" x14ac:dyDescent="0.35">
      <c r="A471" t="s">
        <v>668</v>
      </c>
      <c r="B471" t="s">
        <v>669</v>
      </c>
      <c r="C471" t="s">
        <v>670</v>
      </c>
      <c r="D471" t="s">
        <v>72</v>
      </c>
      <c r="E471" t="s">
        <v>29</v>
      </c>
      <c r="F471">
        <v>74</v>
      </c>
      <c r="G471">
        <v>14</v>
      </c>
      <c r="H471">
        <v>4</v>
      </c>
      <c r="I471">
        <v>2023</v>
      </c>
      <c r="J471" t="s">
        <v>1872</v>
      </c>
      <c r="K471" t="s">
        <v>1362</v>
      </c>
      <c r="L471" t="s">
        <v>128</v>
      </c>
      <c r="M471" t="s">
        <v>270</v>
      </c>
      <c r="N471" t="s">
        <v>130</v>
      </c>
      <c r="O471" t="s">
        <v>33</v>
      </c>
      <c r="P471" t="s">
        <v>1363</v>
      </c>
      <c r="Q471" t="s">
        <v>1364</v>
      </c>
      <c r="R471">
        <v>1</v>
      </c>
      <c r="S471">
        <v>12495</v>
      </c>
      <c r="T471">
        <v>7497</v>
      </c>
      <c r="U471">
        <v>0</v>
      </c>
      <c r="V471">
        <v>4998</v>
      </c>
      <c r="W471" t="s">
        <v>566</v>
      </c>
      <c r="X471" t="s">
        <v>75</v>
      </c>
      <c r="Y471" t="s">
        <v>37</v>
      </c>
      <c r="Z471">
        <v>2686.2132203389829</v>
      </c>
      <c r="AA471" t="s">
        <v>856</v>
      </c>
      <c r="AB471" t="s">
        <v>48</v>
      </c>
      <c r="AC471">
        <v>0</v>
      </c>
      <c r="AD471">
        <v>0</v>
      </c>
      <c r="AE471" t="s">
        <v>48</v>
      </c>
      <c r="AF471" t="s">
        <v>49</v>
      </c>
    </row>
    <row r="472" spans="1:32" x14ac:dyDescent="0.35">
      <c r="A472" t="s">
        <v>63</v>
      </c>
      <c r="B472" t="s">
        <v>64</v>
      </c>
      <c r="C472" t="s">
        <v>65</v>
      </c>
      <c r="D472" t="s">
        <v>44</v>
      </c>
      <c r="E472" t="s">
        <v>29</v>
      </c>
      <c r="F472">
        <v>105</v>
      </c>
      <c r="G472">
        <v>14</v>
      </c>
      <c r="H472">
        <v>4</v>
      </c>
      <c r="I472">
        <v>2023</v>
      </c>
      <c r="J472" t="s">
        <v>1872</v>
      </c>
      <c r="K472" t="s">
        <v>1365</v>
      </c>
      <c r="L472" t="s">
        <v>128</v>
      </c>
      <c r="M472" t="s">
        <v>270</v>
      </c>
      <c r="N472" t="s">
        <v>130</v>
      </c>
      <c r="O472" t="s">
        <v>33</v>
      </c>
      <c r="P472" t="s">
        <v>371</v>
      </c>
      <c r="Q472" t="s">
        <v>372</v>
      </c>
      <c r="R472">
        <v>1</v>
      </c>
      <c r="S472">
        <v>12495</v>
      </c>
      <c r="T472">
        <v>4998</v>
      </c>
      <c r="U472">
        <v>0</v>
      </c>
      <c r="V472">
        <v>7497</v>
      </c>
      <c r="W472" t="s">
        <v>35</v>
      </c>
      <c r="X472" t="s">
        <v>55</v>
      </c>
      <c r="Y472" t="s">
        <v>37</v>
      </c>
      <c r="Z472">
        <v>4029.3198305084752</v>
      </c>
      <c r="AA472" t="s">
        <v>724</v>
      </c>
      <c r="AB472" t="s">
        <v>48</v>
      </c>
      <c r="AC472">
        <v>0</v>
      </c>
      <c r="AD472">
        <v>0</v>
      </c>
      <c r="AE472" t="s">
        <v>48</v>
      </c>
      <c r="AF472" t="s">
        <v>49</v>
      </c>
    </row>
    <row r="473" spans="1:32" x14ac:dyDescent="0.35">
      <c r="A473" t="s">
        <v>704</v>
      </c>
      <c r="B473" t="s">
        <v>705</v>
      </c>
      <c r="C473" t="s">
        <v>706</v>
      </c>
      <c r="D473" t="s">
        <v>44</v>
      </c>
      <c r="E473" t="s">
        <v>29</v>
      </c>
      <c r="F473">
        <v>73</v>
      </c>
      <c r="G473">
        <v>14</v>
      </c>
      <c r="H473">
        <v>4</v>
      </c>
      <c r="I473">
        <v>2023</v>
      </c>
      <c r="J473" t="s">
        <v>1872</v>
      </c>
      <c r="K473" t="s">
        <v>1366</v>
      </c>
      <c r="L473" t="s">
        <v>128</v>
      </c>
      <c r="M473" t="s">
        <v>270</v>
      </c>
      <c r="N473" t="s">
        <v>130</v>
      </c>
      <c r="O473" t="s">
        <v>33</v>
      </c>
      <c r="P473" t="s">
        <v>1367</v>
      </c>
      <c r="Q473" t="s">
        <v>1368</v>
      </c>
      <c r="R473">
        <v>1</v>
      </c>
      <c r="S473">
        <v>12495</v>
      </c>
      <c r="T473">
        <v>0</v>
      </c>
      <c r="U473">
        <v>0</v>
      </c>
      <c r="V473">
        <v>12495</v>
      </c>
      <c r="W473" t="s">
        <v>566</v>
      </c>
      <c r="X473" t="s">
        <v>55</v>
      </c>
      <c r="Y473" t="s">
        <v>37</v>
      </c>
      <c r="Z473">
        <v>6715.5330508474572</v>
      </c>
      <c r="AA473" t="s">
        <v>724</v>
      </c>
      <c r="AB473" t="s">
        <v>38</v>
      </c>
      <c r="AC473">
        <v>0</v>
      </c>
      <c r="AD473">
        <v>0</v>
      </c>
      <c r="AE473" t="s">
        <v>38</v>
      </c>
      <c r="AF473" t="s">
        <v>49</v>
      </c>
    </row>
    <row r="474" spans="1:32" x14ac:dyDescent="0.35">
      <c r="A474" t="s">
        <v>825</v>
      </c>
      <c r="B474" t="s">
        <v>826</v>
      </c>
      <c r="C474" t="s">
        <v>827</v>
      </c>
      <c r="D474" t="s">
        <v>44</v>
      </c>
      <c r="E474" t="s">
        <v>29</v>
      </c>
      <c r="F474">
        <v>32</v>
      </c>
      <c r="G474">
        <v>14</v>
      </c>
      <c r="H474">
        <v>4</v>
      </c>
      <c r="I474">
        <v>2023</v>
      </c>
      <c r="J474" t="s">
        <v>1872</v>
      </c>
      <c r="K474" t="s">
        <v>1369</v>
      </c>
      <c r="L474" t="s">
        <v>128</v>
      </c>
      <c r="M474" t="s">
        <v>270</v>
      </c>
      <c r="N474" t="s">
        <v>130</v>
      </c>
      <c r="O474" t="s">
        <v>33</v>
      </c>
      <c r="P474" t="s">
        <v>1312</v>
      </c>
      <c r="Q474" t="s">
        <v>1313</v>
      </c>
      <c r="R474">
        <v>1</v>
      </c>
      <c r="S474">
        <v>12495</v>
      </c>
      <c r="T474">
        <v>1250</v>
      </c>
      <c r="U474">
        <v>0</v>
      </c>
      <c r="V474">
        <v>11245</v>
      </c>
      <c r="W474" t="s">
        <v>566</v>
      </c>
      <c r="X474" t="s">
        <v>55</v>
      </c>
      <c r="Y474" t="s">
        <v>37</v>
      </c>
      <c r="Z474">
        <v>6043.7110169491525</v>
      </c>
      <c r="AA474" t="s">
        <v>724</v>
      </c>
      <c r="AB474" t="s">
        <v>48</v>
      </c>
      <c r="AC474">
        <v>11245.5</v>
      </c>
      <c r="AD474">
        <v>0</v>
      </c>
      <c r="AE474" t="s">
        <v>48</v>
      </c>
      <c r="AF474" t="s">
        <v>49</v>
      </c>
    </row>
    <row r="475" spans="1:32" x14ac:dyDescent="0.35">
      <c r="A475" t="s">
        <v>568</v>
      </c>
      <c r="B475" t="s">
        <v>569</v>
      </c>
      <c r="C475" t="s">
        <v>570</v>
      </c>
      <c r="D475" t="s">
        <v>44</v>
      </c>
      <c r="E475" t="s">
        <v>29</v>
      </c>
      <c r="F475">
        <v>75</v>
      </c>
      <c r="G475">
        <v>15</v>
      </c>
      <c r="H475">
        <v>4</v>
      </c>
      <c r="I475">
        <v>2023</v>
      </c>
      <c r="J475" t="s">
        <v>1892</v>
      </c>
      <c r="K475" t="s">
        <v>1370</v>
      </c>
      <c r="L475" t="s">
        <v>128</v>
      </c>
      <c r="M475" t="s">
        <v>270</v>
      </c>
      <c r="N475" t="s">
        <v>130</v>
      </c>
      <c r="O475" t="s">
        <v>33</v>
      </c>
      <c r="P475" t="s">
        <v>468</v>
      </c>
      <c r="Q475" t="s">
        <v>469</v>
      </c>
      <c r="R475">
        <v>1</v>
      </c>
      <c r="S475">
        <v>12495</v>
      </c>
      <c r="T475">
        <v>4998</v>
      </c>
      <c r="U475">
        <v>0</v>
      </c>
      <c r="V475">
        <v>7497</v>
      </c>
      <c r="W475" t="s">
        <v>566</v>
      </c>
      <c r="X475" t="s">
        <v>47</v>
      </c>
      <c r="Y475" t="s">
        <v>37</v>
      </c>
      <c r="Z475">
        <v>4029.3198305084752</v>
      </c>
      <c r="AA475" t="s">
        <v>847</v>
      </c>
      <c r="AB475" t="s">
        <v>48</v>
      </c>
      <c r="AC475">
        <v>0</v>
      </c>
      <c r="AD475">
        <v>0</v>
      </c>
      <c r="AE475" t="s">
        <v>48</v>
      </c>
      <c r="AF475" t="s">
        <v>49</v>
      </c>
    </row>
    <row r="476" spans="1:32" x14ac:dyDescent="0.35">
      <c r="A476" t="s">
        <v>704</v>
      </c>
      <c r="B476" t="s">
        <v>705</v>
      </c>
      <c r="C476" t="s">
        <v>706</v>
      </c>
      <c r="D476" t="s">
        <v>44</v>
      </c>
      <c r="E476" t="s">
        <v>29</v>
      </c>
      <c r="F476">
        <v>83</v>
      </c>
      <c r="G476">
        <v>15</v>
      </c>
      <c r="H476">
        <v>4</v>
      </c>
      <c r="I476">
        <v>2023</v>
      </c>
      <c r="J476" t="s">
        <v>1892</v>
      </c>
      <c r="K476" t="s">
        <v>1371</v>
      </c>
      <c r="L476" t="s">
        <v>128</v>
      </c>
      <c r="M476" t="s">
        <v>270</v>
      </c>
      <c r="N476" t="s">
        <v>130</v>
      </c>
      <c r="O476" t="s">
        <v>33</v>
      </c>
      <c r="P476" t="s">
        <v>126</v>
      </c>
      <c r="Q476" t="s">
        <v>127</v>
      </c>
      <c r="R476">
        <v>1</v>
      </c>
      <c r="S476">
        <v>12495</v>
      </c>
      <c r="T476">
        <v>0</v>
      </c>
      <c r="U476">
        <v>500</v>
      </c>
      <c r="V476">
        <v>12495</v>
      </c>
      <c r="W476" t="s">
        <v>566</v>
      </c>
      <c r="X476" t="s">
        <v>55</v>
      </c>
      <c r="Y476" t="s">
        <v>37</v>
      </c>
      <c r="Z476">
        <v>6715.5330508474572</v>
      </c>
      <c r="AA476" t="s">
        <v>724</v>
      </c>
      <c r="AB476" t="s">
        <v>38</v>
      </c>
      <c r="AC476">
        <v>0</v>
      </c>
      <c r="AD476">
        <v>0</v>
      </c>
      <c r="AE476" t="s">
        <v>38</v>
      </c>
      <c r="AF476" t="s">
        <v>49</v>
      </c>
    </row>
    <row r="477" spans="1:32" x14ac:dyDescent="0.35">
      <c r="A477" t="s">
        <v>561</v>
      </c>
      <c r="B477" t="s">
        <v>562</v>
      </c>
      <c r="C477" t="s">
        <v>563</v>
      </c>
      <c r="D477" t="s">
        <v>44</v>
      </c>
      <c r="E477" t="s">
        <v>29</v>
      </c>
      <c r="F477">
        <v>99</v>
      </c>
      <c r="G477">
        <v>15</v>
      </c>
      <c r="H477">
        <v>4</v>
      </c>
      <c r="I477">
        <v>2023</v>
      </c>
      <c r="J477" t="s">
        <v>1892</v>
      </c>
      <c r="K477" t="s">
        <v>1372</v>
      </c>
      <c r="L477" t="s">
        <v>128</v>
      </c>
      <c r="M477" t="s">
        <v>270</v>
      </c>
      <c r="N477" t="s">
        <v>130</v>
      </c>
      <c r="O477" t="s">
        <v>33</v>
      </c>
      <c r="P477" t="s">
        <v>468</v>
      </c>
      <c r="Q477" t="s">
        <v>469</v>
      </c>
      <c r="R477">
        <v>1</v>
      </c>
      <c r="S477">
        <v>12495</v>
      </c>
      <c r="T477">
        <v>4998</v>
      </c>
      <c r="U477">
        <v>0</v>
      </c>
      <c r="V477">
        <v>7497</v>
      </c>
      <c r="W477" t="s">
        <v>566</v>
      </c>
      <c r="X477" t="s">
        <v>47</v>
      </c>
      <c r="Y477" t="s">
        <v>37</v>
      </c>
      <c r="Z477">
        <v>4029.3198305084752</v>
      </c>
      <c r="AA477" t="s">
        <v>847</v>
      </c>
      <c r="AB477" t="s">
        <v>48</v>
      </c>
      <c r="AC477">
        <v>0</v>
      </c>
      <c r="AD477">
        <v>0</v>
      </c>
      <c r="AE477" t="s">
        <v>48</v>
      </c>
      <c r="AF477" t="s">
        <v>49</v>
      </c>
    </row>
    <row r="478" spans="1:32" x14ac:dyDescent="0.35">
      <c r="A478" t="s">
        <v>561</v>
      </c>
      <c r="B478" t="s">
        <v>562</v>
      </c>
      <c r="C478" t="s">
        <v>563</v>
      </c>
      <c r="D478" t="s">
        <v>44</v>
      </c>
      <c r="E478" t="s">
        <v>29</v>
      </c>
      <c r="F478">
        <v>101</v>
      </c>
      <c r="G478">
        <v>15</v>
      </c>
      <c r="H478">
        <v>4</v>
      </c>
      <c r="I478">
        <v>2023</v>
      </c>
      <c r="J478" t="s">
        <v>1892</v>
      </c>
      <c r="K478" t="s">
        <v>1373</v>
      </c>
      <c r="L478" t="s">
        <v>128</v>
      </c>
      <c r="M478" t="s">
        <v>270</v>
      </c>
      <c r="N478" t="s">
        <v>130</v>
      </c>
      <c r="O478" t="s">
        <v>33</v>
      </c>
      <c r="P478" t="s">
        <v>1296</v>
      </c>
      <c r="Q478" t="s">
        <v>1297</v>
      </c>
      <c r="R478">
        <v>1</v>
      </c>
      <c r="S478">
        <v>12495</v>
      </c>
      <c r="T478">
        <v>0</v>
      </c>
      <c r="U478">
        <v>0</v>
      </c>
      <c r="V478">
        <v>12495</v>
      </c>
      <c r="W478" t="s">
        <v>566</v>
      </c>
      <c r="X478" t="s">
        <v>55</v>
      </c>
      <c r="Y478" t="s">
        <v>37</v>
      </c>
      <c r="Z478">
        <v>6715.5330508474572</v>
      </c>
      <c r="AA478" t="s">
        <v>724</v>
      </c>
      <c r="AB478" t="s">
        <v>38</v>
      </c>
      <c r="AC478">
        <v>0</v>
      </c>
      <c r="AD478">
        <v>0</v>
      </c>
      <c r="AE478" t="s">
        <v>38</v>
      </c>
      <c r="AF478" t="s">
        <v>49</v>
      </c>
    </row>
    <row r="479" spans="1:32" x14ac:dyDescent="0.35">
      <c r="A479" t="s">
        <v>63</v>
      </c>
      <c r="B479" t="s">
        <v>64</v>
      </c>
      <c r="C479" t="s">
        <v>65</v>
      </c>
      <c r="D479" t="s">
        <v>72</v>
      </c>
      <c r="E479" t="s">
        <v>29</v>
      </c>
      <c r="F479">
        <v>119</v>
      </c>
      <c r="G479">
        <v>16</v>
      </c>
      <c r="H479">
        <v>4</v>
      </c>
      <c r="I479">
        <v>2023</v>
      </c>
      <c r="J479" t="s">
        <v>1876</v>
      </c>
      <c r="K479" t="s">
        <v>1374</v>
      </c>
      <c r="L479" t="s">
        <v>128</v>
      </c>
      <c r="M479" t="s">
        <v>408</v>
      </c>
      <c r="N479" t="s">
        <v>130</v>
      </c>
      <c r="O479" t="s">
        <v>33</v>
      </c>
      <c r="P479" t="s">
        <v>409</v>
      </c>
      <c r="Q479" t="s">
        <v>410</v>
      </c>
      <c r="R479">
        <v>1</v>
      </c>
      <c r="S479">
        <v>12495</v>
      </c>
      <c r="T479">
        <v>3748</v>
      </c>
      <c r="U479">
        <v>0</v>
      </c>
      <c r="V479">
        <v>8747</v>
      </c>
      <c r="W479" t="s">
        <v>35</v>
      </c>
      <c r="X479" t="s">
        <v>75</v>
      </c>
      <c r="Y479" t="s">
        <v>37</v>
      </c>
      <c r="Z479">
        <v>4701.1418644067799</v>
      </c>
      <c r="AA479" t="s">
        <v>856</v>
      </c>
      <c r="AB479" t="s">
        <v>48</v>
      </c>
      <c r="AC479">
        <v>8746.5</v>
      </c>
      <c r="AD479">
        <v>0</v>
      </c>
      <c r="AE479" t="s">
        <v>48</v>
      </c>
      <c r="AF479" t="s">
        <v>49</v>
      </c>
    </row>
    <row r="480" spans="1:32" x14ac:dyDescent="0.35">
      <c r="A480" t="s">
        <v>668</v>
      </c>
      <c r="B480" t="s">
        <v>669</v>
      </c>
      <c r="C480" t="s">
        <v>670</v>
      </c>
      <c r="D480" t="s">
        <v>44</v>
      </c>
      <c r="E480" t="s">
        <v>29</v>
      </c>
      <c r="F480">
        <v>85</v>
      </c>
      <c r="G480">
        <v>16</v>
      </c>
      <c r="H480">
        <v>4</v>
      </c>
      <c r="I480">
        <v>2023</v>
      </c>
      <c r="J480" t="s">
        <v>1876</v>
      </c>
      <c r="K480" t="s">
        <v>1375</v>
      </c>
      <c r="L480" t="s">
        <v>128</v>
      </c>
      <c r="M480" t="s">
        <v>408</v>
      </c>
      <c r="N480" t="s">
        <v>130</v>
      </c>
      <c r="O480" t="s">
        <v>33</v>
      </c>
      <c r="P480" t="s">
        <v>131</v>
      </c>
      <c r="Q480" t="s">
        <v>132</v>
      </c>
      <c r="R480">
        <v>1</v>
      </c>
      <c r="S480">
        <v>12495</v>
      </c>
      <c r="T480">
        <v>0</v>
      </c>
      <c r="U480">
        <v>1000</v>
      </c>
      <c r="V480">
        <v>12495</v>
      </c>
      <c r="W480" t="s">
        <v>566</v>
      </c>
      <c r="X480" t="s">
        <v>55</v>
      </c>
      <c r="Y480" t="s">
        <v>37</v>
      </c>
      <c r="Z480">
        <v>6715.5330508474572</v>
      </c>
      <c r="AA480" t="s">
        <v>724</v>
      </c>
      <c r="AB480" t="s">
        <v>38</v>
      </c>
      <c r="AC480">
        <v>0</v>
      </c>
      <c r="AD480">
        <v>0</v>
      </c>
      <c r="AE480" t="s">
        <v>38</v>
      </c>
      <c r="AF480" t="s">
        <v>49</v>
      </c>
    </row>
    <row r="481" spans="1:32" x14ac:dyDescent="0.35">
      <c r="A481" t="s">
        <v>25</v>
      </c>
      <c r="B481" t="s">
        <v>26</v>
      </c>
      <c r="C481" t="s">
        <v>27</v>
      </c>
      <c r="D481" t="s">
        <v>72</v>
      </c>
      <c r="E481" t="s">
        <v>29</v>
      </c>
      <c r="F481">
        <v>189</v>
      </c>
      <c r="G481">
        <v>16</v>
      </c>
      <c r="H481">
        <v>4</v>
      </c>
      <c r="I481">
        <v>2023</v>
      </c>
      <c r="J481" t="s">
        <v>1876</v>
      </c>
      <c r="K481" t="s">
        <v>1376</v>
      </c>
      <c r="L481" t="s">
        <v>128</v>
      </c>
      <c r="M481" t="s">
        <v>408</v>
      </c>
      <c r="N481" t="s">
        <v>130</v>
      </c>
      <c r="O481" t="s">
        <v>33</v>
      </c>
      <c r="P481" t="s">
        <v>291</v>
      </c>
      <c r="Q481" t="s">
        <v>291</v>
      </c>
      <c r="R481">
        <v>1</v>
      </c>
      <c r="S481">
        <v>12495</v>
      </c>
      <c r="T481">
        <v>7497</v>
      </c>
      <c r="U481">
        <v>0</v>
      </c>
      <c r="V481">
        <v>4998</v>
      </c>
      <c r="W481" t="s">
        <v>35</v>
      </c>
      <c r="X481" t="s">
        <v>75</v>
      </c>
      <c r="Y481" t="s">
        <v>37</v>
      </c>
      <c r="Z481">
        <v>2686.2132203389829</v>
      </c>
      <c r="AA481" t="s">
        <v>856</v>
      </c>
      <c r="AB481" t="s">
        <v>48</v>
      </c>
      <c r="AC481">
        <v>0</v>
      </c>
      <c r="AD481">
        <v>0</v>
      </c>
      <c r="AE481" t="s">
        <v>48</v>
      </c>
      <c r="AF481" t="s">
        <v>49</v>
      </c>
    </row>
    <row r="482" spans="1:32" x14ac:dyDescent="0.35">
      <c r="A482" t="s">
        <v>585</v>
      </c>
      <c r="B482" t="s">
        <v>586</v>
      </c>
      <c r="C482" t="s">
        <v>587</v>
      </c>
      <c r="D482" t="s">
        <v>44</v>
      </c>
      <c r="E482" t="s">
        <v>29</v>
      </c>
      <c r="F482">
        <v>114</v>
      </c>
      <c r="G482">
        <v>16</v>
      </c>
      <c r="H482">
        <v>4</v>
      </c>
      <c r="I482">
        <v>2023</v>
      </c>
      <c r="J482" t="s">
        <v>1876</v>
      </c>
      <c r="K482" t="s">
        <v>1377</v>
      </c>
      <c r="L482" t="s">
        <v>128</v>
      </c>
      <c r="M482" t="s">
        <v>408</v>
      </c>
      <c r="N482" t="s">
        <v>130</v>
      </c>
      <c r="O482" t="s">
        <v>33</v>
      </c>
      <c r="P482" t="s">
        <v>1368</v>
      </c>
      <c r="Q482" t="s">
        <v>1368</v>
      </c>
      <c r="R482">
        <v>1</v>
      </c>
      <c r="S482">
        <v>12495</v>
      </c>
      <c r="T482">
        <v>0</v>
      </c>
      <c r="U482">
        <v>0</v>
      </c>
      <c r="V482">
        <v>12495</v>
      </c>
      <c r="W482" t="s">
        <v>566</v>
      </c>
      <c r="X482" t="s">
        <v>55</v>
      </c>
      <c r="Y482" t="s">
        <v>37</v>
      </c>
      <c r="Z482">
        <v>6715.5330508474572</v>
      </c>
      <c r="AA482" t="s">
        <v>724</v>
      </c>
      <c r="AB482" t="s">
        <v>38</v>
      </c>
      <c r="AC482">
        <v>0</v>
      </c>
      <c r="AD482">
        <v>0</v>
      </c>
      <c r="AE482" t="s">
        <v>38</v>
      </c>
      <c r="AF482" t="s">
        <v>49</v>
      </c>
    </row>
    <row r="483" spans="1:32" x14ac:dyDescent="0.35">
      <c r="A483" t="s">
        <v>825</v>
      </c>
      <c r="B483" t="s">
        <v>826</v>
      </c>
      <c r="C483" t="s">
        <v>827</v>
      </c>
      <c r="D483" t="s">
        <v>44</v>
      </c>
      <c r="E483" t="s">
        <v>29</v>
      </c>
      <c r="F483">
        <v>40</v>
      </c>
      <c r="G483">
        <v>16</v>
      </c>
      <c r="H483">
        <v>4</v>
      </c>
      <c r="I483">
        <v>2023</v>
      </c>
      <c r="J483" t="s">
        <v>1876</v>
      </c>
      <c r="K483" t="s">
        <v>1378</v>
      </c>
      <c r="L483" t="s">
        <v>128</v>
      </c>
      <c r="M483" t="s">
        <v>408</v>
      </c>
      <c r="N483" t="s">
        <v>130</v>
      </c>
      <c r="O483" t="s">
        <v>33</v>
      </c>
      <c r="P483" t="s">
        <v>513</v>
      </c>
      <c r="Q483" t="s">
        <v>514</v>
      </c>
      <c r="R483">
        <v>1</v>
      </c>
      <c r="S483">
        <v>12495</v>
      </c>
      <c r="T483">
        <v>0</v>
      </c>
      <c r="U483">
        <v>0</v>
      </c>
      <c r="V483">
        <v>12495</v>
      </c>
      <c r="W483" t="s">
        <v>566</v>
      </c>
      <c r="X483" t="s">
        <v>55</v>
      </c>
      <c r="Y483" t="s">
        <v>37</v>
      </c>
      <c r="Z483">
        <v>6715.5330508474572</v>
      </c>
      <c r="AA483" t="s">
        <v>724</v>
      </c>
      <c r="AB483" t="s">
        <v>38</v>
      </c>
      <c r="AC483">
        <v>0</v>
      </c>
      <c r="AD483">
        <v>0</v>
      </c>
      <c r="AE483" t="s">
        <v>38</v>
      </c>
      <c r="AF483" t="s">
        <v>49</v>
      </c>
    </row>
    <row r="484" spans="1:32" x14ac:dyDescent="0.35">
      <c r="A484" t="s">
        <v>561</v>
      </c>
      <c r="B484" t="s">
        <v>562</v>
      </c>
      <c r="C484" t="s">
        <v>563</v>
      </c>
      <c r="D484" t="s">
        <v>44</v>
      </c>
      <c r="E484" t="s">
        <v>29</v>
      </c>
      <c r="F484">
        <v>118</v>
      </c>
      <c r="G484">
        <v>16</v>
      </c>
      <c r="H484">
        <v>4</v>
      </c>
      <c r="I484">
        <v>2023</v>
      </c>
      <c r="J484" t="s">
        <v>1876</v>
      </c>
      <c r="K484" t="s">
        <v>1372</v>
      </c>
      <c r="L484" t="s">
        <v>128</v>
      </c>
      <c r="M484" t="s">
        <v>408</v>
      </c>
      <c r="N484" t="s">
        <v>130</v>
      </c>
      <c r="O484" t="s">
        <v>33</v>
      </c>
      <c r="P484" t="s">
        <v>468</v>
      </c>
      <c r="Q484" t="s">
        <v>469</v>
      </c>
      <c r="R484">
        <v>1</v>
      </c>
      <c r="S484">
        <v>12495</v>
      </c>
      <c r="T484">
        <v>4998</v>
      </c>
      <c r="U484">
        <v>0</v>
      </c>
      <c r="V484">
        <v>7497</v>
      </c>
      <c r="W484" t="s">
        <v>566</v>
      </c>
      <c r="X484" t="s">
        <v>47</v>
      </c>
      <c r="Y484" t="s">
        <v>37</v>
      </c>
      <c r="Z484">
        <v>4029.3198305084752</v>
      </c>
      <c r="AA484" t="s">
        <v>847</v>
      </c>
      <c r="AB484" t="s">
        <v>48</v>
      </c>
      <c r="AC484">
        <v>0</v>
      </c>
      <c r="AD484">
        <v>0</v>
      </c>
      <c r="AE484" t="s">
        <v>48</v>
      </c>
      <c r="AF484" t="s">
        <v>49</v>
      </c>
    </row>
    <row r="485" spans="1:32" x14ac:dyDescent="0.35">
      <c r="A485" t="s">
        <v>714</v>
      </c>
      <c r="B485" t="s">
        <v>715</v>
      </c>
      <c r="C485" t="s">
        <v>716</v>
      </c>
      <c r="D485" t="s">
        <v>44</v>
      </c>
      <c r="E485" t="s">
        <v>29</v>
      </c>
      <c r="F485">
        <v>109</v>
      </c>
      <c r="G485">
        <v>16</v>
      </c>
      <c r="H485">
        <v>4</v>
      </c>
      <c r="I485">
        <v>2023</v>
      </c>
      <c r="J485" t="s">
        <v>1876</v>
      </c>
      <c r="K485" t="s">
        <v>1379</v>
      </c>
      <c r="L485" t="s">
        <v>128</v>
      </c>
      <c r="M485" t="s">
        <v>408</v>
      </c>
      <c r="N485" t="s">
        <v>130</v>
      </c>
      <c r="O485" t="s">
        <v>33</v>
      </c>
      <c r="P485" t="s">
        <v>1313</v>
      </c>
      <c r="Q485" t="s">
        <v>1313</v>
      </c>
      <c r="R485">
        <v>1</v>
      </c>
      <c r="S485">
        <v>12495</v>
      </c>
      <c r="T485">
        <v>1250</v>
      </c>
      <c r="U485">
        <v>0</v>
      </c>
      <c r="V485">
        <v>11245</v>
      </c>
      <c r="W485" t="s">
        <v>566</v>
      </c>
      <c r="X485" t="s">
        <v>55</v>
      </c>
      <c r="Y485" t="s">
        <v>37</v>
      </c>
      <c r="Z485">
        <v>6043.7110169491525</v>
      </c>
      <c r="AA485" t="s">
        <v>724</v>
      </c>
      <c r="AB485" t="s">
        <v>48</v>
      </c>
      <c r="AC485">
        <v>11245.5</v>
      </c>
      <c r="AD485">
        <v>0</v>
      </c>
      <c r="AE485" t="s">
        <v>48</v>
      </c>
      <c r="AF485" t="s">
        <v>49</v>
      </c>
    </row>
    <row r="486" spans="1:32" x14ac:dyDescent="0.35">
      <c r="A486" t="s">
        <v>143</v>
      </c>
      <c r="B486" t="s">
        <v>144</v>
      </c>
      <c r="C486" t="s">
        <v>145</v>
      </c>
      <c r="D486" t="s">
        <v>44</v>
      </c>
      <c r="E486" t="s">
        <v>29</v>
      </c>
      <c r="F486">
        <v>56</v>
      </c>
      <c r="G486">
        <v>17</v>
      </c>
      <c r="H486">
        <v>4</v>
      </c>
      <c r="I486">
        <v>2023</v>
      </c>
      <c r="J486" t="s">
        <v>1871</v>
      </c>
      <c r="K486" t="s">
        <v>1380</v>
      </c>
      <c r="L486" t="s">
        <v>128</v>
      </c>
      <c r="M486" t="s">
        <v>408</v>
      </c>
      <c r="N486" t="s">
        <v>130</v>
      </c>
      <c r="O486" t="s">
        <v>33</v>
      </c>
      <c r="P486" t="s">
        <v>439</v>
      </c>
      <c r="Q486" t="s">
        <v>440</v>
      </c>
      <c r="R486">
        <v>1</v>
      </c>
      <c r="S486">
        <v>12495</v>
      </c>
      <c r="T486">
        <v>2499</v>
      </c>
      <c r="U486">
        <v>0</v>
      </c>
      <c r="V486">
        <v>9996</v>
      </c>
      <c r="W486" t="s">
        <v>35</v>
      </c>
      <c r="X486" t="s">
        <v>55</v>
      </c>
      <c r="Y486" t="s">
        <v>37</v>
      </c>
      <c r="Z486">
        <v>5372.4264406779657</v>
      </c>
      <c r="AA486" t="s">
        <v>724</v>
      </c>
      <c r="AB486" t="s">
        <v>48</v>
      </c>
      <c r="AC486">
        <v>9996</v>
      </c>
      <c r="AD486">
        <v>0</v>
      </c>
      <c r="AE486" t="s">
        <v>48</v>
      </c>
      <c r="AF486" t="s">
        <v>49</v>
      </c>
    </row>
    <row r="487" spans="1:32" x14ac:dyDescent="0.35">
      <c r="A487" t="s">
        <v>668</v>
      </c>
      <c r="B487" t="s">
        <v>669</v>
      </c>
      <c r="C487" t="s">
        <v>670</v>
      </c>
      <c r="D487" t="s">
        <v>44</v>
      </c>
      <c r="E487" t="s">
        <v>29</v>
      </c>
      <c r="F487">
        <v>93</v>
      </c>
      <c r="G487">
        <v>17</v>
      </c>
      <c r="H487">
        <v>4</v>
      </c>
      <c r="I487">
        <v>2023</v>
      </c>
      <c r="J487" t="s">
        <v>1871</v>
      </c>
      <c r="K487" t="s">
        <v>1381</v>
      </c>
      <c r="L487" t="s">
        <v>128</v>
      </c>
      <c r="M487" t="s">
        <v>408</v>
      </c>
      <c r="N487" t="s">
        <v>130</v>
      </c>
      <c r="O487" t="s">
        <v>33</v>
      </c>
      <c r="P487" t="s">
        <v>468</v>
      </c>
      <c r="Q487" t="s">
        <v>469</v>
      </c>
      <c r="R487">
        <v>1</v>
      </c>
      <c r="S487">
        <v>12495</v>
      </c>
      <c r="T487">
        <v>4998</v>
      </c>
      <c r="U487">
        <v>0</v>
      </c>
      <c r="V487">
        <v>7497</v>
      </c>
      <c r="W487" t="s">
        <v>566</v>
      </c>
      <c r="X487" t="s">
        <v>47</v>
      </c>
      <c r="Y487" t="s">
        <v>37</v>
      </c>
      <c r="Z487">
        <v>4029.3198305084752</v>
      </c>
      <c r="AA487" t="s">
        <v>847</v>
      </c>
      <c r="AB487" t="s">
        <v>48</v>
      </c>
      <c r="AC487">
        <v>0</v>
      </c>
      <c r="AD487">
        <v>0</v>
      </c>
      <c r="AE487" t="s">
        <v>48</v>
      </c>
      <c r="AF487" t="s">
        <v>49</v>
      </c>
    </row>
    <row r="488" spans="1:32" x14ac:dyDescent="0.35">
      <c r="A488" t="s">
        <v>568</v>
      </c>
      <c r="B488" t="s">
        <v>569</v>
      </c>
      <c r="C488" t="s">
        <v>570</v>
      </c>
      <c r="D488" t="s">
        <v>44</v>
      </c>
      <c r="E488" t="s">
        <v>29</v>
      </c>
      <c r="F488">
        <v>89</v>
      </c>
      <c r="G488">
        <v>18</v>
      </c>
      <c r="H488">
        <v>4</v>
      </c>
      <c r="I488">
        <v>2023</v>
      </c>
      <c r="J488" t="s">
        <v>1873</v>
      </c>
      <c r="K488" t="s">
        <v>1382</v>
      </c>
      <c r="L488" t="s">
        <v>128</v>
      </c>
      <c r="M488" t="s">
        <v>408</v>
      </c>
      <c r="N488" t="s">
        <v>130</v>
      </c>
      <c r="O488" t="s">
        <v>33</v>
      </c>
      <c r="P488" t="s">
        <v>1312</v>
      </c>
      <c r="Q488" t="s">
        <v>1313</v>
      </c>
      <c r="R488">
        <v>1</v>
      </c>
      <c r="S488">
        <v>12495</v>
      </c>
      <c r="T488">
        <v>1250</v>
      </c>
      <c r="U488">
        <v>0</v>
      </c>
      <c r="V488">
        <v>11245</v>
      </c>
      <c r="W488" t="s">
        <v>566</v>
      </c>
      <c r="X488" t="s">
        <v>55</v>
      </c>
      <c r="Y488" t="s">
        <v>37</v>
      </c>
      <c r="Z488">
        <v>6043.7110169491525</v>
      </c>
      <c r="AA488" t="s">
        <v>724</v>
      </c>
      <c r="AB488" t="s">
        <v>48</v>
      </c>
      <c r="AC488">
        <v>11245.5</v>
      </c>
      <c r="AD488">
        <v>0</v>
      </c>
      <c r="AE488" t="s">
        <v>48</v>
      </c>
      <c r="AF488" t="s">
        <v>49</v>
      </c>
    </row>
    <row r="489" spans="1:32" x14ac:dyDescent="0.35">
      <c r="A489" t="s">
        <v>704</v>
      </c>
      <c r="B489" t="s">
        <v>705</v>
      </c>
      <c r="C489" t="s">
        <v>706</v>
      </c>
      <c r="D489" t="s">
        <v>72</v>
      </c>
      <c r="E489" t="s">
        <v>29</v>
      </c>
      <c r="F489">
        <v>99</v>
      </c>
      <c r="G489">
        <v>19</v>
      </c>
      <c r="H489">
        <v>4</v>
      </c>
      <c r="I489">
        <v>2023</v>
      </c>
      <c r="J489" t="s">
        <v>1882</v>
      </c>
      <c r="K489" t="s">
        <v>1383</v>
      </c>
      <c r="L489" t="s">
        <v>128</v>
      </c>
      <c r="M489" t="s">
        <v>408</v>
      </c>
      <c r="N489" t="s">
        <v>130</v>
      </c>
      <c r="O489" t="s">
        <v>33</v>
      </c>
      <c r="P489" t="s">
        <v>1384</v>
      </c>
      <c r="Q489" t="s">
        <v>1384</v>
      </c>
      <c r="R489">
        <v>1</v>
      </c>
      <c r="S489">
        <v>12495</v>
      </c>
      <c r="T489">
        <v>4998</v>
      </c>
      <c r="U489">
        <v>250</v>
      </c>
      <c r="V489">
        <v>7497</v>
      </c>
      <c r="W489" t="s">
        <v>566</v>
      </c>
      <c r="X489" t="s">
        <v>75</v>
      </c>
      <c r="Y489" t="s">
        <v>37</v>
      </c>
      <c r="Z489">
        <v>4029.3198305084752</v>
      </c>
      <c r="AA489" t="s">
        <v>856</v>
      </c>
      <c r="AB489" t="s">
        <v>48</v>
      </c>
      <c r="AC489">
        <v>7497</v>
      </c>
      <c r="AD489">
        <v>0</v>
      </c>
      <c r="AE489" t="s">
        <v>48</v>
      </c>
      <c r="AF489" t="s">
        <v>49</v>
      </c>
    </row>
    <row r="490" spans="1:32" x14ac:dyDescent="0.35">
      <c r="A490" t="s">
        <v>97</v>
      </c>
      <c r="B490" t="s">
        <v>98</v>
      </c>
      <c r="C490" t="s">
        <v>99</v>
      </c>
      <c r="D490" t="s">
        <v>50</v>
      </c>
      <c r="E490" t="s">
        <v>29</v>
      </c>
      <c r="F490">
        <v>77</v>
      </c>
      <c r="G490">
        <v>19</v>
      </c>
      <c r="H490">
        <v>4</v>
      </c>
      <c r="I490">
        <v>2023</v>
      </c>
      <c r="J490" t="s">
        <v>1882</v>
      </c>
      <c r="K490" t="s">
        <v>1385</v>
      </c>
      <c r="L490" t="s">
        <v>128</v>
      </c>
      <c r="M490" t="s">
        <v>408</v>
      </c>
      <c r="N490" t="s">
        <v>130</v>
      </c>
      <c r="O490" t="s">
        <v>33</v>
      </c>
      <c r="P490" t="s">
        <v>462</v>
      </c>
      <c r="Q490" t="s">
        <v>462</v>
      </c>
      <c r="R490">
        <v>1</v>
      </c>
      <c r="S490">
        <v>12495</v>
      </c>
      <c r="T490">
        <v>3748</v>
      </c>
      <c r="U490">
        <v>0</v>
      </c>
      <c r="V490">
        <v>8747</v>
      </c>
      <c r="W490" t="s">
        <v>35</v>
      </c>
      <c r="X490" t="s">
        <v>53</v>
      </c>
      <c r="Y490" t="s">
        <v>37</v>
      </c>
      <c r="Z490">
        <v>4701.1418644067799</v>
      </c>
      <c r="AA490" t="s">
        <v>722</v>
      </c>
      <c r="AB490" t="s">
        <v>48</v>
      </c>
      <c r="AC490">
        <v>8746.5</v>
      </c>
      <c r="AD490">
        <v>0</v>
      </c>
      <c r="AE490" t="s">
        <v>48</v>
      </c>
      <c r="AF490" t="s">
        <v>49</v>
      </c>
    </row>
    <row r="491" spans="1:32" x14ac:dyDescent="0.35">
      <c r="A491" t="s">
        <v>113</v>
      </c>
      <c r="B491" t="s">
        <v>114</v>
      </c>
      <c r="C491" t="s">
        <v>115</v>
      </c>
      <c r="D491" t="s">
        <v>44</v>
      </c>
      <c r="E491" t="s">
        <v>29</v>
      </c>
      <c r="F491">
        <v>109</v>
      </c>
      <c r="G491">
        <v>19</v>
      </c>
      <c r="H491">
        <v>4</v>
      </c>
      <c r="I491">
        <v>2023</v>
      </c>
      <c r="J491" t="s">
        <v>1882</v>
      </c>
      <c r="K491" t="s">
        <v>1386</v>
      </c>
      <c r="L491" t="s">
        <v>128</v>
      </c>
      <c r="M491" t="s">
        <v>408</v>
      </c>
      <c r="N491" t="s">
        <v>130</v>
      </c>
      <c r="O491" t="s">
        <v>33</v>
      </c>
      <c r="P491" t="s">
        <v>463</v>
      </c>
      <c r="Q491" t="s">
        <v>464</v>
      </c>
      <c r="R491">
        <v>1</v>
      </c>
      <c r="S491">
        <v>12495</v>
      </c>
      <c r="T491">
        <v>3748</v>
      </c>
      <c r="U491">
        <v>0</v>
      </c>
      <c r="V491">
        <v>8747</v>
      </c>
      <c r="W491" t="s">
        <v>35</v>
      </c>
      <c r="X491" t="s">
        <v>55</v>
      </c>
      <c r="Y491" t="s">
        <v>37</v>
      </c>
      <c r="Z491">
        <v>4701.1418644067799</v>
      </c>
      <c r="AA491" t="s">
        <v>724</v>
      </c>
      <c r="AB491" t="s">
        <v>48</v>
      </c>
      <c r="AC491">
        <v>8746.5</v>
      </c>
      <c r="AD491">
        <v>0</v>
      </c>
      <c r="AE491" t="s">
        <v>48</v>
      </c>
      <c r="AF491" t="s">
        <v>49</v>
      </c>
    </row>
    <row r="492" spans="1:32" x14ac:dyDescent="0.35">
      <c r="A492" t="s">
        <v>568</v>
      </c>
      <c r="B492" t="s">
        <v>569</v>
      </c>
      <c r="C492" t="s">
        <v>570</v>
      </c>
      <c r="D492" t="s">
        <v>44</v>
      </c>
      <c r="E492" t="s">
        <v>29</v>
      </c>
      <c r="F492">
        <v>92</v>
      </c>
      <c r="G492">
        <v>19</v>
      </c>
      <c r="H492">
        <v>4</v>
      </c>
      <c r="I492">
        <v>2023</v>
      </c>
      <c r="J492" t="s">
        <v>1882</v>
      </c>
      <c r="K492" t="s">
        <v>1387</v>
      </c>
      <c r="L492" t="s">
        <v>128</v>
      </c>
      <c r="M492" t="s">
        <v>408</v>
      </c>
      <c r="N492" t="s">
        <v>130</v>
      </c>
      <c r="O492" t="s">
        <v>33</v>
      </c>
      <c r="P492" t="s">
        <v>1367</v>
      </c>
      <c r="Q492" t="s">
        <v>1368</v>
      </c>
      <c r="R492">
        <v>1</v>
      </c>
      <c r="S492">
        <v>12495</v>
      </c>
      <c r="T492">
        <v>0</v>
      </c>
      <c r="U492">
        <v>0</v>
      </c>
      <c r="V492">
        <v>12495</v>
      </c>
      <c r="W492" t="s">
        <v>566</v>
      </c>
      <c r="X492" t="s">
        <v>55</v>
      </c>
      <c r="Y492" t="s">
        <v>37</v>
      </c>
      <c r="Z492">
        <v>6715.5330508474572</v>
      </c>
      <c r="AA492" t="s">
        <v>724</v>
      </c>
      <c r="AB492" t="s">
        <v>38</v>
      </c>
      <c r="AC492">
        <v>0</v>
      </c>
      <c r="AD492">
        <v>0</v>
      </c>
      <c r="AE492" t="s">
        <v>38</v>
      </c>
      <c r="AF492" t="s">
        <v>49</v>
      </c>
    </row>
    <row r="493" spans="1:32" x14ac:dyDescent="0.35">
      <c r="A493" t="s">
        <v>113</v>
      </c>
      <c r="B493" t="s">
        <v>114</v>
      </c>
      <c r="C493" t="s">
        <v>115</v>
      </c>
      <c r="D493" t="s">
        <v>44</v>
      </c>
      <c r="E493" t="s">
        <v>29</v>
      </c>
      <c r="F493">
        <v>109</v>
      </c>
      <c r="G493">
        <v>19</v>
      </c>
      <c r="H493">
        <v>4</v>
      </c>
      <c r="I493">
        <v>2023</v>
      </c>
      <c r="J493" t="s">
        <v>1882</v>
      </c>
      <c r="K493" t="s">
        <v>1388</v>
      </c>
      <c r="L493" t="s">
        <v>128</v>
      </c>
      <c r="M493" t="s">
        <v>408</v>
      </c>
      <c r="N493" t="s">
        <v>130</v>
      </c>
      <c r="O493" t="s">
        <v>33</v>
      </c>
      <c r="P493" t="s">
        <v>468</v>
      </c>
      <c r="Q493" t="s">
        <v>469</v>
      </c>
      <c r="R493">
        <v>1</v>
      </c>
      <c r="S493">
        <v>12495</v>
      </c>
      <c r="T493">
        <v>4998</v>
      </c>
      <c r="U493">
        <v>0</v>
      </c>
      <c r="V493">
        <v>7497</v>
      </c>
      <c r="W493" t="s">
        <v>35</v>
      </c>
      <c r="X493" t="s">
        <v>47</v>
      </c>
      <c r="Y493" t="s">
        <v>37</v>
      </c>
      <c r="Z493">
        <v>4029.3198305084752</v>
      </c>
      <c r="AA493" t="s">
        <v>847</v>
      </c>
      <c r="AB493" t="s">
        <v>48</v>
      </c>
      <c r="AC493">
        <v>0</v>
      </c>
      <c r="AD493">
        <v>0</v>
      </c>
      <c r="AE493" t="s">
        <v>48</v>
      </c>
      <c r="AF493" t="s">
        <v>49</v>
      </c>
    </row>
    <row r="494" spans="1:32" x14ac:dyDescent="0.35">
      <c r="A494" t="s">
        <v>704</v>
      </c>
      <c r="B494" t="s">
        <v>705</v>
      </c>
      <c r="C494" t="s">
        <v>706</v>
      </c>
      <c r="D494" t="s">
        <v>44</v>
      </c>
      <c r="E494" t="s">
        <v>29</v>
      </c>
      <c r="F494">
        <v>100</v>
      </c>
      <c r="G494">
        <v>20</v>
      </c>
      <c r="H494">
        <v>4</v>
      </c>
      <c r="I494">
        <v>2023</v>
      </c>
      <c r="J494" t="s">
        <v>1881</v>
      </c>
      <c r="K494" t="s">
        <v>1389</v>
      </c>
      <c r="L494" t="s">
        <v>128</v>
      </c>
      <c r="M494" t="s">
        <v>408</v>
      </c>
      <c r="N494" t="s">
        <v>130</v>
      </c>
      <c r="O494" t="s">
        <v>33</v>
      </c>
      <c r="P494" t="s">
        <v>1390</v>
      </c>
      <c r="Q494" t="s">
        <v>1390</v>
      </c>
      <c r="R494">
        <v>1</v>
      </c>
      <c r="S494">
        <v>12495</v>
      </c>
      <c r="T494">
        <v>3748</v>
      </c>
      <c r="U494">
        <v>0</v>
      </c>
      <c r="V494">
        <v>8747</v>
      </c>
      <c r="W494" t="s">
        <v>566</v>
      </c>
      <c r="X494" t="s">
        <v>55</v>
      </c>
      <c r="Y494" t="s">
        <v>37</v>
      </c>
      <c r="Z494">
        <v>4701.1418644067799</v>
      </c>
      <c r="AA494" t="s">
        <v>724</v>
      </c>
      <c r="AB494" t="s">
        <v>48</v>
      </c>
      <c r="AC494">
        <v>8746.5</v>
      </c>
      <c r="AD494">
        <v>0</v>
      </c>
      <c r="AE494" t="s">
        <v>48</v>
      </c>
      <c r="AF494" t="s">
        <v>49</v>
      </c>
    </row>
    <row r="495" spans="1:32" x14ac:dyDescent="0.35">
      <c r="A495" t="s">
        <v>668</v>
      </c>
      <c r="B495" t="s">
        <v>669</v>
      </c>
      <c r="C495" t="s">
        <v>670</v>
      </c>
      <c r="D495" t="s">
        <v>44</v>
      </c>
      <c r="E495" t="s">
        <v>29</v>
      </c>
      <c r="F495">
        <v>105</v>
      </c>
      <c r="G495">
        <v>20</v>
      </c>
      <c r="H495">
        <v>4</v>
      </c>
      <c r="I495">
        <v>2023</v>
      </c>
      <c r="J495" t="s">
        <v>1881</v>
      </c>
      <c r="K495" t="s">
        <v>1391</v>
      </c>
      <c r="L495" t="s">
        <v>128</v>
      </c>
      <c r="M495" t="s">
        <v>408</v>
      </c>
      <c r="N495" t="s">
        <v>130</v>
      </c>
      <c r="O495" t="s">
        <v>33</v>
      </c>
      <c r="P495" t="s">
        <v>1340</v>
      </c>
      <c r="Q495" t="s">
        <v>1341</v>
      </c>
      <c r="R495">
        <v>1</v>
      </c>
      <c r="S495">
        <v>12495</v>
      </c>
      <c r="T495">
        <v>2499</v>
      </c>
      <c r="U495">
        <v>0</v>
      </c>
      <c r="V495">
        <v>9996</v>
      </c>
      <c r="W495" t="s">
        <v>566</v>
      </c>
      <c r="X495" t="s">
        <v>55</v>
      </c>
      <c r="Y495" t="s">
        <v>37</v>
      </c>
      <c r="Z495">
        <v>5372.4264406779657</v>
      </c>
      <c r="AA495" t="s">
        <v>724</v>
      </c>
      <c r="AB495" t="s">
        <v>48</v>
      </c>
      <c r="AC495">
        <v>9996</v>
      </c>
      <c r="AD495">
        <v>0</v>
      </c>
      <c r="AE495" t="s">
        <v>48</v>
      </c>
      <c r="AF495" t="s">
        <v>49</v>
      </c>
    </row>
    <row r="496" spans="1:32" x14ac:dyDescent="0.35">
      <c r="A496" t="s">
        <v>63</v>
      </c>
      <c r="B496" t="s">
        <v>64</v>
      </c>
      <c r="C496" t="s">
        <v>65</v>
      </c>
      <c r="D496" t="s">
        <v>44</v>
      </c>
      <c r="E496" t="s">
        <v>29</v>
      </c>
      <c r="F496">
        <v>134</v>
      </c>
      <c r="G496">
        <v>20</v>
      </c>
      <c r="H496">
        <v>4</v>
      </c>
      <c r="I496">
        <v>2023</v>
      </c>
      <c r="J496" t="s">
        <v>1881</v>
      </c>
      <c r="K496" t="s">
        <v>1392</v>
      </c>
      <c r="L496" t="s">
        <v>128</v>
      </c>
      <c r="M496" t="s">
        <v>408</v>
      </c>
      <c r="N496" t="s">
        <v>130</v>
      </c>
      <c r="O496" t="s">
        <v>33</v>
      </c>
      <c r="P496" t="s">
        <v>473</v>
      </c>
      <c r="Q496" t="s">
        <v>474</v>
      </c>
      <c r="R496">
        <v>1</v>
      </c>
      <c r="S496">
        <v>12495</v>
      </c>
      <c r="T496">
        <v>0</v>
      </c>
      <c r="U496">
        <v>0</v>
      </c>
      <c r="V496">
        <v>12495</v>
      </c>
      <c r="W496" t="s">
        <v>35</v>
      </c>
      <c r="X496" t="s">
        <v>55</v>
      </c>
      <c r="Y496" t="s">
        <v>37</v>
      </c>
      <c r="Z496">
        <v>6715.5330508474572</v>
      </c>
      <c r="AA496" t="s">
        <v>724</v>
      </c>
      <c r="AB496" t="s">
        <v>38</v>
      </c>
      <c r="AC496">
        <v>0</v>
      </c>
      <c r="AD496">
        <v>0</v>
      </c>
      <c r="AE496" t="s">
        <v>38</v>
      </c>
      <c r="AF496" t="s">
        <v>49</v>
      </c>
    </row>
    <row r="497" spans="1:32" x14ac:dyDescent="0.35">
      <c r="A497" t="s">
        <v>143</v>
      </c>
      <c r="B497" t="s">
        <v>144</v>
      </c>
      <c r="C497" t="s">
        <v>145</v>
      </c>
      <c r="D497" t="s">
        <v>44</v>
      </c>
      <c r="E497" t="s">
        <v>29</v>
      </c>
      <c r="F497">
        <v>67</v>
      </c>
      <c r="G497">
        <v>20</v>
      </c>
      <c r="H497">
        <v>4</v>
      </c>
      <c r="I497">
        <v>2023</v>
      </c>
      <c r="J497" t="s">
        <v>1881</v>
      </c>
      <c r="K497" t="s">
        <v>1393</v>
      </c>
      <c r="L497" t="s">
        <v>128</v>
      </c>
      <c r="M497" t="s">
        <v>408</v>
      </c>
      <c r="N497" t="s">
        <v>130</v>
      </c>
      <c r="O497" t="s">
        <v>33</v>
      </c>
      <c r="P497" t="s">
        <v>133</v>
      </c>
      <c r="Q497" t="s">
        <v>134</v>
      </c>
      <c r="R497">
        <v>1</v>
      </c>
      <c r="S497">
        <v>12495</v>
      </c>
      <c r="T497">
        <v>0</v>
      </c>
      <c r="U497">
        <v>625</v>
      </c>
      <c r="V497">
        <v>12495</v>
      </c>
      <c r="W497" t="s">
        <v>35</v>
      </c>
      <c r="X497" t="s">
        <v>55</v>
      </c>
      <c r="Y497" t="s">
        <v>37</v>
      </c>
      <c r="Z497">
        <v>6715.5330508474572</v>
      </c>
      <c r="AA497" t="s">
        <v>724</v>
      </c>
      <c r="AB497" t="s">
        <v>38</v>
      </c>
      <c r="AC497">
        <v>0</v>
      </c>
      <c r="AD497">
        <v>0</v>
      </c>
      <c r="AE497" t="s">
        <v>38</v>
      </c>
      <c r="AF497" t="s">
        <v>49</v>
      </c>
    </row>
    <row r="498" spans="1:32" x14ac:dyDescent="0.35">
      <c r="A498" t="s">
        <v>686</v>
      </c>
      <c r="B498" t="s">
        <v>687</v>
      </c>
      <c r="C498" t="s">
        <v>688</v>
      </c>
      <c r="D498" t="s">
        <v>50</v>
      </c>
      <c r="E498" t="s">
        <v>29</v>
      </c>
      <c r="F498">
        <v>62</v>
      </c>
      <c r="G498">
        <v>21</v>
      </c>
      <c r="H498">
        <v>4</v>
      </c>
      <c r="I498">
        <v>2023</v>
      </c>
      <c r="J498" t="s">
        <v>1877</v>
      </c>
      <c r="K498" t="s">
        <v>1394</v>
      </c>
      <c r="L498" t="s">
        <v>128</v>
      </c>
      <c r="M498" t="s">
        <v>408</v>
      </c>
      <c r="N498" t="s">
        <v>130</v>
      </c>
      <c r="O498" t="s">
        <v>33</v>
      </c>
      <c r="P498" t="s">
        <v>67</v>
      </c>
      <c r="Q498" t="s">
        <v>68</v>
      </c>
      <c r="R498">
        <v>1</v>
      </c>
      <c r="S498">
        <v>12495</v>
      </c>
      <c r="T498">
        <v>0</v>
      </c>
      <c r="U498">
        <v>875</v>
      </c>
      <c r="V498">
        <v>12495</v>
      </c>
      <c r="W498" t="s">
        <v>690</v>
      </c>
      <c r="X498" t="s">
        <v>53</v>
      </c>
      <c r="Y498" t="s">
        <v>37</v>
      </c>
      <c r="Z498">
        <v>6715.5330508474572</v>
      </c>
      <c r="AA498" t="s">
        <v>722</v>
      </c>
      <c r="AB498" t="s">
        <v>38</v>
      </c>
      <c r="AC498">
        <v>0</v>
      </c>
      <c r="AD498">
        <v>0</v>
      </c>
      <c r="AE498" t="s">
        <v>38</v>
      </c>
      <c r="AF498" t="s">
        <v>49</v>
      </c>
    </row>
    <row r="499" spans="1:32" x14ac:dyDescent="0.35">
      <c r="A499" t="s">
        <v>97</v>
      </c>
      <c r="B499" t="s">
        <v>98</v>
      </c>
      <c r="C499" t="s">
        <v>99</v>
      </c>
      <c r="D499" t="s">
        <v>44</v>
      </c>
      <c r="E499" t="s">
        <v>29</v>
      </c>
      <c r="F499">
        <v>85</v>
      </c>
      <c r="G499">
        <v>21</v>
      </c>
      <c r="H499">
        <v>4</v>
      </c>
      <c r="I499">
        <v>2023</v>
      </c>
      <c r="J499" t="s">
        <v>1877</v>
      </c>
      <c r="K499" t="s">
        <v>1395</v>
      </c>
      <c r="L499" t="s">
        <v>128</v>
      </c>
      <c r="M499" t="s">
        <v>408</v>
      </c>
      <c r="N499" t="s">
        <v>130</v>
      </c>
      <c r="O499" t="s">
        <v>33</v>
      </c>
      <c r="P499" t="s">
        <v>133</v>
      </c>
      <c r="Q499" t="s">
        <v>134</v>
      </c>
      <c r="R499">
        <v>1</v>
      </c>
      <c r="S499">
        <v>12495</v>
      </c>
      <c r="T499">
        <v>0</v>
      </c>
      <c r="U499">
        <v>0</v>
      </c>
      <c r="V499">
        <v>12495</v>
      </c>
      <c r="W499" t="s">
        <v>35</v>
      </c>
      <c r="X499" t="s">
        <v>55</v>
      </c>
      <c r="Y499" t="s">
        <v>37</v>
      </c>
      <c r="Z499">
        <v>6715.5330508474572</v>
      </c>
      <c r="AA499" t="s">
        <v>724</v>
      </c>
      <c r="AB499" t="s">
        <v>38</v>
      </c>
      <c r="AC499">
        <v>0</v>
      </c>
      <c r="AD499">
        <v>0</v>
      </c>
      <c r="AE499" t="s">
        <v>38</v>
      </c>
      <c r="AF499" t="s">
        <v>49</v>
      </c>
    </row>
    <row r="500" spans="1:32" x14ac:dyDescent="0.35">
      <c r="A500" t="s">
        <v>585</v>
      </c>
      <c r="B500" t="s">
        <v>586</v>
      </c>
      <c r="C500" t="s">
        <v>587</v>
      </c>
      <c r="D500" t="s">
        <v>44</v>
      </c>
      <c r="E500" t="s">
        <v>29</v>
      </c>
      <c r="F500">
        <v>144</v>
      </c>
      <c r="G500">
        <v>21</v>
      </c>
      <c r="H500">
        <v>4</v>
      </c>
      <c r="I500">
        <v>2023</v>
      </c>
      <c r="J500" t="s">
        <v>1877</v>
      </c>
      <c r="K500" t="s">
        <v>1377</v>
      </c>
      <c r="L500" t="s">
        <v>128</v>
      </c>
      <c r="M500" t="s">
        <v>408</v>
      </c>
      <c r="N500" t="s">
        <v>130</v>
      </c>
      <c r="O500" t="s">
        <v>33</v>
      </c>
      <c r="P500" t="s">
        <v>1368</v>
      </c>
      <c r="Q500" t="s">
        <v>1368</v>
      </c>
      <c r="R500">
        <v>1</v>
      </c>
      <c r="S500">
        <v>12495</v>
      </c>
      <c r="T500">
        <v>0</v>
      </c>
      <c r="U500">
        <v>0</v>
      </c>
      <c r="V500">
        <v>12495</v>
      </c>
      <c r="W500" t="s">
        <v>566</v>
      </c>
      <c r="X500" t="s">
        <v>55</v>
      </c>
      <c r="Y500" t="s">
        <v>37</v>
      </c>
      <c r="Z500">
        <v>6715.5330508474572</v>
      </c>
      <c r="AA500" t="s">
        <v>724</v>
      </c>
      <c r="AB500" t="s">
        <v>38</v>
      </c>
      <c r="AC500">
        <v>0</v>
      </c>
      <c r="AD500">
        <v>0</v>
      </c>
      <c r="AE500" t="s">
        <v>38</v>
      </c>
      <c r="AF500" t="s">
        <v>49</v>
      </c>
    </row>
    <row r="501" spans="1:32" x14ac:dyDescent="0.35">
      <c r="A501" t="s">
        <v>113</v>
      </c>
      <c r="B501" t="s">
        <v>114</v>
      </c>
      <c r="C501" t="s">
        <v>115</v>
      </c>
      <c r="D501" t="s">
        <v>44</v>
      </c>
      <c r="E501" t="s">
        <v>29</v>
      </c>
      <c r="F501">
        <v>122</v>
      </c>
      <c r="G501">
        <v>21</v>
      </c>
      <c r="H501">
        <v>4</v>
      </c>
      <c r="I501">
        <v>2023</v>
      </c>
      <c r="J501" t="s">
        <v>1877</v>
      </c>
      <c r="K501" t="s">
        <v>1396</v>
      </c>
      <c r="L501" t="s">
        <v>128</v>
      </c>
      <c r="M501" t="s">
        <v>408</v>
      </c>
      <c r="N501" t="s">
        <v>130</v>
      </c>
      <c r="O501" t="s">
        <v>33</v>
      </c>
      <c r="P501" t="s">
        <v>134</v>
      </c>
      <c r="Q501" t="s">
        <v>134</v>
      </c>
      <c r="R501">
        <v>1</v>
      </c>
      <c r="S501">
        <v>12495</v>
      </c>
      <c r="T501">
        <v>0</v>
      </c>
      <c r="U501">
        <v>0</v>
      </c>
      <c r="V501">
        <v>12495</v>
      </c>
      <c r="W501" t="s">
        <v>35</v>
      </c>
      <c r="X501" t="s">
        <v>55</v>
      </c>
      <c r="Y501" t="s">
        <v>37</v>
      </c>
      <c r="Z501">
        <v>6715.5330508474572</v>
      </c>
      <c r="AA501" t="s">
        <v>724</v>
      </c>
      <c r="AB501" t="s">
        <v>38</v>
      </c>
      <c r="AC501">
        <v>0</v>
      </c>
      <c r="AD501">
        <v>0</v>
      </c>
      <c r="AE501" t="s">
        <v>38</v>
      </c>
      <c r="AF501" t="s">
        <v>49</v>
      </c>
    </row>
    <row r="502" spans="1:32" x14ac:dyDescent="0.35">
      <c r="A502" t="s">
        <v>97</v>
      </c>
      <c r="B502" t="s">
        <v>98</v>
      </c>
      <c r="C502" t="s">
        <v>99</v>
      </c>
      <c r="D502" t="s">
        <v>44</v>
      </c>
      <c r="E502" t="s">
        <v>29</v>
      </c>
      <c r="F502">
        <v>90</v>
      </c>
      <c r="G502">
        <v>22</v>
      </c>
      <c r="H502">
        <v>4</v>
      </c>
      <c r="I502">
        <v>2023</v>
      </c>
      <c r="J502" t="s">
        <v>1887</v>
      </c>
      <c r="K502" t="s">
        <v>1397</v>
      </c>
      <c r="L502" t="s">
        <v>128</v>
      </c>
      <c r="M502" t="s">
        <v>408</v>
      </c>
      <c r="N502" t="s">
        <v>130</v>
      </c>
      <c r="O502" t="s">
        <v>33</v>
      </c>
      <c r="P502" t="s">
        <v>76</v>
      </c>
      <c r="Q502" t="s">
        <v>77</v>
      </c>
      <c r="R502">
        <v>1</v>
      </c>
      <c r="S502">
        <v>12495</v>
      </c>
      <c r="T502">
        <v>4998</v>
      </c>
      <c r="U502">
        <v>0</v>
      </c>
      <c r="V502">
        <v>7497</v>
      </c>
      <c r="W502" t="s">
        <v>35</v>
      </c>
      <c r="X502" t="s">
        <v>47</v>
      </c>
      <c r="Y502" t="s">
        <v>37</v>
      </c>
      <c r="Z502">
        <v>4029.3198305084752</v>
      </c>
      <c r="AA502" t="s">
        <v>847</v>
      </c>
      <c r="AB502" t="s">
        <v>48</v>
      </c>
      <c r="AC502">
        <v>7497</v>
      </c>
      <c r="AD502">
        <v>0</v>
      </c>
      <c r="AE502" t="s">
        <v>48</v>
      </c>
      <c r="AF502" t="s">
        <v>49</v>
      </c>
    </row>
    <row r="503" spans="1:32" x14ac:dyDescent="0.35">
      <c r="A503" t="s">
        <v>63</v>
      </c>
      <c r="B503" t="s">
        <v>64</v>
      </c>
      <c r="C503" t="s">
        <v>65</v>
      </c>
      <c r="D503" t="s">
        <v>44</v>
      </c>
      <c r="E503" t="s">
        <v>29</v>
      </c>
      <c r="F503">
        <v>147</v>
      </c>
      <c r="G503">
        <v>22</v>
      </c>
      <c r="H503">
        <v>4</v>
      </c>
      <c r="I503">
        <v>2023</v>
      </c>
      <c r="J503" t="s">
        <v>1887</v>
      </c>
      <c r="K503" t="s">
        <v>1398</v>
      </c>
      <c r="L503" t="s">
        <v>128</v>
      </c>
      <c r="M503" t="s">
        <v>408</v>
      </c>
      <c r="N503" t="s">
        <v>130</v>
      </c>
      <c r="O503" t="s">
        <v>33</v>
      </c>
      <c r="P503" t="s">
        <v>497</v>
      </c>
      <c r="Q503" t="s">
        <v>498</v>
      </c>
      <c r="R503">
        <v>1</v>
      </c>
      <c r="S503">
        <v>12495</v>
      </c>
      <c r="T503">
        <v>2499</v>
      </c>
      <c r="U503">
        <v>0</v>
      </c>
      <c r="V503">
        <v>9996</v>
      </c>
      <c r="W503" t="s">
        <v>35</v>
      </c>
      <c r="X503" t="s">
        <v>55</v>
      </c>
      <c r="Y503" t="s">
        <v>37</v>
      </c>
      <c r="Z503">
        <v>5372.4264406779657</v>
      </c>
      <c r="AA503" t="s">
        <v>724</v>
      </c>
      <c r="AB503" t="s">
        <v>48</v>
      </c>
      <c r="AC503">
        <v>9996</v>
      </c>
      <c r="AD503">
        <v>0</v>
      </c>
      <c r="AE503" t="s">
        <v>48</v>
      </c>
      <c r="AF503" t="s">
        <v>49</v>
      </c>
    </row>
    <row r="504" spans="1:32" x14ac:dyDescent="0.35">
      <c r="A504" t="s">
        <v>943</v>
      </c>
      <c r="B504" t="s">
        <v>944</v>
      </c>
      <c r="C504" t="s">
        <v>945</v>
      </c>
      <c r="D504" t="s">
        <v>44</v>
      </c>
      <c r="E504" t="s">
        <v>29</v>
      </c>
      <c r="F504">
        <v>86</v>
      </c>
      <c r="G504">
        <v>22</v>
      </c>
      <c r="H504">
        <v>4</v>
      </c>
      <c r="I504">
        <v>2023</v>
      </c>
      <c r="J504" t="s">
        <v>1887</v>
      </c>
      <c r="K504" t="s">
        <v>1399</v>
      </c>
      <c r="L504" t="s">
        <v>128</v>
      </c>
      <c r="M504" t="s">
        <v>408</v>
      </c>
      <c r="N504" t="s">
        <v>130</v>
      </c>
      <c r="O504" t="s">
        <v>33</v>
      </c>
      <c r="P504" t="s">
        <v>1367</v>
      </c>
      <c r="Q504" t="s">
        <v>1368</v>
      </c>
      <c r="R504">
        <v>1</v>
      </c>
      <c r="S504">
        <v>12495</v>
      </c>
      <c r="T504">
        <v>0</v>
      </c>
      <c r="U504">
        <v>0</v>
      </c>
      <c r="V504">
        <v>12495</v>
      </c>
      <c r="W504" t="s">
        <v>566</v>
      </c>
      <c r="X504" t="s">
        <v>55</v>
      </c>
      <c r="Y504" t="s">
        <v>37</v>
      </c>
      <c r="Z504">
        <v>6715.5330508474572</v>
      </c>
      <c r="AA504" t="s">
        <v>724</v>
      </c>
      <c r="AB504" t="s">
        <v>38</v>
      </c>
      <c r="AC504">
        <v>0</v>
      </c>
      <c r="AD504">
        <v>0</v>
      </c>
      <c r="AE504" t="s">
        <v>38</v>
      </c>
      <c r="AF504" t="s">
        <v>49</v>
      </c>
    </row>
    <row r="505" spans="1:32" x14ac:dyDescent="0.35">
      <c r="A505" t="s">
        <v>97</v>
      </c>
      <c r="B505" t="s">
        <v>98</v>
      </c>
      <c r="C505" t="s">
        <v>99</v>
      </c>
      <c r="D505" t="s">
        <v>72</v>
      </c>
      <c r="E505" t="s">
        <v>29</v>
      </c>
      <c r="F505">
        <v>86</v>
      </c>
      <c r="G505">
        <v>22</v>
      </c>
      <c r="H505">
        <v>4</v>
      </c>
      <c r="I505">
        <v>2023</v>
      </c>
      <c r="J505" t="s">
        <v>1887</v>
      </c>
      <c r="K505" t="s">
        <v>1400</v>
      </c>
      <c r="L505" t="s">
        <v>128</v>
      </c>
      <c r="M505" t="s">
        <v>408</v>
      </c>
      <c r="N505" t="s">
        <v>130</v>
      </c>
      <c r="O505" t="s">
        <v>33</v>
      </c>
      <c r="P505" t="s">
        <v>291</v>
      </c>
      <c r="Q505" t="s">
        <v>291</v>
      </c>
      <c r="R505">
        <v>1</v>
      </c>
      <c r="S505">
        <v>12495</v>
      </c>
      <c r="T505">
        <v>7497</v>
      </c>
      <c r="U505">
        <v>0</v>
      </c>
      <c r="V505">
        <v>4998</v>
      </c>
      <c r="W505" t="s">
        <v>35</v>
      </c>
      <c r="X505" t="s">
        <v>75</v>
      </c>
      <c r="Y505" t="s">
        <v>37</v>
      </c>
      <c r="Z505">
        <v>2686.2132203389829</v>
      </c>
      <c r="AA505" t="s">
        <v>856</v>
      </c>
      <c r="AB505" t="s">
        <v>48</v>
      </c>
      <c r="AC505">
        <v>0</v>
      </c>
      <c r="AD505">
        <v>0</v>
      </c>
      <c r="AE505" t="s">
        <v>48</v>
      </c>
      <c r="AF505" t="s">
        <v>49</v>
      </c>
    </row>
    <row r="506" spans="1:32" x14ac:dyDescent="0.35">
      <c r="A506" t="s">
        <v>113</v>
      </c>
      <c r="B506" t="s">
        <v>114</v>
      </c>
      <c r="C506" t="s">
        <v>115</v>
      </c>
      <c r="D506" t="s">
        <v>44</v>
      </c>
      <c r="E506" t="s">
        <v>29</v>
      </c>
      <c r="F506">
        <v>130</v>
      </c>
      <c r="G506">
        <v>22</v>
      </c>
      <c r="H506">
        <v>4</v>
      </c>
      <c r="I506">
        <v>2023</v>
      </c>
      <c r="J506" t="s">
        <v>1887</v>
      </c>
      <c r="K506" t="s">
        <v>1401</v>
      </c>
      <c r="L506" t="s">
        <v>128</v>
      </c>
      <c r="M506" t="s">
        <v>408</v>
      </c>
      <c r="N506" t="s">
        <v>130</v>
      </c>
      <c r="O506" t="s">
        <v>33</v>
      </c>
      <c r="P506" t="s">
        <v>513</v>
      </c>
      <c r="Q506" t="s">
        <v>514</v>
      </c>
      <c r="R506">
        <v>1</v>
      </c>
      <c r="S506">
        <v>12495</v>
      </c>
      <c r="T506">
        <v>0</v>
      </c>
      <c r="U506">
        <v>0</v>
      </c>
      <c r="V506">
        <v>12495</v>
      </c>
      <c r="W506" t="s">
        <v>35</v>
      </c>
      <c r="X506" t="s">
        <v>55</v>
      </c>
      <c r="Y506" t="s">
        <v>37</v>
      </c>
      <c r="Z506">
        <v>6715.5330508474572</v>
      </c>
      <c r="AA506" t="s">
        <v>724</v>
      </c>
      <c r="AB506" t="s">
        <v>38</v>
      </c>
      <c r="AC506">
        <v>0</v>
      </c>
      <c r="AD506">
        <v>0</v>
      </c>
      <c r="AE506" t="s">
        <v>38</v>
      </c>
      <c r="AF506" t="s">
        <v>49</v>
      </c>
    </row>
    <row r="507" spans="1:32" x14ac:dyDescent="0.35">
      <c r="A507" t="s">
        <v>25</v>
      </c>
      <c r="B507" t="s">
        <v>26</v>
      </c>
      <c r="C507" t="s">
        <v>27</v>
      </c>
      <c r="D507" t="s">
        <v>44</v>
      </c>
      <c r="E507" t="s">
        <v>29</v>
      </c>
      <c r="F507">
        <v>272</v>
      </c>
      <c r="G507">
        <v>23</v>
      </c>
      <c r="H507">
        <v>4</v>
      </c>
      <c r="I507">
        <v>2023</v>
      </c>
      <c r="J507" t="s">
        <v>1874</v>
      </c>
      <c r="K507" t="s">
        <v>1402</v>
      </c>
      <c r="L507" t="s">
        <v>128</v>
      </c>
      <c r="M507" t="s">
        <v>515</v>
      </c>
      <c r="N507" t="s">
        <v>130</v>
      </c>
      <c r="O507" t="s">
        <v>33</v>
      </c>
      <c r="P507" t="s">
        <v>439</v>
      </c>
      <c r="Q507" t="s">
        <v>440</v>
      </c>
      <c r="R507">
        <v>1</v>
      </c>
      <c r="S507">
        <v>12495</v>
      </c>
      <c r="T507">
        <v>2499</v>
      </c>
      <c r="U507">
        <v>0</v>
      </c>
      <c r="V507">
        <v>9996</v>
      </c>
      <c r="W507" t="s">
        <v>35</v>
      </c>
      <c r="X507" t="s">
        <v>55</v>
      </c>
      <c r="Y507" t="s">
        <v>37</v>
      </c>
      <c r="Z507">
        <v>5372.4264406779657</v>
      </c>
      <c r="AA507" t="s">
        <v>724</v>
      </c>
      <c r="AB507" t="s">
        <v>48</v>
      </c>
      <c r="AC507">
        <v>9996</v>
      </c>
      <c r="AD507">
        <v>0</v>
      </c>
      <c r="AE507" t="s">
        <v>48</v>
      </c>
      <c r="AF507" t="s">
        <v>49</v>
      </c>
    </row>
    <row r="508" spans="1:32" x14ac:dyDescent="0.35">
      <c r="A508" t="s">
        <v>668</v>
      </c>
      <c r="B508" t="s">
        <v>669</v>
      </c>
      <c r="C508" t="s">
        <v>670</v>
      </c>
      <c r="D508" t="s">
        <v>44</v>
      </c>
      <c r="E508" t="s">
        <v>29</v>
      </c>
      <c r="F508">
        <v>126</v>
      </c>
      <c r="G508">
        <v>23</v>
      </c>
      <c r="H508">
        <v>4</v>
      </c>
      <c r="I508">
        <v>2023</v>
      </c>
      <c r="J508" t="s">
        <v>1874</v>
      </c>
      <c r="K508" t="s">
        <v>1403</v>
      </c>
      <c r="L508" t="s">
        <v>128</v>
      </c>
      <c r="M508" t="s">
        <v>515</v>
      </c>
      <c r="N508" t="s">
        <v>130</v>
      </c>
      <c r="O508" t="s">
        <v>33</v>
      </c>
      <c r="P508" t="s">
        <v>528</v>
      </c>
      <c r="Q508" t="s">
        <v>158</v>
      </c>
      <c r="R508">
        <v>1</v>
      </c>
      <c r="S508">
        <v>12495</v>
      </c>
      <c r="T508">
        <v>0</v>
      </c>
      <c r="U508">
        <v>0</v>
      </c>
      <c r="V508">
        <v>12495</v>
      </c>
      <c r="W508" t="s">
        <v>566</v>
      </c>
      <c r="X508" t="s">
        <v>55</v>
      </c>
      <c r="Y508" t="s">
        <v>37</v>
      </c>
      <c r="Z508">
        <v>6715.5330508474572</v>
      </c>
      <c r="AA508" t="s">
        <v>724</v>
      </c>
      <c r="AB508" t="s">
        <v>38</v>
      </c>
      <c r="AC508">
        <v>0</v>
      </c>
      <c r="AD508">
        <v>0</v>
      </c>
      <c r="AE508" t="s">
        <v>38</v>
      </c>
      <c r="AF508" t="s">
        <v>49</v>
      </c>
    </row>
    <row r="509" spans="1:32" x14ac:dyDescent="0.35">
      <c r="A509" t="s">
        <v>25</v>
      </c>
      <c r="B509" t="s">
        <v>26</v>
      </c>
      <c r="C509" t="s">
        <v>27</v>
      </c>
      <c r="D509" t="s">
        <v>44</v>
      </c>
      <c r="E509" t="s">
        <v>29</v>
      </c>
      <c r="F509">
        <v>254</v>
      </c>
      <c r="G509">
        <v>23</v>
      </c>
      <c r="H509">
        <v>4</v>
      </c>
      <c r="I509">
        <v>2023</v>
      </c>
      <c r="J509" t="s">
        <v>1874</v>
      </c>
      <c r="K509" t="s">
        <v>1404</v>
      </c>
      <c r="L509" t="s">
        <v>128</v>
      </c>
      <c r="M509" t="s">
        <v>515</v>
      </c>
      <c r="N509" t="s">
        <v>130</v>
      </c>
      <c r="O509" t="s">
        <v>33</v>
      </c>
      <c r="P509" t="s">
        <v>528</v>
      </c>
      <c r="Q509" t="s">
        <v>158</v>
      </c>
      <c r="R509">
        <v>1</v>
      </c>
      <c r="S509">
        <v>12495</v>
      </c>
      <c r="T509">
        <v>0</v>
      </c>
      <c r="U509">
        <v>0</v>
      </c>
      <c r="V509">
        <v>12495</v>
      </c>
      <c r="W509" t="s">
        <v>35</v>
      </c>
      <c r="X509" t="s">
        <v>55</v>
      </c>
      <c r="Y509" t="s">
        <v>37</v>
      </c>
      <c r="Z509">
        <v>6715.5330508474572</v>
      </c>
      <c r="AA509" t="s">
        <v>724</v>
      </c>
      <c r="AB509" t="s">
        <v>38</v>
      </c>
      <c r="AC509">
        <v>0</v>
      </c>
      <c r="AD509">
        <v>0</v>
      </c>
      <c r="AE509" t="s">
        <v>38</v>
      </c>
      <c r="AF509" t="s">
        <v>49</v>
      </c>
    </row>
    <row r="510" spans="1:32" x14ac:dyDescent="0.35">
      <c r="A510" t="s">
        <v>704</v>
      </c>
      <c r="B510" t="s">
        <v>705</v>
      </c>
      <c r="C510" t="s">
        <v>706</v>
      </c>
      <c r="D510" t="s">
        <v>44</v>
      </c>
      <c r="E510" t="s">
        <v>29</v>
      </c>
      <c r="F510">
        <v>121</v>
      </c>
      <c r="G510">
        <v>23</v>
      </c>
      <c r="H510">
        <v>4</v>
      </c>
      <c r="I510">
        <v>2023</v>
      </c>
      <c r="J510" t="s">
        <v>1874</v>
      </c>
      <c r="K510" t="s">
        <v>1293</v>
      </c>
      <c r="L510" t="s">
        <v>128</v>
      </c>
      <c r="M510" t="s">
        <v>515</v>
      </c>
      <c r="N510" t="s">
        <v>130</v>
      </c>
      <c r="O510" t="s">
        <v>33</v>
      </c>
      <c r="P510" t="s">
        <v>513</v>
      </c>
      <c r="Q510" t="s">
        <v>514</v>
      </c>
      <c r="R510">
        <v>1</v>
      </c>
      <c r="S510">
        <v>12495</v>
      </c>
      <c r="T510">
        <v>0</v>
      </c>
      <c r="U510">
        <v>500</v>
      </c>
      <c r="V510">
        <v>12495</v>
      </c>
      <c r="W510" t="s">
        <v>566</v>
      </c>
      <c r="X510" t="s">
        <v>55</v>
      </c>
      <c r="Y510" t="s">
        <v>37</v>
      </c>
      <c r="Z510">
        <v>6715.5330508474572</v>
      </c>
      <c r="AA510" t="s">
        <v>724</v>
      </c>
      <c r="AB510" t="s">
        <v>38</v>
      </c>
      <c r="AC510">
        <v>0</v>
      </c>
      <c r="AD510">
        <v>0</v>
      </c>
      <c r="AE510" t="s">
        <v>38</v>
      </c>
      <c r="AF510" t="s">
        <v>49</v>
      </c>
    </row>
    <row r="511" spans="1:32" x14ac:dyDescent="0.35">
      <c r="A511" t="s">
        <v>585</v>
      </c>
      <c r="B511" t="s">
        <v>586</v>
      </c>
      <c r="C511" t="s">
        <v>587</v>
      </c>
      <c r="D511" t="s">
        <v>44</v>
      </c>
      <c r="E511" t="s">
        <v>29</v>
      </c>
      <c r="F511">
        <v>165</v>
      </c>
      <c r="G511">
        <v>23</v>
      </c>
      <c r="H511">
        <v>4</v>
      </c>
      <c r="I511">
        <v>2023</v>
      </c>
      <c r="J511" t="s">
        <v>1874</v>
      </c>
      <c r="K511" t="s">
        <v>1405</v>
      </c>
      <c r="L511" t="s">
        <v>128</v>
      </c>
      <c r="M511" t="s">
        <v>515</v>
      </c>
      <c r="N511" t="s">
        <v>130</v>
      </c>
      <c r="O511" t="s">
        <v>33</v>
      </c>
      <c r="P511" t="s">
        <v>1406</v>
      </c>
      <c r="Q511" t="s">
        <v>1407</v>
      </c>
      <c r="R511">
        <v>1</v>
      </c>
      <c r="S511">
        <v>12495</v>
      </c>
      <c r="T511">
        <v>0</v>
      </c>
      <c r="U511">
        <v>0</v>
      </c>
      <c r="V511">
        <v>12495</v>
      </c>
      <c r="W511" t="s">
        <v>566</v>
      </c>
      <c r="X511" t="s">
        <v>55</v>
      </c>
      <c r="Y511" t="s">
        <v>37</v>
      </c>
      <c r="Z511">
        <v>6715.5330508474572</v>
      </c>
      <c r="AA511" t="s">
        <v>724</v>
      </c>
      <c r="AB511" t="s">
        <v>38</v>
      </c>
      <c r="AC511">
        <v>0</v>
      </c>
      <c r="AD511">
        <v>0</v>
      </c>
      <c r="AE511" t="s">
        <v>38</v>
      </c>
      <c r="AF511" t="s">
        <v>49</v>
      </c>
    </row>
    <row r="512" spans="1:32" x14ac:dyDescent="0.35">
      <c r="A512" t="s">
        <v>568</v>
      </c>
      <c r="B512" t="s">
        <v>569</v>
      </c>
      <c r="C512" t="s">
        <v>570</v>
      </c>
      <c r="D512" t="s">
        <v>44</v>
      </c>
      <c r="E512" t="s">
        <v>29</v>
      </c>
      <c r="F512">
        <v>12</v>
      </c>
      <c r="G512">
        <v>2</v>
      </c>
      <c r="H512">
        <v>4</v>
      </c>
      <c r="I512">
        <v>2023</v>
      </c>
      <c r="J512" t="s">
        <v>1888</v>
      </c>
      <c r="K512" t="s">
        <v>1408</v>
      </c>
      <c r="L512" t="s">
        <v>128</v>
      </c>
      <c r="M512" t="s">
        <v>129</v>
      </c>
      <c r="N512" t="s">
        <v>130</v>
      </c>
      <c r="O512" t="s">
        <v>33</v>
      </c>
      <c r="P512" t="s">
        <v>202</v>
      </c>
      <c r="Q512" t="s">
        <v>203</v>
      </c>
      <c r="R512">
        <v>1</v>
      </c>
      <c r="S512">
        <v>11995</v>
      </c>
      <c r="T512">
        <v>3598</v>
      </c>
      <c r="U512">
        <v>0</v>
      </c>
      <c r="V512">
        <v>8397</v>
      </c>
      <c r="W512" t="s">
        <v>566</v>
      </c>
      <c r="X512" t="s">
        <v>47</v>
      </c>
      <c r="Y512" t="s">
        <v>37</v>
      </c>
      <c r="Z512">
        <v>4513.0316949152548</v>
      </c>
      <c r="AA512" t="s">
        <v>847</v>
      </c>
      <c r="AB512" t="s">
        <v>48</v>
      </c>
      <c r="AC512">
        <v>7197</v>
      </c>
      <c r="AD512">
        <v>8396.5</v>
      </c>
      <c r="AE512" t="s">
        <v>48</v>
      </c>
      <c r="AF512" t="s">
        <v>49</v>
      </c>
    </row>
    <row r="513" spans="1:32" x14ac:dyDescent="0.35">
      <c r="A513" t="s">
        <v>561</v>
      </c>
      <c r="B513" t="s">
        <v>562</v>
      </c>
      <c r="C513" t="s">
        <v>563</v>
      </c>
      <c r="D513" t="s">
        <v>44</v>
      </c>
      <c r="E513" t="s">
        <v>29</v>
      </c>
      <c r="F513">
        <v>8</v>
      </c>
      <c r="G513">
        <v>2</v>
      </c>
      <c r="H513">
        <v>4</v>
      </c>
      <c r="I513">
        <v>2023</v>
      </c>
      <c r="J513" t="s">
        <v>1888</v>
      </c>
      <c r="K513" t="s">
        <v>1424</v>
      </c>
      <c r="L513" t="s">
        <v>128</v>
      </c>
      <c r="M513" t="s">
        <v>129</v>
      </c>
      <c r="N513" t="s">
        <v>130</v>
      </c>
      <c r="O513" t="s">
        <v>33</v>
      </c>
      <c r="P513" t="s">
        <v>1425</v>
      </c>
      <c r="Q513" t="s">
        <v>1426</v>
      </c>
      <c r="R513">
        <v>1</v>
      </c>
      <c r="S513">
        <v>11995</v>
      </c>
      <c r="T513">
        <v>4798</v>
      </c>
      <c r="U513">
        <v>0</v>
      </c>
      <c r="V513">
        <v>7197</v>
      </c>
      <c r="W513" t="s">
        <v>566</v>
      </c>
      <c r="X513" t="s">
        <v>47</v>
      </c>
      <c r="Y513" t="s">
        <v>37</v>
      </c>
      <c r="Z513">
        <v>3868.0825423728816</v>
      </c>
      <c r="AA513" t="s">
        <v>847</v>
      </c>
      <c r="AB513" t="s">
        <v>48</v>
      </c>
      <c r="AC513">
        <v>0</v>
      </c>
      <c r="AD513">
        <v>7197</v>
      </c>
      <c r="AE513" t="s">
        <v>48</v>
      </c>
      <c r="AF513" t="s">
        <v>49</v>
      </c>
    </row>
    <row r="514" spans="1:32" x14ac:dyDescent="0.35">
      <c r="A514" t="s">
        <v>1052</v>
      </c>
      <c r="B514" t="s">
        <v>1053</v>
      </c>
      <c r="C514" t="s">
        <v>1054</v>
      </c>
      <c r="D514" t="s">
        <v>44</v>
      </c>
      <c r="E514" t="s">
        <v>29</v>
      </c>
      <c r="F514">
        <v>2</v>
      </c>
      <c r="G514">
        <v>2</v>
      </c>
      <c r="H514">
        <v>4</v>
      </c>
      <c r="I514">
        <v>2023</v>
      </c>
      <c r="J514" t="s">
        <v>1888</v>
      </c>
      <c r="K514" t="s">
        <v>1427</v>
      </c>
      <c r="L514" t="s">
        <v>128</v>
      </c>
      <c r="M514" t="s">
        <v>129</v>
      </c>
      <c r="N514" t="s">
        <v>130</v>
      </c>
      <c r="O514" t="s">
        <v>33</v>
      </c>
      <c r="P514" t="s">
        <v>1410</v>
      </c>
      <c r="Q514" t="s">
        <v>1411</v>
      </c>
      <c r="R514">
        <v>1</v>
      </c>
      <c r="S514">
        <v>11995</v>
      </c>
      <c r="T514">
        <v>0</v>
      </c>
      <c r="U514">
        <v>0</v>
      </c>
      <c r="V514">
        <v>11995</v>
      </c>
      <c r="W514" t="s">
        <v>566</v>
      </c>
      <c r="X514" t="s">
        <v>55</v>
      </c>
      <c r="Y514" t="s">
        <v>37</v>
      </c>
      <c r="Z514">
        <v>6446.8042372881346</v>
      </c>
      <c r="AA514" t="s">
        <v>724</v>
      </c>
      <c r="AB514" t="s">
        <v>38</v>
      </c>
      <c r="AC514">
        <v>9596</v>
      </c>
      <c r="AD514">
        <v>0</v>
      </c>
      <c r="AE514" t="s">
        <v>38</v>
      </c>
      <c r="AF514" t="s">
        <v>49</v>
      </c>
    </row>
    <row r="515" spans="1:32" x14ac:dyDescent="0.35">
      <c r="A515" t="s">
        <v>63</v>
      </c>
      <c r="B515" t="s">
        <v>64</v>
      </c>
      <c r="C515" t="s">
        <v>65</v>
      </c>
      <c r="D515" t="s">
        <v>44</v>
      </c>
      <c r="E515" t="s">
        <v>29</v>
      </c>
      <c r="F515">
        <v>19</v>
      </c>
      <c r="G515">
        <v>3</v>
      </c>
      <c r="H515">
        <v>4</v>
      </c>
      <c r="I515">
        <v>2023</v>
      </c>
      <c r="J515" t="s">
        <v>1885</v>
      </c>
      <c r="K515" t="s">
        <v>1428</v>
      </c>
      <c r="L515" t="s">
        <v>128</v>
      </c>
      <c r="M515" t="s">
        <v>129</v>
      </c>
      <c r="N515" t="s">
        <v>130</v>
      </c>
      <c r="O515" t="s">
        <v>33</v>
      </c>
      <c r="P515" t="s">
        <v>155</v>
      </c>
      <c r="Q515" t="s">
        <v>156</v>
      </c>
      <c r="R515">
        <v>1</v>
      </c>
      <c r="S515">
        <v>11995</v>
      </c>
      <c r="T515">
        <v>0</v>
      </c>
      <c r="U515">
        <v>1200</v>
      </c>
      <c r="V515">
        <v>11995</v>
      </c>
      <c r="W515" t="s">
        <v>35</v>
      </c>
      <c r="X515" t="s">
        <v>55</v>
      </c>
      <c r="Y515" t="s">
        <v>37</v>
      </c>
      <c r="Z515">
        <v>6446.8042372881346</v>
      </c>
      <c r="AA515" t="s">
        <v>724</v>
      </c>
      <c r="AB515" t="s">
        <v>38</v>
      </c>
      <c r="AC515">
        <v>0</v>
      </c>
      <c r="AD515">
        <v>0</v>
      </c>
      <c r="AE515" t="s">
        <v>38</v>
      </c>
      <c r="AF515" t="s">
        <v>49</v>
      </c>
    </row>
    <row r="516" spans="1:32" x14ac:dyDescent="0.35">
      <c r="A516" t="s">
        <v>943</v>
      </c>
      <c r="B516" t="s">
        <v>944</v>
      </c>
      <c r="C516" t="s">
        <v>945</v>
      </c>
      <c r="D516" t="s">
        <v>50</v>
      </c>
      <c r="E516" t="s">
        <v>29</v>
      </c>
      <c r="F516">
        <v>19</v>
      </c>
      <c r="G516">
        <v>4</v>
      </c>
      <c r="H516">
        <v>4</v>
      </c>
      <c r="I516">
        <v>2023</v>
      </c>
      <c r="J516" t="s">
        <v>1889</v>
      </c>
      <c r="K516" t="s">
        <v>1429</v>
      </c>
      <c r="L516" t="s">
        <v>128</v>
      </c>
      <c r="M516" t="s">
        <v>129</v>
      </c>
      <c r="N516" t="s">
        <v>130</v>
      </c>
      <c r="O516" t="s">
        <v>33</v>
      </c>
      <c r="P516" t="s">
        <v>59</v>
      </c>
      <c r="Q516" t="s">
        <v>60</v>
      </c>
      <c r="R516">
        <v>1</v>
      </c>
      <c r="S516">
        <v>11995</v>
      </c>
      <c r="T516">
        <v>0</v>
      </c>
      <c r="U516">
        <v>0</v>
      </c>
      <c r="V516">
        <v>11995</v>
      </c>
      <c r="W516" t="s">
        <v>566</v>
      </c>
      <c r="X516" t="s">
        <v>53</v>
      </c>
      <c r="Y516" t="s">
        <v>37</v>
      </c>
      <c r="Z516">
        <v>6446.8042372881346</v>
      </c>
      <c r="AA516" t="s">
        <v>722</v>
      </c>
      <c r="AB516" t="s">
        <v>38</v>
      </c>
      <c r="AC516">
        <v>0</v>
      </c>
      <c r="AD516">
        <v>0</v>
      </c>
      <c r="AE516" t="s">
        <v>38</v>
      </c>
      <c r="AF516" t="s">
        <v>49</v>
      </c>
    </row>
    <row r="517" spans="1:32" x14ac:dyDescent="0.35">
      <c r="A517" t="s">
        <v>143</v>
      </c>
      <c r="B517" t="s">
        <v>144</v>
      </c>
      <c r="C517" t="s">
        <v>145</v>
      </c>
      <c r="D517" t="s">
        <v>102</v>
      </c>
      <c r="E517" t="s">
        <v>29</v>
      </c>
      <c r="F517">
        <v>9</v>
      </c>
      <c r="G517">
        <v>4</v>
      </c>
      <c r="H517">
        <v>4</v>
      </c>
      <c r="I517">
        <v>2023</v>
      </c>
      <c r="J517" t="s">
        <v>1889</v>
      </c>
      <c r="K517" t="s">
        <v>1430</v>
      </c>
      <c r="L517" t="s">
        <v>128</v>
      </c>
      <c r="M517" t="s">
        <v>129</v>
      </c>
      <c r="N517" t="s">
        <v>130</v>
      </c>
      <c r="O517" t="s">
        <v>33</v>
      </c>
      <c r="P517" t="s">
        <v>176</v>
      </c>
      <c r="Q517" t="s">
        <v>103</v>
      </c>
      <c r="R517">
        <v>1</v>
      </c>
      <c r="S517">
        <v>11995</v>
      </c>
      <c r="T517">
        <v>0</v>
      </c>
      <c r="U517">
        <v>0</v>
      </c>
      <c r="V517">
        <v>11995</v>
      </c>
      <c r="W517" t="s">
        <v>35</v>
      </c>
      <c r="X517" t="s">
        <v>104</v>
      </c>
      <c r="Y517" t="s">
        <v>37</v>
      </c>
      <c r="Z517">
        <v>6446.8042372881346</v>
      </c>
      <c r="AA517" t="s">
        <v>591</v>
      </c>
      <c r="AB517" t="s">
        <v>38</v>
      </c>
      <c r="AC517">
        <v>9596</v>
      </c>
      <c r="AD517">
        <v>0</v>
      </c>
      <c r="AE517" t="s">
        <v>38</v>
      </c>
      <c r="AF517" t="s">
        <v>49</v>
      </c>
    </row>
    <row r="518" spans="1:32" x14ac:dyDescent="0.35">
      <c r="A518" t="s">
        <v>113</v>
      </c>
      <c r="B518" t="s">
        <v>114</v>
      </c>
      <c r="C518" t="s">
        <v>115</v>
      </c>
      <c r="D518" t="s">
        <v>44</v>
      </c>
      <c r="E518" t="s">
        <v>29</v>
      </c>
      <c r="F518">
        <v>20</v>
      </c>
      <c r="G518">
        <v>5</v>
      </c>
      <c r="H518">
        <v>4</v>
      </c>
      <c r="I518">
        <v>2023</v>
      </c>
      <c r="J518" t="s">
        <v>1883</v>
      </c>
      <c r="K518" t="s">
        <v>1431</v>
      </c>
      <c r="L518" t="s">
        <v>128</v>
      </c>
      <c r="M518" t="s">
        <v>129</v>
      </c>
      <c r="N518" t="s">
        <v>130</v>
      </c>
      <c r="O518" t="s">
        <v>33</v>
      </c>
      <c r="P518" t="s">
        <v>185</v>
      </c>
      <c r="Q518" t="s">
        <v>186</v>
      </c>
      <c r="R518">
        <v>1</v>
      </c>
      <c r="S518">
        <v>11995</v>
      </c>
      <c r="T518">
        <v>0</v>
      </c>
      <c r="U518">
        <v>0</v>
      </c>
      <c r="V518">
        <v>11995</v>
      </c>
      <c r="W518" t="s">
        <v>35</v>
      </c>
      <c r="X518" t="s">
        <v>55</v>
      </c>
      <c r="Y518" t="s">
        <v>37</v>
      </c>
      <c r="Z518">
        <v>6446.8042372881346</v>
      </c>
      <c r="AA518" t="s">
        <v>724</v>
      </c>
      <c r="AB518" t="s">
        <v>38</v>
      </c>
      <c r="AC518">
        <v>0</v>
      </c>
      <c r="AD518">
        <v>0</v>
      </c>
      <c r="AE518" t="s">
        <v>38</v>
      </c>
      <c r="AF518" t="s">
        <v>49</v>
      </c>
    </row>
    <row r="519" spans="1:32" x14ac:dyDescent="0.35">
      <c r="A519" t="s">
        <v>25</v>
      </c>
      <c r="B519" t="s">
        <v>26</v>
      </c>
      <c r="C519" t="s">
        <v>27</v>
      </c>
      <c r="D519" t="s">
        <v>44</v>
      </c>
      <c r="E519" t="s">
        <v>29</v>
      </c>
      <c r="F519">
        <v>52</v>
      </c>
      <c r="G519">
        <v>5</v>
      </c>
      <c r="H519">
        <v>4</v>
      </c>
      <c r="I519">
        <v>2023</v>
      </c>
      <c r="J519" t="s">
        <v>1883</v>
      </c>
      <c r="K519" t="s">
        <v>1432</v>
      </c>
      <c r="L519" t="s">
        <v>128</v>
      </c>
      <c r="M519" t="s">
        <v>129</v>
      </c>
      <c r="N519" t="s">
        <v>130</v>
      </c>
      <c r="O519" t="s">
        <v>33</v>
      </c>
      <c r="P519" t="s">
        <v>189</v>
      </c>
      <c r="Q519" t="s">
        <v>189</v>
      </c>
      <c r="R519">
        <v>1</v>
      </c>
      <c r="S519">
        <v>11995</v>
      </c>
      <c r="T519">
        <v>0</v>
      </c>
      <c r="U519">
        <v>840</v>
      </c>
      <c r="V519">
        <v>11995</v>
      </c>
      <c r="W519" t="s">
        <v>35</v>
      </c>
      <c r="X519" t="s">
        <v>55</v>
      </c>
      <c r="Y519" t="s">
        <v>37</v>
      </c>
      <c r="Z519">
        <v>6446.8042372881346</v>
      </c>
      <c r="AA519" t="s">
        <v>724</v>
      </c>
      <c r="AB519" t="s">
        <v>38</v>
      </c>
      <c r="AC519">
        <v>9596</v>
      </c>
      <c r="AD519">
        <v>0</v>
      </c>
      <c r="AE519" t="s">
        <v>38</v>
      </c>
      <c r="AF519" t="s">
        <v>49</v>
      </c>
    </row>
    <row r="520" spans="1:32" x14ac:dyDescent="0.35">
      <c r="A520" t="s">
        <v>686</v>
      </c>
      <c r="B520" t="s">
        <v>687</v>
      </c>
      <c r="C520" t="s">
        <v>688</v>
      </c>
      <c r="D520" t="s">
        <v>44</v>
      </c>
      <c r="E520" t="s">
        <v>29</v>
      </c>
      <c r="F520">
        <v>10</v>
      </c>
      <c r="G520">
        <v>5</v>
      </c>
      <c r="H520">
        <v>4</v>
      </c>
      <c r="I520">
        <v>2023</v>
      </c>
      <c r="J520" t="s">
        <v>1883</v>
      </c>
      <c r="K520" t="s">
        <v>1433</v>
      </c>
      <c r="L520" t="s">
        <v>128</v>
      </c>
      <c r="M520" t="s">
        <v>129</v>
      </c>
      <c r="N520" t="s">
        <v>130</v>
      </c>
      <c r="O520" t="s">
        <v>33</v>
      </c>
      <c r="P520" t="s">
        <v>1434</v>
      </c>
      <c r="Q520" t="s">
        <v>1434</v>
      </c>
      <c r="R520">
        <v>1</v>
      </c>
      <c r="S520">
        <v>11995</v>
      </c>
      <c r="T520">
        <v>0</v>
      </c>
      <c r="U520">
        <v>1000</v>
      </c>
      <c r="V520">
        <v>11995</v>
      </c>
      <c r="W520" t="s">
        <v>690</v>
      </c>
      <c r="X520" t="s">
        <v>55</v>
      </c>
      <c r="Y520" t="s">
        <v>37</v>
      </c>
      <c r="Z520">
        <v>6446.8042372881346</v>
      </c>
      <c r="AA520" t="s">
        <v>724</v>
      </c>
      <c r="AB520" t="s">
        <v>38</v>
      </c>
      <c r="AC520">
        <v>10795.5</v>
      </c>
      <c r="AD520">
        <v>0</v>
      </c>
      <c r="AE520" t="s">
        <v>38</v>
      </c>
      <c r="AF520" t="s">
        <v>49</v>
      </c>
    </row>
    <row r="521" spans="1:32" x14ac:dyDescent="0.35">
      <c r="A521" t="s">
        <v>63</v>
      </c>
      <c r="B521" t="s">
        <v>64</v>
      </c>
      <c r="C521" t="s">
        <v>65</v>
      </c>
      <c r="D521" t="s">
        <v>44</v>
      </c>
      <c r="E521" t="s">
        <v>29</v>
      </c>
      <c r="F521">
        <v>41</v>
      </c>
      <c r="G521">
        <v>6</v>
      </c>
      <c r="H521">
        <v>4</v>
      </c>
      <c r="I521">
        <v>2023</v>
      </c>
      <c r="J521" t="s">
        <v>1890</v>
      </c>
      <c r="K521" t="s">
        <v>1435</v>
      </c>
      <c r="L521" t="s">
        <v>128</v>
      </c>
      <c r="M521" t="s">
        <v>129</v>
      </c>
      <c r="N521" t="s">
        <v>130</v>
      </c>
      <c r="O521" t="s">
        <v>33</v>
      </c>
      <c r="P521" t="s">
        <v>190</v>
      </c>
      <c r="Q521" t="s">
        <v>191</v>
      </c>
      <c r="R521">
        <v>1</v>
      </c>
      <c r="S521">
        <v>11995</v>
      </c>
      <c r="T521">
        <v>3598</v>
      </c>
      <c r="U521">
        <v>0</v>
      </c>
      <c r="V521">
        <v>8397</v>
      </c>
      <c r="W521" t="s">
        <v>35</v>
      </c>
      <c r="X521" t="s">
        <v>47</v>
      </c>
      <c r="Y521" t="s">
        <v>37</v>
      </c>
      <c r="Z521">
        <v>4513.0316949152548</v>
      </c>
      <c r="AA521" t="s">
        <v>847</v>
      </c>
      <c r="AB521" t="s">
        <v>48</v>
      </c>
      <c r="AC521">
        <v>7197</v>
      </c>
      <c r="AD521">
        <v>8396.5</v>
      </c>
      <c r="AE521" t="s">
        <v>48</v>
      </c>
      <c r="AF521" t="s">
        <v>49</v>
      </c>
    </row>
    <row r="522" spans="1:32" x14ac:dyDescent="0.35">
      <c r="A522" t="s">
        <v>686</v>
      </c>
      <c r="B522" t="s">
        <v>687</v>
      </c>
      <c r="C522" t="s">
        <v>688</v>
      </c>
      <c r="D522" t="s">
        <v>44</v>
      </c>
      <c r="E522" t="s">
        <v>29</v>
      </c>
      <c r="F522">
        <v>11</v>
      </c>
      <c r="G522">
        <v>6</v>
      </c>
      <c r="H522">
        <v>4</v>
      </c>
      <c r="I522">
        <v>2023</v>
      </c>
      <c r="J522" t="s">
        <v>1890</v>
      </c>
      <c r="K522" t="s">
        <v>1436</v>
      </c>
      <c r="L522" t="s">
        <v>128</v>
      </c>
      <c r="M522" t="s">
        <v>129</v>
      </c>
      <c r="N522" t="s">
        <v>130</v>
      </c>
      <c r="O522" t="s">
        <v>33</v>
      </c>
      <c r="P522" t="s">
        <v>1437</v>
      </c>
      <c r="Q522" t="s">
        <v>1438</v>
      </c>
      <c r="R522">
        <v>1</v>
      </c>
      <c r="S522">
        <v>11995</v>
      </c>
      <c r="T522">
        <v>0</v>
      </c>
      <c r="U522">
        <v>0</v>
      </c>
      <c r="V522">
        <v>11995</v>
      </c>
      <c r="W522" t="s">
        <v>690</v>
      </c>
      <c r="X522" t="s">
        <v>55</v>
      </c>
      <c r="Y522" t="s">
        <v>37</v>
      </c>
      <c r="Z522">
        <v>6446.8042372881346</v>
      </c>
      <c r="AA522" t="s">
        <v>724</v>
      </c>
      <c r="AB522" t="s">
        <v>38</v>
      </c>
      <c r="AC522">
        <v>10795.5</v>
      </c>
      <c r="AD522">
        <v>0</v>
      </c>
      <c r="AE522" t="s">
        <v>38</v>
      </c>
      <c r="AF522" t="s">
        <v>49</v>
      </c>
    </row>
    <row r="523" spans="1:32" x14ac:dyDescent="0.35">
      <c r="A523" t="s">
        <v>63</v>
      </c>
      <c r="B523" t="s">
        <v>64</v>
      </c>
      <c r="C523" t="s">
        <v>65</v>
      </c>
      <c r="D523" t="s">
        <v>44</v>
      </c>
      <c r="E523" t="s">
        <v>29</v>
      </c>
      <c r="F523">
        <v>48</v>
      </c>
      <c r="G523">
        <v>7</v>
      </c>
      <c r="H523">
        <v>4</v>
      </c>
      <c r="I523">
        <v>2023</v>
      </c>
      <c r="J523" t="s">
        <v>1879</v>
      </c>
      <c r="K523" t="s">
        <v>1439</v>
      </c>
      <c r="L523" t="s">
        <v>128</v>
      </c>
      <c r="M523" t="s">
        <v>129</v>
      </c>
      <c r="N523" t="s">
        <v>130</v>
      </c>
      <c r="O523" t="s">
        <v>33</v>
      </c>
      <c r="P523" t="s">
        <v>200</v>
      </c>
      <c r="Q523" t="s">
        <v>201</v>
      </c>
      <c r="R523">
        <v>1</v>
      </c>
      <c r="S523">
        <v>11995</v>
      </c>
      <c r="T523">
        <v>4798</v>
      </c>
      <c r="U523">
        <v>0</v>
      </c>
      <c r="V523">
        <v>7197</v>
      </c>
      <c r="W523" t="s">
        <v>35</v>
      </c>
      <c r="X523" t="s">
        <v>47</v>
      </c>
      <c r="Y523" t="s">
        <v>37</v>
      </c>
      <c r="Z523">
        <v>3868.0825423728816</v>
      </c>
      <c r="AA523" t="s">
        <v>847</v>
      </c>
      <c r="AB523" t="s">
        <v>48</v>
      </c>
      <c r="AC523">
        <v>7197</v>
      </c>
      <c r="AD523">
        <v>8396.5</v>
      </c>
      <c r="AE523" t="s">
        <v>48</v>
      </c>
      <c r="AF523" t="s">
        <v>49</v>
      </c>
    </row>
    <row r="524" spans="1:32" x14ac:dyDescent="0.35">
      <c r="A524" t="s">
        <v>63</v>
      </c>
      <c r="B524" t="s">
        <v>64</v>
      </c>
      <c r="C524" t="s">
        <v>65</v>
      </c>
      <c r="D524" t="s">
        <v>44</v>
      </c>
      <c r="E524" t="s">
        <v>29</v>
      </c>
      <c r="F524">
        <v>49</v>
      </c>
      <c r="G524">
        <v>7</v>
      </c>
      <c r="H524">
        <v>4</v>
      </c>
      <c r="I524">
        <v>2023</v>
      </c>
      <c r="J524" t="s">
        <v>1879</v>
      </c>
      <c r="K524" t="s">
        <v>1440</v>
      </c>
      <c r="L524" t="s">
        <v>128</v>
      </c>
      <c r="M524" t="s">
        <v>129</v>
      </c>
      <c r="N524" t="s">
        <v>130</v>
      </c>
      <c r="O524" t="s">
        <v>33</v>
      </c>
      <c r="P524" t="s">
        <v>202</v>
      </c>
      <c r="Q524" t="s">
        <v>203</v>
      </c>
      <c r="R524">
        <v>1</v>
      </c>
      <c r="S524">
        <v>11995</v>
      </c>
      <c r="T524">
        <v>4798</v>
      </c>
      <c r="U524">
        <v>0</v>
      </c>
      <c r="V524">
        <v>7197</v>
      </c>
      <c r="W524" t="s">
        <v>35</v>
      </c>
      <c r="X524" t="s">
        <v>47</v>
      </c>
      <c r="Y524" t="s">
        <v>37</v>
      </c>
      <c r="Z524">
        <v>3868.0825423728816</v>
      </c>
      <c r="AA524" t="s">
        <v>847</v>
      </c>
      <c r="AB524" t="s">
        <v>48</v>
      </c>
      <c r="AC524">
        <v>7197</v>
      </c>
      <c r="AD524">
        <v>8396.5</v>
      </c>
      <c r="AE524" t="s">
        <v>48</v>
      </c>
      <c r="AF524" t="s">
        <v>49</v>
      </c>
    </row>
    <row r="525" spans="1:32" x14ac:dyDescent="0.35">
      <c r="A525" t="s">
        <v>63</v>
      </c>
      <c r="B525" t="s">
        <v>64</v>
      </c>
      <c r="C525" t="s">
        <v>65</v>
      </c>
      <c r="D525" t="s">
        <v>72</v>
      </c>
      <c r="E525" t="s">
        <v>29</v>
      </c>
      <c r="F525">
        <v>57</v>
      </c>
      <c r="G525">
        <v>8</v>
      </c>
      <c r="H525">
        <v>4</v>
      </c>
      <c r="I525">
        <v>2023</v>
      </c>
      <c r="J525" t="s">
        <v>1880</v>
      </c>
      <c r="K525" t="s">
        <v>1441</v>
      </c>
      <c r="L525" t="s">
        <v>128</v>
      </c>
      <c r="M525" t="s">
        <v>129</v>
      </c>
      <c r="N525" t="s">
        <v>130</v>
      </c>
      <c r="O525" t="s">
        <v>33</v>
      </c>
      <c r="P525" t="s">
        <v>222</v>
      </c>
      <c r="Q525" t="s">
        <v>223</v>
      </c>
      <c r="R525">
        <v>1</v>
      </c>
      <c r="S525">
        <v>11995</v>
      </c>
      <c r="T525">
        <v>4798</v>
      </c>
      <c r="U525">
        <v>0</v>
      </c>
      <c r="V525">
        <v>7197</v>
      </c>
      <c r="W525" t="s">
        <v>35</v>
      </c>
      <c r="X525" t="s">
        <v>75</v>
      </c>
      <c r="Y525" t="s">
        <v>37</v>
      </c>
      <c r="Z525">
        <v>3868.0825423728816</v>
      </c>
      <c r="AA525" t="s">
        <v>856</v>
      </c>
      <c r="AB525" t="s">
        <v>48</v>
      </c>
      <c r="AC525">
        <v>7197</v>
      </c>
      <c r="AD525">
        <v>0</v>
      </c>
      <c r="AE525" t="s">
        <v>48</v>
      </c>
      <c r="AF525" t="s">
        <v>49</v>
      </c>
    </row>
    <row r="526" spans="1:32" x14ac:dyDescent="0.35">
      <c r="A526" t="s">
        <v>668</v>
      </c>
      <c r="B526" t="s">
        <v>669</v>
      </c>
      <c r="C526" t="s">
        <v>670</v>
      </c>
      <c r="D526" t="s">
        <v>72</v>
      </c>
      <c r="E526" t="s">
        <v>29</v>
      </c>
      <c r="F526">
        <v>44</v>
      </c>
      <c r="G526">
        <v>8</v>
      </c>
      <c r="H526">
        <v>4</v>
      </c>
      <c r="I526">
        <v>2023</v>
      </c>
      <c r="J526" t="s">
        <v>1880</v>
      </c>
      <c r="K526" t="s">
        <v>1442</v>
      </c>
      <c r="L526" t="s">
        <v>128</v>
      </c>
      <c r="M526" t="s">
        <v>129</v>
      </c>
      <c r="N526" t="s">
        <v>130</v>
      </c>
      <c r="O526" t="s">
        <v>33</v>
      </c>
      <c r="P526" t="s">
        <v>253</v>
      </c>
      <c r="Q526" t="s">
        <v>254</v>
      </c>
      <c r="R526">
        <v>1</v>
      </c>
      <c r="S526">
        <v>11995</v>
      </c>
      <c r="T526">
        <v>7197</v>
      </c>
      <c r="U526">
        <v>0</v>
      </c>
      <c r="V526">
        <v>4798</v>
      </c>
      <c r="W526" t="s">
        <v>566</v>
      </c>
      <c r="X526" t="s">
        <v>75</v>
      </c>
      <c r="Y526" t="s">
        <v>37</v>
      </c>
      <c r="Z526">
        <v>2578.7216949152544</v>
      </c>
      <c r="AA526" t="s">
        <v>856</v>
      </c>
      <c r="AB526" t="s">
        <v>48</v>
      </c>
      <c r="AC526">
        <v>0</v>
      </c>
      <c r="AD526">
        <v>4798</v>
      </c>
      <c r="AE526" t="s">
        <v>48</v>
      </c>
      <c r="AF526" t="s">
        <v>49</v>
      </c>
    </row>
    <row r="527" spans="1:32" x14ac:dyDescent="0.35">
      <c r="A527" t="s">
        <v>143</v>
      </c>
      <c r="B527" t="s">
        <v>144</v>
      </c>
      <c r="C527" t="s">
        <v>145</v>
      </c>
      <c r="D527" t="s">
        <v>50</v>
      </c>
      <c r="E527" t="s">
        <v>29</v>
      </c>
      <c r="F527">
        <v>27</v>
      </c>
      <c r="G527">
        <v>8</v>
      </c>
      <c r="H527">
        <v>4</v>
      </c>
      <c r="I527">
        <v>2023</v>
      </c>
      <c r="J527" t="s">
        <v>1880</v>
      </c>
      <c r="K527" t="s">
        <v>1443</v>
      </c>
      <c r="L527" t="s">
        <v>128</v>
      </c>
      <c r="M527" t="s">
        <v>129</v>
      </c>
      <c r="N527" t="s">
        <v>130</v>
      </c>
      <c r="O527" t="s">
        <v>33</v>
      </c>
      <c r="P527" t="s">
        <v>250</v>
      </c>
      <c r="Q527" t="s">
        <v>251</v>
      </c>
      <c r="R527">
        <v>1</v>
      </c>
      <c r="S527">
        <v>11995</v>
      </c>
      <c r="T527">
        <v>2399</v>
      </c>
      <c r="U527">
        <v>0</v>
      </c>
      <c r="V527">
        <v>9596</v>
      </c>
      <c r="W527" t="s">
        <v>35</v>
      </c>
      <c r="X527" t="s">
        <v>53</v>
      </c>
      <c r="Y527" t="s">
        <v>37</v>
      </c>
      <c r="Z527">
        <v>5157.4433898305087</v>
      </c>
      <c r="AA527" t="s">
        <v>722</v>
      </c>
      <c r="AB527" t="s">
        <v>48</v>
      </c>
      <c r="AC527">
        <v>0</v>
      </c>
      <c r="AD527">
        <v>7197</v>
      </c>
      <c r="AE527" t="s">
        <v>48</v>
      </c>
      <c r="AF527" t="s">
        <v>49</v>
      </c>
    </row>
    <row r="528" spans="1:32" x14ac:dyDescent="0.35">
      <c r="A528" t="s">
        <v>585</v>
      </c>
      <c r="B528" t="s">
        <v>586</v>
      </c>
      <c r="C528" t="s">
        <v>587</v>
      </c>
      <c r="D528" t="s">
        <v>50</v>
      </c>
      <c r="E528" t="s">
        <v>29</v>
      </c>
      <c r="F528">
        <v>44</v>
      </c>
      <c r="G528">
        <v>8</v>
      </c>
      <c r="H528">
        <v>4</v>
      </c>
      <c r="I528">
        <v>2023</v>
      </c>
      <c r="J528" t="s">
        <v>1880</v>
      </c>
      <c r="K528" t="s">
        <v>1444</v>
      </c>
      <c r="L528" t="s">
        <v>128</v>
      </c>
      <c r="M528" t="s">
        <v>129</v>
      </c>
      <c r="N528" t="s">
        <v>130</v>
      </c>
      <c r="O528" t="s">
        <v>33</v>
      </c>
      <c r="P528" t="s">
        <v>1445</v>
      </c>
      <c r="Q528" t="s">
        <v>1446</v>
      </c>
      <c r="R528">
        <v>1</v>
      </c>
      <c r="S528">
        <v>11995</v>
      </c>
      <c r="T528">
        <v>4798</v>
      </c>
      <c r="U528">
        <v>0</v>
      </c>
      <c r="V528">
        <v>7197</v>
      </c>
      <c r="W528" t="s">
        <v>566</v>
      </c>
      <c r="X528" t="s">
        <v>53</v>
      </c>
      <c r="Y528" t="s">
        <v>37</v>
      </c>
      <c r="Z528">
        <v>3868.0825423728816</v>
      </c>
      <c r="AA528" t="s">
        <v>722</v>
      </c>
      <c r="AB528" t="s">
        <v>48</v>
      </c>
      <c r="AC528">
        <v>0</v>
      </c>
      <c r="AD528">
        <v>7197</v>
      </c>
      <c r="AE528" t="s">
        <v>48</v>
      </c>
      <c r="AF528" t="s">
        <v>49</v>
      </c>
    </row>
    <row r="529" spans="1:32" x14ac:dyDescent="0.35">
      <c r="A529" t="s">
        <v>575</v>
      </c>
      <c r="B529" t="s">
        <v>576</v>
      </c>
      <c r="C529" t="s">
        <v>577</v>
      </c>
      <c r="D529" t="s">
        <v>72</v>
      </c>
      <c r="E529" t="s">
        <v>29</v>
      </c>
      <c r="F529">
        <v>143</v>
      </c>
      <c r="G529">
        <v>8</v>
      </c>
      <c r="H529">
        <v>4</v>
      </c>
      <c r="I529">
        <v>2023</v>
      </c>
      <c r="J529" t="s">
        <v>1880</v>
      </c>
      <c r="K529" t="s">
        <v>1447</v>
      </c>
      <c r="L529" t="s">
        <v>128</v>
      </c>
      <c r="M529" t="s">
        <v>129</v>
      </c>
      <c r="N529" t="s">
        <v>130</v>
      </c>
      <c r="O529" t="s">
        <v>33</v>
      </c>
      <c r="P529" t="s">
        <v>1448</v>
      </c>
      <c r="Q529" t="s">
        <v>1449</v>
      </c>
      <c r="R529">
        <v>1</v>
      </c>
      <c r="S529">
        <v>11995</v>
      </c>
      <c r="T529">
        <v>7197</v>
      </c>
      <c r="U529">
        <v>0</v>
      </c>
      <c r="V529">
        <v>4798</v>
      </c>
      <c r="W529" t="s">
        <v>566</v>
      </c>
      <c r="X529" t="s">
        <v>75</v>
      </c>
      <c r="Y529" t="s">
        <v>37</v>
      </c>
      <c r="Z529">
        <v>2578.7216949152544</v>
      </c>
      <c r="AA529" t="s">
        <v>856</v>
      </c>
      <c r="AB529" t="s">
        <v>48</v>
      </c>
      <c r="AC529">
        <v>0</v>
      </c>
      <c r="AD529">
        <v>4798</v>
      </c>
      <c r="AE529" t="s">
        <v>48</v>
      </c>
      <c r="AF529" t="s">
        <v>49</v>
      </c>
    </row>
    <row r="530" spans="1:32" x14ac:dyDescent="0.35">
      <c r="A530" t="s">
        <v>113</v>
      </c>
      <c r="B530" t="s">
        <v>114</v>
      </c>
      <c r="C530" t="s">
        <v>115</v>
      </c>
      <c r="D530" t="s">
        <v>72</v>
      </c>
      <c r="E530" t="s">
        <v>29</v>
      </c>
      <c r="F530">
        <v>36</v>
      </c>
      <c r="G530">
        <v>8</v>
      </c>
      <c r="H530">
        <v>4</v>
      </c>
      <c r="I530">
        <v>2023</v>
      </c>
      <c r="J530" t="s">
        <v>1880</v>
      </c>
      <c r="K530" t="s">
        <v>1450</v>
      </c>
      <c r="L530" t="s">
        <v>128</v>
      </c>
      <c r="M530" t="s">
        <v>129</v>
      </c>
      <c r="N530" t="s">
        <v>130</v>
      </c>
      <c r="O530" t="s">
        <v>33</v>
      </c>
      <c r="P530" t="s">
        <v>253</v>
      </c>
      <c r="Q530" t="s">
        <v>254</v>
      </c>
      <c r="R530">
        <v>1</v>
      </c>
      <c r="S530">
        <v>11995</v>
      </c>
      <c r="T530">
        <v>7197</v>
      </c>
      <c r="U530">
        <v>0</v>
      </c>
      <c r="V530">
        <v>4798</v>
      </c>
      <c r="W530" t="s">
        <v>35</v>
      </c>
      <c r="X530" t="s">
        <v>75</v>
      </c>
      <c r="Y530" t="s">
        <v>37</v>
      </c>
      <c r="Z530">
        <v>2578.7216949152544</v>
      </c>
      <c r="AA530" t="s">
        <v>856</v>
      </c>
      <c r="AB530" t="s">
        <v>48</v>
      </c>
      <c r="AC530">
        <v>0</v>
      </c>
      <c r="AD530">
        <v>4798</v>
      </c>
      <c r="AE530" t="s">
        <v>48</v>
      </c>
      <c r="AF530" t="s">
        <v>49</v>
      </c>
    </row>
    <row r="531" spans="1:32" x14ac:dyDescent="0.35">
      <c r="A531" t="s">
        <v>113</v>
      </c>
      <c r="B531" t="s">
        <v>114</v>
      </c>
      <c r="C531" t="s">
        <v>115</v>
      </c>
      <c r="D531" t="s">
        <v>72</v>
      </c>
      <c r="E531" t="s">
        <v>29</v>
      </c>
      <c r="F531">
        <v>38</v>
      </c>
      <c r="G531">
        <v>8</v>
      </c>
      <c r="H531">
        <v>4</v>
      </c>
      <c r="I531">
        <v>2023</v>
      </c>
      <c r="J531" t="s">
        <v>1880</v>
      </c>
      <c r="K531" t="s">
        <v>1451</v>
      </c>
      <c r="L531" t="s">
        <v>128</v>
      </c>
      <c r="M531" t="s">
        <v>129</v>
      </c>
      <c r="N531" t="s">
        <v>130</v>
      </c>
      <c r="O531" t="s">
        <v>33</v>
      </c>
      <c r="P531" t="s">
        <v>257</v>
      </c>
      <c r="Q531" t="s">
        <v>258</v>
      </c>
      <c r="R531">
        <v>1</v>
      </c>
      <c r="S531">
        <v>11995</v>
      </c>
      <c r="T531">
        <v>7197</v>
      </c>
      <c r="U531">
        <v>0</v>
      </c>
      <c r="V531">
        <v>4798</v>
      </c>
      <c r="W531" t="s">
        <v>35</v>
      </c>
      <c r="X531" t="s">
        <v>75</v>
      </c>
      <c r="Y531" t="s">
        <v>37</v>
      </c>
      <c r="Z531">
        <v>2578.7216949152544</v>
      </c>
      <c r="AA531" t="s">
        <v>856</v>
      </c>
      <c r="AB531" t="s">
        <v>48</v>
      </c>
      <c r="AC531">
        <v>0</v>
      </c>
      <c r="AD531">
        <v>4798</v>
      </c>
      <c r="AE531" t="s">
        <v>48</v>
      </c>
      <c r="AF531" t="s">
        <v>49</v>
      </c>
    </row>
    <row r="532" spans="1:32" x14ac:dyDescent="0.35">
      <c r="A532" t="s">
        <v>668</v>
      </c>
      <c r="B532" t="s">
        <v>669</v>
      </c>
      <c r="C532" t="s">
        <v>670</v>
      </c>
      <c r="D532" t="s">
        <v>44</v>
      </c>
      <c r="E532" t="s">
        <v>29</v>
      </c>
      <c r="F532">
        <v>53</v>
      </c>
      <c r="G532">
        <v>9</v>
      </c>
      <c r="H532">
        <v>4</v>
      </c>
      <c r="I532">
        <v>2023</v>
      </c>
      <c r="J532" t="s">
        <v>1878</v>
      </c>
      <c r="K532" t="s">
        <v>1452</v>
      </c>
      <c r="L532" t="s">
        <v>128</v>
      </c>
      <c r="M532" t="s">
        <v>270</v>
      </c>
      <c r="N532" t="s">
        <v>130</v>
      </c>
      <c r="O532" t="s">
        <v>33</v>
      </c>
      <c r="P532" t="s">
        <v>1413</v>
      </c>
      <c r="Q532" t="s">
        <v>1414</v>
      </c>
      <c r="R532">
        <v>1</v>
      </c>
      <c r="S532">
        <v>11995</v>
      </c>
      <c r="T532">
        <v>4798</v>
      </c>
      <c r="U532">
        <v>0</v>
      </c>
      <c r="V532">
        <v>7197</v>
      </c>
      <c r="W532" t="s">
        <v>566</v>
      </c>
      <c r="X532" t="s">
        <v>55</v>
      </c>
      <c r="Y532" t="s">
        <v>37</v>
      </c>
      <c r="Z532">
        <v>3868.0825423728816</v>
      </c>
      <c r="AA532" t="s">
        <v>724</v>
      </c>
      <c r="AB532" t="s">
        <v>48</v>
      </c>
      <c r="AC532">
        <v>0</v>
      </c>
      <c r="AD532">
        <v>7197</v>
      </c>
      <c r="AE532" t="s">
        <v>48</v>
      </c>
      <c r="AF532" t="s">
        <v>49</v>
      </c>
    </row>
    <row r="533" spans="1:32" x14ac:dyDescent="0.35">
      <c r="A533" t="s">
        <v>25</v>
      </c>
      <c r="B533" t="s">
        <v>26</v>
      </c>
      <c r="C533" t="s">
        <v>27</v>
      </c>
      <c r="D533" t="s">
        <v>72</v>
      </c>
      <c r="E533" t="s">
        <v>29</v>
      </c>
      <c r="F533">
        <v>117</v>
      </c>
      <c r="G533">
        <v>9</v>
      </c>
      <c r="H533">
        <v>4</v>
      </c>
      <c r="I533">
        <v>2023</v>
      </c>
      <c r="J533" t="s">
        <v>1878</v>
      </c>
      <c r="K533" t="s">
        <v>1453</v>
      </c>
      <c r="L533" t="s">
        <v>128</v>
      </c>
      <c r="M533" t="s">
        <v>270</v>
      </c>
      <c r="N533" t="s">
        <v>130</v>
      </c>
      <c r="O533" t="s">
        <v>33</v>
      </c>
      <c r="P533" t="s">
        <v>253</v>
      </c>
      <c r="Q533" t="s">
        <v>254</v>
      </c>
      <c r="R533">
        <v>1</v>
      </c>
      <c r="S533">
        <v>11995</v>
      </c>
      <c r="T533">
        <v>7197</v>
      </c>
      <c r="U533">
        <v>0</v>
      </c>
      <c r="V533">
        <v>4798</v>
      </c>
      <c r="W533" t="s">
        <v>35</v>
      </c>
      <c r="X533" t="s">
        <v>75</v>
      </c>
      <c r="Y533" t="s">
        <v>37</v>
      </c>
      <c r="Z533">
        <v>2578.7216949152544</v>
      </c>
      <c r="AA533" t="s">
        <v>856</v>
      </c>
      <c r="AB533" t="s">
        <v>48</v>
      </c>
      <c r="AC533">
        <v>0</v>
      </c>
      <c r="AD533">
        <v>4798</v>
      </c>
      <c r="AE533" t="s">
        <v>48</v>
      </c>
      <c r="AF533" t="s">
        <v>49</v>
      </c>
    </row>
    <row r="534" spans="1:32" x14ac:dyDescent="0.35">
      <c r="A534" t="s">
        <v>97</v>
      </c>
      <c r="B534" t="s">
        <v>98</v>
      </c>
      <c r="C534" t="s">
        <v>99</v>
      </c>
      <c r="D534" t="s">
        <v>72</v>
      </c>
      <c r="E534" t="s">
        <v>29</v>
      </c>
      <c r="F534">
        <v>43</v>
      </c>
      <c r="G534">
        <v>9</v>
      </c>
      <c r="H534">
        <v>4</v>
      </c>
      <c r="I534">
        <v>2023</v>
      </c>
      <c r="J534" t="s">
        <v>1878</v>
      </c>
      <c r="K534" t="s">
        <v>1454</v>
      </c>
      <c r="L534" t="s">
        <v>128</v>
      </c>
      <c r="M534" t="s">
        <v>270</v>
      </c>
      <c r="N534" t="s">
        <v>130</v>
      </c>
      <c r="O534" t="s">
        <v>33</v>
      </c>
      <c r="P534" t="s">
        <v>253</v>
      </c>
      <c r="Q534" t="s">
        <v>254</v>
      </c>
      <c r="R534">
        <v>1</v>
      </c>
      <c r="S534">
        <v>11995</v>
      </c>
      <c r="T534">
        <v>7197</v>
      </c>
      <c r="U534">
        <v>0</v>
      </c>
      <c r="V534">
        <v>4798</v>
      </c>
      <c r="W534" t="s">
        <v>35</v>
      </c>
      <c r="X534" t="s">
        <v>75</v>
      </c>
      <c r="Y534" t="s">
        <v>37</v>
      </c>
      <c r="Z534">
        <v>2578.7216949152544</v>
      </c>
      <c r="AA534" t="s">
        <v>856</v>
      </c>
      <c r="AB534" t="s">
        <v>48</v>
      </c>
      <c r="AC534">
        <v>0</v>
      </c>
      <c r="AD534">
        <v>0</v>
      </c>
      <c r="AE534" t="s">
        <v>48</v>
      </c>
      <c r="AF534" t="s">
        <v>49</v>
      </c>
    </row>
    <row r="535" spans="1:32" x14ac:dyDescent="0.35">
      <c r="A535" t="s">
        <v>97</v>
      </c>
      <c r="B535" t="s">
        <v>98</v>
      </c>
      <c r="C535" t="s">
        <v>99</v>
      </c>
      <c r="D535" t="s">
        <v>72</v>
      </c>
      <c r="E535" t="s">
        <v>29</v>
      </c>
      <c r="F535">
        <v>50</v>
      </c>
      <c r="G535">
        <v>9</v>
      </c>
      <c r="H535">
        <v>4</v>
      </c>
      <c r="I535">
        <v>2023</v>
      </c>
      <c r="J535" t="s">
        <v>1878</v>
      </c>
      <c r="K535" t="s">
        <v>1455</v>
      </c>
      <c r="L535" t="s">
        <v>128</v>
      </c>
      <c r="M535" t="s">
        <v>270</v>
      </c>
      <c r="N535" t="s">
        <v>130</v>
      </c>
      <c r="O535" t="s">
        <v>33</v>
      </c>
      <c r="P535" t="s">
        <v>257</v>
      </c>
      <c r="Q535" t="s">
        <v>258</v>
      </c>
      <c r="R535">
        <v>1</v>
      </c>
      <c r="S535">
        <v>11995</v>
      </c>
      <c r="T535">
        <v>7197</v>
      </c>
      <c r="U535">
        <v>0</v>
      </c>
      <c r="V535">
        <v>4798</v>
      </c>
      <c r="W535" t="s">
        <v>35</v>
      </c>
      <c r="X535" t="s">
        <v>75</v>
      </c>
      <c r="Y535" t="s">
        <v>37</v>
      </c>
      <c r="Z535">
        <v>2578.7216949152544</v>
      </c>
      <c r="AA535" t="s">
        <v>856</v>
      </c>
      <c r="AB535" t="s">
        <v>48</v>
      </c>
      <c r="AC535">
        <v>0</v>
      </c>
      <c r="AD535">
        <v>4798</v>
      </c>
      <c r="AE535" t="s">
        <v>48</v>
      </c>
      <c r="AF535" t="s">
        <v>49</v>
      </c>
    </row>
    <row r="536" spans="1:32" x14ac:dyDescent="0.35">
      <c r="A536" t="s">
        <v>585</v>
      </c>
      <c r="B536" t="s">
        <v>586</v>
      </c>
      <c r="C536" t="s">
        <v>587</v>
      </c>
      <c r="D536" t="s">
        <v>72</v>
      </c>
      <c r="E536" t="s">
        <v>29</v>
      </c>
      <c r="F536">
        <v>61</v>
      </c>
      <c r="G536">
        <v>9</v>
      </c>
      <c r="H536">
        <v>4</v>
      </c>
      <c r="I536">
        <v>2023</v>
      </c>
      <c r="J536" t="s">
        <v>1878</v>
      </c>
      <c r="K536" t="s">
        <v>1456</v>
      </c>
      <c r="L536" t="s">
        <v>128</v>
      </c>
      <c r="M536" t="s">
        <v>270</v>
      </c>
      <c r="N536" t="s">
        <v>130</v>
      </c>
      <c r="O536" t="s">
        <v>33</v>
      </c>
      <c r="P536" t="s">
        <v>1457</v>
      </c>
      <c r="Q536" t="s">
        <v>1457</v>
      </c>
      <c r="R536">
        <v>1</v>
      </c>
      <c r="S536">
        <v>11995</v>
      </c>
      <c r="T536">
        <v>7197</v>
      </c>
      <c r="U536">
        <v>0</v>
      </c>
      <c r="V536">
        <v>4798</v>
      </c>
      <c r="W536" t="s">
        <v>566</v>
      </c>
      <c r="X536" t="s">
        <v>75</v>
      </c>
      <c r="Y536" t="s">
        <v>37</v>
      </c>
      <c r="Z536">
        <v>2578.7216949152544</v>
      </c>
      <c r="AA536" t="s">
        <v>856</v>
      </c>
      <c r="AB536" t="s">
        <v>48</v>
      </c>
      <c r="AC536">
        <v>0</v>
      </c>
      <c r="AD536">
        <v>0</v>
      </c>
      <c r="AE536" t="s">
        <v>48</v>
      </c>
      <c r="AF536" t="s">
        <v>49</v>
      </c>
    </row>
    <row r="537" spans="1:32" x14ac:dyDescent="0.35">
      <c r="A537" t="s">
        <v>568</v>
      </c>
      <c r="B537" t="s">
        <v>569</v>
      </c>
      <c r="C537" t="s">
        <v>570</v>
      </c>
      <c r="D537" t="s">
        <v>44</v>
      </c>
      <c r="E537" t="s">
        <v>29</v>
      </c>
      <c r="F537">
        <v>52</v>
      </c>
      <c r="G537">
        <v>10</v>
      </c>
      <c r="H537">
        <v>4</v>
      </c>
      <c r="I537">
        <v>2023</v>
      </c>
      <c r="J537" t="s">
        <v>1886</v>
      </c>
      <c r="K537" t="s">
        <v>1458</v>
      </c>
      <c r="L537" t="s">
        <v>128</v>
      </c>
      <c r="M537" t="s">
        <v>270</v>
      </c>
      <c r="N537" t="s">
        <v>130</v>
      </c>
      <c r="O537" t="s">
        <v>33</v>
      </c>
      <c r="P537" t="s">
        <v>415</v>
      </c>
      <c r="Q537" t="s">
        <v>416</v>
      </c>
      <c r="R537">
        <v>1</v>
      </c>
      <c r="S537">
        <v>11995</v>
      </c>
      <c r="T537">
        <v>2399</v>
      </c>
      <c r="U537">
        <v>0</v>
      </c>
      <c r="V537">
        <v>9596</v>
      </c>
      <c r="W537" t="s">
        <v>566</v>
      </c>
      <c r="X537" t="s">
        <v>55</v>
      </c>
      <c r="Y537" t="s">
        <v>37</v>
      </c>
      <c r="Z537">
        <v>5157.4433898305087</v>
      </c>
      <c r="AA537" t="s">
        <v>724</v>
      </c>
      <c r="AB537" t="s">
        <v>48</v>
      </c>
      <c r="AC537">
        <v>9596</v>
      </c>
      <c r="AD537">
        <v>0</v>
      </c>
      <c r="AE537" t="s">
        <v>48</v>
      </c>
      <c r="AF537" t="s">
        <v>49</v>
      </c>
    </row>
    <row r="538" spans="1:32" x14ac:dyDescent="0.35">
      <c r="A538" t="s">
        <v>113</v>
      </c>
      <c r="B538" t="s">
        <v>114</v>
      </c>
      <c r="C538" t="s">
        <v>115</v>
      </c>
      <c r="D538" t="s">
        <v>44</v>
      </c>
      <c r="E538" t="s">
        <v>29</v>
      </c>
      <c r="F538">
        <v>51</v>
      </c>
      <c r="G538">
        <v>10</v>
      </c>
      <c r="H538">
        <v>4</v>
      </c>
      <c r="I538">
        <v>2023</v>
      </c>
      <c r="J538" t="s">
        <v>1886</v>
      </c>
      <c r="K538" t="s">
        <v>1459</v>
      </c>
      <c r="L538" t="s">
        <v>128</v>
      </c>
      <c r="M538" t="s">
        <v>270</v>
      </c>
      <c r="N538" t="s">
        <v>130</v>
      </c>
      <c r="O538" t="s">
        <v>33</v>
      </c>
      <c r="P538" t="s">
        <v>314</v>
      </c>
      <c r="Q538" t="s">
        <v>189</v>
      </c>
      <c r="R538">
        <v>1</v>
      </c>
      <c r="S538">
        <v>11995</v>
      </c>
      <c r="T538">
        <v>2399</v>
      </c>
      <c r="U538">
        <v>0</v>
      </c>
      <c r="V538">
        <v>9596</v>
      </c>
      <c r="W538" t="s">
        <v>35</v>
      </c>
      <c r="X538" t="s">
        <v>55</v>
      </c>
      <c r="Y538" t="s">
        <v>37</v>
      </c>
      <c r="Z538">
        <v>5157.4433898305087</v>
      </c>
      <c r="AA538" t="s">
        <v>724</v>
      </c>
      <c r="AB538" t="s">
        <v>48</v>
      </c>
      <c r="AC538">
        <v>9596</v>
      </c>
      <c r="AD538">
        <v>0</v>
      </c>
      <c r="AE538" t="s">
        <v>48</v>
      </c>
      <c r="AF538" t="s">
        <v>49</v>
      </c>
    </row>
    <row r="539" spans="1:32" x14ac:dyDescent="0.35">
      <c r="A539" t="s">
        <v>561</v>
      </c>
      <c r="B539" t="s">
        <v>562</v>
      </c>
      <c r="C539" t="s">
        <v>563</v>
      </c>
      <c r="D539" t="s">
        <v>50</v>
      </c>
      <c r="E539" t="s">
        <v>29</v>
      </c>
      <c r="F539">
        <v>75</v>
      </c>
      <c r="G539">
        <v>11</v>
      </c>
      <c r="H539">
        <v>4</v>
      </c>
      <c r="I539">
        <v>2023</v>
      </c>
      <c r="J539" t="s">
        <v>1891</v>
      </c>
      <c r="K539" t="s">
        <v>1460</v>
      </c>
      <c r="L539" t="s">
        <v>128</v>
      </c>
      <c r="M539" t="s">
        <v>270</v>
      </c>
      <c r="N539" t="s">
        <v>130</v>
      </c>
      <c r="O539" t="s">
        <v>33</v>
      </c>
      <c r="P539" t="s">
        <v>1445</v>
      </c>
      <c r="Q539" t="s">
        <v>1446</v>
      </c>
      <c r="R539">
        <v>1</v>
      </c>
      <c r="S539">
        <v>11995</v>
      </c>
      <c r="T539">
        <v>4798</v>
      </c>
      <c r="U539">
        <v>0</v>
      </c>
      <c r="V539">
        <v>7197</v>
      </c>
      <c r="W539" t="s">
        <v>566</v>
      </c>
      <c r="X539" t="s">
        <v>53</v>
      </c>
      <c r="Y539" t="s">
        <v>37</v>
      </c>
      <c r="Z539">
        <v>3868.0825423728816</v>
      </c>
      <c r="AA539" t="s">
        <v>722</v>
      </c>
      <c r="AB539" t="s">
        <v>48</v>
      </c>
      <c r="AC539">
        <v>0</v>
      </c>
      <c r="AD539">
        <v>0</v>
      </c>
      <c r="AE539" t="s">
        <v>48</v>
      </c>
      <c r="AF539" t="s">
        <v>49</v>
      </c>
    </row>
    <row r="540" spans="1:32" x14ac:dyDescent="0.35">
      <c r="A540" t="s">
        <v>568</v>
      </c>
      <c r="B540" t="s">
        <v>569</v>
      </c>
      <c r="C540" t="s">
        <v>570</v>
      </c>
      <c r="D540" t="s">
        <v>44</v>
      </c>
      <c r="E540" t="s">
        <v>29</v>
      </c>
      <c r="F540">
        <v>62</v>
      </c>
      <c r="G540">
        <v>12</v>
      </c>
      <c r="H540">
        <v>4</v>
      </c>
      <c r="I540">
        <v>2023</v>
      </c>
      <c r="J540" t="s">
        <v>1884</v>
      </c>
      <c r="K540" t="s">
        <v>1461</v>
      </c>
      <c r="L540" t="s">
        <v>128</v>
      </c>
      <c r="M540" t="s">
        <v>270</v>
      </c>
      <c r="N540" t="s">
        <v>130</v>
      </c>
      <c r="O540" t="s">
        <v>33</v>
      </c>
      <c r="P540" t="s">
        <v>1462</v>
      </c>
      <c r="Q540" t="s">
        <v>1463</v>
      </c>
      <c r="R540">
        <v>1</v>
      </c>
      <c r="S540">
        <v>11995</v>
      </c>
      <c r="T540">
        <v>5998</v>
      </c>
      <c r="U540">
        <v>0</v>
      </c>
      <c r="V540">
        <v>5997</v>
      </c>
      <c r="W540" t="s">
        <v>566</v>
      </c>
      <c r="X540" t="s">
        <v>55</v>
      </c>
      <c r="Y540" t="s">
        <v>37</v>
      </c>
      <c r="Z540">
        <v>3223.1333898305088</v>
      </c>
      <c r="AA540" t="s">
        <v>724</v>
      </c>
      <c r="AB540" t="s">
        <v>48</v>
      </c>
      <c r="AC540">
        <v>0</v>
      </c>
      <c r="AD540">
        <v>0</v>
      </c>
      <c r="AE540" t="s">
        <v>48</v>
      </c>
      <c r="AF540" t="s">
        <v>49</v>
      </c>
    </row>
    <row r="541" spans="1:32" x14ac:dyDescent="0.35">
      <c r="A541" t="s">
        <v>708</v>
      </c>
      <c r="B541" t="s">
        <v>709</v>
      </c>
      <c r="C541" t="s">
        <v>710</v>
      </c>
      <c r="D541" t="s">
        <v>44</v>
      </c>
      <c r="E541" t="s">
        <v>29</v>
      </c>
      <c r="F541">
        <v>31</v>
      </c>
      <c r="G541">
        <v>13</v>
      </c>
      <c r="H541">
        <v>4</v>
      </c>
      <c r="I541">
        <v>2023</v>
      </c>
      <c r="J541" t="s">
        <v>1875</v>
      </c>
      <c r="K541" t="s">
        <v>1464</v>
      </c>
      <c r="L541" t="s">
        <v>128</v>
      </c>
      <c r="M541" t="s">
        <v>270</v>
      </c>
      <c r="N541" t="s">
        <v>130</v>
      </c>
      <c r="O541" t="s">
        <v>33</v>
      </c>
      <c r="P541" t="s">
        <v>202</v>
      </c>
      <c r="Q541" t="s">
        <v>203</v>
      </c>
      <c r="R541">
        <v>1</v>
      </c>
      <c r="S541">
        <v>11995</v>
      </c>
      <c r="T541">
        <v>4798</v>
      </c>
      <c r="U541">
        <v>0</v>
      </c>
      <c r="V541">
        <v>7197</v>
      </c>
      <c r="W541" t="s">
        <v>566</v>
      </c>
      <c r="X541" t="s">
        <v>47</v>
      </c>
      <c r="Y541" t="s">
        <v>37</v>
      </c>
      <c r="Z541">
        <v>3868.0825423728816</v>
      </c>
      <c r="AA541" t="s">
        <v>847</v>
      </c>
      <c r="AB541" t="s">
        <v>48</v>
      </c>
      <c r="AC541">
        <v>7197</v>
      </c>
      <c r="AD541">
        <v>0</v>
      </c>
      <c r="AE541" t="s">
        <v>48</v>
      </c>
      <c r="AF541" t="s">
        <v>49</v>
      </c>
    </row>
    <row r="542" spans="1:32" x14ac:dyDescent="0.35">
      <c r="A542" t="s">
        <v>704</v>
      </c>
      <c r="B542" t="s">
        <v>705</v>
      </c>
      <c r="C542" t="s">
        <v>706</v>
      </c>
      <c r="D542" t="s">
        <v>50</v>
      </c>
      <c r="E542" t="s">
        <v>29</v>
      </c>
      <c r="F542">
        <v>63</v>
      </c>
      <c r="G542">
        <v>13</v>
      </c>
      <c r="H542">
        <v>4</v>
      </c>
      <c r="I542">
        <v>2023</v>
      </c>
      <c r="J542" t="s">
        <v>1875</v>
      </c>
      <c r="K542" t="s">
        <v>1465</v>
      </c>
      <c r="L542" t="s">
        <v>128</v>
      </c>
      <c r="M542" t="s">
        <v>270</v>
      </c>
      <c r="N542" t="s">
        <v>130</v>
      </c>
      <c r="O542" t="s">
        <v>33</v>
      </c>
      <c r="P542" t="s">
        <v>475</v>
      </c>
      <c r="Q542" t="s">
        <v>476</v>
      </c>
      <c r="R542">
        <v>1</v>
      </c>
      <c r="S542">
        <v>11995</v>
      </c>
      <c r="T542">
        <v>3598</v>
      </c>
      <c r="U542">
        <v>0</v>
      </c>
      <c r="V542">
        <v>8397</v>
      </c>
      <c r="W542" t="s">
        <v>566</v>
      </c>
      <c r="X542" t="s">
        <v>53</v>
      </c>
      <c r="Y542" t="s">
        <v>37</v>
      </c>
      <c r="Z542">
        <v>4513.0316949152548</v>
      </c>
      <c r="AA542" t="s">
        <v>722</v>
      </c>
      <c r="AB542" t="s">
        <v>48</v>
      </c>
      <c r="AC542">
        <v>0</v>
      </c>
      <c r="AD542">
        <v>7197</v>
      </c>
      <c r="AE542" t="s">
        <v>48</v>
      </c>
      <c r="AF542" t="s">
        <v>49</v>
      </c>
    </row>
    <row r="543" spans="1:32" x14ac:dyDescent="0.35">
      <c r="A543" t="s">
        <v>704</v>
      </c>
      <c r="B543" t="s">
        <v>705</v>
      </c>
      <c r="C543" t="s">
        <v>706</v>
      </c>
      <c r="D543" t="s">
        <v>72</v>
      </c>
      <c r="E543" t="s">
        <v>29</v>
      </c>
      <c r="F543">
        <v>68</v>
      </c>
      <c r="G543">
        <v>13</v>
      </c>
      <c r="H543">
        <v>4</v>
      </c>
      <c r="I543">
        <v>2023</v>
      </c>
      <c r="J543" t="s">
        <v>1875</v>
      </c>
      <c r="K543" t="s">
        <v>1466</v>
      </c>
      <c r="L543" t="s">
        <v>128</v>
      </c>
      <c r="M543" t="s">
        <v>270</v>
      </c>
      <c r="N543" t="s">
        <v>130</v>
      </c>
      <c r="O543" t="s">
        <v>33</v>
      </c>
      <c r="P543" t="s">
        <v>253</v>
      </c>
      <c r="Q543" t="s">
        <v>254</v>
      </c>
      <c r="R543">
        <v>1</v>
      </c>
      <c r="S543">
        <v>11995</v>
      </c>
      <c r="T543">
        <v>7197</v>
      </c>
      <c r="U543">
        <v>0</v>
      </c>
      <c r="V543">
        <v>4798</v>
      </c>
      <c r="W543" t="s">
        <v>566</v>
      </c>
      <c r="X543" t="s">
        <v>75</v>
      </c>
      <c r="Y543" t="s">
        <v>37</v>
      </c>
      <c r="Z543">
        <v>2578.7216949152544</v>
      </c>
      <c r="AA543" t="s">
        <v>856</v>
      </c>
      <c r="AB543" t="s">
        <v>48</v>
      </c>
      <c r="AC543">
        <v>0</v>
      </c>
      <c r="AD543">
        <v>0</v>
      </c>
      <c r="AE543" t="s">
        <v>48</v>
      </c>
      <c r="AF543" t="s">
        <v>49</v>
      </c>
    </row>
    <row r="544" spans="1:32" x14ac:dyDescent="0.35">
      <c r="A544" t="s">
        <v>63</v>
      </c>
      <c r="B544" t="s">
        <v>64</v>
      </c>
      <c r="C544" t="s">
        <v>65</v>
      </c>
      <c r="D544" t="s">
        <v>44</v>
      </c>
      <c r="E544" t="s">
        <v>29</v>
      </c>
      <c r="F544">
        <v>102</v>
      </c>
      <c r="G544">
        <v>14</v>
      </c>
      <c r="H544">
        <v>4</v>
      </c>
      <c r="I544">
        <v>2023</v>
      </c>
      <c r="J544" t="s">
        <v>1872</v>
      </c>
      <c r="K544" t="s">
        <v>1467</v>
      </c>
      <c r="L544" t="s">
        <v>128</v>
      </c>
      <c r="M544" t="s">
        <v>270</v>
      </c>
      <c r="N544" t="s">
        <v>130</v>
      </c>
      <c r="O544" t="s">
        <v>33</v>
      </c>
      <c r="P544" t="s">
        <v>362</v>
      </c>
      <c r="Q544" t="s">
        <v>363</v>
      </c>
      <c r="R544">
        <v>1</v>
      </c>
      <c r="S544">
        <v>11995</v>
      </c>
      <c r="T544">
        <v>4798</v>
      </c>
      <c r="U544">
        <v>0</v>
      </c>
      <c r="V544">
        <v>7197</v>
      </c>
      <c r="W544" t="s">
        <v>35</v>
      </c>
      <c r="X544" t="s">
        <v>47</v>
      </c>
      <c r="Y544" t="s">
        <v>37</v>
      </c>
      <c r="Z544">
        <v>3868.0825423728816</v>
      </c>
      <c r="AA544" t="s">
        <v>847</v>
      </c>
      <c r="AB544" t="s">
        <v>48</v>
      </c>
      <c r="AC544">
        <v>7197</v>
      </c>
      <c r="AD544">
        <v>0</v>
      </c>
      <c r="AE544" t="s">
        <v>48</v>
      </c>
      <c r="AF544" t="s">
        <v>49</v>
      </c>
    </row>
    <row r="545" spans="1:32" x14ac:dyDescent="0.35">
      <c r="A545" t="s">
        <v>585</v>
      </c>
      <c r="B545" t="s">
        <v>586</v>
      </c>
      <c r="C545" t="s">
        <v>587</v>
      </c>
      <c r="D545" t="s">
        <v>44</v>
      </c>
      <c r="E545" t="s">
        <v>29</v>
      </c>
      <c r="F545">
        <v>95</v>
      </c>
      <c r="G545">
        <v>14</v>
      </c>
      <c r="H545">
        <v>4</v>
      </c>
      <c r="I545">
        <v>2023</v>
      </c>
      <c r="J545" t="s">
        <v>1872</v>
      </c>
      <c r="K545" t="s">
        <v>1468</v>
      </c>
      <c r="L545" t="s">
        <v>128</v>
      </c>
      <c r="M545" t="s">
        <v>270</v>
      </c>
      <c r="N545" t="s">
        <v>130</v>
      </c>
      <c r="O545" t="s">
        <v>33</v>
      </c>
      <c r="P545" t="s">
        <v>1469</v>
      </c>
      <c r="Q545" t="s">
        <v>1434</v>
      </c>
      <c r="R545">
        <v>1</v>
      </c>
      <c r="S545">
        <v>11995</v>
      </c>
      <c r="T545">
        <v>1200</v>
      </c>
      <c r="U545">
        <v>0</v>
      </c>
      <c r="V545">
        <v>10795</v>
      </c>
      <c r="W545" t="s">
        <v>566</v>
      </c>
      <c r="X545" t="s">
        <v>55</v>
      </c>
      <c r="Y545" t="s">
        <v>37</v>
      </c>
      <c r="Z545">
        <v>5801.8550847457627</v>
      </c>
      <c r="AA545" t="s">
        <v>724</v>
      </c>
      <c r="AB545" t="s">
        <v>48</v>
      </c>
      <c r="AC545">
        <v>10795.5</v>
      </c>
      <c r="AD545">
        <v>0</v>
      </c>
      <c r="AE545" t="s">
        <v>48</v>
      </c>
      <c r="AF545" t="s">
        <v>49</v>
      </c>
    </row>
    <row r="546" spans="1:32" x14ac:dyDescent="0.35">
      <c r="A546" t="s">
        <v>686</v>
      </c>
      <c r="B546" t="s">
        <v>687</v>
      </c>
      <c r="C546" t="s">
        <v>688</v>
      </c>
      <c r="D546" t="s">
        <v>50</v>
      </c>
      <c r="E546" t="s">
        <v>29</v>
      </c>
      <c r="F546">
        <v>38</v>
      </c>
      <c r="G546">
        <v>15</v>
      </c>
      <c r="H546">
        <v>4</v>
      </c>
      <c r="I546">
        <v>2023</v>
      </c>
      <c r="J546" t="s">
        <v>1892</v>
      </c>
      <c r="K546" t="s">
        <v>1470</v>
      </c>
      <c r="L546" t="s">
        <v>128</v>
      </c>
      <c r="M546" t="s">
        <v>270</v>
      </c>
      <c r="N546" t="s">
        <v>130</v>
      </c>
      <c r="O546" t="s">
        <v>33</v>
      </c>
      <c r="P546" t="s">
        <v>1471</v>
      </c>
      <c r="Q546" t="s">
        <v>1472</v>
      </c>
      <c r="R546">
        <v>1</v>
      </c>
      <c r="S546">
        <v>11995</v>
      </c>
      <c r="T546">
        <v>2399</v>
      </c>
      <c r="U546">
        <v>96</v>
      </c>
      <c r="V546">
        <v>9596</v>
      </c>
      <c r="W546" t="s">
        <v>690</v>
      </c>
      <c r="X546" t="s">
        <v>53</v>
      </c>
      <c r="Y546" t="s">
        <v>37</v>
      </c>
      <c r="Z546">
        <v>5157.4433898305087</v>
      </c>
      <c r="AA546" t="s">
        <v>722</v>
      </c>
      <c r="AB546" t="s">
        <v>48</v>
      </c>
      <c r="AC546">
        <v>9596</v>
      </c>
      <c r="AD546">
        <v>0</v>
      </c>
      <c r="AE546" t="s">
        <v>48</v>
      </c>
      <c r="AF546" t="s">
        <v>49</v>
      </c>
    </row>
    <row r="547" spans="1:32" x14ac:dyDescent="0.35">
      <c r="A547" t="s">
        <v>585</v>
      </c>
      <c r="B547" t="s">
        <v>586</v>
      </c>
      <c r="C547" t="s">
        <v>587</v>
      </c>
      <c r="D547" t="s">
        <v>44</v>
      </c>
      <c r="E547" t="s">
        <v>29</v>
      </c>
      <c r="F547">
        <v>107</v>
      </c>
      <c r="G547">
        <v>15</v>
      </c>
      <c r="H547">
        <v>4</v>
      </c>
      <c r="I547">
        <v>2023</v>
      </c>
      <c r="J547" t="s">
        <v>1892</v>
      </c>
      <c r="K547" t="s">
        <v>1473</v>
      </c>
      <c r="L547" t="s">
        <v>128</v>
      </c>
      <c r="M547" t="s">
        <v>270</v>
      </c>
      <c r="N547" t="s">
        <v>130</v>
      </c>
      <c r="O547" t="s">
        <v>33</v>
      </c>
      <c r="P547" t="s">
        <v>415</v>
      </c>
      <c r="Q547" t="s">
        <v>416</v>
      </c>
      <c r="R547">
        <v>1</v>
      </c>
      <c r="S547">
        <v>11995</v>
      </c>
      <c r="T547">
        <v>2399</v>
      </c>
      <c r="U547">
        <v>0</v>
      </c>
      <c r="V547">
        <v>9596</v>
      </c>
      <c r="W547" t="s">
        <v>566</v>
      </c>
      <c r="X547" t="s">
        <v>55</v>
      </c>
      <c r="Y547" t="s">
        <v>37</v>
      </c>
      <c r="Z547">
        <v>5157.4433898305087</v>
      </c>
      <c r="AA547" t="s">
        <v>724</v>
      </c>
      <c r="AB547" t="s">
        <v>48</v>
      </c>
      <c r="AC547">
        <v>9596</v>
      </c>
      <c r="AD547">
        <v>0</v>
      </c>
      <c r="AE547" t="s">
        <v>48</v>
      </c>
      <c r="AF547" t="s">
        <v>49</v>
      </c>
    </row>
    <row r="548" spans="1:32" x14ac:dyDescent="0.35">
      <c r="A548" t="s">
        <v>668</v>
      </c>
      <c r="B548" t="s">
        <v>669</v>
      </c>
      <c r="C548" t="s">
        <v>670</v>
      </c>
      <c r="D548" t="s">
        <v>44</v>
      </c>
      <c r="E548" t="s">
        <v>29</v>
      </c>
      <c r="F548">
        <v>80</v>
      </c>
      <c r="G548">
        <v>15</v>
      </c>
      <c r="H548">
        <v>4</v>
      </c>
      <c r="I548">
        <v>2023</v>
      </c>
      <c r="J548" t="s">
        <v>1892</v>
      </c>
      <c r="K548" t="s">
        <v>1474</v>
      </c>
      <c r="L548" t="s">
        <v>128</v>
      </c>
      <c r="M548" t="s">
        <v>270</v>
      </c>
      <c r="N548" t="s">
        <v>130</v>
      </c>
      <c r="O548" t="s">
        <v>33</v>
      </c>
      <c r="P548" t="s">
        <v>1437</v>
      </c>
      <c r="Q548" t="s">
        <v>1438</v>
      </c>
      <c r="R548">
        <v>1</v>
      </c>
      <c r="S548">
        <v>11995</v>
      </c>
      <c r="T548">
        <v>1200</v>
      </c>
      <c r="U548">
        <v>0</v>
      </c>
      <c r="V548">
        <v>10795</v>
      </c>
      <c r="W548" t="s">
        <v>566</v>
      </c>
      <c r="X548" t="s">
        <v>55</v>
      </c>
      <c r="Y548" t="s">
        <v>37</v>
      </c>
      <c r="Z548">
        <v>5801.8550847457627</v>
      </c>
      <c r="AA548" t="s">
        <v>724</v>
      </c>
      <c r="AB548" t="s">
        <v>48</v>
      </c>
      <c r="AC548">
        <v>10795.5</v>
      </c>
      <c r="AD548">
        <v>0</v>
      </c>
      <c r="AE548" t="s">
        <v>48</v>
      </c>
      <c r="AF548" t="s">
        <v>49</v>
      </c>
    </row>
    <row r="549" spans="1:32" x14ac:dyDescent="0.35">
      <c r="A549" t="s">
        <v>143</v>
      </c>
      <c r="B549" t="s">
        <v>144</v>
      </c>
      <c r="C549" t="s">
        <v>145</v>
      </c>
      <c r="D549" t="s">
        <v>44</v>
      </c>
      <c r="E549" t="s">
        <v>29</v>
      </c>
      <c r="F549">
        <v>54</v>
      </c>
      <c r="G549">
        <v>16</v>
      </c>
      <c r="H549">
        <v>4</v>
      </c>
      <c r="I549">
        <v>2023</v>
      </c>
      <c r="J549" t="s">
        <v>1876</v>
      </c>
      <c r="K549" t="s">
        <v>1475</v>
      </c>
      <c r="L549" t="s">
        <v>128</v>
      </c>
      <c r="M549" t="s">
        <v>408</v>
      </c>
      <c r="N549" t="s">
        <v>130</v>
      </c>
      <c r="O549" t="s">
        <v>33</v>
      </c>
      <c r="P549" t="s">
        <v>202</v>
      </c>
      <c r="Q549" t="s">
        <v>203</v>
      </c>
      <c r="R549">
        <v>1</v>
      </c>
      <c r="S549">
        <v>11995</v>
      </c>
      <c r="T549">
        <v>4798</v>
      </c>
      <c r="U549">
        <v>0</v>
      </c>
      <c r="V549">
        <v>7197</v>
      </c>
      <c r="W549" t="s">
        <v>35</v>
      </c>
      <c r="X549" t="s">
        <v>47</v>
      </c>
      <c r="Y549" t="s">
        <v>37</v>
      </c>
      <c r="Z549">
        <v>3868.0825423728816</v>
      </c>
      <c r="AA549" t="s">
        <v>847</v>
      </c>
      <c r="AB549" t="s">
        <v>48</v>
      </c>
      <c r="AC549">
        <v>7197</v>
      </c>
      <c r="AD549">
        <v>0</v>
      </c>
      <c r="AE549" t="s">
        <v>48</v>
      </c>
      <c r="AF549" t="s">
        <v>49</v>
      </c>
    </row>
    <row r="550" spans="1:32" x14ac:dyDescent="0.35">
      <c r="A550" t="s">
        <v>714</v>
      </c>
      <c r="B550" t="s">
        <v>715</v>
      </c>
      <c r="C550" t="s">
        <v>716</v>
      </c>
      <c r="D550" t="s">
        <v>44</v>
      </c>
      <c r="E550" t="s">
        <v>29</v>
      </c>
      <c r="F550">
        <v>95</v>
      </c>
      <c r="G550">
        <v>16</v>
      </c>
      <c r="H550">
        <v>4</v>
      </c>
      <c r="I550">
        <v>2023</v>
      </c>
      <c r="J550" t="s">
        <v>1876</v>
      </c>
      <c r="K550" t="s">
        <v>1476</v>
      </c>
      <c r="L550" t="s">
        <v>128</v>
      </c>
      <c r="M550" t="s">
        <v>408</v>
      </c>
      <c r="N550" t="s">
        <v>130</v>
      </c>
      <c r="O550" t="s">
        <v>33</v>
      </c>
      <c r="P550" t="s">
        <v>202</v>
      </c>
      <c r="Q550" t="s">
        <v>203</v>
      </c>
      <c r="R550">
        <v>1</v>
      </c>
      <c r="S550">
        <v>11995</v>
      </c>
      <c r="T550">
        <v>4798</v>
      </c>
      <c r="U550">
        <v>0</v>
      </c>
      <c r="V550">
        <v>7197</v>
      </c>
      <c r="W550" t="s">
        <v>566</v>
      </c>
      <c r="X550" t="s">
        <v>47</v>
      </c>
      <c r="Y550" t="s">
        <v>37</v>
      </c>
      <c r="Z550">
        <v>3868.0825423728816</v>
      </c>
      <c r="AA550" t="s">
        <v>847</v>
      </c>
      <c r="AB550" t="s">
        <v>48</v>
      </c>
      <c r="AC550">
        <v>7197</v>
      </c>
      <c r="AD550">
        <v>0</v>
      </c>
      <c r="AE550" t="s">
        <v>48</v>
      </c>
      <c r="AF550" t="s">
        <v>49</v>
      </c>
    </row>
    <row r="551" spans="1:32" x14ac:dyDescent="0.35">
      <c r="A551" t="s">
        <v>113</v>
      </c>
      <c r="B551" t="s">
        <v>114</v>
      </c>
      <c r="C551" t="s">
        <v>115</v>
      </c>
      <c r="D551" t="s">
        <v>44</v>
      </c>
      <c r="E551" t="s">
        <v>29</v>
      </c>
      <c r="F551">
        <v>90</v>
      </c>
      <c r="G551">
        <v>16</v>
      </c>
      <c r="H551">
        <v>4</v>
      </c>
      <c r="I551">
        <v>2023</v>
      </c>
      <c r="J551" t="s">
        <v>1876</v>
      </c>
      <c r="K551" t="s">
        <v>1477</v>
      </c>
      <c r="L551" t="s">
        <v>128</v>
      </c>
      <c r="M551" t="s">
        <v>408</v>
      </c>
      <c r="N551" t="s">
        <v>130</v>
      </c>
      <c r="O551" t="s">
        <v>33</v>
      </c>
      <c r="P551" t="s">
        <v>202</v>
      </c>
      <c r="Q551" t="s">
        <v>203</v>
      </c>
      <c r="R551">
        <v>1</v>
      </c>
      <c r="S551">
        <v>11995</v>
      </c>
      <c r="T551">
        <v>4798</v>
      </c>
      <c r="U551">
        <v>0</v>
      </c>
      <c r="V551">
        <v>7197</v>
      </c>
      <c r="W551" t="s">
        <v>35</v>
      </c>
      <c r="X551" t="s">
        <v>47</v>
      </c>
      <c r="Y551" t="s">
        <v>37</v>
      </c>
      <c r="Z551">
        <v>3868.0825423728816</v>
      </c>
      <c r="AA551" t="s">
        <v>847</v>
      </c>
      <c r="AB551" t="s">
        <v>48</v>
      </c>
      <c r="AC551">
        <v>7197</v>
      </c>
      <c r="AD551">
        <v>0</v>
      </c>
      <c r="AE551" t="s">
        <v>48</v>
      </c>
      <c r="AF551" t="s">
        <v>49</v>
      </c>
    </row>
    <row r="552" spans="1:32" x14ac:dyDescent="0.35">
      <c r="A552" t="s">
        <v>25</v>
      </c>
      <c r="B552" t="s">
        <v>26</v>
      </c>
      <c r="C552" t="s">
        <v>27</v>
      </c>
      <c r="D552" t="s">
        <v>50</v>
      </c>
      <c r="E552" t="s">
        <v>29</v>
      </c>
      <c r="F552">
        <v>216</v>
      </c>
      <c r="G552">
        <v>16</v>
      </c>
      <c r="H552">
        <v>4</v>
      </c>
      <c r="I552">
        <v>2023</v>
      </c>
      <c r="J552" t="s">
        <v>1876</v>
      </c>
      <c r="K552" t="s">
        <v>1478</v>
      </c>
      <c r="L552" t="s">
        <v>128</v>
      </c>
      <c r="M552" t="s">
        <v>408</v>
      </c>
      <c r="N552" t="s">
        <v>130</v>
      </c>
      <c r="O552" t="s">
        <v>33</v>
      </c>
      <c r="P552" t="s">
        <v>413</v>
      </c>
      <c r="Q552" t="s">
        <v>414</v>
      </c>
      <c r="R552">
        <v>1</v>
      </c>
      <c r="S552">
        <v>11995</v>
      </c>
      <c r="T552">
        <v>2399</v>
      </c>
      <c r="U552">
        <v>0</v>
      </c>
      <c r="V552">
        <v>9596</v>
      </c>
      <c r="W552" t="s">
        <v>35</v>
      </c>
      <c r="X552" t="s">
        <v>53</v>
      </c>
      <c r="Y552" t="s">
        <v>37</v>
      </c>
      <c r="Z552">
        <v>5157.4433898305087</v>
      </c>
      <c r="AA552" t="s">
        <v>722</v>
      </c>
      <c r="AB552" t="s">
        <v>48</v>
      </c>
      <c r="AC552">
        <v>9596</v>
      </c>
      <c r="AD552">
        <v>0</v>
      </c>
      <c r="AE552" t="s">
        <v>48</v>
      </c>
      <c r="AF552" t="s">
        <v>49</v>
      </c>
    </row>
    <row r="553" spans="1:32" x14ac:dyDescent="0.35">
      <c r="A553" t="s">
        <v>25</v>
      </c>
      <c r="B553" t="s">
        <v>26</v>
      </c>
      <c r="C553" t="s">
        <v>27</v>
      </c>
      <c r="D553" t="s">
        <v>44</v>
      </c>
      <c r="E553" t="s">
        <v>29</v>
      </c>
      <c r="F553">
        <v>214</v>
      </c>
      <c r="G553">
        <v>16</v>
      </c>
      <c r="H553">
        <v>4</v>
      </c>
      <c r="I553">
        <v>2023</v>
      </c>
      <c r="J553" t="s">
        <v>1876</v>
      </c>
      <c r="K553" t="s">
        <v>1479</v>
      </c>
      <c r="L553" t="s">
        <v>128</v>
      </c>
      <c r="M553" t="s">
        <v>408</v>
      </c>
      <c r="N553" t="s">
        <v>130</v>
      </c>
      <c r="O553" t="s">
        <v>33</v>
      </c>
      <c r="P553" t="s">
        <v>415</v>
      </c>
      <c r="Q553" t="s">
        <v>416</v>
      </c>
      <c r="R553">
        <v>1</v>
      </c>
      <c r="S553">
        <v>11995</v>
      </c>
      <c r="T553">
        <v>2399</v>
      </c>
      <c r="U553">
        <v>0</v>
      </c>
      <c r="V553">
        <v>9596</v>
      </c>
      <c r="W553" t="s">
        <v>35</v>
      </c>
      <c r="X553" t="s">
        <v>55</v>
      </c>
      <c r="Y553" t="s">
        <v>37</v>
      </c>
      <c r="Z553">
        <v>5157.4433898305087</v>
      </c>
      <c r="AA553" t="s">
        <v>724</v>
      </c>
      <c r="AB553" t="s">
        <v>48</v>
      </c>
      <c r="AC553">
        <v>9596</v>
      </c>
      <c r="AD553">
        <v>0</v>
      </c>
      <c r="AE553" t="s">
        <v>48</v>
      </c>
      <c r="AF553" t="s">
        <v>49</v>
      </c>
    </row>
    <row r="554" spans="1:32" x14ac:dyDescent="0.35">
      <c r="A554" t="s">
        <v>63</v>
      </c>
      <c r="B554" t="s">
        <v>64</v>
      </c>
      <c r="C554" t="s">
        <v>65</v>
      </c>
      <c r="D554" t="s">
        <v>50</v>
      </c>
      <c r="E554" t="s">
        <v>29</v>
      </c>
      <c r="F554">
        <v>122</v>
      </c>
      <c r="G554">
        <v>16</v>
      </c>
      <c r="H554">
        <v>4</v>
      </c>
      <c r="I554">
        <v>2023</v>
      </c>
      <c r="J554" t="s">
        <v>1876</v>
      </c>
      <c r="K554" t="s">
        <v>1480</v>
      </c>
      <c r="L554" t="s">
        <v>128</v>
      </c>
      <c r="M554" t="s">
        <v>408</v>
      </c>
      <c r="N554" t="s">
        <v>130</v>
      </c>
      <c r="O554" t="s">
        <v>33</v>
      </c>
      <c r="P554" t="s">
        <v>417</v>
      </c>
      <c r="Q554" t="s">
        <v>418</v>
      </c>
      <c r="R554">
        <v>1</v>
      </c>
      <c r="S554">
        <v>11995</v>
      </c>
      <c r="T554">
        <v>2399</v>
      </c>
      <c r="U554">
        <v>0</v>
      </c>
      <c r="V554">
        <v>9596</v>
      </c>
      <c r="W554" t="s">
        <v>35</v>
      </c>
      <c r="X554" t="s">
        <v>53</v>
      </c>
      <c r="Y554" t="s">
        <v>37</v>
      </c>
      <c r="Z554">
        <v>5157.4433898305087</v>
      </c>
      <c r="AA554" t="s">
        <v>722</v>
      </c>
      <c r="AB554" t="s">
        <v>48</v>
      </c>
      <c r="AC554">
        <v>9596</v>
      </c>
      <c r="AD554">
        <v>0</v>
      </c>
      <c r="AE554" t="s">
        <v>48</v>
      </c>
      <c r="AF554" t="s">
        <v>49</v>
      </c>
    </row>
    <row r="555" spans="1:32" x14ac:dyDescent="0.35">
      <c r="A555" t="s">
        <v>575</v>
      </c>
      <c r="B555" t="s">
        <v>576</v>
      </c>
      <c r="C555" t="s">
        <v>577</v>
      </c>
      <c r="D555" t="s">
        <v>44</v>
      </c>
      <c r="E555" t="s">
        <v>29</v>
      </c>
      <c r="F555">
        <v>343</v>
      </c>
      <c r="G555">
        <v>16</v>
      </c>
      <c r="H555">
        <v>4</v>
      </c>
      <c r="I555">
        <v>2023</v>
      </c>
      <c r="J555" t="s">
        <v>1876</v>
      </c>
      <c r="K555" t="s">
        <v>1481</v>
      </c>
      <c r="L555" t="s">
        <v>128</v>
      </c>
      <c r="M555" t="s">
        <v>408</v>
      </c>
      <c r="N555" t="s">
        <v>130</v>
      </c>
      <c r="O555" t="s">
        <v>33</v>
      </c>
      <c r="P555" t="s">
        <v>1482</v>
      </c>
      <c r="Q555" t="s">
        <v>189</v>
      </c>
      <c r="R555">
        <v>1</v>
      </c>
      <c r="S555">
        <v>11995</v>
      </c>
      <c r="T555">
        <v>2399</v>
      </c>
      <c r="U555">
        <v>0</v>
      </c>
      <c r="V555">
        <v>9596</v>
      </c>
      <c r="W555" t="s">
        <v>566</v>
      </c>
      <c r="X555" t="s">
        <v>55</v>
      </c>
      <c r="Y555" t="s">
        <v>37</v>
      </c>
      <c r="Z555">
        <v>5157.4433898305087</v>
      </c>
      <c r="AA555" t="s">
        <v>724</v>
      </c>
      <c r="AB555" t="s">
        <v>48</v>
      </c>
      <c r="AC555">
        <v>9596</v>
      </c>
      <c r="AD555">
        <v>0</v>
      </c>
      <c r="AE555" t="s">
        <v>48</v>
      </c>
      <c r="AF555" t="s">
        <v>49</v>
      </c>
    </row>
    <row r="556" spans="1:32" x14ac:dyDescent="0.35">
      <c r="A556" t="s">
        <v>575</v>
      </c>
      <c r="B556" t="s">
        <v>576</v>
      </c>
      <c r="C556" t="s">
        <v>577</v>
      </c>
      <c r="D556" t="s">
        <v>50</v>
      </c>
      <c r="E556" t="s">
        <v>29</v>
      </c>
      <c r="F556">
        <v>365</v>
      </c>
      <c r="G556">
        <v>17</v>
      </c>
      <c r="H556">
        <v>4</v>
      </c>
      <c r="I556">
        <v>2023</v>
      </c>
      <c r="J556" t="s">
        <v>1871</v>
      </c>
      <c r="K556" t="s">
        <v>1483</v>
      </c>
      <c r="L556" t="s">
        <v>128</v>
      </c>
      <c r="M556" t="s">
        <v>408</v>
      </c>
      <c r="N556" t="s">
        <v>130</v>
      </c>
      <c r="O556" t="s">
        <v>33</v>
      </c>
      <c r="P556" t="s">
        <v>1484</v>
      </c>
      <c r="Q556" t="s">
        <v>1485</v>
      </c>
      <c r="R556">
        <v>1</v>
      </c>
      <c r="S556">
        <v>11995</v>
      </c>
      <c r="T556">
        <v>3598</v>
      </c>
      <c r="U556">
        <v>0</v>
      </c>
      <c r="V556">
        <v>8397</v>
      </c>
      <c r="W556" t="s">
        <v>566</v>
      </c>
      <c r="X556" t="s">
        <v>53</v>
      </c>
      <c r="Y556" t="s">
        <v>37</v>
      </c>
      <c r="Z556">
        <v>4513.0316949152548</v>
      </c>
      <c r="AA556" t="s">
        <v>722</v>
      </c>
      <c r="AB556" t="s">
        <v>48</v>
      </c>
      <c r="AC556">
        <v>8396.5</v>
      </c>
      <c r="AD556">
        <v>0</v>
      </c>
      <c r="AE556" t="s">
        <v>48</v>
      </c>
      <c r="AF556" t="s">
        <v>49</v>
      </c>
    </row>
    <row r="557" spans="1:32" x14ac:dyDescent="0.35">
      <c r="A557" t="s">
        <v>678</v>
      </c>
      <c r="B557" t="s">
        <v>679</v>
      </c>
      <c r="C557" t="s">
        <v>680</v>
      </c>
      <c r="D557" t="s">
        <v>44</v>
      </c>
      <c r="E557" t="s">
        <v>29</v>
      </c>
      <c r="F557">
        <v>111</v>
      </c>
      <c r="G557">
        <v>17</v>
      </c>
      <c r="H557">
        <v>4</v>
      </c>
      <c r="I557">
        <v>2023</v>
      </c>
      <c r="J557" t="s">
        <v>1871</v>
      </c>
      <c r="K557" t="s">
        <v>1486</v>
      </c>
      <c r="L557" t="s">
        <v>128</v>
      </c>
      <c r="M557" t="s">
        <v>408</v>
      </c>
      <c r="N557" t="s">
        <v>130</v>
      </c>
      <c r="O557" t="s">
        <v>33</v>
      </c>
      <c r="P557" t="s">
        <v>1487</v>
      </c>
      <c r="Q557" t="s">
        <v>1488</v>
      </c>
      <c r="R557">
        <v>1</v>
      </c>
      <c r="S557">
        <v>11995</v>
      </c>
      <c r="T557">
        <v>5998</v>
      </c>
      <c r="U557">
        <v>0</v>
      </c>
      <c r="V557">
        <v>5997</v>
      </c>
      <c r="W557" t="s">
        <v>566</v>
      </c>
      <c r="X557" t="s">
        <v>55</v>
      </c>
      <c r="Y557" t="s">
        <v>37</v>
      </c>
      <c r="Z557">
        <v>3223.1333898305088</v>
      </c>
      <c r="AA557" t="s">
        <v>724</v>
      </c>
      <c r="AB557" t="s">
        <v>48</v>
      </c>
      <c r="AC557">
        <v>0</v>
      </c>
      <c r="AD557">
        <v>0</v>
      </c>
      <c r="AE557" t="s">
        <v>48</v>
      </c>
      <c r="AF557" t="s">
        <v>49</v>
      </c>
    </row>
    <row r="558" spans="1:32" x14ac:dyDescent="0.35">
      <c r="A558" t="s">
        <v>113</v>
      </c>
      <c r="B558" t="s">
        <v>114</v>
      </c>
      <c r="C558" t="s">
        <v>115</v>
      </c>
      <c r="D558" t="s">
        <v>44</v>
      </c>
      <c r="E558" t="s">
        <v>29</v>
      </c>
      <c r="F558">
        <v>103</v>
      </c>
      <c r="G558">
        <v>18</v>
      </c>
      <c r="H558">
        <v>4</v>
      </c>
      <c r="I558">
        <v>2023</v>
      </c>
      <c r="J558" t="s">
        <v>1873</v>
      </c>
      <c r="K558" t="s">
        <v>1477</v>
      </c>
      <c r="L558" t="s">
        <v>128</v>
      </c>
      <c r="M558" t="s">
        <v>408</v>
      </c>
      <c r="N558" t="s">
        <v>130</v>
      </c>
      <c r="O558" t="s">
        <v>33</v>
      </c>
      <c r="P558" t="s">
        <v>202</v>
      </c>
      <c r="Q558" t="s">
        <v>203</v>
      </c>
      <c r="R558">
        <v>1</v>
      </c>
      <c r="S558">
        <v>11995</v>
      </c>
      <c r="T558">
        <v>4798</v>
      </c>
      <c r="U558">
        <v>0</v>
      </c>
      <c r="V558">
        <v>7197</v>
      </c>
      <c r="W558" t="s">
        <v>35</v>
      </c>
      <c r="X558" t="s">
        <v>47</v>
      </c>
      <c r="Y558" t="s">
        <v>37</v>
      </c>
      <c r="Z558">
        <v>3868.0825423728816</v>
      </c>
      <c r="AA558" t="s">
        <v>847</v>
      </c>
      <c r="AB558" t="s">
        <v>48</v>
      </c>
      <c r="AC558">
        <v>7197</v>
      </c>
      <c r="AD558">
        <v>0</v>
      </c>
      <c r="AE558" t="s">
        <v>48</v>
      </c>
      <c r="AF558" t="s">
        <v>49</v>
      </c>
    </row>
    <row r="559" spans="1:32" x14ac:dyDescent="0.35">
      <c r="A559" t="s">
        <v>585</v>
      </c>
      <c r="B559" t="s">
        <v>586</v>
      </c>
      <c r="C559" t="s">
        <v>587</v>
      </c>
      <c r="D559" t="s">
        <v>72</v>
      </c>
      <c r="E559" t="s">
        <v>29</v>
      </c>
      <c r="F559">
        <v>128</v>
      </c>
      <c r="G559">
        <v>18</v>
      </c>
      <c r="H559">
        <v>4</v>
      </c>
      <c r="I559">
        <v>2023</v>
      </c>
      <c r="J559" t="s">
        <v>1873</v>
      </c>
      <c r="K559" t="s">
        <v>1489</v>
      </c>
      <c r="L559" t="s">
        <v>128</v>
      </c>
      <c r="M559" t="s">
        <v>408</v>
      </c>
      <c r="N559" t="s">
        <v>130</v>
      </c>
      <c r="O559" t="s">
        <v>33</v>
      </c>
      <c r="P559" t="s">
        <v>1490</v>
      </c>
      <c r="Q559" t="s">
        <v>1491</v>
      </c>
      <c r="R559">
        <v>1</v>
      </c>
      <c r="S559">
        <v>11995</v>
      </c>
      <c r="T559">
        <v>7197</v>
      </c>
      <c r="U559">
        <v>0</v>
      </c>
      <c r="V559">
        <v>4798</v>
      </c>
      <c r="W559" t="s">
        <v>566</v>
      </c>
      <c r="X559" t="s">
        <v>75</v>
      </c>
      <c r="Y559" t="s">
        <v>37</v>
      </c>
      <c r="Z559">
        <v>2578.7216949152544</v>
      </c>
      <c r="AA559" t="s">
        <v>856</v>
      </c>
      <c r="AB559" t="s">
        <v>48</v>
      </c>
      <c r="AC559">
        <v>0</v>
      </c>
      <c r="AD559">
        <v>0</v>
      </c>
      <c r="AE559" t="s">
        <v>48</v>
      </c>
      <c r="AF559" t="s">
        <v>49</v>
      </c>
    </row>
    <row r="560" spans="1:32" x14ac:dyDescent="0.35">
      <c r="A560" t="s">
        <v>568</v>
      </c>
      <c r="B560" t="s">
        <v>569</v>
      </c>
      <c r="C560" t="s">
        <v>570</v>
      </c>
      <c r="D560" t="s">
        <v>44</v>
      </c>
      <c r="E560" t="s">
        <v>29</v>
      </c>
      <c r="F560">
        <v>103</v>
      </c>
      <c r="G560">
        <v>20</v>
      </c>
      <c r="H560">
        <v>4</v>
      </c>
      <c r="I560">
        <v>2023</v>
      </c>
      <c r="J560" t="s">
        <v>1881</v>
      </c>
      <c r="K560" t="s">
        <v>1492</v>
      </c>
      <c r="L560" t="s">
        <v>128</v>
      </c>
      <c r="M560" t="s">
        <v>408</v>
      </c>
      <c r="N560" t="s">
        <v>130</v>
      </c>
      <c r="O560" t="s">
        <v>33</v>
      </c>
      <c r="P560" t="s">
        <v>1482</v>
      </c>
      <c r="Q560" t="s">
        <v>189</v>
      </c>
      <c r="R560">
        <v>1</v>
      </c>
      <c r="S560">
        <v>11995</v>
      </c>
      <c r="T560">
        <v>2399</v>
      </c>
      <c r="U560">
        <v>0</v>
      </c>
      <c r="V560">
        <v>9596</v>
      </c>
      <c r="W560" t="s">
        <v>566</v>
      </c>
      <c r="X560" t="s">
        <v>55</v>
      </c>
      <c r="Y560" t="s">
        <v>37</v>
      </c>
      <c r="Z560">
        <v>5157.4433898305087</v>
      </c>
      <c r="AA560" t="s">
        <v>724</v>
      </c>
      <c r="AB560" t="s">
        <v>48</v>
      </c>
      <c r="AC560">
        <v>9596</v>
      </c>
      <c r="AD560">
        <v>0</v>
      </c>
      <c r="AE560" t="s">
        <v>48</v>
      </c>
      <c r="AF560" t="s">
        <v>49</v>
      </c>
    </row>
    <row r="561" spans="1:32" x14ac:dyDescent="0.35">
      <c r="A561" t="s">
        <v>668</v>
      </c>
      <c r="B561" t="s">
        <v>669</v>
      </c>
      <c r="C561" t="s">
        <v>670</v>
      </c>
      <c r="D561" t="s">
        <v>50</v>
      </c>
      <c r="E561" t="s">
        <v>29</v>
      </c>
      <c r="F561">
        <v>104</v>
      </c>
      <c r="G561">
        <v>20</v>
      </c>
      <c r="H561">
        <v>4</v>
      </c>
      <c r="I561">
        <v>2023</v>
      </c>
      <c r="J561" t="s">
        <v>1881</v>
      </c>
      <c r="K561" t="s">
        <v>1493</v>
      </c>
      <c r="L561" t="s">
        <v>128</v>
      </c>
      <c r="M561" t="s">
        <v>408</v>
      </c>
      <c r="N561" t="s">
        <v>130</v>
      </c>
      <c r="O561" t="s">
        <v>33</v>
      </c>
      <c r="P561" t="s">
        <v>475</v>
      </c>
      <c r="Q561" t="s">
        <v>476</v>
      </c>
      <c r="R561">
        <v>1</v>
      </c>
      <c r="S561">
        <v>11995</v>
      </c>
      <c r="T561">
        <v>4798</v>
      </c>
      <c r="U561">
        <v>0</v>
      </c>
      <c r="V561">
        <v>7197</v>
      </c>
      <c r="W561" t="s">
        <v>566</v>
      </c>
      <c r="X561" t="s">
        <v>53</v>
      </c>
      <c r="Y561" t="s">
        <v>37</v>
      </c>
      <c r="Z561">
        <v>3868.0825423728816</v>
      </c>
      <c r="AA561" t="s">
        <v>722</v>
      </c>
      <c r="AB561" t="s">
        <v>48</v>
      </c>
      <c r="AC561">
        <v>0</v>
      </c>
      <c r="AD561">
        <v>0</v>
      </c>
      <c r="AE561" t="s">
        <v>48</v>
      </c>
      <c r="AF561" t="s">
        <v>49</v>
      </c>
    </row>
    <row r="562" spans="1:32" x14ac:dyDescent="0.35">
      <c r="A562" t="s">
        <v>97</v>
      </c>
      <c r="B562" t="s">
        <v>98</v>
      </c>
      <c r="C562" t="s">
        <v>99</v>
      </c>
      <c r="D562" t="s">
        <v>50</v>
      </c>
      <c r="E562" t="s">
        <v>29</v>
      </c>
      <c r="F562">
        <v>82</v>
      </c>
      <c r="G562">
        <v>20</v>
      </c>
      <c r="H562">
        <v>4</v>
      </c>
      <c r="I562">
        <v>2023</v>
      </c>
      <c r="J562" t="s">
        <v>1881</v>
      </c>
      <c r="K562" t="s">
        <v>1494</v>
      </c>
      <c r="L562" t="s">
        <v>128</v>
      </c>
      <c r="M562" t="s">
        <v>408</v>
      </c>
      <c r="N562" t="s">
        <v>130</v>
      </c>
      <c r="O562" t="s">
        <v>33</v>
      </c>
      <c r="P562" t="s">
        <v>475</v>
      </c>
      <c r="Q562" t="s">
        <v>476</v>
      </c>
      <c r="R562">
        <v>1</v>
      </c>
      <c r="S562">
        <v>11995</v>
      </c>
      <c r="T562">
        <v>4798</v>
      </c>
      <c r="U562">
        <v>0</v>
      </c>
      <c r="V562">
        <v>7197</v>
      </c>
      <c r="W562" t="s">
        <v>35</v>
      </c>
      <c r="X562" t="s">
        <v>53</v>
      </c>
      <c r="Y562" t="s">
        <v>37</v>
      </c>
      <c r="Z562">
        <v>3868.0825423728816</v>
      </c>
      <c r="AA562" t="s">
        <v>722</v>
      </c>
      <c r="AB562" t="s">
        <v>48</v>
      </c>
      <c r="AC562">
        <v>0</v>
      </c>
      <c r="AD562">
        <v>0</v>
      </c>
      <c r="AE562" t="s">
        <v>48</v>
      </c>
      <c r="AF562" t="s">
        <v>49</v>
      </c>
    </row>
    <row r="563" spans="1:32" x14ac:dyDescent="0.35">
      <c r="A563" t="s">
        <v>63</v>
      </c>
      <c r="B563" t="s">
        <v>64</v>
      </c>
      <c r="C563" t="s">
        <v>65</v>
      </c>
      <c r="D563" t="s">
        <v>50</v>
      </c>
      <c r="E563" t="s">
        <v>29</v>
      </c>
      <c r="F563">
        <v>144</v>
      </c>
      <c r="G563">
        <v>21</v>
      </c>
      <c r="H563">
        <v>4</v>
      </c>
      <c r="I563">
        <v>2023</v>
      </c>
      <c r="J563" t="s">
        <v>1877</v>
      </c>
      <c r="K563" t="s">
        <v>1495</v>
      </c>
      <c r="L563" t="s">
        <v>128</v>
      </c>
      <c r="M563" t="s">
        <v>408</v>
      </c>
      <c r="N563" t="s">
        <v>130</v>
      </c>
      <c r="O563" t="s">
        <v>33</v>
      </c>
      <c r="P563" t="s">
        <v>413</v>
      </c>
      <c r="Q563" t="s">
        <v>414</v>
      </c>
      <c r="R563">
        <v>1</v>
      </c>
      <c r="S563">
        <v>11995</v>
      </c>
      <c r="T563">
        <v>2399</v>
      </c>
      <c r="U563">
        <v>0</v>
      </c>
      <c r="V563">
        <v>9596</v>
      </c>
      <c r="W563" t="s">
        <v>35</v>
      </c>
      <c r="X563" t="s">
        <v>53</v>
      </c>
      <c r="Y563" t="s">
        <v>37</v>
      </c>
      <c r="Z563">
        <v>5157.4433898305087</v>
      </c>
      <c r="AA563" t="s">
        <v>722</v>
      </c>
      <c r="AB563" t="s">
        <v>48</v>
      </c>
      <c r="AC563">
        <v>9596</v>
      </c>
      <c r="AD563">
        <v>0</v>
      </c>
      <c r="AE563" t="s">
        <v>48</v>
      </c>
      <c r="AF563" t="s">
        <v>49</v>
      </c>
    </row>
    <row r="564" spans="1:32" x14ac:dyDescent="0.35">
      <c r="A564" t="s">
        <v>825</v>
      </c>
      <c r="B564" t="s">
        <v>826</v>
      </c>
      <c r="C564" t="s">
        <v>827</v>
      </c>
      <c r="D564" t="s">
        <v>44</v>
      </c>
      <c r="E564" t="s">
        <v>29</v>
      </c>
      <c r="F564">
        <v>55</v>
      </c>
      <c r="G564">
        <v>21</v>
      </c>
      <c r="H564">
        <v>4</v>
      </c>
      <c r="I564">
        <v>2023</v>
      </c>
      <c r="J564" t="s">
        <v>1877</v>
      </c>
      <c r="K564" t="s">
        <v>1496</v>
      </c>
      <c r="L564" t="s">
        <v>128</v>
      </c>
      <c r="M564" t="s">
        <v>408</v>
      </c>
      <c r="N564" t="s">
        <v>130</v>
      </c>
      <c r="O564" t="s">
        <v>33</v>
      </c>
      <c r="P564" t="s">
        <v>1497</v>
      </c>
      <c r="Q564" t="s">
        <v>416</v>
      </c>
      <c r="R564">
        <v>1</v>
      </c>
      <c r="S564">
        <v>11995</v>
      </c>
      <c r="T564">
        <v>0</v>
      </c>
      <c r="U564">
        <v>840</v>
      </c>
      <c r="V564">
        <v>11995</v>
      </c>
      <c r="W564" t="s">
        <v>566</v>
      </c>
      <c r="X564" t="s">
        <v>55</v>
      </c>
      <c r="Y564" t="s">
        <v>37</v>
      </c>
      <c r="Z564">
        <v>6446.8042372881346</v>
      </c>
      <c r="AA564" t="s">
        <v>724</v>
      </c>
      <c r="AB564" t="s">
        <v>38</v>
      </c>
      <c r="AC564">
        <v>9596</v>
      </c>
      <c r="AD564">
        <v>0</v>
      </c>
      <c r="AE564" t="s">
        <v>38</v>
      </c>
      <c r="AF564" t="s">
        <v>49</v>
      </c>
    </row>
    <row r="565" spans="1:32" x14ac:dyDescent="0.35">
      <c r="A565" t="s">
        <v>668</v>
      </c>
      <c r="B565" t="s">
        <v>669</v>
      </c>
      <c r="C565" t="s">
        <v>670</v>
      </c>
      <c r="D565" t="s">
        <v>50</v>
      </c>
      <c r="E565" t="s">
        <v>29</v>
      </c>
      <c r="F565">
        <v>106</v>
      </c>
      <c r="G565">
        <v>21</v>
      </c>
      <c r="H565">
        <v>4</v>
      </c>
      <c r="I565">
        <v>2023</v>
      </c>
      <c r="J565" t="s">
        <v>1877</v>
      </c>
      <c r="K565" t="s">
        <v>1498</v>
      </c>
      <c r="L565" t="s">
        <v>128</v>
      </c>
      <c r="M565" t="s">
        <v>408</v>
      </c>
      <c r="N565" t="s">
        <v>130</v>
      </c>
      <c r="O565" t="s">
        <v>33</v>
      </c>
      <c r="P565" t="s">
        <v>59</v>
      </c>
      <c r="Q565" t="s">
        <v>60</v>
      </c>
      <c r="R565">
        <v>1</v>
      </c>
      <c r="S565">
        <v>11995</v>
      </c>
      <c r="T565">
        <v>0</v>
      </c>
      <c r="U565">
        <v>600</v>
      </c>
      <c r="V565">
        <v>11995</v>
      </c>
      <c r="W565" t="s">
        <v>566</v>
      </c>
      <c r="X565" t="s">
        <v>53</v>
      </c>
      <c r="Y565" t="s">
        <v>37</v>
      </c>
      <c r="Z565">
        <v>6446.8042372881346</v>
      </c>
      <c r="AA565" t="s">
        <v>722</v>
      </c>
      <c r="AB565" t="s">
        <v>38</v>
      </c>
      <c r="AC565">
        <v>0</v>
      </c>
      <c r="AD565">
        <v>0</v>
      </c>
      <c r="AE565" t="s">
        <v>38</v>
      </c>
      <c r="AF565" t="s">
        <v>49</v>
      </c>
    </row>
    <row r="566" spans="1:32" x14ac:dyDescent="0.35">
      <c r="A566" t="s">
        <v>63</v>
      </c>
      <c r="B566" t="s">
        <v>64</v>
      </c>
      <c r="C566" t="s">
        <v>65</v>
      </c>
      <c r="D566" t="s">
        <v>72</v>
      </c>
      <c r="E566" t="s">
        <v>29</v>
      </c>
      <c r="F566">
        <v>158</v>
      </c>
      <c r="G566">
        <v>22</v>
      </c>
      <c r="H566">
        <v>4</v>
      </c>
      <c r="I566">
        <v>2023</v>
      </c>
      <c r="J566" t="s">
        <v>1887</v>
      </c>
      <c r="K566" t="s">
        <v>1499</v>
      </c>
      <c r="L566" t="s">
        <v>128</v>
      </c>
      <c r="M566" t="s">
        <v>408</v>
      </c>
      <c r="N566" t="s">
        <v>130</v>
      </c>
      <c r="O566" t="s">
        <v>33</v>
      </c>
      <c r="P566" t="s">
        <v>492</v>
      </c>
      <c r="Q566" t="s">
        <v>493</v>
      </c>
      <c r="R566">
        <v>1</v>
      </c>
      <c r="S566">
        <v>11995</v>
      </c>
      <c r="T566">
        <v>4798</v>
      </c>
      <c r="U566">
        <v>0</v>
      </c>
      <c r="V566">
        <v>7197</v>
      </c>
      <c r="W566" t="s">
        <v>35</v>
      </c>
      <c r="X566" t="s">
        <v>75</v>
      </c>
      <c r="Y566" t="s">
        <v>37</v>
      </c>
      <c r="Z566">
        <v>3868.0825423728816</v>
      </c>
      <c r="AA566" t="s">
        <v>856</v>
      </c>
      <c r="AB566" t="s">
        <v>48</v>
      </c>
      <c r="AC566">
        <v>7197</v>
      </c>
      <c r="AD566">
        <v>0</v>
      </c>
      <c r="AE566" t="s">
        <v>48</v>
      </c>
      <c r="AF566" t="s">
        <v>49</v>
      </c>
    </row>
    <row r="567" spans="1:32" x14ac:dyDescent="0.35">
      <c r="A567" t="s">
        <v>63</v>
      </c>
      <c r="B567" t="s">
        <v>64</v>
      </c>
      <c r="C567" t="s">
        <v>65</v>
      </c>
      <c r="D567" t="s">
        <v>44</v>
      </c>
      <c r="E567" t="s">
        <v>29</v>
      </c>
      <c r="F567">
        <v>151</v>
      </c>
      <c r="G567">
        <v>22</v>
      </c>
      <c r="H567">
        <v>4</v>
      </c>
      <c r="I567">
        <v>2023</v>
      </c>
      <c r="J567" t="s">
        <v>1887</v>
      </c>
      <c r="K567" t="s">
        <v>1500</v>
      </c>
      <c r="L567" t="s">
        <v>128</v>
      </c>
      <c r="M567" t="s">
        <v>408</v>
      </c>
      <c r="N567" t="s">
        <v>130</v>
      </c>
      <c r="O567" t="s">
        <v>33</v>
      </c>
      <c r="P567" t="s">
        <v>495</v>
      </c>
      <c r="Q567" t="s">
        <v>496</v>
      </c>
      <c r="R567">
        <v>1</v>
      </c>
      <c r="S567">
        <v>11995</v>
      </c>
      <c r="T567">
        <v>3598</v>
      </c>
      <c r="U567">
        <v>0</v>
      </c>
      <c r="V567">
        <v>8397</v>
      </c>
      <c r="W567" t="s">
        <v>35</v>
      </c>
      <c r="X567" t="s">
        <v>55</v>
      </c>
      <c r="Y567" t="s">
        <v>37</v>
      </c>
      <c r="Z567">
        <v>4513.0316949152548</v>
      </c>
      <c r="AA567" t="s">
        <v>724</v>
      </c>
      <c r="AB567" t="s">
        <v>48</v>
      </c>
      <c r="AC567">
        <v>8396.5</v>
      </c>
      <c r="AD567">
        <v>0</v>
      </c>
      <c r="AE567" t="s">
        <v>48</v>
      </c>
      <c r="AF567" t="s">
        <v>49</v>
      </c>
    </row>
    <row r="568" spans="1:32" x14ac:dyDescent="0.35">
      <c r="A568" t="s">
        <v>575</v>
      </c>
      <c r="B568" t="s">
        <v>576</v>
      </c>
      <c r="C568" t="s">
        <v>577</v>
      </c>
      <c r="D568" t="s">
        <v>50</v>
      </c>
      <c r="E568" t="s">
        <v>29</v>
      </c>
      <c r="F568">
        <v>428</v>
      </c>
      <c r="G568">
        <v>22</v>
      </c>
      <c r="H568">
        <v>4</v>
      </c>
      <c r="I568">
        <v>2023</v>
      </c>
      <c r="J568" t="s">
        <v>1887</v>
      </c>
      <c r="K568" t="s">
        <v>1501</v>
      </c>
      <c r="L568" t="s">
        <v>128</v>
      </c>
      <c r="M568" t="s">
        <v>408</v>
      </c>
      <c r="N568" t="s">
        <v>130</v>
      </c>
      <c r="O568" t="s">
        <v>33</v>
      </c>
      <c r="P568" t="s">
        <v>1502</v>
      </c>
      <c r="Q568" t="s">
        <v>1503</v>
      </c>
      <c r="R568">
        <v>1</v>
      </c>
      <c r="S568">
        <v>11995</v>
      </c>
      <c r="T568">
        <v>2399</v>
      </c>
      <c r="U568">
        <v>0</v>
      </c>
      <c r="V568">
        <v>9596</v>
      </c>
      <c r="W568" t="s">
        <v>566</v>
      </c>
      <c r="X568" t="s">
        <v>53</v>
      </c>
      <c r="Y568" t="s">
        <v>37</v>
      </c>
      <c r="Z568">
        <v>5157.4433898305087</v>
      </c>
      <c r="AA568" t="s">
        <v>722</v>
      </c>
      <c r="AB568" t="s">
        <v>48</v>
      </c>
      <c r="AC568">
        <v>9596</v>
      </c>
      <c r="AD568">
        <v>0</v>
      </c>
      <c r="AE568" t="s">
        <v>48</v>
      </c>
      <c r="AF568" t="s">
        <v>49</v>
      </c>
    </row>
    <row r="569" spans="1:32" x14ac:dyDescent="0.35">
      <c r="A569" t="s">
        <v>585</v>
      </c>
      <c r="B569" t="s">
        <v>586</v>
      </c>
      <c r="C569" t="s">
        <v>587</v>
      </c>
      <c r="D569" t="s">
        <v>44</v>
      </c>
      <c r="E569" t="s">
        <v>29</v>
      </c>
      <c r="F569">
        <v>153</v>
      </c>
      <c r="G569">
        <v>22</v>
      </c>
      <c r="H569">
        <v>4</v>
      </c>
      <c r="I569">
        <v>2023</v>
      </c>
      <c r="J569" t="s">
        <v>1887</v>
      </c>
      <c r="K569" t="s">
        <v>1504</v>
      </c>
      <c r="L569" t="s">
        <v>128</v>
      </c>
      <c r="M569" t="s">
        <v>408</v>
      </c>
      <c r="N569" t="s">
        <v>130</v>
      </c>
      <c r="O569" t="s">
        <v>33</v>
      </c>
      <c r="P569" t="s">
        <v>1505</v>
      </c>
      <c r="Q569" t="s">
        <v>1506</v>
      </c>
      <c r="R569">
        <v>1</v>
      </c>
      <c r="S569">
        <v>11995</v>
      </c>
      <c r="T569">
        <v>4798</v>
      </c>
      <c r="U569">
        <v>0</v>
      </c>
      <c r="V569">
        <v>7197</v>
      </c>
      <c r="W569" t="s">
        <v>566</v>
      </c>
      <c r="X569" t="s">
        <v>55</v>
      </c>
      <c r="Y569" t="s">
        <v>37</v>
      </c>
      <c r="Z569">
        <v>3868.0825423728816</v>
      </c>
      <c r="AA569" t="s">
        <v>724</v>
      </c>
      <c r="AB569" t="s">
        <v>48</v>
      </c>
      <c r="AC569">
        <v>0</v>
      </c>
      <c r="AD569">
        <v>0</v>
      </c>
      <c r="AE569" t="s">
        <v>48</v>
      </c>
      <c r="AF569" t="s">
        <v>49</v>
      </c>
    </row>
    <row r="570" spans="1:32" x14ac:dyDescent="0.35">
      <c r="A570" t="s">
        <v>708</v>
      </c>
      <c r="B570" t="s">
        <v>709</v>
      </c>
      <c r="C570" t="s">
        <v>710</v>
      </c>
      <c r="D570" t="s">
        <v>44</v>
      </c>
      <c r="E570" t="s">
        <v>29</v>
      </c>
      <c r="F570">
        <v>56</v>
      </c>
      <c r="G570">
        <v>22</v>
      </c>
      <c r="H570">
        <v>4</v>
      </c>
      <c r="I570">
        <v>2023</v>
      </c>
      <c r="J570" t="s">
        <v>1887</v>
      </c>
      <c r="K570" t="s">
        <v>1507</v>
      </c>
      <c r="L570" t="s">
        <v>128</v>
      </c>
      <c r="M570" t="s">
        <v>408</v>
      </c>
      <c r="N570" t="s">
        <v>130</v>
      </c>
      <c r="O570" t="s">
        <v>33</v>
      </c>
      <c r="P570" t="s">
        <v>1487</v>
      </c>
      <c r="Q570" t="s">
        <v>1488</v>
      </c>
      <c r="R570">
        <v>1</v>
      </c>
      <c r="S570">
        <v>11995</v>
      </c>
      <c r="T570">
        <v>5998</v>
      </c>
      <c r="U570">
        <v>0</v>
      </c>
      <c r="V570">
        <v>5997</v>
      </c>
      <c r="W570" t="s">
        <v>566</v>
      </c>
      <c r="X570" t="s">
        <v>55</v>
      </c>
      <c r="Y570" t="s">
        <v>37</v>
      </c>
      <c r="Z570">
        <v>3223.1333898305088</v>
      </c>
      <c r="AA570" t="s">
        <v>724</v>
      </c>
      <c r="AB570" t="s">
        <v>48</v>
      </c>
      <c r="AC570">
        <v>0</v>
      </c>
      <c r="AD570">
        <v>0</v>
      </c>
      <c r="AE570" t="s">
        <v>48</v>
      </c>
      <c r="AF570" t="s">
        <v>49</v>
      </c>
    </row>
    <row r="571" spans="1:32" x14ac:dyDescent="0.35">
      <c r="A571" t="s">
        <v>575</v>
      </c>
      <c r="B571" t="s">
        <v>576</v>
      </c>
      <c r="C571" t="s">
        <v>577</v>
      </c>
      <c r="D571" t="s">
        <v>50</v>
      </c>
      <c r="E571" t="s">
        <v>29</v>
      </c>
      <c r="F571">
        <v>428</v>
      </c>
      <c r="G571">
        <v>22</v>
      </c>
      <c r="H571">
        <v>4</v>
      </c>
      <c r="I571">
        <v>2023</v>
      </c>
      <c r="J571" t="s">
        <v>1887</v>
      </c>
      <c r="K571" t="s">
        <v>1508</v>
      </c>
      <c r="L571" t="s">
        <v>128</v>
      </c>
      <c r="M571" t="s">
        <v>408</v>
      </c>
      <c r="N571" t="s">
        <v>130</v>
      </c>
      <c r="O571" t="s">
        <v>33</v>
      </c>
      <c r="P571" t="s">
        <v>526</v>
      </c>
      <c r="Q571" t="s">
        <v>527</v>
      </c>
      <c r="R571">
        <v>1</v>
      </c>
      <c r="S571">
        <v>11995</v>
      </c>
      <c r="T571">
        <v>4798</v>
      </c>
      <c r="U571">
        <v>0</v>
      </c>
      <c r="V571">
        <v>7197</v>
      </c>
      <c r="W571" t="s">
        <v>566</v>
      </c>
      <c r="X571" t="s">
        <v>53</v>
      </c>
      <c r="Y571" t="s">
        <v>37</v>
      </c>
      <c r="Z571">
        <v>3868.0825423728816</v>
      </c>
      <c r="AA571" t="s">
        <v>722</v>
      </c>
      <c r="AB571" t="s">
        <v>48</v>
      </c>
      <c r="AC571">
        <v>0</v>
      </c>
      <c r="AD571">
        <v>0</v>
      </c>
      <c r="AE571" t="s">
        <v>48</v>
      </c>
      <c r="AF571" t="s">
        <v>49</v>
      </c>
    </row>
    <row r="572" spans="1:32" x14ac:dyDescent="0.35">
      <c r="A572" t="s">
        <v>568</v>
      </c>
      <c r="B572" t="s">
        <v>569</v>
      </c>
      <c r="C572" t="s">
        <v>570</v>
      </c>
      <c r="D572" t="s">
        <v>44</v>
      </c>
      <c r="E572" t="s">
        <v>29</v>
      </c>
      <c r="F572">
        <v>119</v>
      </c>
      <c r="G572">
        <v>23</v>
      </c>
      <c r="H572">
        <v>4</v>
      </c>
      <c r="I572">
        <v>2023</v>
      </c>
      <c r="J572" t="s">
        <v>1874</v>
      </c>
      <c r="K572" t="s">
        <v>1458</v>
      </c>
      <c r="L572" t="s">
        <v>128</v>
      </c>
      <c r="M572" t="s">
        <v>515</v>
      </c>
      <c r="N572" t="s">
        <v>130</v>
      </c>
      <c r="O572" t="s">
        <v>33</v>
      </c>
      <c r="P572" t="s">
        <v>415</v>
      </c>
      <c r="Q572" t="s">
        <v>416</v>
      </c>
      <c r="R572">
        <v>1</v>
      </c>
      <c r="S572">
        <v>11995</v>
      </c>
      <c r="T572">
        <v>2399</v>
      </c>
      <c r="U572">
        <v>0</v>
      </c>
      <c r="V572">
        <v>9596</v>
      </c>
      <c r="W572" t="s">
        <v>566</v>
      </c>
      <c r="X572" t="s">
        <v>55</v>
      </c>
      <c r="Y572" t="s">
        <v>37</v>
      </c>
      <c r="Z572">
        <v>5157.4433898305087</v>
      </c>
      <c r="AA572" t="s">
        <v>724</v>
      </c>
      <c r="AB572" t="s">
        <v>48</v>
      </c>
      <c r="AC572">
        <v>9596</v>
      </c>
      <c r="AD572">
        <v>0</v>
      </c>
      <c r="AE572" t="s">
        <v>48</v>
      </c>
      <c r="AF572" t="s">
        <v>49</v>
      </c>
    </row>
    <row r="573" spans="1:32" x14ac:dyDescent="0.35">
      <c r="A573" t="s">
        <v>585</v>
      </c>
      <c r="B573" t="s">
        <v>586</v>
      </c>
      <c r="C573" t="s">
        <v>587</v>
      </c>
      <c r="D573" t="s">
        <v>50</v>
      </c>
      <c r="E573" t="s">
        <v>29</v>
      </c>
      <c r="F573">
        <v>166</v>
      </c>
      <c r="G573">
        <v>23</v>
      </c>
      <c r="H573">
        <v>4</v>
      </c>
      <c r="I573">
        <v>2023</v>
      </c>
      <c r="J573" t="s">
        <v>1874</v>
      </c>
      <c r="K573" t="s">
        <v>1509</v>
      </c>
      <c r="L573" t="s">
        <v>128</v>
      </c>
      <c r="M573" t="s">
        <v>515</v>
      </c>
      <c r="N573" t="s">
        <v>130</v>
      </c>
      <c r="O573" t="s">
        <v>33</v>
      </c>
      <c r="P573" t="s">
        <v>1502</v>
      </c>
      <c r="Q573" t="s">
        <v>1503</v>
      </c>
      <c r="R573">
        <v>1</v>
      </c>
      <c r="S573">
        <v>11995</v>
      </c>
      <c r="T573">
        <v>2399</v>
      </c>
      <c r="U573">
        <v>0</v>
      </c>
      <c r="V573">
        <v>9596</v>
      </c>
      <c r="W573" t="s">
        <v>566</v>
      </c>
      <c r="X573" t="s">
        <v>53</v>
      </c>
      <c r="Y573" t="s">
        <v>37</v>
      </c>
      <c r="Z573">
        <v>5157.4433898305087</v>
      </c>
      <c r="AA573" t="s">
        <v>722</v>
      </c>
      <c r="AB573" t="s">
        <v>48</v>
      </c>
      <c r="AC573">
        <v>9596</v>
      </c>
      <c r="AD573">
        <v>0</v>
      </c>
      <c r="AE573" t="s">
        <v>48</v>
      </c>
      <c r="AF573" t="s">
        <v>49</v>
      </c>
    </row>
    <row r="574" spans="1:32" x14ac:dyDescent="0.35">
      <c r="A574" t="s">
        <v>668</v>
      </c>
      <c r="B574" t="s">
        <v>669</v>
      </c>
      <c r="C574" t="s">
        <v>670</v>
      </c>
      <c r="D574" t="s">
        <v>44</v>
      </c>
      <c r="E574" t="s">
        <v>29</v>
      </c>
      <c r="F574">
        <v>125</v>
      </c>
      <c r="G574">
        <v>23</v>
      </c>
      <c r="H574">
        <v>4</v>
      </c>
      <c r="I574">
        <v>2023</v>
      </c>
      <c r="J574" t="s">
        <v>1874</v>
      </c>
      <c r="K574" t="s">
        <v>1510</v>
      </c>
      <c r="L574" t="s">
        <v>128</v>
      </c>
      <c r="M574" t="s">
        <v>515</v>
      </c>
      <c r="N574" t="s">
        <v>130</v>
      </c>
      <c r="O574" t="s">
        <v>33</v>
      </c>
      <c r="P574" t="s">
        <v>1462</v>
      </c>
      <c r="Q574" t="s">
        <v>1463</v>
      </c>
      <c r="R574">
        <v>1</v>
      </c>
      <c r="S574">
        <v>11995</v>
      </c>
      <c r="T574">
        <v>5998</v>
      </c>
      <c r="U574">
        <v>0</v>
      </c>
      <c r="V574">
        <v>5997</v>
      </c>
      <c r="W574" t="s">
        <v>566</v>
      </c>
      <c r="X574" t="s">
        <v>55</v>
      </c>
      <c r="Y574" t="s">
        <v>37</v>
      </c>
      <c r="Z574">
        <v>3223.1333898305088</v>
      </c>
      <c r="AA574" t="s">
        <v>724</v>
      </c>
      <c r="AB574" t="s">
        <v>48</v>
      </c>
      <c r="AC574">
        <v>0</v>
      </c>
      <c r="AD574">
        <v>0</v>
      </c>
      <c r="AE574" t="s">
        <v>48</v>
      </c>
      <c r="AF574" t="s">
        <v>49</v>
      </c>
    </row>
    <row r="575" spans="1:32" x14ac:dyDescent="0.35">
      <c r="A575" t="s">
        <v>25</v>
      </c>
      <c r="B575" t="s">
        <v>26</v>
      </c>
      <c r="C575" t="s">
        <v>27</v>
      </c>
      <c r="D575" t="s">
        <v>50</v>
      </c>
      <c r="E575" t="s">
        <v>29</v>
      </c>
      <c r="F575">
        <v>280</v>
      </c>
      <c r="G575">
        <v>23</v>
      </c>
      <c r="H575">
        <v>4</v>
      </c>
      <c r="I575">
        <v>2023</v>
      </c>
      <c r="J575" t="s">
        <v>1874</v>
      </c>
      <c r="K575" t="s">
        <v>1511</v>
      </c>
      <c r="L575" t="s">
        <v>128</v>
      </c>
      <c r="M575" t="s">
        <v>515</v>
      </c>
      <c r="N575" t="s">
        <v>130</v>
      </c>
      <c r="O575" t="s">
        <v>33</v>
      </c>
      <c r="P575" t="s">
        <v>526</v>
      </c>
      <c r="Q575" t="s">
        <v>527</v>
      </c>
      <c r="R575">
        <v>1</v>
      </c>
      <c r="S575">
        <v>11995</v>
      </c>
      <c r="T575">
        <v>4798</v>
      </c>
      <c r="U575">
        <v>0</v>
      </c>
      <c r="V575">
        <v>7197</v>
      </c>
      <c r="W575" t="s">
        <v>35</v>
      </c>
      <c r="X575" t="s">
        <v>53</v>
      </c>
      <c r="Y575" t="s">
        <v>37</v>
      </c>
      <c r="Z575">
        <v>3868.0825423728816</v>
      </c>
      <c r="AA575" t="s">
        <v>722</v>
      </c>
      <c r="AB575" t="s">
        <v>48</v>
      </c>
      <c r="AC575">
        <v>0</v>
      </c>
      <c r="AD575">
        <v>0</v>
      </c>
      <c r="AE575" t="s">
        <v>48</v>
      </c>
      <c r="AF575" t="s">
        <v>49</v>
      </c>
    </row>
    <row r="576" spans="1:32" x14ac:dyDescent="0.35">
      <c r="A576" t="s">
        <v>686</v>
      </c>
      <c r="B576" t="s">
        <v>687</v>
      </c>
      <c r="C576" t="s">
        <v>688</v>
      </c>
      <c r="D576" t="s">
        <v>44</v>
      </c>
      <c r="E576" t="s">
        <v>29</v>
      </c>
      <c r="F576">
        <v>70</v>
      </c>
      <c r="G576">
        <v>23</v>
      </c>
      <c r="H576">
        <v>4</v>
      </c>
      <c r="I576">
        <v>2023</v>
      </c>
      <c r="J576" t="s">
        <v>1874</v>
      </c>
      <c r="K576" t="s">
        <v>1512</v>
      </c>
      <c r="L576" t="s">
        <v>128</v>
      </c>
      <c r="M576" t="s">
        <v>515</v>
      </c>
      <c r="N576" t="s">
        <v>130</v>
      </c>
      <c r="O576" t="s">
        <v>33</v>
      </c>
      <c r="P576" t="s">
        <v>185</v>
      </c>
      <c r="Q576" t="s">
        <v>186</v>
      </c>
      <c r="R576">
        <v>1</v>
      </c>
      <c r="S576">
        <v>11995</v>
      </c>
      <c r="T576">
        <v>0</v>
      </c>
      <c r="U576">
        <v>840</v>
      </c>
      <c r="V576">
        <v>11995</v>
      </c>
      <c r="W576" t="s">
        <v>690</v>
      </c>
      <c r="X576" t="s">
        <v>55</v>
      </c>
      <c r="Y576" t="s">
        <v>37</v>
      </c>
      <c r="Z576">
        <v>6446.8042372881346</v>
      </c>
      <c r="AA576" t="s">
        <v>724</v>
      </c>
      <c r="AB576" t="s">
        <v>38</v>
      </c>
      <c r="AC576">
        <v>0</v>
      </c>
      <c r="AD576">
        <v>0</v>
      </c>
      <c r="AE576" t="s">
        <v>38</v>
      </c>
      <c r="AF576" t="s">
        <v>49</v>
      </c>
    </row>
    <row r="577" spans="1:32" x14ac:dyDescent="0.35">
      <c r="A577" t="s">
        <v>113</v>
      </c>
      <c r="B577" t="s">
        <v>114</v>
      </c>
      <c r="C577" t="s">
        <v>115</v>
      </c>
      <c r="D577" t="s">
        <v>72</v>
      </c>
      <c r="E577" t="s">
        <v>29</v>
      </c>
      <c r="F577">
        <v>14</v>
      </c>
      <c r="G577">
        <v>3</v>
      </c>
      <c r="H577">
        <v>4</v>
      </c>
      <c r="I577">
        <v>2023</v>
      </c>
      <c r="J577" t="s">
        <v>1885</v>
      </c>
      <c r="K577" t="s">
        <v>1522</v>
      </c>
      <c r="L577" t="s">
        <v>128</v>
      </c>
      <c r="M577" t="s">
        <v>129</v>
      </c>
      <c r="N577" t="s">
        <v>130</v>
      </c>
      <c r="O577" t="s">
        <v>33</v>
      </c>
      <c r="P577" t="s">
        <v>91</v>
      </c>
      <c r="Q577" t="s">
        <v>92</v>
      </c>
      <c r="R577">
        <v>1</v>
      </c>
      <c r="S577">
        <v>10995</v>
      </c>
      <c r="T577">
        <v>0</v>
      </c>
      <c r="U577">
        <v>0</v>
      </c>
      <c r="V577">
        <v>10995</v>
      </c>
      <c r="W577" t="s">
        <v>35</v>
      </c>
      <c r="X577" t="s">
        <v>75</v>
      </c>
      <c r="Y577" t="s">
        <v>37</v>
      </c>
      <c r="Z577">
        <v>5909.3466101694921</v>
      </c>
      <c r="AA577" t="s">
        <v>856</v>
      </c>
      <c r="AB577" t="s">
        <v>38</v>
      </c>
      <c r="AC577">
        <v>0</v>
      </c>
      <c r="AD577">
        <v>0</v>
      </c>
      <c r="AE577" t="s">
        <v>38</v>
      </c>
      <c r="AF577" t="s">
        <v>49</v>
      </c>
    </row>
    <row r="578" spans="1:32" x14ac:dyDescent="0.35">
      <c r="A578" t="s">
        <v>575</v>
      </c>
      <c r="B578" t="s">
        <v>576</v>
      </c>
      <c r="C578" t="s">
        <v>577</v>
      </c>
      <c r="D578" t="s">
        <v>44</v>
      </c>
      <c r="E578" t="s">
        <v>29</v>
      </c>
      <c r="F578">
        <v>91</v>
      </c>
      <c r="G578">
        <v>4</v>
      </c>
      <c r="H578">
        <v>4</v>
      </c>
      <c r="I578">
        <v>2023</v>
      </c>
      <c r="J578" t="s">
        <v>1889</v>
      </c>
      <c r="K578" t="s">
        <v>1523</v>
      </c>
      <c r="L578" t="s">
        <v>128</v>
      </c>
      <c r="M578" t="s">
        <v>129</v>
      </c>
      <c r="N578" t="s">
        <v>130</v>
      </c>
      <c r="O578" t="s">
        <v>33</v>
      </c>
      <c r="P578" t="s">
        <v>1524</v>
      </c>
      <c r="Q578" t="s">
        <v>1525</v>
      </c>
      <c r="R578">
        <v>1</v>
      </c>
      <c r="S578">
        <v>10995</v>
      </c>
      <c r="T578">
        <v>3298</v>
      </c>
      <c r="U578">
        <v>0</v>
      </c>
      <c r="V578">
        <v>7697</v>
      </c>
      <c r="W578" t="s">
        <v>566</v>
      </c>
      <c r="X578" t="s">
        <v>47</v>
      </c>
      <c r="Y578" t="s">
        <v>37</v>
      </c>
      <c r="Z578">
        <v>4136.8113559322037</v>
      </c>
      <c r="AA578" t="s">
        <v>847</v>
      </c>
      <c r="AB578" t="s">
        <v>48</v>
      </c>
      <c r="AC578">
        <v>6597</v>
      </c>
      <c r="AD578">
        <v>7696.4999999999991</v>
      </c>
      <c r="AE578" t="s">
        <v>48</v>
      </c>
      <c r="AF578" t="s">
        <v>49</v>
      </c>
    </row>
    <row r="579" spans="1:32" x14ac:dyDescent="0.35">
      <c r="A579" t="s">
        <v>668</v>
      </c>
      <c r="B579" t="s">
        <v>669</v>
      </c>
      <c r="C579" t="s">
        <v>670</v>
      </c>
      <c r="D579" t="s">
        <v>72</v>
      </c>
      <c r="E579" t="s">
        <v>29</v>
      </c>
      <c r="F579">
        <v>31</v>
      </c>
      <c r="G579">
        <v>6</v>
      </c>
      <c r="H579">
        <v>4</v>
      </c>
      <c r="I579">
        <v>2023</v>
      </c>
      <c r="J579" t="s">
        <v>1890</v>
      </c>
      <c r="K579" t="s">
        <v>1526</v>
      </c>
      <c r="L579" t="s">
        <v>128</v>
      </c>
      <c r="M579" t="s">
        <v>129</v>
      </c>
      <c r="N579" t="s">
        <v>130</v>
      </c>
      <c r="O579" t="s">
        <v>33</v>
      </c>
      <c r="P579" t="s">
        <v>1527</v>
      </c>
      <c r="Q579" t="s">
        <v>327</v>
      </c>
      <c r="R579">
        <v>1</v>
      </c>
      <c r="S579">
        <v>10995</v>
      </c>
      <c r="T579">
        <v>5498</v>
      </c>
      <c r="U579">
        <v>0</v>
      </c>
      <c r="V579">
        <v>5497</v>
      </c>
      <c r="W579" t="s">
        <v>566</v>
      </c>
      <c r="X579" t="s">
        <v>75</v>
      </c>
      <c r="Y579" t="s">
        <v>37</v>
      </c>
      <c r="Z579">
        <v>2954.4045762711867</v>
      </c>
      <c r="AA579" t="s">
        <v>856</v>
      </c>
      <c r="AB579" t="s">
        <v>48</v>
      </c>
      <c r="AC579">
        <v>0</v>
      </c>
      <c r="AD579">
        <v>3298.5000000000005</v>
      </c>
      <c r="AE579" t="s">
        <v>48</v>
      </c>
      <c r="AF579" t="s">
        <v>49</v>
      </c>
    </row>
    <row r="580" spans="1:32" x14ac:dyDescent="0.35">
      <c r="A580" t="s">
        <v>585</v>
      </c>
      <c r="B580" t="s">
        <v>586</v>
      </c>
      <c r="C580" t="s">
        <v>587</v>
      </c>
      <c r="D580" t="s">
        <v>72</v>
      </c>
      <c r="E580" t="s">
        <v>29</v>
      </c>
      <c r="F580">
        <v>27</v>
      </c>
      <c r="G580">
        <v>6</v>
      </c>
      <c r="H580">
        <v>4</v>
      </c>
      <c r="I580">
        <v>2023</v>
      </c>
      <c r="J580" t="s">
        <v>1890</v>
      </c>
      <c r="K580" t="s">
        <v>1528</v>
      </c>
      <c r="L580" t="s">
        <v>128</v>
      </c>
      <c r="M580" t="s">
        <v>129</v>
      </c>
      <c r="N580" t="s">
        <v>130</v>
      </c>
      <c r="O580" t="s">
        <v>33</v>
      </c>
      <c r="P580" t="s">
        <v>1529</v>
      </c>
      <c r="Q580" t="s">
        <v>1530</v>
      </c>
      <c r="R580">
        <v>1</v>
      </c>
      <c r="S580">
        <v>10995</v>
      </c>
      <c r="T580">
        <v>3298</v>
      </c>
      <c r="U580">
        <v>385</v>
      </c>
      <c r="V580">
        <v>7697</v>
      </c>
      <c r="W580" t="s">
        <v>566</v>
      </c>
      <c r="X580" t="s">
        <v>75</v>
      </c>
      <c r="Y580" t="s">
        <v>37</v>
      </c>
      <c r="Z580">
        <v>4136.8113559322037</v>
      </c>
      <c r="AA580" t="s">
        <v>856</v>
      </c>
      <c r="AB580" t="s">
        <v>48</v>
      </c>
      <c r="AC580">
        <v>0</v>
      </c>
      <c r="AD580">
        <v>4398</v>
      </c>
      <c r="AE580" t="s">
        <v>48</v>
      </c>
      <c r="AF580" t="s">
        <v>49</v>
      </c>
    </row>
    <row r="581" spans="1:32" x14ac:dyDescent="0.35">
      <c r="A581" t="s">
        <v>585</v>
      </c>
      <c r="B581" t="s">
        <v>586</v>
      </c>
      <c r="C581" t="s">
        <v>587</v>
      </c>
      <c r="D581" t="s">
        <v>72</v>
      </c>
      <c r="E581" t="s">
        <v>29</v>
      </c>
      <c r="F581">
        <v>35</v>
      </c>
      <c r="G581">
        <v>7</v>
      </c>
      <c r="H581">
        <v>4</v>
      </c>
      <c r="I581">
        <v>2023</v>
      </c>
      <c r="J581" t="s">
        <v>1879</v>
      </c>
      <c r="K581" t="s">
        <v>1531</v>
      </c>
      <c r="L581" t="s">
        <v>128</v>
      </c>
      <c r="M581" t="s">
        <v>129</v>
      </c>
      <c r="N581" t="s">
        <v>130</v>
      </c>
      <c r="O581" t="s">
        <v>33</v>
      </c>
      <c r="P581" t="s">
        <v>460</v>
      </c>
      <c r="Q581" t="s">
        <v>461</v>
      </c>
      <c r="R581">
        <v>1</v>
      </c>
      <c r="S581">
        <v>10995</v>
      </c>
      <c r="T581">
        <v>0</v>
      </c>
      <c r="U581">
        <v>0</v>
      </c>
      <c r="V581">
        <v>10995</v>
      </c>
      <c r="W581" t="s">
        <v>566</v>
      </c>
      <c r="X581" t="s">
        <v>75</v>
      </c>
      <c r="Y581" t="s">
        <v>37</v>
      </c>
      <c r="Z581">
        <v>5909.3466101694921</v>
      </c>
      <c r="AA581" t="s">
        <v>856</v>
      </c>
      <c r="AB581" t="s">
        <v>38</v>
      </c>
      <c r="AC581">
        <v>7696.4999999999991</v>
      </c>
      <c r="AD581">
        <v>0</v>
      </c>
      <c r="AE581" t="s">
        <v>38</v>
      </c>
      <c r="AF581" t="s">
        <v>49</v>
      </c>
    </row>
    <row r="582" spans="1:32" x14ac:dyDescent="0.35">
      <c r="A582" t="s">
        <v>25</v>
      </c>
      <c r="B582" t="s">
        <v>26</v>
      </c>
      <c r="C582" t="s">
        <v>27</v>
      </c>
      <c r="D582" t="s">
        <v>72</v>
      </c>
      <c r="E582" t="s">
        <v>29</v>
      </c>
      <c r="F582">
        <v>103</v>
      </c>
      <c r="G582">
        <v>8</v>
      </c>
      <c r="H582">
        <v>4</v>
      </c>
      <c r="I582">
        <v>2023</v>
      </c>
      <c r="J582" t="s">
        <v>1880</v>
      </c>
      <c r="K582" t="s">
        <v>1532</v>
      </c>
      <c r="L582" t="s">
        <v>128</v>
      </c>
      <c r="M582" t="s">
        <v>129</v>
      </c>
      <c r="N582" t="s">
        <v>130</v>
      </c>
      <c r="O582" t="s">
        <v>33</v>
      </c>
      <c r="P582" t="s">
        <v>233</v>
      </c>
      <c r="Q582" t="s">
        <v>234</v>
      </c>
      <c r="R582">
        <v>1</v>
      </c>
      <c r="S582">
        <v>10995</v>
      </c>
      <c r="T582">
        <v>0</v>
      </c>
      <c r="U582">
        <v>0</v>
      </c>
      <c r="V582">
        <v>10995</v>
      </c>
      <c r="W582" t="s">
        <v>35</v>
      </c>
      <c r="X582" t="s">
        <v>75</v>
      </c>
      <c r="Y582" t="s">
        <v>37</v>
      </c>
      <c r="Z582">
        <v>5909.3466101694921</v>
      </c>
      <c r="AA582" t="s">
        <v>856</v>
      </c>
      <c r="AB582" t="s">
        <v>38</v>
      </c>
      <c r="AC582">
        <v>0</v>
      </c>
      <c r="AD582">
        <v>3298.5000000000005</v>
      </c>
      <c r="AE582" t="s">
        <v>38</v>
      </c>
      <c r="AF582" t="s">
        <v>49</v>
      </c>
    </row>
    <row r="583" spans="1:32" x14ac:dyDescent="0.35">
      <c r="A583" t="s">
        <v>113</v>
      </c>
      <c r="B583" t="s">
        <v>114</v>
      </c>
      <c r="C583" t="s">
        <v>115</v>
      </c>
      <c r="D583" t="s">
        <v>72</v>
      </c>
      <c r="E583" t="s">
        <v>29</v>
      </c>
      <c r="F583">
        <v>40</v>
      </c>
      <c r="G583">
        <v>8</v>
      </c>
      <c r="H583">
        <v>4</v>
      </c>
      <c r="I583">
        <v>2023</v>
      </c>
      <c r="J583" t="s">
        <v>1880</v>
      </c>
      <c r="K583" t="s">
        <v>1533</v>
      </c>
      <c r="L583" t="s">
        <v>128</v>
      </c>
      <c r="M583" t="s">
        <v>129</v>
      </c>
      <c r="N583" t="s">
        <v>130</v>
      </c>
      <c r="O583" t="s">
        <v>33</v>
      </c>
      <c r="P583" t="s">
        <v>259</v>
      </c>
      <c r="Q583" t="s">
        <v>260</v>
      </c>
      <c r="R583">
        <v>1</v>
      </c>
      <c r="S583">
        <v>10995</v>
      </c>
      <c r="T583">
        <v>5498</v>
      </c>
      <c r="U583">
        <v>0</v>
      </c>
      <c r="V583">
        <v>5497</v>
      </c>
      <c r="W583" t="s">
        <v>35</v>
      </c>
      <c r="X583" t="s">
        <v>75</v>
      </c>
      <c r="Y583" t="s">
        <v>37</v>
      </c>
      <c r="Z583">
        <v>2954.4045762711867</v>
      </c>
      <c r="AA583" t="s">
        <v>856</v>
      </c>
      <c r="AB583" t="s">
        <v>48</v>
      </c>
      <c r="AC583">
        <v>0</v>
      </c>
      <c r="AD583">
        <v>5497.5</v>
      </c>
      <c r="AE583" t="s">
        <v>48</v>
      </c>
      <c r="AF583" t="s">
        <v>49</v>
      </c>
    </row>
    <row r="584" spans="1:32" x14ac:dyDescent="0.35">
      <c r="A584" t="s">
        <v>25</v>
      </c>
      <c r="B584" t="s">
        <v>26</v>
      </c>
      <c r="C584" t="s">
        <v>27</v>
      </c>
      <c r="D584" t="s">
        <v>72</v>
      </c>
      <c r="E584" t="s">
        <v>29</v>
      </c>
      <c r="F584">
        <v>124</v>
      </c>
      <c r="G584">
        <v>9</v>
      </c>
      <c r="H584">
        <v>4</v>
      </c>
      <c r="I584">
        <v>2023</v>
      </c>
      <c r="J584" t="s">
        <v>1878</v>
      </c>
      <c r="K584" t="s">
        <v>1534</v>
      </c>
      <c r="L584" t="s">
        <v>128</v>
      </c>
      <c r="M584" t="s">
        <v>270</v>
      </c>
      <c r="N584" t="s">
        <v>130</v>
      </c>
      <c r="O584" t="s">
        <v>33</v>
      </c>
      <c r="P584" t="s">
        <v>273</v>
      </c>
      <c r="Q584" t="s">
        <v>274</v>
      </c>
      <c r="R584">
        <v>1</v>
      </c>
      <c r="S584">
        <v>10995</v>
      </c>
      <c r="T584">
        <v>6597</v>
      </c>
      <c r="U584">
        <v>0</v>
      </c>
      <c r="V584">
        <v>4398</v>
      </c>
      <c r="W584" t="s">
        <v>35</v>
      </c>
      <c r="X584" t="s">
        <v>75</v>
      </c>
      <c r="Y584" t="s">
        <v>37</v>
      </c>
      <c r="Z584">
        <v>2363.7386440677965</v>
      </c>
      <c r="AA584" t="s">
        <v>856</v>
      </c>
      <c r="AB584" t="s">
        <v>48</v>
      </c>
      <c r="AC584">
        <v>0</v>
      </c>
      <c r="AD584">
        <v>4398</v>
      </c>
      <c r="AE584" t="s">
        <v>48</v>
      </c>
      <c r="AF584" t="s">
        <v>49</v>
      </c>
    </row>
    <row r="585" spans="1:32" x14ac:dyDescent="0.35">
      <c r="A585" t="s">
        <v>63</v>
      </c>
      <c r="B585" t="s">
        <v>64</v>
      </c>
      <c r="C585" t="s">
        <v>65</v>
      </c>
      <c r="D585" t="s">
        <v>72</v>
      </c>
      <c r="E585" t="s">
        <v>29</v>
      </c>
      <c r="F585">
        <v>61</v>
      </c>
      <c r="G585">
        <v>9</v>
      </c>
      <c r="H585">
        <v>4</v>
      </c>
      <c r="I585">
        <v>2023</v>
      </c>
      <c r="J585" t="s">
        <v>1878</v>
      </c>
      <c r="K585" t="s">
        <v>1535</v>
      </c>
      <c r="L585" t="s">
        <v>128</v>
      </c>
      <c r="M585" t="s">
        <v>270</v>
      </c>
      <c r="N585" t="s">
        <v>130</v>
      </c>
      <c r="O585" t="s">
        <v>33</v>
      </c>
      <c r="P585" t="s">
        <v>281</v>
      </c>
      <c r="Q585" t="s">
        <v>282</v>
      </c>
      <c r="R585">
        <v>1</v>
      </c>
      <c r="S585">
        <v>10995</v>
      </c>
      <c r="T585">
        <v>6597</v>
      </c>
      <c r="U585">
        <v>0</v>
      </c>
      <c r="V585">
        <v>4398</v>
      </c>
      <c r="W585" t="s">
        <v>35</v>
      </c>
      <c r="X585" t="s">
        <v>75</v>
      </c>
      <c r="Y585" t="s">
        <v>37</v>
      </c>
      <c r="Z585">
        <v>2363.7386440677965</v>
      </c>
      <c r="AA585" t="s">
        <v>856</v>
      </c>
      <c r="AB585" t="s">
        <v>48</v>
      </c>
      <c r="AC585">
        <v>0</v>
      </c>
      <c r="AD585">
        <v>4398</v>
      </c>
      <c r="AE585" t="s">
        <v>48</v>
      </c>
      <c r="AF585" t="s">
        <v>49</v>
      </c>
    </row>
    <row r="586" spans="1:32" x14ac:dyDescent="0.35">
      <c r="A586" t="s">
        <v>585</v>
      </c>
      <c r="B586" t="s">
        <v>586</v>
      </c>
      <c r="C586" t="s">
        <v>587</v>
      </c>
      <c r="D586" t="s">
        <v>72</v>
      </c>
      <c r="E586" t="s">
        <v>29</v>
      </c>
      <c r="F586">
        <v>59</v>
      </c>
      <c r="G586">
        <v>9</v>
      </c>
      <c r="H586">
        <v>4</v>
      </c>
      <c r="I586">
        <v>2023</v>
      </c>
      <c r="J586" t="s">
        <v>1878</v>
      </c>
      <c r="K586" t="s">
        <v>1536</v>
      </c>
      <c r="L586" t="s">
        <v>128</v>
      </c>
      <c r="M586" t="s">
        <v>270</v>
      </c>
      <c r="N586" t="s">
        <v>130</v>
      </c>
      <c r="O586" t="s">
        <v>33</v>
      </c>
      <c r="P586" t="s">
        <v>73</v>
      </c>
      <c r="Q586" t="s">
        <v>74</v>
      </c>
      <c r="R586">
        <v>1</v>
      </c>
      <c r="S586">
        <v>10995</v>
      </c>
      <c r="T586">
        <v>7696</v>
      </c>
      <c r="U586">
        <v>0</v>
      </c>
      <c r="V586">
        <v>3299</v>
      </c>
      <c r="W586" t="s">
        <v>566</v>
      </c>
      <c r="X586" t="s">
        <v>75</v>
      </c>
      <c r="Y586" t="s">
        <v>37</v>
      </c>
      <c r="Z586">
        <v>1773.0727118644068</v>
      </c>
      <c r="AA586" t="s">
        <v>856</v>
      </c>
      <c r="AB586" t="s">
        <v>48</v>
      </c>
      <c r="AC586">
        <v>0</v>
      </c>
      <c r="AD586">
        <v>0</v>
      </c>
      <c r="AE586" t="s">
        <v>48</v>
      </c>
      <c r="AF586" t="s">
        <v>49</v>
      </c>
    </row>
    <row r="587" spans="1:32" x14ac:dyDescent="0.35">
      <c r="A587" t="s">
        <v>585</v>
      </c>
      <c r="B587" t="s">
        <v>586</v>
      </c>
      <c r="C587" t="s">
        <v>587</v>
      </c>
      <c r="D587" t="s">
        <v>72</v>
      </c>
      <c r="E587" t="s">
        <v>29</v>
      </c>
      <c r="F587">
        <v>64</v>
      </c>
      <c r="G587">
        <v>9</v>
      </c>
      <c r="H587">
        <v>4</v>
      </c>
      <c r="I587">
        <v>2023</v>
      </c>
      <c r="J587" t="s">
        <v>1878</v>
      </c>
      <c r="K587" t="s">
        <v>1537</v>
      </c>
      <c r="L587" t="s">
        <v>128</v>
      </c>
      <c r="M587" t="s">
        <v>270</v>
      </c>
      <c r="N587" t="s">
        <v>130</v>
      </c>
      <c r="O587" t="s">
        <v>33</v>
      </c>
      <c r="P587" t="s">
        <v>327</v>
      </c>
      <c r="Q587" t="s">
        <v>327</v>
      </c>
      <c r="R587">
        <v>1</v>
      </c>
      <c r="S587">
        <v>10995</v>
      </c>
      <c r="T587">
        <v>7696</v>
      </c>
      <c r="U587">
        <v>0</v>
      </c>
      <c r="V587">
        <v>3299</v>
      </c>
      <c r="W587" t="s">
        <v>566</v>
      </c>
      <c r="X587" t="s">
        <v>75</v>
      </c>
      <c r="Y587" t="s">
        <v>37</v>
      </c>
      <c r="Z587">
        <v>1773.0727118644068</v>
      </c>
      <c r="AA587" t="s">
        <v>856</v>
      </c>
      <c r="AB587" t="s">
        <v>48</v>
      </c>
      <c r="AC587">
        <v>0</v>
      </c>
      <c r="AD587">
        <v>3298.5000000000005</v>
      </c>
      <c r="AE587" t="s">
        <v>48</v>
      </c>
      <c r="AF587" t="s">
        <v>49</v>
      </c>
    </row>
    <row r="588" spans="1:32" x14ac:dyDescent="0.35">
      <c r="A588" t="s">
        <v>585</v>
      </c>
      <c r="B588" t="s">
        <v>586</v>
      </c>
      <c r="C588" t="s">
        <v>587</v>
      </c>
      <c r="D588" t="s">
        <v>72</v>
      </c>
      <c r="E588" t="s">
        <v>29</v>
      </c>
      <c r="F588">
        <v>65</v>
      </c>
      <c r="G588">
        <v>9</v>
      </c>
      <c r="H588">
        <v>4</v>
      </c>
      <c r="I588">
        <v>2023</v>
      </c>
      <c r="J588" t="s">
        <v>1878</v>
      </c>
      <c r="K588" t="s">
        <v>1538</v>
      </c>
      <c r="L588" t="s">
        <v>128</v>
      </c>
      <c r="M588" t="s">
        <v>270</v>
      </c>
      <c r="N588" t="s">
        <v>130</v>
      </c>
      <c r="O588" t="s">
        <v>33</v>
      </c>
      <c r="P588" t="s">
        <v>88</v>
      </c>
      <c r="Q588" t="s">
        <v>89</v>
      </c>
      <c r="R588">
        <v>1</v>
      </c>
      <c r="S588">
        <v>10995</v>
      </c>
      <c r="T588">
        <v>2199</v>
      </c>
      <c r="U588">
        <v>0</v>
      </c>
      <c r="V588">
        <v>8796</v>
      </c>
      <c r="W588" t="s">
        <v>566</v>
      </c>
      <c r="X588" t="s">
        <v>75</v>
      </c>
      <c r="Y588" t="s">
        <v>37</v>
      </c>
      <c r="Z588">
        <v>4727.477288135593</v>
      </c>
      <c r="AA588" t="s">
        <v>856</v>
      </c>
      <c r="AB588" t="s">
        <v>48</v>
      </c>
      <c r="AC588">
        <v>8796</v>
      </c>
      <c r="AD588">
        <v>0</v>
      </c>
      <c r="AE588" t="s">
        <v>48</v>
      </c>
      <c r="AF588" t="s">
        <v>49</v>
      </c>
    </row>
    <row r="589" spans="1:32" x14ac:dyDescent="0.35">
      <c r="A589" t="s">
        <v>63</v>
      </c>
      <c r="B589" t="s">
        <v>64</v>
      </c>
      <c r="C589" t="s">
        <v>65</v>
      </c>
      <c r="D589" t="s">
        <v>72</v>
      </c>
      <c r="E589" t="s">
        <v>29</v>
      </c>
      <c r="F589">
        <v>71</v>
      </c>
      <c r="G589">
        <v>10</v>
      </c>
      <c r="H589">
        <v>4</v>
      </c>
      <c r="I589">
        <v>2023</v>
      </c>
      <c r="J589" t="s">
        <v>1886</v>
      </c>
      <c r="K589" t="s">
        <v>1539</v>
      </c>
      <c r="L589" t="s">
        <v>128</v>
      </c>
      <c r="M589" t="s">
        <v>270</v>
      </c>
      <c r="N589" t="s">
        <v>130</v>
      </c>
      <c r="O589" t="s">
        <v>33</v>
      </c>
      <c r="P589" t="s">
        <v>306</v>
      </c>
      <c r="Q589" t="s">
        <v>307</v>
      </c>
      <c r="R589">
        <v>1</v>
      </c>
      <c r="S589">
        <v>10995</v>
      </c>
      <c r="T589">
        <v>7696</v>
      </c>
      <c r="U589">
        <v>0</v>
      </c>
      <c r="V589">
        <v>3299</v>
      </c>
      <c r="W589" t="s">
        <v>35</v>
      </c>
      <c r="X589" t="s">
        <v>75</v>
      </c>
      <c r="Y589" t="s">
        <v>37</v>
      </c>
      <c r="Z589">
        <v>1773.0727118644068</v>
      </c>
      <c r="AA589" t="s">
        <v>856</v>
      </c>
      <c r="AB589" t="s">
        <v>48</v>
      </c>
      <c r="AC589">
        <v>0</v>
      </c>
      <c r="AD589">
        <v>0</v>
      </c>
      <c r="AE589" t="s">
        <v>48</v>
      </c>
      <c r="AF589" t="s">
        <v>49</v>
      </c>
    </row>
    <row r="590" spans="1:32" x14ac:dyDescent="0.35">
      <c r="A590" t="s">
        <v>585</v>
      </c>
      <c r="B590" t="s">
        <v>586</v>
      </c>
      <c r="C590" t="s">
        <v>587</v>
      </c>
      <c r="D590" t="s">
        <v>72</v>
      </c>
      <c r="E590" t="s">
        <v>29</v>
      </c>
      <c r="F590">
        <v>66</v>
      </c>
      <c r="G590">
        <v>10</v>
      </c>
      <c r="H590">
        <v>4</v>
      </c>
      <c r="I590">
        <v>2023</v>
      </c>
      <c r="J590" t="s">
        <v>1886</v>
      </c>
      <c r="K590" t="s">
        <v>1528</v>
      </c>
      <c r="L590" t="s">
        <v>128</v>
      </c>
      <c r="M590" t="s">
        <v>270</v>
      </c>
      <c r="N590" t="s">
        <v>130</v>
      </c>
      <c r="O590" t="s">
        <v>33</v>
      </c>
      <c r="P590" t="s">
        <v>1529</v>
      </c>
      <c r="Q590" t="s">
        <v>1530</v>
      </c>
      <c r="R590">
        <v>1</v>
      </c>
      <c r="S590">
        <v>10995</v>
      </c>
      <c r="T590">
        <v>3298</v>
      </c>
      <c r="U590">
        <v>385</v>
      </c>
      <c r="V590">
        <v>7697</v>
      </c>
      <c r="W590" t="s">
        <v>566</v>
      </c>
      <c r="X590" t="s">
        <v>75</v>
      </c>
      <c r="Y590" t="s">
        <v>37</v>
      </c>
      <c r="Z590">
        <v>4136.8113559322037</v>
      </c>
      <c r="AA590" t="s">
        <v>856</v>
      </c>
      <c r="AB590" t="s">
        <v>48</v>
      </c>
      <c r="AC590">
        <v>0</v>
      </c>
      <c r="AD590">
        <v>0</v>
      </c>
      <c r="AE590" t="s">
        <v>48</v>
      </c>
      <c r="AF590" t="s">
        <v>49</v>
      </c>
    </row>
    <row r="591" spans="1:32" x14ac:dyDescent="0.35">
      <c r="A591" t="s">
        <v>25</v>
      </c>
      <c r="B591" t="s">
        <v>26</v>
      </c>
      <c r="C591" t="s">
        <v>27</v>
      </c>
      <c r="D591" t="s">
        <v>72</v>
      </c>
      <c r="E591" t="s">
        <v>29</v>
      </c>
      <c r="F591">
        <v>146</v>
      </c>
      <c r="G591">
        <v>11</v>
      </c>
      <c r="H591">
        <v>4</v>
      </c>
      <c r="I591">
        <v>2023</v>
      </c>
      <c r="J591" t="s">
        <v>1891</v>
      </c>
      <c r="K591" t="s">
        <v>1540</v>
      </c>
      <c r="L591" t="s">
        <v>128</v>
      </c>
      <c r="M591" t="s">
        <v>270</v>
      </c>
      <c r="N591" t="s">
        <v>130</v>
      </c>
      <c r="O591" t="s">
        <v>33</v>
      </c>
      <c r="P591" t="s">
        <v>327</v>
      </c>
      <c r="Q591" t="s">
        <v>327</v>
      </c>
      <c r="R591">
        <v>1</v>
      </c>
      <c r="S591">
        <v>10995</v>
      </c>
      <c r="T591">
        <v>7696</v>
      </c>
      <c r="U591">
        <v>0</v>
      </c>
      <c r="V591">
        <v>3299</v>
      </c>
      <c r="W591" t="s">
        <v>35</v>
      </c>
      <c r="X591" t="s">
        <v>75</v>
      </c>
      <c r="Y591" t="s">
        <v>37</v>
      </c>
      <c r="Z591">
        <v>1773.0727118644068</v>
      </c>
      <c r="AA591" t="s">
        <v>856</v>
      </c>
      <c r="AB591" t="s">
        <v>48</v>
      </c>
      <c r="AC591">
        <v>0</v>
      </c>
      <c r="AD591">
        <v>0</v>
      </c>
      <c r="AE591" t="s">
        <v>48</v>
      </c>
      <c r="AF591" t="s">
        <v>49</v>
      </c>
    </row>
    <row r="592" spans="1:32" x14ac:dyDescent="0.35">
      <c r="A592" t="s">
        <v>113</v>
      </c>
      <c r="B592" t="s">
        <v>114</v>
      </c>
      <c r="C592" t="s">
        <v>115</v>
      </c>
      <c r="D592" t="s">
        <v>72</v>
      </c>
      <c r="E592" t="s">
        <v>29</v>
      </c>
      <c r="F592">
        <v>57</v>
      </c>
      <c r="G592">
        <v>11</v>
      </c>
      <c r="H592">
        <v>4</v>
      </c>
      <c r="I592">
        <v>2023</v>
      </c>
      <c r="J592" t="s">
        <v>1891</v>
      </c>
      <c r="K592" t="s">
        <v>1541</v>
      </c>
      <c r="L592" t="s">
        <v>128</v>
      </c>
      <c r="M592" t="s">
        <v>270</v>
      </c>
      <c r="N592" t="s">
        <v>130</v>
      </c>
      <c r="O592" t="s">
        <v>33</v>
      </c>
      <c r="P592" t="s">
        <v>330</v>
      </c>
      <c r="Q592" t="s">
        <v>331</v>
      </c>
      <c r="R592">
        <v>1</v>
      </c>
      <c r="S592">
        <v>10995</v>
      </c>
      <c r="T592">
        <v>6597</v>
      </c>
      <c r="U592">
        <v>0</v>
      </c>
      <c r="V592">
        <v>4398</v>
      </c>
      <c r="W592" t="s">
        <v>35</v>
      </c>
      <c r="X592" t="s">
        <v>75</v>
      </c>
      <c r="Y592" t="s">
        <v>37</v>
      </c>
      <c r="Z592">
        <v>2363.7386440677965</v>
      </c>
      <c r="AA592" t="s">
        <v>856</v>
      </c>
      <c r="AB592" t="s">
        <v>48</v>
      </c>
      <c r="AC592">
        <v>0</v>
      </c>
      <c r="AD592">
        <v>4398</v>
      </c>
      <c r="AE592" t="s">
        <v>48</v>
      </c>
      <c r="AF592" t="s">
        <v>49</v>
      </c>
    </row>
    <row r="593" spans="1:32" x14ac:dyDescent="0.35">
      <c r="A593" t="s">
        <v>561</v>
      </c>
      <c r="B593" t="s">
        <v>562</v>
      </c>
      <c r="C593" t="s">
        <v>563</v>
      </c>
      <c r="D593" t="s">
        <v>72</v>
      </c>
      <c r="E593" t="s">
        <v>29</v>
      </c>
      <c r="F593">
        <v>84</v>
      </c>
      <c r="G593">
        <v>12</v>
      </c>
      <c r="H593">
        <v>4</v>
      </c>
      <c r="I593">
        <v>2023</v>
      </c>
      <c r="J593" t="s">
        <v>1884</v>
      </c>
      <c r="K593" t="s">
        <v>1542</v>
      </c>
      <c r="L593" t="s">
        <v>128</v>
      </c>
      <c r="M593" t="s">
        <v>270</v>
      </c>
      <c r="N593" t="s">
        <v>130</v>
      </c>
      <c r="O593" t="s">
        <v>33</v>
      </c>
      <c r="P593" t="s">
        <v>91</v>
      </c>
      <c r="Q593" t="s">
        <v>92</v>
      </c>
      <c r="R593">
        <v>1</v>
      </c>
      <c r="S593">
        <v>10995</v>
      </c>
      <c r="T593">
        <v>0</v>
      </c>
      <c r="U593">
        <v>0</v>
      </c>
      <c r="V593">
        <v>10995</v>
      </c>
      <c r="W593" t="s">
        <v>566</v>
      </c>
      <c r="X593" t="s">
        <v>75</v>
      </c>
      <c r="Y593" t="s">
        <v>37</v>
      </c>
      <c r="Z593">
        <v>5909.3466101694921</v>
      </c>
      <c r="AA593" t="s">
        <v>856</v>
      </c>
      <c r="AB593" t="s">
        <v>38</v>
      </c>
      <c r="AC593">
        <v>0</v>
      </c>
      <c r="AD593">
        <v>0</v>
      </c>
      <c r="AE593" t="s">
        <v>38</v>
      </c>
      <c r="AF593" t="s">
        <v>49</v>
      </c>
    </row>
    <row r="594" spans="1:32" x14ac:dyDescent="0.35">
      <c r="A594" t="s">
        <v>113</v>
      </c>
      <c r="B594" t="s">
        <v>114</v>
      </c>
      <c r="C594" t="s">
        <v>115</v>
      </c>
      <c r="D594" t="s">
        <v>72</v>
      </c>
      <c r="E594" t="s">
        <v>29</v>
      </c>
      <c r="F594">
        <v>60</v>
      </c>
      <c r="G594">
        <v>12</v>
      </c>
      <c r="H594">
        <v>4</v>
      </c>
      <c r="I594">
        <v>2023</v>
      </c>
      <c r="J594" t="s">
        <v>1884</v>
      </c>
      <c r="K594" t="s">
        <v>1543</v>
      </c>
      <c r="L594" t="s">
        <v>128</v>
      </c>
      <c r="M594" t="s">
        <v>270</v>
      </c>
      <c r="N594" t="s">
        <v>130</v>
      </c>
      <c r="O594" t="s">
        <v>33</v>
      </c>
      <c r="P594" t="s">
        <v>73</v>
      </c>
      <c r="Q594" t="s">
        <v>74</v>
      </c>
      <c r="R594">
        <v>1</v>
      </c>
      <c r="S594">
        <v>10995</v>
      </c>
      <c r="T594">
        <v>7696</v>
      </c>
      <c r="U594">
        <v>0</v>
      </c>
      <c r="V594">
        <v>3299</v>
      </c>
      <c r="W594" t="s">
        <v>35</v>
      </c>
      <c r="X594" t="s">
        <v>75</v>
      </c>
      <c r="Y594" t="s">
        <v>37</v>
      </c>
      <c r="Z594">
        <v>1773.0727118644068</v>
      </c>
      <c r="AA594" t="s">
        <v>856</v>
      </c>
      <c r="AB594" t="s">
        <v>48</v>
      </c>
      <c r="AC594">
        <v>0</v>
      </c>
      <c r="AD594">
        <v>3298.5000000000005</v>
      </c>
      <c r="AE594" t="s">
        <v>48</v>
      </c>
      <c r="AF594" t="s">
        <v>49</v>
      </c>
    </row>
    <row r="595" spans="1:32" x14ac:dyDescent="0.35">
      <c r="A595" t="s">
        <v>25</v>
      </c>
      <c r="B595" t="s">
        <v>26</v>
      </c>
      <c r="C595" t="s">
        <v>27</v>
      </c>
      <c r="D595" t="s">
        <v>72</v>
      </c>
      <c r="E595" t="s">
        <v>29</v>
      </c>
      <c r="F595">
        <v>152</v>
      </c>
      <c r="G595">
        <v>13</v>
      </c>
      <c r="H595">
        <v>4</v>
      </c>
      <c r="I595">
        <v>2023</v>
      </c>
      <c r="J595" t="s">
        <v>1875</v>
      </c>
      <c r="K595" t="s">
        <v>1544</v>
      </c>
      <c r="L595" t="s">
        <v>128</v>
      </c>
      <c r="M595" t="s">
        <v>270</v>
      </c>
      <c r="N595" t="s">
        <v>130</v>
      </c>
      <c r="O595" t="s">
        <v>33</v>
      </c>
      <c r="P595" t="s">
        <v>347</v>
      </c>
      <c r="Q595" t="s">
        <v>347</v>
      </c>
      <c r="R595">
        <v>1</v>
      </c>
      <c r="S595">
        <v>10995</v>
      </c>
      <c r="T595">
        <v>3298</v>
      </c>
      <c r="U595">
        <v>0</v>
      </c>
      <c r="V595">
        <v>7697</v>
      </c>
      <c r="W595" t="s">
        <v>35</v>
      </c>
      <c r="X595" t="s">
        <v>75</v>
      </c>
      <c r="Y595" t="s">
        <v>37</v>
      </c>
      <c r="Z595">
        <v>4136.8113559322037</v>
      </c>
      <c r="AA595" t="s">
        <v>856</v>
      </c>
      <c r="AB595" t="s">
        <v>48</v>
      </c>
      <c r="AC595">
        <v>7696.4999999999991</v>
      </c>
      <c r="AD595">
        <v>0</v>
      </c>
      <c r="AE595" t="s">
        <v>48</v>
      </c>
      <c r="AF595" t="s">
        <v>49</v>
      </c>
    </row>
    <row r="596" spans="1:32" x14ac:dyDescent="0.35">
      <c r="A596" t="s">
        <v>113</v>
      </c>
      <c r="B596" t="s">
        <v>114</v>
      </c>
      <c r="C596" t="s">
        <v>115</v>
      </c>
      <c r="D596" t="s">
        <v>72</v>
      </c>
      <c r="E596" t="s">
        <v>29</v>
      </c>
      <c r="F596">
        <v>63</v>
      </c>
      <c r="G596">
        <v>13</v>
      </c>
      <c r="H596">
        <v>4</v>
      </c>
      <c r="I596">
        <v>2023</v>
      </c>
      <c r="J596" t="s">
        <v>1875</v>
      </c>
      <c r="K596" t="s">
        <v>1545</v>
      </c>
      <c r="L596" t="s">
        <v>128</v>
      </c>
      <c r="M596" t="s">
        <v>270</v>
      </c>
      <c r="N596" t="s">
        <v>130</v>
      </c>
      <c r="O596" t="s">
        <v>33</v>
      </c>
      <c r="P596" t="s">
        <v>355</v>
      </c>
      <c r="Q596" t="s">
        <v>356</v>
      </c>
      <c r="R596">
        <v>1</v>
      </c>
      <c r="S596">
        <v>10995</v>
      </c>
      <c r="T596">
        <v>6597</v>
      </c>
      <c r="U596">
        <v>0</v>
      </c>
      <c r="V596">
        <v>4398</v>
      </c>
      <c r="W596" t="s">
        <v>35</v>
      </c>
      <c r="X596" t="s">
        <v>75</v>
      </c>
      <c r="Y596" t="s">
        <v>37</v>
      </c>
      <c r="Z596">
        <v>2363.7386440677965</v>
      </c>
      <c r="AA596" t="s">
        <v>856</v>
      </c>
      <c r="AB596" t="s">
        <v>48</v>
      </c>
      <c r="AC596">
        <v>0</v>
      </c>
      <c r="AD596">
        <v>4398</v>
      </c>
      <c r="AE596" t="s">
        <v>48</v>
      </c>
      <c r="AF596" t="s">
        <v>49</v>
      </c>
    </row>
    <row r="597" spans="1:32" x14ac:dyDescent="0.35">
      <c r="A597" t="s">
        <v>143</v>
      </c>
      <c r="B597" t="s">
        <v>144</v>
      </c>
      <c r="C597" t="s">
        <v>145</v>
      </c>
      <c r="D597" t="s">
        <v>72</v>
      </c>
      <c r="E597" t="s">
        <v>29</v>
      </c>
      <c r="F597">
        <v>42</v>
      </c>
      <c r="G597">
        <v>14</v>
      </c>
      <c r="H597">
        <v>4</v>
      </c>
      <c r="I597">
        <v>2023</v>
      </c>
      <c r="J597" t="s">
        <v>1872</v>
      </c>
      <c r="K597" t="s">
        <v>1546</v>
      </c>
      <c r="L597" t="s">
        <v>128</v>
      </c>
      <c r="M597" t="s">
        <v>270</v>
      </c>
      <c r="N597" t="s">
        <v>130</v>
      </c>
      <c r="O597" t="s">
        <v>33</v>
      </c>
      <c r="P597" t="s">
        <v>366</v>
      </c>
      <c r="Q597" t="s">
        <v>347</v>
      </c>
      <c r="R597">
        <v>1</v>
      </c>
      <c r="S597">
        <v>10995</v>
      </c>
      <c r="T597">
        <v>3298</v>
      </c>
      <c r="U597">
        <v>0</v>
      </c>
      <c r="V597">
        <v>7697</v>
      </c>
      <c r="W597" t="s">
        <v>35</v>
      </c>
      <c r="X597" t="s">
        <v>75</v>
      </c>
      <c r="Y597" t="s">
        <v>37</v>
      </c>
      <c r="Z597">
        <v>4136.8113559322037</v>
      </c>
      <c r="AA597" t="s">
        <v>856</v>
      </c>
      <c r="AB597" t="s">
        <v>48</v>
      </c>
      <c r="AC597">
        <v>7696.4999999999991</v>
      </c>
      <c r="AD597">
        <v>0</v>
      </c>
      <c r="AE597" t="s">
        <v>48</v>
      </c>
      <c r="AF597" t="s">
        <v>49</v>
      </c>
    </row>
    <row r="598" spans="1:32" x14ac:dyDescent="0.35">
      <c r="A598" t="s">
        <v>113</v>
      </c>
      <c r="B598" t="s">
        <v>114</v>
      </c>
      <c r="C598" t="s">
        <v>115</v>
      </c>
      <c r="D598" t="s">
        <v>72</v>
      </c>
      <c r="E598" t="s">
        <v>29</v>
      </c>
      <c r="F598">
        <v>78</v>
      </c>
      <c r="G598">
        <v>14</v>
      </c>
      <c r="H598">
        <v>4</v>
      </c>
      <c r="I598">
        <v>2023</v>
      </c>
      <c r="J598" t="s">
        <v>1872</v>
      </c>
      <c r="K598" t="s">
        <v>1547</v>
      </c>
      <c r="L598" t="s">
        <v>128</v>
      </c>
      <c r="M598" t="s">
        <v>270</v>
      </c>
      <c r="N598" t="s">
        <v>130</v>
      </c>
      <c r="O598" t="s">
        <v>33</v>
      </c>
      <c r="P598" t="s">
        <v>369</v>
      </c>
      <c r="Q598" t="s">
        <v>370</v>
      </c>
      <c r="R598">
        <v>1</v>
      </c>
      <c r="S598">
        <v>10995</v>
      </c>
      <c r="T598">
        <v>2199</v>
      </c>
      <c r="U598">
        <v>0</v>
      </c>
      <c r="V598">
        <v>8796</v>
      </c>
      <c r="W598" t="s">
        <v>35</v>
      </c>
      <c r="X598" t="s">
        <v>75</v>
      </c>
      <c r="Y598" t="s">
        <v>37</v>
      </c>
      <c r="Z598">
        <v>4727.477288135593</v>
      </c>
      <c r="AA598" t="s">
        <v>856</v>
      </c>
      <c r="AB598" t="s">
        <v>48</v>
      </c>
      <c r="AC598">
        <v>8796</v>
      </c>
      <c r="AD598">
        <v>0</v>
      </c>
      <c r="AE598" t="s">
        <v>48</v>
      </c>
      <c r="AF598" t="s">
        <v>49</v>
      </c>
    </row>
    <row r="599" spans="1:32" x14ac:dyDescent="0.35">
      <c r="A599" t="s">
        <v>704</v>
      </c>
      <c r="B599" t="s">
        <v>705</v>
      </c>
      <c r="C599" t="s">
        <v>706</v>
      </c>
      <c r="D599" t="s">
        <v>44</v>
      </c>
      <c r="E599" t="s">
        <v>29</v>
      </c>
      <c r="F599">
        <v>69</v>
      </c>
      <c r="G599">
        <v>14</v>
      </c>
      <c r="H599">
        <v>4</v>
      </c>
      <c r="I599">
        <v>2023</v>
      </c>
      <c r="J599" t="s">
        <v>1872</v>
      </c>
      <c r="K599" t="s">
        <v>1548</v>
      </c>
      <c r="L599" t="s">
        <v>128</v>
      </c>
      <c r="M599" t="s">
        <v>270</v>
      </c>
      <c r="N599" t="s">
        <v>130</v>
      </c>
      <c r="O599" t="s">
        <v>33</v>
      </c>
      <c r="P599" t="s">
        <v>507</v>
      </c>
      <c r="Q599" t="s">
        <v>508</v>
      </c>
      <c r="R599">
        <v>1</v>
      </c>
      <c r="S599">
        <v>10995</v>
      </c>
      <c r="T599">
        <v>4398</v>
      </c>
      <c r="U599">
        <v>97</v>
      </c>
      <c r="V599">
        <v>6597</v>
      </c>
      <c r="W599" t="s">
        <v>566</v>
      </c>
      <c r="X599" t="s">
        <v>55</v>
      </c>
      <c r="Y599" t="s">
        <v>37</v>
      </c>
      <c r="Z599">
        <v>3545.6079661016952</v>
      </c>
      <c r="AA599" t="s">
        <v>724</v>
      </c>
      <c r="AB599" t="s">
        <v>48</v>
      </c>
      <c r="AC599">
        <v>0</v>
      </c>
      <c r="AD599">
        <v>0</v>
      </c>
      <c r="AE599" t="s">
        <v>48</v>
      </c>
      <c r="AF599" t="s">
        <v>49</v>
      </c>
    </row>
    <row r="600" spans="1:32" x14ac:dyDescent="0.35">
      <c r="A600" t="s">
        <v>585</v>
      </c>
      <c r="B600" t="s">
        <v>586</v>
      </c>
      <c r="C600" t="s">
        <v>587</v>
      </c>
      <c r="D600" t="s">
        <v>72</v>
      </c>
      <c r="E600" t="s">
        <v>29</v>
      </c>
      <c r="F600">
        <v>92</v>
      </c>
      <c r="G600">
        <v>14</v>
      </c>
      <c r="H600">
        <v>4</v>
      </c>
      <c r="I600">
        <v>2023</v>
      </c>
      <c r="J600" t="s">
        <v>1872</v>
      </c>
      <c r="K600" t="s">
        <v>1549</v>
      </c>
      <c r="L600" t="s">
        <v>128</v>
      </c>
      <c r="M600" t="s">
        <v>270</v>
      </c>
      <c r="N600" t="s">
        <v>130</v>
      </c>
      <c r="O600" t="s">
        <v>33</v>
      </c>
      <c r="P600" t="s">
        <v>259</v>
      </c>
      <c r="Q600" t="s">
        <v>260</v>
      </c>
      <c r="R600">
        <v>1</v>
      </c>
      <c r="S600">
        <v>10995</v>
      </c>
      <c r="T600">
        <v>5498</v>
      </c>
      <c r="U600">
        <v>0</v>
      </c>
      <c r="V600">
        <v>5497</v>
      </c>
      <c r="W600" t="s">
        <v>566</v>
      </c>
      <c r="X600" t="s">
        <v>75</v>
      </c>
      <c r="Y600" t="s">
        <v>37</v>
      </c>
      <c r="Z600">
        <v>2954.4045762711867</v>
      </c>
      <c r="AA600" t="s">
        <v>856</v>
      </c>
      <c r="AB600" t="s">
        <v>48</v>
      </c>
      <c r="AC600">
        <v>0</v>
      </c>
      <c r="AD600">
        <v>0</v>
      </c>
      <c r="AE600" t="s">
        <v>48</v>
      </c>
      <c r="AF600" t="s">
        <v>49</v>
      </c>
    </row>
    <row r="601" spans="1:32" x14ac:dyDescent="0.35">
      <c r="A601" t="s">
        <v>585</v>
      </c>
      <c r="B601" t="s">
        <v>586</v>
      </c>
      <c r="C601" t="s">
        <v>587</v>
      </c>
      <c r="D601" t="s">
        <v>72</v>
      </c>
      <c r="E601" t="s">
        <v>29</v>
      </c>
      <c r="F601">
        <v>94</v>
      </c>
      <c r="G601">
        <v>14</v>
      </c>
      <c r="H601">
        <v>4</v>
      </c>
      <c r="I601">
        <v>2023</v>
      </c>
      <c r="J601" t="s">
        <v>1872</v>
      </c>
      <c r="K601" t="s">
        <v>1550</v>
      </c>
      <c r="L601" t="s">
        <v>128</v>
      </c>
      <c r="M601" t="s">
        <v>270</v>
      </c>
      <c r="N601" t="s">
        <v>130</v>
      </c>
      <c r="O601" t="s">
        <v>33</v>
      </c>
      <c r="P601" t="s">
        <v>1551</v>
      </c>
      <c r="Q601" t="s">
        <v>74</v>
      </c>
      <c r="R601">
        <v>1</v>
      </c>
      <c r="S601">
        <v>10995</v>
      </c>
      <c r="T601">
        <v>7696</v>
      </c>
      <c r="U601">
        <v>0</v>
      </c>
      <c r="V601">
        <v>3299</v>
      </c>
      <c r="W601" t="s">
        <v>566</v>
      </c>
      <c r="X601" t="s">
        <v>75</v>
      </c>
      <c r="Y601" t="s">
        <v>37</v>
      </c>
      <c r="Z601">
        <v>1773.0727118644068</v>
      </c>
      <c r="AA601" t="s">
        <v>856</v>
      </c>
      <c r="AB601" t="s">
        <v>48</v>
      </c>
      <c r="AC601">
        <v>0</v>
      </c>
      <c r="AD601">
        <v>0</v>
      </c>
      <c r="AE601" t="s">
        <v>48</v>
      </c>
      <c r="AF601" t="s">
        <v>49</v>
      </c>
    </row>
    <row r="602" spans="1:32" x14ac:dyDescent="0.35">
      <c r="A602" t="s">
        <v>585</v>
      </c>
      <c r="B602" t="s">
        <v>586</v>
      </c>
      <c r="C602" t="s">
        <v>587</v>
      </c>
      <c r="D602" t="s">
        <v>72</v>
      </c>
      <c r="E602" t="s">
        <v>29</v>
      </c>
      <c r="F602">
        <v>99</v>
      </c>
      <c r="G602">
        <v>14</v>
      </c>
      <c r="H602">
        <v>4</v>
      </c>
      <c r="I602">
        <v>2023</v>
      </c>
      <c r="J602" t="s">
        <v>1872</v>
      </c>
      <c r="K602" t="s">
        <v>1552</v>
      </c>
      <c r="L602" t="s">
        <v>128</v>
      </c>
      <c r="M602" t="s">
        <v>270</v>
      </c>
      <c r="N602" t="s">
        <v>130</v>
      </c>
      <c r="O602" t="s">
        <v>33</v>
      </c>
      <c r="P602" t="s">
        <v>331</v>
      </c>
      <c r="Q602" t="s">
        <v>331</v>
      </c>
      <c r="R602">
        <v>1</v>
      </c>
      <c r="S602">
        <v>10995</v>
      </c>
      <c r="T602">
        <v>6597</v>
      </c>
      <c r="U602">
        <v>0</v>
      </c>
      <c r="V602">
        <v>4398</v>
      </c>
      <c r="W602" t="s">
        <v>566</v>
      </c>
      <c r="X602" t="s">
        <v>75</v>
      </c>
      <c r="Y602" t="s">
        <v>37</v>
      </c>
      <c r="Z602">
        <v>2363.7386440677965</v>
      </c>
      <c r="AA602" t="s">
        <v>856</v>
      </c>
      <c r="AB602" t="s">
        <v>48</v>
      </c>
      <c r="AC602">
        <v>0</v>
      </c>
      <c r="AD602">
        <v>0</v>
      </c>
      <c r="AE602" t="s">
        <v>48</v>
      </c>
      <c r="AF602" t="s">
        <v>49</v>
      </c>
    </row>
    <row r="603" spans="1:32" x14ac:dyDescent="0.35">
      <c r="A603" t="s">
        <v>575</v>
      </c>
      <c r="B603" t="s">
        <v>576</v>
      </c>
      <c r="C603" t="s">
        <v>577</v>
      </c>
      <c r="D603" t="s">
        <v>72</v>
      </c>
      <c r="E603" t="s">
        <v>29</v>
      </c>
      <c r="F603">
        <v>249</v>
      </c>
      <c r="G603">
        <v>14</v>
      </c>
      <c r="H603">
        <v>4</v>
      </c>
      <c r="I603">
        <v>2023</v>
      </c>
      <c r="J603" t="s">
        <v>1872</v>
      </c>
      <c r="K603" t="s">
        <v>1553</v>
      </c>
      <c r="L603" t="s">
        <v>128</v>
      </c>
      <c r="M603" t="s">
        <v>270</v>
      </c>
      <c r="N603" t="s">
        <v>130</v>
      </c>
      <c r="O603" t="s">
        <v>33</v>
      </c>
      <c r="P603" t="s">
        <v>281</v>
      </c>
      <c r="Q603" t="s">
        <v>282</v>
      </c>
      <c r="R603">
        <v>1</v>
      </c>
      <c r="S603">
        <v>10995</v>
      </c>
      <c r="T603">
        <v>6597</v>
      </c>
      <c r="U603">
        <v>0</v>
      </c>
      <c r="V603">
        <v>4398</v>
      </c>
      <c r="W603" t="s">
        <v>566</v>
      </c>
      <c r="X603" t="s">
        <v>75</v>
      </c>
      <c r="Y603" t="s">
        <v>37</v>
      </c>
      <c r="Z603">
        <v>2363.7386440677965</v>
      </c>
      <c r="AA603" t="s">
        <v>856</v>
      </c>
      <c r="AB603" t="s">
        <v>48</v>
      </c>
      <c r="AC603">
        <v>0</v>
      </c>
      <c r="AD603">
        <v>0</v>
      </c>
      <c r="AE603" t="s">
        <v>48</v>
      </c>
      <c r="AF603" t="s">
        <v>49</v>
      </c>
    </row>
    <row r="604" spans="1:32" x14ac:dyDescent="0.35">
      <c r="A604" t="s">
        <v>113</v>
      </c>
      <c r="B604" t="s">
        <v>114</v>
      </c>
      <c r="C604" t="s">
        <v>115</v>
      </c>
      <c r="D604" t="s">
        <v>72</v>
      </c>
      <c r="E604" t="s">
        <v>29</v>
      </c>
      <c r="F604">
        <v>71</v>
      </c>
      <c r="G604">
        <v>14</v>
      </c>
      <c r="H604">
        <v>4</v>
      </c>
      <c r="I604">
        <v>2023</v>
      </c>
      <c r="J604" t="s">
        <v>1872</v>
      </c>
      <c r="K604" t="s">
        <v>1554</v>
      </c>
      <c r="L604" t="s">
        <v>128</v>
      </c>
      <c r="M604" t="s">
        <v>270</v>
      </c>
      <c r="N604" t="s">
        <v>130</v>
      </c>
      <c r="O604" t="s">
        <v>33</v>
      </c>
      <c r="P604" t="s">
        <v>331</v>
      </c>
      <c r="Q604" t="s">
        <v>331</v>
      </c>
      <c r="R604">
        <v>1</v>
      </c>
      <c r="S604">
        <v>10995</v>
      </c>
      <c r="T604">
        <v>6597</v>
      </c>
      <c r="U604">
        <v>0</v>
      </c>
      <c r="V604">
        <v>4398</v>
      </c>
      <c r="W604" t="s">
        <v>35</v>
      </c>
      <c r="X604" t="s">
        <v>75</v>
      </c>
      <c r="Y604" t="s">
        <v>37</v>
      </c>
      <c r="Z604">
        <v>2363.7386440677965</v>
      </c>
      <c r="AA604" t="s">
        <v>856</v>
      </c>
      <c r="AB604" t="s">
        <v>48</v>
      </c>
      <c r="AC604">
        <v>0</v>
      </c>
      <c r="AD604">
        <v>0</v>
      </c>
      <c r="AE604" t="s">
        <v>48</v>
      </c>
      <c r="AF604" t="s">
        <v>49</v>
      </c>
    </row>
    <row r="605" spans="1:32" x14ac:dyDescent="0.35">
      <c r="A605" t="s">
        <v>704</v>
      </c>
      <c r="B605" t="s">
        <v>705</v>
      </c>
      <c r="C605" t="s">
        <v>706</v>
      </c>
      <c r="D605" t="s">
        <v>44</v>
      </c>
      <c r="E605" t="s">
        <v>29</v>
      </c>
      <c r="F605">
        <v>81</v>
      </c>
      <c r="G605">
        <v>15</v>
      </c>
      <c r="H605">
        <v>4</v>
      </c>
      <c r="I605">
        <v>2023</v>
      </c>
      <c r="J605" t="s">
        <v>1892</v>
      </c>
      <c r="K605" t="s">
        <v>1555</v>
      </c>
      <c r="L605" t="s">
        <v>128</v>
      </c>
      <c r="M605" t="s">
        <v>270</v>
      </c>
      <c r="N605" t="s">
        <v>130</v>
      </c>
      <c r="O605" t="s">
        <v>33</v>
      </c>
      <c r="P605" t="s">
        <v>1556</v>
      </c>
      <c r="Q605" t="s">
        <v>1556</v>
      </c>
      <c r="R605">
        <v>1</v>
      </c>
      <c r="S605">
        <v>10995</v>
      </c>
      <c r="T605">
        <v>4398</v>
      </c>
      <c r="U605">
        <v>0</v>
      </c>
      <c r="V605">
        <v>6597</v>
      </c>
      <c r="W605" t="s">
        <v>566</v>
      </c>
      <c r="X605" t="s">
        <v>55</v>
      </c>
      <c r="Y605" t="s">
        <v>37</v>
      </c>
      <c r="Z605">
        <v>3545.6079661016952</v>
      </c>
      <c r="AA605" t="s">
        <v>724</v>
      </c>
      <c r="AB605" t="s">
        <v>48</v>
      </c>
      <c r="AC605">
        <v>0</v>
      </c>
      <c r="AD605">
        <v>0</v>
      </c>
      <c r="AE605" t="s">
        <v>48</v>
      </c>
      <c r="AF605" t="s">
        <v>49</v>
      </c>
    </row>
    <row r="606" spans="1:32" x14ac:dyDescent="0.35">
      <c r="A606" t="s">
        <v>575</v>
      </c>
      <c r="B606" t="s">
        <v>576</v>
      </c>
      <c r="C606" t="s">
        <v>577</v>
      </c>
      <c r="D606" t="s">
        <v>50</v>
      </c>
      <c r="E606" t="s">
        <v>29</v>
      </c>
      <c r="F606">
        <v>291</v>
      </c>
      <c r="G606">
        <v>15</v>
      </c>
      <c r="H606">
        <v>4</v>
      </c>
      <c r="I606">
        <v>2023</v>
      </c>
      <c r="J606" t="s">
        <v>1892</v>
      </c>
      <c r="K606" t="s">
        <v>1557</v>
      </c>
      <c r="L606" t="s">
        <v>128</v>
      </c>
      <c r="M606" t="s">
        <v>270</v>
      </c>
      <c r="N606" t="s">
        <v>130</v>
      </c>
      <c r="O606" t="s">
        <v>33</v>
      </c>
      <c r="P606" t="s">
        <v>1558</v>
      </c>
      <c r="Q606" t="s">
        <v>1558</v>
      </c>
      <c r="R606">
        <v>1</v>
      </c>
      <c r="S606">
        <v>10995</v>
      </c>
      <c r="T606">
        <v>3298</v>
      </c>
      <c r="U606">
        <v>0</v>
      </c>
      <c r="V606">
        <v>7697</v>
      </c>
      <c r="W606" t="s">
        <v>566</v>
      </c>
      <c r="X606" t="s">
        <v>53</v>
      </c>
      <c r="Y606" t="s">
        <v>37</v>
      </c>
      <c r="Z606">
        <v>4136.8113559322037</v>
      </c>
      <c r="AA606" t="s">
        <v>722</v>
      </c>
      <c r="AB606" t="s">
        <v>48</v>
      </c>
      <c r="AC606">
        <v>0</v>
      </c>
      <c r="AD606">
        <v>0</v>
      </c>
      <c r="AE606" t="s">
        <v>48</v>
      </c>
      <c r="AF606" t="s">
        <v>49</v>
      </c>
    </row>
    <row r="607" spans="1:32" x14ac:dyDescent="0.35">
      <c r="A607" t="s">
        <v>668</v>
      </c>
      <c r="B607" t="s">
        <v>669</v>
      </c>
      <c r="C607" t="s">
        <v>670</v>
      </c>
      <c r="D607" t="s">
        <v>72</v>
      </c>
      <c r="E607" t="s">
        <v>29</v>
      </c>
      <c r="F607">
        <v>89</v>
      </c>
      <c r="G607">
        <v>16</v>
      </c>
      <c r="H607">
        <v>4</v>
      </c>
      <c r="I607">
        <v>2023</v>
      </c>
      <c r="J607" t="s">
        <v>1876</v>
      </c>
      <c r="K607" t="s">
        <v>1559</v>
      </c>
      <c r="L607" t="s">
        <v>128</v>
      </c>
      <c r="M607" t="s">
        <v>408</v>
      </c>
      <c r="N607" t="s">
        <v>130</v>
      </c>
      <c r="O607" t="s">
        <v>33</v>
      </c>
      <c r="P607" t="s">
        <v>411</v>
      </c>
      <c r="Q607" t="s">
        <v>412</v>
      </c>
      <c r="R607">
        <v>1</v>
      </c>
      <c r="S607">
        <v>10995</v>
      </c>
      <c r="T607">
        <v>2199</v>
      </c>
      <c r="U607">
        <v>0</v>
      </c>
      <c r="V607">
        <v>8796</v>
      </c>
      <c r="W607" t="s">
        <v>566</v>
      </c>
      <c r="X607" t="s">
        <v>75</v>
      </c>
      <c r="Y607" t="s">
        <v>37</v>
      </c>
      <c r="Z607">
        <v>4727.477288135593</v>
      </c>
      <c r="AA607" t="s">
        <v>856</v>
      </c>
      <c r="AB607" t="s">
        <v>48</v>
      </c>
      <c r="AC607">
        <v>8796</v>
      </c>
      <c r="AD607">
        <v>0</v>
      </c>
      <c r="AE607" t="s">
        <v>48</v>
      </c>
      <c r="AF607" t="s">
        <v>49</v>
      </c>
    </row>
    <row r="608" spans="1:32" x14ac:dyDescent="0.35">
      <c r="A608" t="s">
        <v>561</v>
      </c>
      <c r="B608" t="s">
        <v>562</v>
      </c>
      <c r="C608" t="s">
        <v>563</v>
      </c>
      <c r="D608" t="s">
        <v>72</v>
      </c>
      <c r="E608" t="s">
        <v>29</v>
      </c>
      <c r="F608">
        <v>107</v>
      </c>
      <c r="G608">
        <v>16</v>
      </c>
      <c r="H608">
        <v>4</v>
      </c>
      <c r="I608">
        <v>2023</v>
      </c>
      <c r="J608" t="s">
        <v>1876</v>
      </c>
      <c r="K608" t="s">
        <v>1560</v>
      </c>
      <c r="L608" t="s">
        <v>128</v>
      </c>
      <c r="M608" t="s">
        <v>408</v>
      </c>
      <c r="N608" t="s">
        <v>130</v>
      </c>
      <c r="O608" t="s">
        <v>33</v>
      </c>
      <c r="P608" t="s">
        <v>88</v>
      </c>
      <c r="Q608" t="s">
        <v>89</v>
      </c>
      <c r="R608">
        <v>1</v>
      </c>
      <c r="S608">
        <v>10995</v>
      </c>
      <c r="T608">
        <v>2199</v>
      </c>
      <c r="U608">
        <v>0</v>
      </c>
      <c r="V608">
        <v>8796</v>
      </c>
      <c r="W608" t="s">
        <v>566</v>
      </c>
      <c r="X608" t="s">
        <v>75</v>
      </c>
      <c r="Y608" t="s">
        <v>37</v>
      </c>
      <c r="Z608">
        <v>4727.477288135593</v>
      </c>
      <c r="AA608" t="s">
        <v>856</v>
      </c>
      <c r="AB608" t="s">
        <v>48</v>
      </c>
      <c r="AC608">
        <v>8796</v>
      </c>
      <c r="AD608">
        <v>0</v>
      </c>
      <c r="AE608" t="s">
        <v>48</v>
      </c>
      <c r="AF608" t="s">
        <v>49</v>
      </c>
    </row>
    <row r="609" spans="1:32" x14ac:dyDescent="0.35">
      <c r="A609" t="s">
        <v>561</v>
      </c>
      <c r="B609" t="s">
        <v>562</v>
      </c>
      <c r="C609" t="s">
        <v>563</v>
      </c>
      <c r="D609" t="s">
        <v>72</v>
      </c>
      <c r="E609" t="s">
        <v>29</v>
      </c>
      <c r="F609">
        <v>113</v>
      </c>
      <c r="G609">
        <v>16</v>
      </c>
      <c r="H609">
        <v>4</v>
      </c>
      <c r="I609">
        <v>2023</v>
      </c>
      <c r="J609" t="s">
        <v>1876</v>
      </c>
      <c r="K609" t="s">
        <v>1561</v>
      </c>
      <c r="L609" t="s">
        <v>128</v>
      </c>
      <c r="M609" t="s">
        <v>408</v>
      </c>
      <c r="N609" t="s">
        <v>130</v>
      </c>
      <c r="O609" t="s">
        <v>33</v>
      </c>
      <c r="P609" t="s">
        <v>369</v>
      </c>
      <c r="Q609" t="s">
        <v>370</v>
      </c>
      <c r="R609">
        <v>1</v>
      </c>
      <c r="S609">
        <v>10995</v>
      </c>
      <c r="T609">
        <v>2199</v>
      </c>
      <c r="U609">
        <v>0</v>
      </c>
      <c r="V609">
        <v>8796</v>
      </c>
      <c r="W609" t="s">
        <v>566</v>
      </c>
      <c r="X609" t="s">
        <v>75</v>
      </c>
      <c r="Y609" t="s">
        <v>37</v>
      </c>
      <c r="Z609">
        <v>4727.477288135593</v>
      </c>
      <c r="AA609" t="s">
        <v>856</v>
      </c>
      <c r="AB609" t="s">
        <v>48</v>
      </c>
      <c r="AC609">
        <v>8796</v>
      </c>
      <c r="AD609">
        <v>0</v>
      </c>
      <c r="AE609" t="s">
        <v>48</v>
      </c>
      <c r="AF609" t="s">
        <v>49</v>
      </c>
    </row>
    <row r="610" spans="1:32" x14ac:dyDescent="0.35">
      <c r="A610" t="s">
        <v>113</v>
      </c>
      <c r="B610" t="s">
        <v>114</v>
      </c>
      <c r="C610" t="s">
        <v>115</v>
      </c>
      <c r="D610" t="s">
        <v>72</v>
      </c>
      <c r="E610" t="s">
        <v>29</v>
      </c>
      <c r="F610">
        <v>96</v>
      </c>
      <c r="G610">
        <v>16</v>
      </c>
      <c r="H610">
        <v>4</v>
      </c>
      <c r="I610">
        <v>2023</v>
      </c>
      <c r="J610" t="s">
        <v>1876</v>
      </c>
      <c r="K610" t="s">
        <v>1562</v>
      </c>
      <c r="L610" t="s">
        <v>128</v>
      </c>
      <c r="M610" t="s">
        <v>408</v>
      </c>
      <c r="N610" t="s">
        <v>130</v>
      </c>
      <c r="O610" t="s">
        <v>33</v>
      </c>
      <c r="P610" t="s">
        <v>411</v>
      </c>
      <c r="Q610" t="s">
        <v>412</v>
      </c>
      <c r="R610">
        <v>1</v>
      </c>
      <c r="S610">
        <v>10995</v>
      </c>
      <c r="T610">
        <v>2199</v>
      </c>
      <c r="U610">
        <v>0</v>
      </c>
      <c r="V610">
        <v>8796</v>
      </c>
      <c r="W610" t="s">
        <v>35</v>
      </c>
      <c r="X610" t="s">
        <v>75</v>
      </c>
      <c r="Y610" t="s">
        <v>37</v>
      </c>
      <c r="Z610">
        <v>4727.477288135593</v>
      </c>
      <c r="AA610" t="s">
        <v>856</v>
      </c>
      <c r="AB610" t="s">
        <v>48</v>
      </c>
      <c r="AC610">
        <v>8796</v>
      </c>
      <c r="AD610">
        <v>0</v>
      </c>
      <c r="AE610" t="s">
        <v>48</v>
      </c>
      <c r="AF610" t="s">
        <v>49</v>
      </c>
    </row>
    <row r="611" spans="1:32" x14ac:dyDescent="0.35">
      <c r="A611" t="s">
        <v>25</v>
      </c>
      <c r="B611" t="s">
        <v>26</v>
      </c>
      <c r="C611" t="s">
        <v>27</v>
      </c>
      <c r="D611" t="s">
        <v>72</v>
      </c>
      <c r="E611" t="s">
        <v>29</v>
      </c>
      <c r="F611">
        <v>193</v>
      </c>
      <c r="G611">
        <v>16</v>
      </c>
      <c r="H611">
        <v>4</v>
      </c>
      <c r="I611">
        <v>2023</v>
      </c>
      <c r="J611" t="s">
        <v>1876</v>
      </c>
      <c r="K611" t="s">
        <v>1532</v>
      </c>
      <c r="L611" t="s">
        <v>128</v>
      </c>
      <c r="M611" t="s">
        <v>408</v>
      </c>
      <c r="N611" t="s">
        <v>130</v>
      </c>
      <c r="O611" t="s">
        <v>33</v>
      </c>
      <c r="P611" t="s">
        <v>233</v>
      </c>
      <c r="Q611" t="s">
        <v>234</v>
      </c>
      <c r="R611">
        <v>1</v>
      </c>
      <c r="S611">
        <v>10995</v>
      </c>
      <c r="T611">
        <v>7696</v>
      </c>
      <c r="U611">
        <v>0</v>
      </c>
      <c r="V611">
        <v>3299</v>
      </c>
      <c r="W611" t="s">
        <v>35</v>
      </c>
      <c r="X611" t="s">
        <v>75</v>
      </c>
      <c r="Y611" t="s">
        <v>37</v>
      </c>
      <c r="Z611">
        <v>1773.0727118644068</v>
      </c>
      <c r="AA611" t="s">
        <v>856</v>
      </c>
      <c r="AB611" t="s">
        <v>48</v>
      </c>
      <c r="AC611">
        <v>0</v>
      </c>
      <c r="AD611">
        <v>0</v>
      </c>
      <c r="AE611" t="s">
        <v>48</v>
      </c>
      <c r="AF611" t="s">
        <v>49</v>
      </c>
    </row>
    <row r="612" spans="1:32" x14ac:dyDescent="0.35">
      <c r="A612" t="s">
        <v>97</v>
      </c>
      <c r="B612" t="s">
        <v>98</v>
      </c>
      <c r="C612" t="s">
        <v>99</v>
      </c>
      <c r="D612" t="s">
        <v>72</v>
      </c>
      <c r="E612" t="s">
        <v>29</v>
      </c>
      <c r="F612">
        <v>71</v>
      </c>
      <c r="G612">
        <v>16</v>
      </c>
      <c r="H612">
        <v>4</v>
      </c>
      <c r="I612">
        <v>2023</v>
      </c>
      <c r="J612" t="s">
        <v>1876</v>
      </c>
      <c r="K612" t="s">
        <v>1563</v>
      </c>
      <c r="L612" t="s">
        <v>128</v>
      </c>
      <c r="M612" t="s">
        <v>408</v>
      </c>
      <c r="N612" t="s">
        <v>130</v>
      </c>
      <c r="O612" t="s">
        <v>33</v>
      </c>
      <c r="P612" t="s">
        <v>281</v>
      </c>
      <c r="Q612" t="s">
        <v>282</v>
      </c>
      <c r="R612">
        <v>1</v>
      </c>
      <c r="S612">
        <v>10995</v>
      </c>
      <c r="T612">
        <v>6597</v>
      </c>
      <c r="U612">
        <v>0</v>
      </c>
      <c r="V612">
        <v>4398</v>
      </c>
      <c r="W612" t="s">
        <v>35</v>
      </c>
      <c r="X612" t="s">
        <v>75</v>
      </c>
      <c r="Y612" t="s">
        <v>37</v>
      </c>
      <c r="Z612">
        <v>2363.7386440677965</v>
      </c>
      <c r="AA612" t="s">
        <v>856</v>
      </c>
      <c r="AB612" t="s">
        <v>48</v>
      </c>
      <c r="AC612">
        <v>0</v>
      </c>
      <c r="AD612">
        <v>0</v>
      </c>
      <c r="AE612" t="s">
        <v>48</v>
      </c>
      <c r="AF612" t="s">
        <v>49</v>
      </c>
    </row>
    <row r="613" spans="1:32" x14ac:dyDescent="0.35">
      <c r="A613" t="s">
        <v>714</v>
      </c>
      <c r="B613" t="s">
        <v>715</v>
      </c>
      <c r="C613" t="s">
        <v>716</v>
      </c>
      <c r="D613" t="s">
        <v>72</v>
      </c>
      <c r="E613" t="s">
        <v>29</v>
      </c>
      <c r="F613">
        <v>110</v>
      </c>
      <c r="G613">
        <v>17</v>
      </c>
      <c r="H613">
        <v>4</v>
      </c>
      <c r="I613">
        <v>2023</v>
      </c>
      <c r="J613" t="s">
        <v>1871</v>
      </c>
      <c r="K613" t="s">
        <v>1564</v>
      </c>
      <c r="L613" t="s">
        <v>128</v>
      </c>
      <c r="M613" t="s">
        <v>408</v>
      </c>
      <c r="N613" t="s">
        <v>130</v>
      </c>
      <c r="O613" t="s">
        <v>33</v>
      </c>
      <c r="P613" t="s">
        <v>369</v>
      </c>
      <c r="Q613" t="s">
        <v>370</v>
      </c>
      <c r="R613">
        <v>1</v>
      </c>
      <c r="S613">
        <v>10995</v>
      </c>
      <c r="T613">
        <v>2199</v>
      </c>
      <c r="U613">
        <v>0</v>
      </c>
      <c r="V613">
        <v>8796</v>
      </c>
      <c r="W613" t="s">
        <v>566</v>
      </c>
      <c r="X613" t="s">
        <v>75</v>
      </c>
      <c r="Y613" t="s">
        <v>37</v>
      </c>
      <c r="Z613">
        <v>4727.477288135593</v>
      </c>
      <c r="AA613" t="s">
        <v>856</v>
      </c>
      <c r="AB613" t="s">
        <v>48</v>
      </c>
      <c r="AC613">
        <v>8796</v>
      </c>
      <c r="AD613">
        <v>0</v>
      </c>
      <c r="AE613" t="s">
        <v>48</v>
      </c>
      <c r="AF613" t="s">
        <v>49</v>
      </c>
    </row>
    <row r="614" spans="1:32" x14ac:dyDescent="0.35">
      <c r="A614" t="s">
        <v>575</v>
      </c>
      <c r="B614" t="s">
        <v>576</v>
      </c>
      <c r="C614" t="s">
        <v>577</v>
      </c>
      <c r="D614" t="s">
        <v>72</v>
      </c>
      <c r="E614" t="s">
        <v>29</v>
      </c>
      <c r="F614">
        <v>371</v>
      </c>
      <c r="G614">
        <v>18</v>
      </c>
      <c r="H614">
        <v>4</v>
      </c>
      <c r="I614">
        <v>2023</v>
      </c>
      <c r="J614" t="s">
        <v>1873</v>
      </c>
      <c r="K614" t="s">
        <v>1565</v>
      </c>
      <c r="L614" t="s">
        <v>128</v>
      </c>
      <c r="M614" t="s">
        <v>408</v>
      </c>
      <c r="N614" t="s">
        <v>130</v>
      </c>
      <c r="O614" t="s">
        <v>33</v>
      </c>
      <c r="P614" t="s">
        <v>347</v>
      </c>
      <c r="Q614" t="s">
        <v>347</v>
      </c>
      <c r="R614">
        <v>1</v>
      </c>
      <c r="S614">
        <v>10995</v>
      </c>
      <c r="T614">
        <v>3298</v>
      </c>
      <c r="U614">
        <v>0</v>
      </c>
      <c r="V614">
        <v>7697</v>
      </c>
      <c r="W614" t="s">
        <v>566</v>
      </c>
      <c r="X614" t="s">
        <v>75</v>
      </c>
      <c r="Y614" t="s">
        <v>37</v>
      </c>
      <c r="Z614">
        <v>4136.8113559322037</v>
      </c>
      <c r="AA614" t="s">
        <v>856</v>
      </c>
      <c r="AB614" t="s">
        <v>48</v>
      </c>
      <c r="AC614">
        <v>7696.4999999999991</v>
      </c>
      <c r="AD614">
        <v>0</v>
      </c>
      <c r="AE614" t="s">
        <v>48</v>
      </c>
      <c r="AF614" t="s">
        <v>49</v>
      </c>
    </row>
    <row r="615" spans="1:32" x14ac:dyDescent="0.35">
      <c r="A615" t="s">
        <v>113</v>
      </c>
      <c r="B615" t="s">
        <v>114</v>
      </c>
      <c r="C615" t="s">
        <v>115</v>
      </c>
      <c r="D615" t="s">
        <v>72</v>
      </c>
      <c r="E615" t="s">
        <v>29</v>
      </c>
      <c r="F615">
        <v>111</v>
      </c>
      <c r="G615">
        <v>19</v>
      </c>
      <c r="H615">
        <v>4</v>
      </c>
      <c r="I615">
        <v>2023</v>
      </c>
      <c r="J615" t="s">
        <v>1882</v>
      </c>
      <c r="K615" t="s">
        <v>1566</v>
      </c>
      <c r="L615" t="s">
        <v>128</v>
      </c>
      <c r="M615" t="s">
        <v>408</v>
      </c>
      <c r="N615" t="s">
        <v>130</v>
      </c>
      <c r="O615" t="s">
        <v>33</v>
      </c>
      <c r="P615" t="s">
        <v>460</v>
      </c>
      <c r="Q615" t="s">
        <v>461</v>
      </c>
      <c r="R615">
        <v>1</v>
      </c>
      <c r="S615">
        <v>10995</v>
      </c>
      <c r="T615">
        <v>3298</v>
      </c>
      <c r="U615">
        <v>0</v>
      </c>
      <c r="V615">
        <v>7697</v>
      </c>
      <c r="W615" t="s">
        <v>35</v>
      </c>
      <c r="X615" t="s">
        <v>75</v>
      </c>
      <c r="Y615" t="s">
        <v>37</v>
      </c>
      <c r="Z615">
        <v>4136.8113559322037</v>
      </c>
      <c r="AA615" t="s">
        <v>856</v>
      </c>
      <c r="AB615" t="s">
        <v>48</v>
      </c>
      <c r="AC615">
        <v>7696.4999999999991</v>
      </c>
      <c r="AD615">
        <v>0</v>
      </c>
      <c r="AE615" t="s">
        <v>48</v>
      </c>
      <c r="AF615" t="s">
        <v>49</v>
      </c>
    </row>
    <row r="616" spans="1:32" x14ac:dyDescent="0.35">
      <c r="A616" t="s">
        <v>668</v>
      </c>
      <c r="B616" t="s">
        <v>669</v>
      </c>
      <c r="C616" t="s">
        <v>670</v>
      </c>
      <c r="D616" t="s">
        <v>72</v>
      </c>
      <c r="E616" t="s">
        <v>29</v>
      </c>
      <c r="F616">
        <v>99</v>
      </c>
      <c r="G616">
        <v>19</v>
      </c>
      <c r="H616">
        <v>4</v>
      </c>
      <c r="I616">
        <v>2023</v>
      </c>
      <c r="J616" t="s">
        <v>1882</v>
      </c>
      <c r="K616" t="s">
        <v>1567</v>
      </c>
      <c r="L616" t="s">
        <v>128</v>
      </c>
      <c r="M616" t="s">
        <v>408</v>
      </c>
      <c r="N616" t="s">
        <v>130</v>
      </c>
      <c r="O616" t="s">
        <v>33</v>
      </c>
      <c r="P616" t="s">
        <v>1568</v>
      </c>
      <c r="Q616" t="s">
        <v>1568</v>
      </c>
      <c r="R616">
        <v>1</v>
      </c>
      <c r="S616">
        <v>10995</v>
      </c>
      <c r="T616">
        <v>0</v>
      </c>
      <c r="U616">
        <v>550</v>
      </c>
      <c r="V616">
        <v>10995</v>
      </c>
      <c r="W616" t="s">
        <v>566</v>
      </c>
      <c r="X616" t="s">
        <v>75</v>
      </c>
      <c r="Y616" t="s">
        <v>37</v>
      </c>
      <c r="Z616">
        <v>5909.3466101694921</v>
      </c>
      <c r="AA616" t="s">
        <v>856</v>
      </c>
      <c r="AB616" t="s">
        <v>38</v>
      </c>
      <c r="AC616">
        <v>0</v>
      </c>
      <c r="AD616">
        <v>0</v>
      </c>
      <c r="AE616" t="s">
        <v>38</v>
      </c>
      <c r="AF616" t="s">
        <v>49</v>
      </c>
    </row>
    <row r="617" spans="1:32" x14ac:dyDescent="0.35">
      <c r="A617" t="s">
        <v>97</v>
      </c>
      <c r="B617" t="s">
        <v>98</v>
      </c>
      <c r="C617" t="s">
        <v>99</v>
      </c>
      <c r="D617" t="s">
        <v>72</v>
      </c>
      <c r="E617" t="s">
        <v>29</v>
      </c>
      <c r="F617">
        <v>81</v>
      </c>
      <c r="G617">
        <v>19</v>
      </c>
      <c r="H617">
        <v>4</v>
      </c>
      <c r="I617">
        <v>2023</v>
      </c>
      <c r="J617" t="s">
        <v>1882</v>
      </c>
      <c r="K617" t="s">
        <v>1569</v>
      </c>
      <c r="L617" t="s">
        <v>128</v>
      </c>
      <c r="M617" t="s">
        <v>408</v>
      </c>
      <c r="N617" t="s">
        <v>130</v>
      </c>
      <c r="O617" t="s">
        <v>33</v>
      </c>
      <c r="P617" t="s">
        <v>331</v>
      </c>
      <c r="Q617" t="s">
        <v>331</v>
      </c>
      <c r="R617">
        <v>1</v>
      </c>
      <c r="S617">
        <v>10995</v>
      </c>
      <c r="T617">
        <v>6597</v>
      </c>
      <c r="U617">
        <v>0</v>
      </c>
      <c r="V617">
        <v>4398</v>
      </c>
      <c r="W617" t="s">
        <v>35</v>
      </c>
      <c r="X617" t="s">
        <v>75</v>
      </c>
      <c r="Y617" t="s">
        <v>37</v>
      </c>
      <c r="Z617">
        <v>2363.7386440677965</v>
      </c>
      <c r="AA617" t="s">
        <v>856</v>
      </c>
      <c r="AB617" t="s">
        <v>48</v>
      </c>
      <c r="AC617">
        <v>0</v>
      </c>
      <c r="AD617">
        <v>0</v>
      </c>
      <c r="AE617" t="s">
        <v>48</v>
      </c>
      <c r="AF617" t="s">
        <v>49</v>
      </c>
    </row>
    <row r="618" spans="1:32" x14ac:dyDescent="0.35">
      <c r="A618" t="s">
        <v>568</v>
      </c>
      <c r="B618" t="s">
        <v>569</v>
      </c>
      <c r="C618" t="s">
        <v>570</v>
      </c>
      <c r="D618" t="s">
        <v>44</v>
      </c>
      <c r="E618" t="s">
        <v>29</v>
      </c>
      <c r="F618">
        <v>105</v>
      </c>
      <c r="G618">
        <v>21</v>
      </c>
      <c r="H618">
        <v>4</v>
      </c>
      <c r="I618">
        <v>2023</v>
      </c>
      <c r="J618" t="s">
        <v>1877</v>
      </c>
      <c r="K618" t="s">
        <v>1570</v>
      </c>
      <c r="L618" t="s">
        <v>128</v>
      </c>
      <c r="M618" t="s">
        <v>408</v>
      </c>
      <c r="N618" t="s">
        <v>130</v>
      </c>
      <c r="O618" t="s">
        <v>33</v>
      </c>
      <c r="P618" t="s">
        <v>507</v>
      </c>
      <c r="Q618" t="s">
        <v>508</v>
      </c>
      <c r="R618">
        <v>1</v>
      </c>
      <c r="S618">
        <v>10995</v>
      </c>
      <c r="T618">
        <v>4398</v>
      </c>
      <c r="U618">
        <v>0</v>
      </c>
      <c r="V618">
        <v>6597</v>
      </c>
      <c r="W618" t="s">
        <v>566</v>
      </c>
      <c r="X618" t="s">
        <v>55</v>
      </c>
      <c r="Y618" t="s">
        <v>37</v>
      </c>
      <c r="Z618">
        <v>3545.6079661016952</v>
      </c>
      <c r="AA618" t="s">
        <v>724</v>
      </c>
      <c r="AB618" t="s">
        <v>48</v>
      </c>
      <c r="AC618">
        <v>0</v>
      </c>
      <c r="AD618">
        <v>0</v>
      </c>
      <c r="AE618" t="s">
        <v>48</v>
      </c>
      <c r="AF618" t="s">
        <v>49</v>
      </c>
    </row>
    <row r="619" spans="1:32" x14ac:dyDescent="0.35">
      <c r="A619" t="s">
        <v>668</v>
      </c>
      <c r="B619" t="s">
        <v>669</v>
      </c>
      <c r="C619" t="s">
        <v>670</v>
      </c>
      <c r="D619" t="s">
        <v>72</v>
      </c>
      <c r="E619" t="s">
        <v>29</v>
      </c>
      <c r="F619">
        <v>110</v>
      </c>
      <c r="G619">
        <v>21</v>
      </c>
      <c r="H619">
        <v>4</v>
      </c>
      <c r="I619">
        <v>2023</v>
      </c>
      <c r="J619" t="s">
        <v>1877</v>
      </c>
      <c r="K619" t="s">
        <v>1514</v>
      </c>
      <c r="L619" t="s">
        <v>128</v>
      </c>
      <c r="M619" t="s">
        <v>408</v>
      </c>
      <c r="N619" t="s">
        <v>130</v>
      </c>
      <c r="O619" t="s">
        <v>33</v>
      </c>
      <c r="P619" t="s">
        <v>233</v>
      </c>
      <c r="Q619" t="s">
        <v>234</v>
      </c>
      <c r="R619">
        <v>1</v>
      </c>
      <c r="S619">
        <v>10995</v>
      </c>
      <c r="T619">
        <v>0</v>
      </c>
      <c r="U619">
        <v>7696</v>
      </c>
      <c r="V619">
        <v>10995</v>
      </c>
      <c r="W619" t="s">
        <v>566</v>
      </c>
      <c r="X619" t="s">
        <v>75</v>
      </c>
      <c r="Y619" t="s">
        <v>37</v>
      </c>
      <c r="Z619">
        <v>5909.3466101694921</v>
      </c>
      <c r="AA619" t="s">
        <v>856</v>
      </c>
      <c r="AB619" t="s">
        <v>38</v>
      </c>
      <c r="AC619">
        <v>0</v>
      </c>
      <c r="AD619">
        <v>0</v>
      </c>
      <c r="AE619" t="s">
        <v>38</v>
      </c>
      <c r="AF619" t="s">
        <v>49</v>
      </c>
    </row>
    <row r="620" spans="1:32" x14ac:dyDescent="0.35">
      <c r="A620" t="s">
        <v>585</v>
      </c>
      <c r="B620" t="s">
        <v>586</v>
      </c>
      <c r="C620" t="s">
        <v>587</v>
      </c>
      <c r="D620" t="s">
        <v>72</v>
      </c>
      <c r="E620" t="s">
        <v>29</v>
      </c>
      <c r="F620">
        <v>147</v>
      </c>
      <c r="G620">
        <v>21</v>
      </c>
      <c r="H620">
        <v>4</v>
      </c>
      <c r="I620">
        <v>2023</v>
      </c>
      <c r="J620" t="s">
        <v>1877</v>
      </c>
      <c r="K620" t="s">
        <v>1571</v>
      </c>
      <c r="L620" t="s">
        <v>128</v>
      </c>
      <c r="M620" t="s">
        <v>408</v>
      </c>
      <c r="N620" t="s">
        <v>130</v>
      </c>
      <c r="O620" t="s">
        <v>33</v>
      </c>
      <c r="P620" t="s">
        <v>1527</v>
      </c>
      <c r="Q620" t="s">
        <v>327</v>
      </c>
      <c r="R620">
        <v>1</v>
      </c>
      <c r="S620">
        <v>10995</v>
      </c>
      <c r="T620">
        <v>7696</v>
      </c>
      <c r="U620">
        <v>0</v>
      </c>
      <c r="V620">
        <v>3299</v>
      </c>
      <c r="W620" t="s">
        <v>566</v>
      </c>
      <c r="X620" t="s">
        <v>75</v>
      </c>
      <c r="Y620" t="s">
        <v>37</v>
      </c>
      <c r="Z620">
        <v>1773.0727118644068</v>
      </c>
      <c r="AA620" t="s">
        <v>856</v>
      </c>
      <c r="AB620" t="s">
        <v>48</v>
      </c>
      <c r="AC620">
        <v>0</v>
      </c>
      <c r="AD620">
        <v>0</v>
      </c>
      <c r="AE620" t="s">
        <v>48</v>
      </c>
      <c r="AF620" t="s">
        <v>49</v>
      </c>
    </row>
    <row r="621" spans="1:32" x14ac:dyDescent="0.35">
      <c r="A621" t="s">
        <v>63</v>
      </c>
      <c r="B621" t="s">
        <v>64</v>
      </c>
      <c r="C621" t="s">
        <v>65</v>
      </c>
      <c r="D621" t="s">
        <v>44</v>
      </c>
      <c r="E621" t="s">
        <v>29</v>
      </c>
      <c r="F621">
        <v>159</v>
      </c>
      <c r="G621">
        <v>22</v>
      </c>
      <c r="H621">
        <v>4</v>
      </c>
      <c r="I621">
        <v>2023</v>
      </c>
      <c r="J621" t="s">
        <v>1887</v>
      </c>
      <c r="K621" t="s">
        <v>1572</v>
      </c>
      <c r="L621" t="s">
        <v>128</v>
      </c>
      <c r="M621" t="s">
        <v>408</v>
      </c>
      <c r="N621" t="s">
        <v>130</v>
      </c>
      <c r="O621" t="s">
        <v>33</v>
      </c>
      <c r="P621" t="s">
        <v>494</v>
      </c>
      <c r="Q621" t="s">
        <v>494</v>
      </c>
      <c r="R621">
        <v>1</v>
      </c>
      <c r="S621">
        <v>10995</v>
      </c>
      <c r="T621">
        <v>3298</v>
      </c>
      <c r="U621">
        <v>0</v>
      </c>
      <c r="V621">
        <v>7697</v>
      </c>
      <c r="W621" t="s">
        <v>35</v>
      </c>
      <c r="X621" t="s">
        <v>55</v>
      </c>
      <c r="Y621" t="s">
        <v>37</v>
      </c>
      <c r="Z621">
        <v>4136.8113559322037</v>
      </c>
      <c r="AA621" t="s">
        <v>724</v>
      </c>
      <c r="AB621" t="s">
        <v>48</v>
      </c>
      <c r="AC621">
        <v>7696.4999999999991</v>
      </c>
      <c r="AD621">
        <v>0</v>
      </c>
      <c r="AE621" t="s">
        <v>48</v>
      </c>
      <c r="AF621" t="s">
        <v>49</v>
      </c>
    </row>
    <row r="622" spans="1:32" x14ac:dyDescent="0.35">
      <c r="A622" t="s">
        <v>668</v>
      </c>
      <c r="B622" t="s">
        <v>669</v>
      </c>
      <c r="C622" t="s">
        <v>670</v>
      </c>
      <c r="D622" t="s">
        <v>72</v>
      </c>
      <c r="E622" t="s">
        <v>29</v>
      </c>
      <c r="F622">
        <v>120</v>
      </c>
      <c r="G622">
        <v>22</v>
      </c>
      <c r="H622">
        <v>4</v>
      </c>
      <c r="I622">
        <v>2023</v>
      </c>
      <c r="J622" t="s">
        <v>1887</v>
      </c>
      <c r="K622" t="s">
        <v>1573</v>
      </c>
      <c r="L622" t="s">
        <v>128</v>
      </c>
      <c r="M622" t="s">
        <v>408</v>
      </c>
      <c r="N622" t="s">
        <v>130</v>
      </c>
      <c r="O622" t="s">
        <v>33</v>
      </c>
      <c r="P622" t="s">
        <v>88</v>
      </c>
      <c r="Q622" t="s">
        <v>89</v>
      </c>
      <c r="R622">
        <v>1</v>
      </c>
      <c r="S622">
        <v>10995</v>
      </c>
      <c r="T622">
        <v>2199</v>
      </c>
      <c r="U622">
        <v>0</v>
      </c>
      <c r="V622">
        <v>8796</v>
      </c>
      <c r="W622" t="s">
        <v>566</v>
      </c>
      <c r="X622" t="s">
        <v>75</v>
      </c>
      <c r="Y622" t="s">
        <v>37</v>
      </c>
      <c r="Z622">
        <v>4727.477288135593</v>
      </c>
      <c r="AA622" t="s">
        <v>856</v>
      </c>
      <c r="AB622" t="s">
        <v>48</v>
      </c>
      <c r="AC622">
        <v>8796</v>
      </c>
      <c r="AD622">
        <v>0</v>
      </c>
      <c r="AE622" t="s">
        <v>48</v>
      </c>
      <c r="AF622" t="s">
        <v>49</v>
      </c>
    </row>
    <row r="623" spans="1:32" x14ac:dyDescent="0.35">
      <c r="A623" t="s">
        <v>668</v>
      </c>
      <c r="B623" t="s">
        <v>669</v>
      </c>
      <c r="C623" t="s">
        <v>670</v>
      </c>
      <c r="D623" t="s">
        <v>72</v>
      </c>
      <c r="E623" t="s">
        <v>29</v>
      </c>
      <c r="F623">
        <v>118</v>
      </c>
      <c r="G623">
        <v>22</v>
      </c>
      <c r="H623">
        <v>4</v>
      </c>
      <c r="I623">
        <v>2023</v>
      </c>
      <c r="J623" t="s">
        <v>1887</v>
      </c>
      <c r="K623" t="s">
        <v>1514</v>
      </c>
      <c r="L623" t="s">
        <v>128</v>
      </c>
      <c r="M623" t="s">
        <v>408</v>
      </c>
      <c r="N623" t="s">
        <v>130</v>
      </c>
      <c r="O623" t="s">
        <v>33</v>
      </c>
      <c r="P623" t="s">
        <v>233</v>
      </c>
      <c r="Q623" t="s">
        <v>234</v>
      </c>
      <c r="R623">
        <v>1</v>
      </c>
      <c r="S623">
        <v>10995</v>
      </c>
      <c r="T623">
        <v>7696</v>
      </c>
      <c r="U623">
        <v>0</v>
      </c>
      <c r="V623">
        <v>3299</v>
      </c>
      <c r="W623" t="s">
        <v>566</v>
      </c>
      <c r="X623" t="s">
        <v>75</v>
      </c>
      <c r="Y623" t="s">
        <v>37</v>
      </c>
      <c r="Z623">
        <v>1773.0727118644068</v>
      </c>
      <c r="AA623" t="s">
        <v>856</v>
      </c>
      <c r="AB623" t="s">
        <v>48</v>
      </c>
      <c r="AC623">
        <v>0</v>
      </c>
      <c r="AD623">
        <v>0</v>
      </c>
      <c r="AE623" t="s">
        <v>48</v>
      </c>
      <c r="AF623" t="s">
        <v>49</v>
      </c>
    </row>
    <row r="624" spans="1:32" x14ac:dyDescent="0.35">
      <c r="A624" t="s">
        <v>63</v>
      </c>
      <c r="B624" t="s">
        <v>64</v>
      </c>
      <c r="C624" t="s">
        <v>65</v>
      </c>
      <c r="D624" t="s">
        <v>44</v>
      </c>
      <c r="E624" t="s">
        <v>29</v>
      </c>
      <c r="F624">
        <v>157</v>
      </c>
      <c r="G624">
        <v>22</v>
      </c>
      <c r="H624">
        <v>4</v>
      </c>
      <c r="I624">
        <v>2023</v>
      </c>
      <c r="J624" t="s">
        <v>1887</v>
      </c>
      <c r="K624" t="s">
        <v>1574</v>
      </c>
      <c r="L624" t="s">
        <v>128</v>
      </c>
      <c r="M624" t="s">
        <v>408</v>
      </c>
      <c r="N624" t="s">
        <v>130</v>
      </c>
      <c r="O624" t="s">
        <v>33</v>
      </c>
      <c r="P624" t="s">
        <v>507</v>
      </c>
      <c r="Q624" t="s">
        <v>508</v>
      </c>
      <c r="R624">
        <v>1</v>
      </c>
      <c r="S624">
        <v>10995</v>
      </c>
      <c r="T624">
        <v>3298</v>
      </c>
      <c r="U624">
        <v>0</v>
      </c>
      <c r="V624">
        <v>7697</v>
      </c>
      <c r="W624" t="s">
        <v>35</v>
      </c>
      <c r="X624" t="s">
        <v>55</v>
      </c>
      <c r="Y624" t="s">
        <v>37</v>
      </c>
      <c r="Z624">
        <v>4136.8113559322037</v>
      </c>
      <c r="AA624" t="s">
        <v>724</v>
      </c>
      <c r="AB624" t="s">
        <v>48</v>
      </c>
      <c r="AC624">
        <v>0</v>
      </c>
      <c r="AD624">
        <v>0</v>
      </c>
      <c r="AE624" t="s">
        <v>48</v>
      </c>
      <c r="AF624" t="s">
        <v>49</v>
      </c>
    </row>
    <row r="625" spans="1:32" x14ac:dyDescent="0.35">
      <c r="A625" t="s">
        <v>585</v>
      </c>
      <c r="B625" t="s">
        <v>586</v>
      </c>
      <c r="C625" t="s">
        <v>587</v>
      </c>
      <c r="D625" t="s">
        <v>72</v>
      </c>
      <c r="E625" t="s">
        <v>29</v>
      </c>
      <c r="F625">
        <v>153</v>
      </c>
      <c r="G625">
        <v>22</v>
      </c>
      <c r="H625">
        <v>4</v>
      </c>
      <c r="I625">
        <v>2023</v>
      </c>
      <c r="J625" t="s">
        <v>1887</v>
      </c>
      <c r="K625" t="s">
        <v>1549</v>
      </c>
      <c r="L625" t="s">
        <v>128</v>
      </c>
      <c r="M625" t="s">
        <v>408</v>
      </c>
      <c r="N625" t="s">
        <v>130</v>
      </c>
      <c r="O625" t="s">
        <v>33</v>
      </c>
      <c r="P625" t="s">
        <v>259</v>
      </c>
      <c r="Q625" t="s">
        <v>260</v>
      </c>
      <c r="R625">
        <v>1</v>
      </c>
      <c r="S625">
        <v>10995</v>
      </c>
      <c r="T625">
        <v>5498</v>
      </c>
      <c r="U625">
        <v>0</v>
      </c>
      <c r="V625">
        <v>5497</v>
      </c>
      <c r="W625" t="s">
        <v>566</v>
      </c>
      <c r="X625" t="s">
        <v>75</v>
      </c>
      <c r="Y625" t="s">
        <v>37</v>
      </c>
      <c r="Z625">
        <v>2954.4045762711867</v>
      </c>
      <c r="AA625" t="s">
        <v>856</v>
      </c>
      <c r="AB625" t="s">
        <v>48</v>
      </c>
      <c r="AC625">
        <v>0</v>
      </c>
      <c r="AD625">
        <v>0</v>
      </c>
      <c r="AE625" t="s">
        <v>48</v>
      </c>
      <c r="AF625" t="s">
        <v>49</v>
      </c>
    </row>
    <row r="626" spans="1:32" x14ac:dyDescent="0.35">
      <c r="A626" t="s">
        <v>113</v>
      </c>
      <c r="B626" t="s">
        <v>114</v>
      </c>
      <c r="C626" t="s">
        <v>115</v>
      </c>
      <c r="D626" t="s">
        <v>72</v>
      </c>
      <c r="E626" t="s">
        <v>29</v>
      </c>
      <c r="F626">
        <v>128</v>
      </c>
      <c r="G626">
        <v>22</v>
      </c>
      <c r="H626">
        <v>4</v>
      </c>
      <c r="I626">
        <v>2023</v>
      </c>
      <c r="J626" t="s">
        <v>1887</v>
      </c>
      <c r="K626" t="s">
        <v>1543</v>
      </c>
      <c r="L626" t="s">
        <v>128</v>
      </c>
      <c r="M626" t="s">
        <v>408</v>
      </c>
      <c r="N626" t="s">
        <v>130</v>
      </c>
      <c r="O626" t="s">
        <v>33</v>
      </c>
      <c r="P626" t="s">
        <v>73</v>
      </c>
      <c r="Q626" t="s">
        <v>74</v>
      </c>
      <c r="R626">
        <v>1</v>
      </c>
      <c r="S626">
        <v>10995</v>
      </c>
      <c r="T626">
        <v>7696</v>
      </c>
      <c r="U626">
        <v>0</v>
      </c>
      <c r="V626">
        <v>3299</v>
      </c>
      <c r="W626" t="s">
        <v>35</v>
      </c>
      <c r="X626" t="s">
        <v>75</v>
      </c>
      <c r="Y626" t="s">
        <v>37</v>
      </c>
      <c r="Z626">
        <v>1773.0727118644068</v>
      </c>
      <c r="AA626" t="s">
        <v>856</v>
      </c>
      <c r="AB626" t="s">
        <v>48</v>
      </c>
      <c r="AC626">
        <v>0</v>
      </c>
      <c r="AD626">
        <v>0</v>
      </c>
      <c r="AE626" t="s">
        <v>48</v>
      </c>
      <c r="AF626" t="s">
        <v>49</v>
      </c>
    </row>
    <row r="627" spans="1:32" x14ac:dyDescent="0.35">
      <c r="A627" t="s">
        <v>668</v>
      </c>
      <c r="B627" t="s">
        <v>669</v>
      </c>
      <c r="C627" t="s">
        <v>670</v>
      </c>
      <c r="D627" t="s">
        <v>72</v>
      </c>
      <c r="E627" t="s">
        <v>29</v>
      </c>
      <c r="F627">
        <v>129</v>
      </c>
      <c r="G627">
        <v>23</v>
      </c>
      <c r="H627">
        <v>4</v>
      </c>
      <c r="I627">
        <v>2023</v>
      </c>
      <c r="J627" t="s">
        <v>1874</v>
      </c>
      <c r="K627" t="s">
        <v>1575</v>
      </c>
      <c r="L627" t="s">
        <v>128</v>
      </c>
      <c r="M627" t="s">
        <v>515</v>
      </c>
      <c r="N627" t="s">
        <v>130</v>
      </c>
      <c r="O627" t="s">
        <v>33</v>
      </c>
      <c r="P627" t="s">
        <v>1576</v>
      </c>
      <c r="Q627" t="s">
        <v>1577</v>
      </c>
      <c r="R627">
        <v>1</v>
      </c>
      <c r="S627">
        <v>10995</v>
      </c>
      <c r="T627">
        <v>6597</v>
      </c>
      <c r="U627">
        <v>0</v>
      </c>
      <c r="V627">
        <v>4398</v>
      </c>
      <c r="W627" t="s">
        <v>566</v>
      </c>
      <c r="X627" t="s">
        <v>75</v>
      </c>
      <c r="Y627" t="s">
        <v>37</v>
      </c>
      <c r="Z627">
        <v>2363.7386440677965</v>
      </c>
      <c r="AA627" t="s">
        <v>856</v>
      </c>
      <c r="AB627" t="s">
        <v>48</v>
      </c>
      <c r="AC627">
        <v>0</v>
      </c>
      <c r="AD627">
        <v>0</v>
      </c>
      <c r="AE627" t="s">
        <v>48</v>
      </c>
      <c r="AF627" t="s">
        <v>49</v>
      </c>
    </row>
    <row r="628" spans="1:32" x14ac:dyDescent="0.35">
      <c r="A628" t="s">
        <v>714</v>
      </c>
      <c r="B628" t="s">
        <v>715</v>
      </c>
      <c r="C628" t="s">
        <v>716</v>
      </c>
      <c r="D628" t="s">
        <v>72</v>
      </c>
      <c r="E628" t="s">
        <v>29</v>
      </c>
      <c r="F628">
        <v>141</v>
      </c>
      <c r="G628">
        <v>23</v>
      </c>
      <c r="H628">
        <v>4</v>
      </c>
      <c r="I628">
        <v>2023</v>
      </c>
      <c r="J628" t="s">
        <v>1874</v>
      </c>
      <c r="K628" t="s">
        <v>1578</v>
      </c>
      <c r="L628" t="s">
        <v>128</v>
      </c>
      <c r="M628" t="s">
        <v>515</v>
      </c>
      <c r="N628" t="s">
        <v>130</v>
      </c>
      <c r="O628" t="s">
        <v>33</v>
      </c>
      <c r="P628" t="s">
        <v>327</v>
      </c>
      <c r="Q628" t="s">
        <v>327</v>
      </c>
      <c r="R628">
        <v>1</v>
      </c>
      <c r="S628">
        <v>10995</v>
      </c>
      <c r="T628">
        <v>7696</v>
      </c>
      <c r="U628">
        <v>0</v>
      </c>
      <c r="V628">
        <v>3299</v>
      </c>
      <c r="W628" t="s">
        <v>566</v>
      </c>
      <c r="X628" t="s">
        <v>75</v>
      </c>
      <c r="Y628" t="s">
        <v>37</v>
      </c>
      <c r="Z628">
        <v>1773.0727118644068</v>
      </c>
      <c r="AA628" t="s">
        <v>856</v>
      </c>
      <c r="AB628" t="s">
        <v>48</v>
      </c>
      <c r="AC628">
        <v>0</v>
      </c>
      <c r="AD628">
        <v>0</v>
      </c>
      <c r="AE628" t="s">
        <v>48</v>
      </c>
      <c r="AF628" t="s">
        <v>49</v>
      </c>
    </row>
    <row r="629" spans="1:32" x14ac:dyDescent="0.35">
      <c r="A629" t="s">
        <v>575</v>
      </c>
      <c r="B629" t="s">
        <v>576</v>
      </c>
      <c r="C629" t="s">
        <v>577</v>
      </c>
      <c r="D629" t="s">
        <v>72</v>
      </c>
      <c r="E629" t="s">
        <v>29</v>
      </c>
      <c r="F629">
        <v>449</v>
      </c>
      <c r="G629">
        <v>23</v>
      </c>
      <c r="H629">
        <v>4</v>
      </c>
      <c r="I629">
        <v>2023</v>
      </c>
      <c r="J629" t="s">
        <v>1874</v>
      </c>
      <c r="K629" t="s">
        <v>1579</v>
      </c>
      <c r="L629" t="s">
        <v>128</v>
      </c>
      <c r="M629" t="s">
        <v>515</v>
      </c>
      <c r="N629" t="s">
        <v>130</v>
      </c>
      <c r="O629" t="s">
        <v>33</v>
      </c>
      <c r="P629" t="s">
        <v>73</v>
      </c>
      <c r="Q629" t="s">
        <v>74</v>
      </c>
      <c r="R629">
        <v>1</v>
      </c>
      <c r="S629">
        <v>10995</v>
      </c>
      <c r="T629">
        <v>7696</v>
      </c>
      <c r="U629">
        <v>0</v>
      </c>
      <c r="V629">
        <v>3299</v>
      </c>
      <c r="W629" t="s">
        <v>566</v>
      </c>
      <c r="X629" t="s">
        <v>75</v>
      </c>
      <c r="Y629" t="s">
        <v>37</v>
      </c>
      <c r="Z629">
        <v>1773.0727118644068</v>
      </c>
      <c r="AA629" t="s">
        <v>856</v>
      </c>
      <c r="AB629" t="s">
        <v>48</v>
      </c>
      <c r="AC629">
        <v>0</v>
      </c>
      <c r="AD629">
        <v>0</v>
      </c>
      <c r="AE629" t="s">
        <v>48</v>
      </c>
      <c r="AF629" t="s">
        <v>49</v>
      </c>
    </row>
    <row r="630" spans="1:32" x14ac:dyDescent="0.35">
      <c r="A630" t="s">
        <v>714</v>
      </c>
      <c r="B630" t="s">
        <v>715</v>
      </c>
      <c r="C630" t="s">
        <v>716</v>
      </c>
      <c r="D630" t="s">
        <v>44</v>
      </c>
      <c r="E630" t="s">
        <v>29</v>
      </c>
      <c r="F630">
        <v>26</v>
      </c>
      <c r="G630">
        <v>4</v>
      </c>
      <c r="H630">
        <v>4</v>
      </c>
      <c r="I630">
        <v>2023</v>
      </c>
      <c r="J630" t="s">
        <v>1889</v>
      </c>
      <c r="K630" t="s">
        <v>1591</v>
      </c>
      <c r="L630" t="s">
        <v>128</v>
      </c>
      <c r="M630" t="s">
        <v>129</v>
      </c>
      <c r="N630" t="s">
        <v>130</v>
      </c>
      <c r="O630" t="s">
        <v>33</v>
      </c>
      <c r="P630" t="s">
        <v>119</v>
      </c>
      <c r="Q630" t="s">
        <v>120</v>
      </c>
      <c r="R630">
        <v>1</v>
      </c>
      <c r="S630">
        <v>9995</v>
      </c>
      <c r="T630">
        <v>0</v>
      </c>
      <c r="U630">
        <v>0</v>
      </c>
      <c r="V630">
        <v>9995</v>
      </c>
      <c r="W630" t="s">
        <v>566</v>
      </c>
      <c r="X630" t="s">
        <v>47</v>
      </c>
      <c r="Y630" t="s">
        <v>37</v>
      </c>
      <c r="Z630">
        <v>5371.8889830508479</v>
      </c>
      <c r="AA630" t="s">
        <v>847</v>
      </c>
      <c r="AB630" t="s">
        <v>38</v>
      </c>
      <c r="AC630">
        <v>0</v>
      </c>
      <c r="AD630">
        <v>0</v>
      </c>
      <c r="AE630" t="s">
        <v>38</v>
      </c>
      <c r="AF630" t="s">
        <v>49</v>
      </c>
    </row>
    <row r="631" spans="1:32" x14ac:dyDescent="0.35">
      <c r="A631" t="s">
        <v>113</v>
      </c>
      <c r="B631" t="s">
        <v>114</v>
      </c>
      <c r="C631" t="s">
        <v>115</v>
      </c>
      <c r="D631" t="s">
        <v>44</v>
      </c>
      <c r="E631" t="s">
        <v>29</v>
      </c>
      <c r="F631">
        <v>17</v>
      </c>
      <c r="G631">
        <v>4</v>
      </c>
      <c r="H631">
        <v>4</v>
      </c>
      <c r="I631">
        <v>2023</v>
      </c>
      <c r="J631" t="s">
        <v>1889</v>
      </c>
      <c r="K631" t="s">
        <v>1592</v>
      </c>
      <c r="L631" t="s">
        <v>128</v>
      </c>
      <c r="M631" t="s">
        <v>129</v>
      </c>
      <c r="N631" t="s">
        <v>130</v>
      </c>
      <c r="O631" t="s">
        <v>33</v>
      </c>
      <c r="P631" t="s">
        <v>175</v>
      </c>
      <c r="Q631" t="s">
        <v>120</v>
      </c>
      <c r="R631">
        <v>1</v>
      </c>
      <c r="S631">
        <v>9995</v>
      </c>
      <c r="T631">
        <v>0</v>
      </c>
      <c r="U631">
        <v>0</v>
      </c>
      <c r="V631">
        <v>9995</v>
      </c>
      <c r="W631" t="s">
        <v>35</v>
      </c>
      <c r="X631" t="s">
        <v>47</v>
      </c>
      <c r="Y631" t="s">
        <v>37</v>
      </c>
      <c r="Z631">
        <v>5371.8889830508479</v>
      </c>
      <c r="AA631" t="s">
        <v>847</v>
      </c>
      <c r="AB631" t="s">
        <v>38</v>
      </c>
      <c r="AC631">
        <v>0</v>
      </c>
      <c r="AD631">
        <v>0</v>
      </c>
      <c r="AE631" t="s">
        <v>38</v>
      </c>
      <c r="AF631" t="s">
        <v>49</v>
      </c>
    </row>
    <row r="632" spans="1:32" x14ac:dyDescent="0.35">
      <c r="A632" t="s">
        <v>668</v>
      </c>
      <c r="B632" t="s">
        <v>669</v>
      </c>
      <c r="C632" t="s">
        <v>670</v>
      </c>
      <c r="D632" t="s">
        <v>44</v>
      </c>
      <c r="E632" t="s">
        <v>29</v>
      </c>
      <c r="F632">
        <v>26</v>
      </c>
      <c r="G632">
        <v>5</v>
      </c>
      <c r="H632">
        <v>4</v>
      </c>
      <c r="I632">
        <v>2023</v>
      </c>
      <c r="J632" t="s">
        <v>1883</v>
      </c>
      <c r="K632" t="s">
        <v>1593</v>
      </c>
      <c r="L632" t="s">
        <v>128</v>
      </c>
      <c r="M632" t="s">
        <v>129</v>
      </c>
      <c r="N632" t="s">
        <v>130</v>
      </c>
      <c r="O632" t="s">
        <v>33</v>
      </c>
      <c r="P632" t="s">
        <v>248</v>
      </c>
      <c r="Q632" t="s">
        <v>249</v>
      </c>
      <c r="R632">
        <v>1</v>
      </c>
      <c r="S632">
        <v>9995</v>
      </c>
      <c r="T632">
        <v>0</v>
      </c>
      <c r="U632">
        <v>0</v>
      </c>
      <c r="V632">
        <v>9995</v>
      </c>
      <c r="W632" t="s">
        <v>566</v>
      </c>
      <c r="X632" t="s">
        <v>55</v>
      </c>
      <c r="Y632" t="s">
        <v>37</v>
      </c>
      <c r="Z632">
        <v>5371.8889830508479</v>
      </c>
      <c r="AA632" t="s">
        <v>724</v>
      </c>
      <c r="AB632" t="s">
        <v>38</v>
      </c>
      <c r="AC632">
        <v>0</v>
      </c>
      <c r="AD632">
        <v>5997</v>
      </c>
      <c r="AE632" t="s">
        <v>38</v>
      </c>
      <c r="AF632" t="s">
        <v>49</v>
      </c>
    </row>
    <row r="633" spans="1:32" x14ac:dyDescent="0.35">
      <c r="A633" t="s">
        <v>568</v>
      </c>
      <c r="B633" t="s">
        <v>569</v>
      </c>
      <c r="C633" t="s">
        <v>570</v>
      </c>
      <c r="D633" t="s">
        <v>44</v>
      </c>
      <c r="E633" t="s">
        <v>29</v>
      </c>
      <c r="F633">
        <v>31</v>
      </c>
      <c r="G633">
        <v>7</v>
      </c>
      <c r="H633">
        <v>4</v>
      </c>
      <c r="I633">
        <v>2023</v>
      </c>
      <c r="J633" t="s">
        <v>1879</v>
      </c>
      <c r="K633" t="s">
        <v>1594</v>
      </c>
      <c r="L633" t="s">
        <v>128</v>
      </c>
      <c r="M633" t="s">
        <v>129</v>
      </c>
      <c r="N633" t="s">
        <v>130</v>
      </c>
      <c r="O633" t="s">
        <v>33</v>
      </c>
      <c r="P633" t="s">
        <v>302</v>
      </c>
      <c r="Q633" t="s">
        <v>303</v>
      </c>
      <c r="R633">
        <v>1</v>
      </c>
      <c r="S633">
        <v>9995</v>
      </c>
      <c r="T633">
        <v>5997</v>
      </c>
      <c r="U633">
        <v>0</v>
      </c>
      <c r="V633">
        <v>3998</v>
      </c>
      <c r="W633" t="s">
        <v>566</v>
      </c>
      <c r="X633" t="s">
        <v>55</v>
      </c>
      <c r="Y633" t="s">
        <v>37</v>
      </c>
      <c r="Z633">
        <v>2148.7555932203386</v>
      </c>
      <c r="AA633" t="s">
        <v>724</v>
      </c>
      <c r="AB633" t="s">
        <v>48</v>
      </c>
      <c r="AC633">
        <v>0</v>
      </c>
      <c r="AD633">
        <v>3998</v>
      </c>
      <c r="AE633" t="s">
        <v>48</v>
      </c>
      <c r="AF633" t="s">
        <v>49</v>
      </c>
    </row>
    <row r="634" spans="1:32" x14ac:dyDescent="0.35">
      <c r="A634" t="s">
        <v>25</v>
      </c>
      <c r="B634" t="s">
        <v>26</v>
      </c>
      <c r="C634" t="s">
        <v>27</v>
      </c>
      <c r="D634" t="s">
        <v>44</v>
      </c>
      <c r="E634" t="s">
        <v>29</v>
      </c>
      <c r="F634">
        <v>85</v>
      </c>
      <c r="G634">
        <v>7</v>
      </c>
      <c r="H634">
        <v>4</v>
      </c>
      <c r="I634">
        <v>2023</v>
      </c>
      <c r="J634" t="s">
        <v>1879</v>
      </c>
      <c r="K634" t="s">
        <v>1595</v>
      </c>
      <c r="L634" t="s">
        <v>128</v>
      </c>
      <c r="M634" t="s">
        <v>129</v>
      </c>
      <c r="N634" t="s">
        <v>130</v>
      </c>
      <c r="O634" t="s">
        <v>33</v>
      </c>
      <c r="P634" t="s">
        <v>209</v>
      </c>
      <c r="Q634" t="s">
        <v>210</v>
      </c>
      <c r="R634">
        <v>1</v>
      </c>
      <c r="S634">
        <v>9995</v>
      </c>
      <c r="T634">
        <v>4998</v>
      </c>
      <c r="U634">
        <v>0</v>
      </c>
      <c r="V634">
        <v>4997</v>
      </c>
      <c r="W634" t="s">
        <v>35</v>
      </c>
      <c r="X634" t="s">
        <v>55</v>
      </c>
      <c r="Y634" t="s">
        <v>37</v>
      </c>
      <c r="Z634">
        <v>2685.6757627118645</v>
      </c>
      <c r="AA634" t="s">
        <v>724</v>
      </c>
      <c r="AB634" t="s">
        <v>48</v>
      </c>
      <c r="AC634">
        <v>0</v>
      </c>
      <c r="AD634">
        <v>4997.5</v>
      </c>
      <c r="AE634" t="s">
        <v>48</v>
      </c>
      <c r="AF634" t="s">
        <v>49</v>
      </c>
    </row>
    <row r="635" spans="1:32" x14ac:dyDescent="0.35">
      <c r="A635" t="s">
        <v>63</v>
      </c>
      <c r="B635" t="s">
        <v>64</v>
      </c>
      <c r="C635" t="s">
        <v>65</v>
      </c>
      <c r="D635" t="s">
        <v>44</v>
      </c>
      <c r="E635" t="s">
        <v>29</v>
      </c>
      <c r="F635">
        <v>47</v>
      </c>
      <c r="G635">
        <v>7</v>
      </c>
      <c r="H635">
        <v>4</v>
      </c>
      <c r="I635">
        <v>2023</v>
      </c>
      <c r="J635" t="s">
        <v>1879</v>
      </c>
      <c r="K635" t="s">
        <v>1596</v>
      </c>
      <c r="L635" t="s">
        <v>128</v>
      </c>
      <c r="M635" t="s">
        <v>129</v>
      </c>
      <c r="N635" t="s">
        <v>130</v>
      </c>
      <c r="O635" t="s">
        <v>33</v>
      </c>
      <c r="P635" t="s">
        <v>211</v>
      </c>
      <c r="Q635" t="s">
        <v>212</v>
      </c>
      <c r="R635">
        <v>1</v>
      </c>
      <c r="S635">
        <v>9995</v>
      </c>
      <c r="T635">
        <v>5997</v>
      </c>
      <c r="U635">
        <v>0</v>
      </c>
      <c r="V635">
        <v>3998</v>
      </c>
      <c r="W635" t="s">
        <v>35</v>
      </c>
      <c r="X635" t="s">
        <v>55</v>
      </c>
      <c r="Y635" t="s">
        <v>37</v>
      </c>
      <c r="Z635">
        <v>2148.7555932203386</v>
      </c>
      <c r="AA635" t="s">
        <v>724</v>
      </c>
      <c r="AB635" t="s">
        <v>48</v>
      </c>
      <c r="AC635">
        <v>0</v>
      </c>
      <c r="AD635">
        <v>3998</v>
      </c>
      <c r="AE635" t="s">
        <v>48</v>
      </c>
      <c r="AF635" t="s">
        <v>49</v>
      </c>
    </row>
    <row r="636" spans="1:32" x14ac:dyDescent="0.35">
      <c r="A636" t="s">
        <v>113</v>
      </c>
      <c r="B636" t="s">
        <v>114</v>
      </c>
      <c r="C636" t="s">
        <v>115</v>
      </c>
      <c r="D636" t="s">
        <v>72</v>
      </c>
      <c r="E636" t="s">
        <v>29</v>
      </c>
      <c r="F636">
        <v>32</v>
      </c>
      <c r="G636">
        <v>7</v>
      </c>
      <c r="H636">
        <v>4</v>
      </c>
      <c r="I636">
        <v>2023</v>
      </c>
      <c r="J636" t="s">
        <v>1879</v>
      </c>
      <c r="K636" t="s">
        <v>1597</v>
      </c>
      <c r="L636" t="s">
        <v>128</v>
      </c>
      <c r="M636" t="s">
        <v>129</v>
      </c>
      <c r="N636" t="s">
        <v>130</v>
      </c>
      <c r="O636" t="s">
        <v>33</v>
      </c>
      <c r="P636" t="s">
        <v>218</v>
      </c>
      <c r="Q636" t="s">
        <v>219</v>
      </c>
      <c r="R636">
        <v>1</v>
      </c>
      <c r="S636">
        <v>9995</v>
      </c>
      <c r="T636">
        <v>5997</v>
      </c>
      <c r="U636">
        <v>0</v>
      </c>
      <c r="V636">
        <v>3998</v>
      </c>
      <c r="W636" t="s">
        <v>35</v>
      </c>
      <c r="X636" t="s">
        <v>75</v>
      </c>
      <c r="Y636" t="s">
        <v>37</v>
      </c>
      <c r="Z636">
        <v>2148.7555932203386</v>
      </c>
      <c r="AA636" t="s">
        <v>856</v>
      </c>
      <c r="AB636" t="s">
        <v>48</v>
      </c>
      <c r="AC636">
        <v>0</v>
      </c>
      <c r="AD636">
        <v>3998</v>
      </c>
      <c r="AE636" t="s">
        <v>48</v>
      </c>
      <c r="AF636" t="s">
        <v>49</v>
      </c>
    </row>
    <row r="637" spans="1:32" x14ac:dyDescent="0.35">
      <c r="A637" t="s">
        <v>568</v>
      </c>
      <c r="B637" t="s">
        <v>569</v>
      </c>
      <c r="C637" t="s">
        <v>570</v>
      </c>
      <c r="D637" t="s">
        <v>44</v>
      </c>
      <c r="E637" t="s">
        <v>29</v>
      </c>
      <c r="F637">
        <v>37</v>
      </c>
      <c r="G637">
        <v>8</v>
      </c>
      <c r="H637">
        <v>4</v>
      </c>
      <c r="I637">
        <v>2023</v>
      </c>
      <c r="J637" t="s">
        <v>1880</v>
      </c>
      <c r="K637" t="s">
        <v>1598</v>
      </c>
      <c r="L637" t="s">
        <v>128</v>
      </c>
      <c r="M637" t="s">
        <v>129</v>
      </c>
      <c r="N637" t="s">
        <v>130</v>
      </c>
      <c r="O637" t="s">
        <v>33</v>
      </c>
      <c r="P637" t="s">
        <v>235</v>
      </c>
      <c r="Q637" t="s">
        <v>236</v>
      </c>
      <c r="R637">
        <v>1</v>
      </c>
      <c r="S637">
        <v>9995</v>
      </c>
      <c r="T637">
        <v>3998</v>
      </c>
      <c r="U637">
        <v>0</v>
      </c>
      <c r="V637">
        <v>5997</v>
      </c>
      <c r="W637" t="s">
        <v>566</v>
      </c>
      <c r="X637" t="s">
        <v>55</v>
      </c>
      <c r="Y637" t="s">
        <v>37</v>
      </c>
      <c r="Z637">
        <v>3223.1333898305088</v>
      </c>
      <c r="AA637" t="s">
        <v>724</v>
      </c>
      <c r="AB637" t="s">
        <v>48</v>
      </c>
      <c r="AC637">
        <v>0</v>
      </c>
      <c r="AD637">
        <v>5997</v>
      </c>
      <c r="AE637" t="s">
        <v>48</v>
      </c>
      <c r="AF637" t="s">
        <v>49</v>
      </c>
    </row>
    <row r="638" spans="1:32" x14ac:dyDescent="0.35">
      <c r="A638" t="s">
        <v>568</v>
      </c>
      <c r="B638" t="s">
        <v>569</v>
      </c>
      <c r="C638" t="s">
        <v>570</v>
      </c>
      <c r="D638" t="s">
        <v>44</v>
      </c>
      <c r="E638" t="s">
        <v>29</v>
      </c>
      <c r="F638">
        <v>41</v>
      </c>
      <c r="G638">
        <v>8</v>
      </c>
      <c r="H638">
        <v>4</v>
      </c>
      <c r="I638">
        <v>2023</v>
      </c>
      <c r="J638" t="s">
        <v>1880</v>
      </c>
      <c r="K638" t="s">
        <v>1594</v>
      </c>
      <c r="L638" t="s">
        <v>128</v>
      </c>
      <c r="M638" t="s">
        <v>129</v>
      </c>
      <c r="N638" t="s">
        <v>130</v>
      </c>
      <c r="O638" t="s">
        <v>33</v>
      </c>
      <c r="P638" t="s">
        <v>302</v>
      </c>
      <c r="Q638" t="s">
        <v>303</v>
      </c>
      <c r="R638">
        <v>1</v>
      </c>
      <c r="S638">
        <v>9995</v>
      </c>
      <c r="T638">
        <v>5997</v>
      </c>
      <c r="U638">
        <v>0</v>
      </c>
      <c r="V638">
        <v>3998</v>
      </c>
      <c r="W638" t="s">
        <v>566</v>
      </c>
      <c r="X638" t="s">
        <v>55</v>
      </c>
      <c r="Y638" t="s">
        <v>37</v>
      </c>
      <c r="Z638">
        <v>2148.7555932203386</v>
      </c>
      <c r="AA638" t="s">
        <v>724</v>
      </c>
      <c r="AB638" t="s">
        <v>48</v>
      </c>
      <c r="AC638">
        <v>0</v>
      </c>
      <c r="AD638">
        <v>3998</v>
      </c>
      <c r="AE638" t="s">
        <v>48</v>
      </c>
      <c r="AF638" t="s">
        <v>49</v>
      </c>
    </row>
    <row r="639" spans="1:32" x14ac:dyDescent="0.35">
      <c r="A639" t="s">
        <v>668</v>
      </c>
      <c r="B639" t="s">
        <v>669</v>
      </c>
      <c r="C639" t="s">
        <v>670</v>
      </c>
      <c r="D639" t="s">
        <v>72</v>
      </c>
      <c r="E639" t="s">
        <v>29</v>
      </c>
      <c r="F639">
        <v>43</v>
      </c>
      <c r="G639">
        <v>8</v>
      </c>
      <c r="H639">
        <v>4</v>
      </c>
      <c r="I639">
        <v>2023</v>
      </c>
      <c r="J639" t="s">
        <v>1880</v>
      </c>
      <c r="K639" t="s">
        <v>1599</v>
      </c>
      <c r="L639" t="s">
        <v>128</v>
      </c>
      <c r="M639" t="s">
        <v>129</v>
      </c>
      <c r="N639" t="s">
        <v>130</v>
      </c>
      <c r="O639" t="s">
        <v>33</v>
      </c>
      <c r="P639" t="s">
        <v>116</v>
      </c>
      <c r="Q639" t="s">
        <v>117</v>
      </c>
      <c r="R639">
        <v>1</v>
      </c>
      <c r="S639">
        <v>9995</v>
      </c>
      <c r="T639">
        <v>5997</v>
      </c>
      <c r="U639">
        <v>0</v>
      </c>
      <c r="V639">
        <v>3998</v>
      </c>
      <c r="W639" t="s">
        <v>566</v>
      </c>
      <c r="X639" t="s">
        <v>75</v>
      </c>
      <c r="Y639" t="s">
        <v>37</v>
      </c>
      <c r="Z639">
        <v>2148.7555932203386</v>
      </c>
      <c r="AA639" t="s">
        <v>856</v>
      </c>
      <c r="AB639" t="s">
        <v>48</v>
      </c>
      <c r="AC639">
        <v>0</v>
      </c>
      <c r="AD639">
        <v>3998</v>
      </c>
      <c r="AE639" t="s">
        <v>48</v>
      </c>
      <c r="AF639" t="s">
        <v>49</v>
      </c>
    </row>
    <row r="640" spans="1:32" x14ac:dyDescent="0.35">
      <c r="A640" t="s">
        <v>668</v>
      </c>
      <c r="B640" t="s">
        <v>669</v>
      </c>
      <c r="C640" t="s">
        <v>670</v>
      </c>
      <c r="D640" t="s">
        <v>72</v>
      </c>
      <c r="E640" t="s">
        <v>29</v>
      </c>
      <c r="F640">
        <v>43</v>
      </c>
      <c r="G640">
        <v>8</v>
      </c>
      <c r="H640">
        <v>4</v>
      </c>
      <c r="I640">
        <v>2023</v>
      </c>
      <c r="J640" t="s">
        <v>1880</v>
      </c>
      <c r="K640" t="s">
        <v>1600</v>
      </c>
      <c r="L640" t="s">
        <v>128</v>
      </c>
      <c r="M640" t="s">
        <v>129</v>
      </c>
      <c r="N640" t="s">
        <v>130</v>
      </c>
      <c r="O640" t="s">
        <v>33</v>
      </c>
      <c r="P640" t="s">
        <v>218</v>
      </c>
      <c r="Q640" t="s">
        <v>219</v>
      </c>
      <c r="R640">
        <v>1</v>
      </c>
      <c r="S640">
        <v>9995</v>
      </c>
      <c r="T640">
        <v>5997</v>
      </c>
      <c r="U640">
        <v>0</v>
      </c>
      <c r="V640">
        <v>3998</v>
      </c>
      <c r="W640" t="s">
        <v>566</v>
      </c>
      <c r="X640" t="s">
        <v>75</v>
      </c>
      <c r="Y640" t="s">
        <v>37</v>
      </c>
      <c r="Z640">
        <v>2148.7555932203386</v>
      </c>
      <c r="AA640" t="s">
        <v>856</v>
      </c>
      <c r="AB640" t="s">
        <v>48</v>
      </c>
      <c r="AC640">
        <v>0</v>
      </c>
      <c r="AD640">
        <v>3998</v>
      </c>
      <c r="AE640" t="s">
        <v>48</v>
      </c>
      <c r="AF640" t="s">
        <v>49</v>
      </c>
    </row>
    <row r="641" spans="1:32" x14ac:dyDescent="0.35">
      <c r="A641" t="s">
        <v>25</v>
      </c>
      <c r="B641" t="s">
        <v>26</v>
      </c>
      <c r="C641" t="s">
        <v>27</v>
      </c>
      <c r="D641" t="s">
        <v>44</v>
      </c>
      <c r="E641" t="s">
        <v>29</v>
      </c>
      <c r="F641">
        <v>89</v>
      </c>
      <c r="G641">
        <v>8</v>
      </c>
      <c r="H641">
        <v>4</v>
      </c>
      <c r="I641">
        <v>2023</v>
      </c>
      <c r="J641" t="s">
        <v>1880</v>
      </c>
      <c r="K641" t="s">
        <v>1601</v>
      </c>
      <c r="L641" t="s">
        <v>128</v>
      </c>
      <c r="M641" t="s">
        <v>129</v>
      </c>
      <c r="N641" t="s">
        <v>130</v>
      </c>
      <c r="O641" t="s">
        <v>33</v>
      </c>
      <c r="P641" t="s">
        <v>229</v>
      </c>
      <c r="Q641" t="s">
        <v>230</v>
      </c>
      <c r="R641">
        <v>1</v>
      </c>
      <c r="S641">
        <v>9995</v>
      </c>
      <c r="T641">
        <v>0</v>
      </c>
      <c r="U641">
        <v>0</v>
      </c>
      <c r="V641">
        <v>9995</v>
      </c>
      <c r="W641" t="s">
        <v>35</v>
      </c>
      <c r="X641" t="s">
        <v>55</v>
      </c>
      <c r="Y641" t="s">
        <v>37</v>
      </c>
      <c r="Z641">
        <v>5371.8889830508479</v>
      </c>
      <c r="AA641" t="s">
        <v>724</v>
      </c>
      <c r="AB641" t="s">
        <v>38</v>
      </c>
      <c r="AC641">
        <v>0</v>
      </c>
      <c r="AD641">
        <v>0</v>
      </c>
      <c r="AE641" t="s">
        <v>38</v>
      </c>
      <c r="AF641" t="s">
        <v>49</v>
      </c>
    </row>
    <row r="642" spans="1:32" x14ac:dyDescent="0.35">
      <c r="A642" t="s">
        <v>63</v>
      </c>
      <c r="B642" t="s">
        <v>64</v>
      </c>
      <c r="C642" t="s">
        <v>65</v>
      </c>
      <c r="D642" t="s">
        <v>44</v>
      </c>
      <c r="E642" t="s">
        <v>29</v>
      </c>
      <c r="F642">
        <v>52</v>
      </c>
      <c r="G642">
        <v>8</v>
      </c>
      <c r="H642">
        <v>4</v>
      </c>
      <c r="I642">
        <v>2023</v>
      </c>
      <c r="J642" t="s">
        <v>1880</v>
      </c>
      <c r="K642" t="s">
        <v>1602</v>
      </c>
      <c r="L642" t="s">
        <v>128</v>
      </c>
      <c r="M642" t="s">
        <v>129</v>
      </c>
      <c r="N642" t="s">
        <v>130</v>
      </c>
      <c r="O642" t="s">
        <v>33</v>
      </c>
      <c r="P642" t="s">
        <v>235</v>
      </c>
      <c r="Q642" t="s">
        <v>236</v>
      </c>
      <c r="R642">
        <v>1</v>
      </c>
      <c r="S642">
        <v>9995</v>
      </c>
      <c r="T642">
        <v>3998</v>
      </c>
      <c r="U642">
        <v>0</v>
      </c>
      <c r="V642">
        <v>5997</v>
      </c>
      <c r="W642" t="s">
        <v>35</v>
      </c>
      <c r="X642" t="s">
        <v>55</v>
      </c>
      <c r="Y642" t="s">
        <v>37</v>
      </c>
      <c r="Z642">
        <v>3223.1333898305088</v>
      </c>
      <c r="AA642" t="s">
        <v>724</v>
      </c>
      <c r="AB642" t="s">
        <v>48</v>
      </c>
      <c r="AC642">
        <v>0</v>
      </c>
      <c r="AD642">
        <v>5997</v>
      </c>
      <c r="AE642" t="s">
        <v>48</v>
      </c>
      <c r="AF642" t="s">
        <v>49</v>
      </c>
    </row>
    <row r="643" spans="1:32" x14ac:dyDescent="0.35">
      <c r="A643" t="s">
        <v>97</v>
      </c>
      <c r="B643" t="s">
        <v>98</v>
      </c>
      <c r="C643" t="s">
        <v>99</v>
      </c>
      <c r="D643" t="s">
        <v>50</v>
      </c>
      <c r="E643" t="s">
        <v>29</v>
      </c>
      <c r="F643">
        <v>39</v>
      </c>
      <c r="G643">
        <v>8</v>
      </c>
      <c r="H643">
        <v>4</v>
      </c>
      <c r="I643">
        <v>2023</v>
      </c>
      <c r="J643" t="s">
        <v>1880</v>
      </c>
      <c r="K643" t="s">
        <v>1603</v>
      </c>
      <c r="L643" t="s">
        <v>128</v>
      </c>
      <c r="M643" t="s">
        <v>129</v>
      </c>
      <c r="N643" t="s">
        <v>130</v>
      </c>
      <c r="O643" t="s">
        <v>33</v>
      </c>
      <c r="P643" t="s">
        <v>242</v>
      </c>
      <c r="Q643" t="s">
        <v>243</v>
      </c>
      <c r="R643">
        <v>1</v>
      </c>
      <c r="S643">
        <v>9995</v>
      </c>
      <c r="T643">
        <v>2998</v>
      </c>
      <c r="U643">
        <v>0</v>
      </c>
      <c r="V643">
        <v>6997</v>
      </c>
      <c r="W643" t="s">
        <v>35</v>
      </c>
      <c r="X643" t="s">
        <v>53</v>
      </c>
      <c r="Y643" t="s">
        <v>37</v>
      </c>
      <c r="Z643">
        <v>3760.5910169491526</v>
      </c>
      <c r="AA643" t="s">
        <v>722</v>
      </c>
      <c r="AB643" t="s">
        <v>48</v>
      </c>
      <c r="AC643">
        <v>0</v>
      </c>
      <c r="AD643">
        <v>6996.5</v>
      </c>
      <c r="AE643" t="s">
        <v>48</v>
      </c>
      <c r="AF643" t="s">
        <v>49</v>
      </c>
    </row>
    <row r="644" spans="1:32" x14ac:dyDescent="0.35">
      <c r="A644" t="s">
        <v>97</v>
      </c>
      <c r="B644" t="s">
        <v>98</v>
      </c>
      <c r="C644" t="s">
        <v>99</v>
      </c>
      <c r="D644" t="s">
        <v>44</v>
      </c>
      <c r="E644" t="s">
        <v>29</v>
      </c>
      <c r="F644">
        <v>30</v>
      </c>
      <c r="G644">
        <v>8</v>
      </c>
      <c r="H644">
        <v>4</v>
      </c>
      <c r="I644">
        <v>2023</v>
      </c>
      <c r="J644" t="s">
        <v>1880</v>
      </c>
      <c r="K644" t="s">
        <v>1604</v>
      </c>
      <c r="L644" t="s">
        <v>128</v>
      </c>
      <c r="M644" t="s">
        <v>129</v>
      </c>
      <c r="N644" t="s">
        <v>130</v>
      </c>
      <c r="O644" t="s">
        <v>33</v>
      </c>
      <c r="P644" t="s">
        <v>244</v>
      </c>
      <c r="Q644" t="s">
        <v>245</v>
      </c>
      <c r="R644">
        <v>1</v>
      </c>
      <c r="S644">
        <v>9995</v>
      </c>
      <c r="T644">
        <v>3998</v>
      </c>
      <c r="U644">
        <v>0</v>
      </c>
      <c r="V644">
        <v>5997</v>
      </c>
      <c r="W644" t="s">
        <v>35</v>
      </c>
      <c r="X644" t="s">
        <v>55</v>
      </c>
      <c r="Y644" t="s">
        <v>37</v>
      </c>
      <c r="Z644">
        <v>3223.1333898305088</v>
      </c>
      <c r="AA644" t="s">
        <v>724</v>
      </c>
      <c r="AB644" t="s">
        <v>48</v>
      </c>
      <c r="AC644">
        <v>0</v>
      </c>
      <c r="AD644">
        <v>5997</v>
      </c>
      <c r="AE644" t="s">
        <v>48</v>
      </c>
      <c r="AF644" t="s">
        <v>49</v>
      </c>
    </row>
    <row r="645" spans="1:32" x14ac:dyDescent="0.35">
      <c r="A645" t="s">
        <v>97</v>
      </c>
      <c r="B645" t="s">
        <v>98</v>
      </c>
      <c r="C645" t="s">
        <v>99</v>
      </c>
      <c r="D645" t="s">
        <v>44</v>
      </c>
      <c r="E645" t="s">
        <v>29</v>
      </c>
      <c r="F645">
        <v>31</v>
      </c>
      <c r="G645">
        <v>8</v>
      </c>
      <c r="H645">
        <v>4</v>
      </c>
      <c r="I645">
        <v>2023</v>
      </c>
      <c r="J645" t="s">
        <v>1880</v>
      </c>
      <c r="K645" t="s">
        <v>1605</v>
      </c>
      <c r="L645" t="s">
        <v>128</v>
      </c>
      <c r="M645" t="s">
        <v>129</v>
      </c>
      <c r="N645" t="s">
        <v>130</v>
      </c>
      <c r="O645" t="s">
        <v>33</v>
      </c>
      <c r="P645" t="s">
        <v>211</v>
      </c>
      <c r="Q645" t="s">
        <v>212</v>
      </c>
      <c r="R645">
        <v>1</v>
      </c>
      <c r="S645">
        <v>9995</v>
      </c>
      <c r="T645">
        <v>5997</v>
      </c>
      <c r="U645">
        <v>0</v>
      </c>
      <c r="V645">
        <v>3998</v>
      </c>
      <c r="W645" t="s">
        <v>35</v>
      </c>
      <c r="X645" t="s">
        <v>55</v>
      </c>
      <c r="Y645" t="s">
        <v>37</v>
      </c>
      <c r="Z645">
        <v>2148.7555932203386</v>
      </c>
      <c r="AA645" t="s">
        <v>724</v>
      </c>
      <c r="AB645" t="s">
        <v>48</v>
      </c>
      <c r="AC645">
        <v>0</v>
      </c>
      <c r="AD645">
        <v>3998</v>
      </c>
      <c r="AE645" t="s">
        <v>48</v>
      </c>
      <c r="AF645" t="s">
        <v>49</v>
      </c>
    </row>
    <row r="646" spans="1:32" x14ac:dyDescent="0.35">
      <c r="A646" t="s">
        <v>97</v>
      </c>
      <c r="B646" t="s">
        <v>98</v>
      </c>
      <c r="C646" t="s">
        <v>99</v>
      </c>
      <c r="D646" t="s">
        <v>44</v>
      </c>
      <c r="E646" t="s">
        <v>29</v>
      </c>
      <c r="F646">
        <v>36</v>
      </c>
      <c r="G646">
        <v>8</v>
      </c>
      <c r="H646">
        <v>4</v>
      </c>
      <c r="I646">
        <v>2023</v>
      </c>
      <c r="J646" t="s">
        <v>1880</v>
      </c>
      <c r="K646" t="s">
        <v>1606</v>
      </c>
      <c r="L646" t="s">
        <v>128</v>
      </c>
      <c r="M646" t="s">
        <v>129</v>
      </c>
      <c r="N646" t="s">
        <v>130</v>
      </c>
      <c r="O646" t="s">
        <v>33</v>
      </c>
      <c r="P646" t="s">
        <v>246</v>
      </c>
      <c r="Q646" t="s">
        <v>247</v>
      </c>
      <c r="R646">
        <v>1</v>
      </c>
      <c r="S646">
        <v>9995</v>
      </c>
      <c r="T646">
        <v>3998</v>
      </c>
      <c r="U646">
        <v>0</v>
      </c>
      <c r="V646">
        <v>5997</v>
      </c>
      <c r="W646" t="s">
        <v>35</v>
      </c>
      <c r="X646" t="s">
        <v>55</v>
      </c>
      <c r="Y646" t="s">
        <v>37</v>
      </c>
      <c r="Z646">
        <v>3223.1333898305088</v>
      </c>
      <c r="AA646" t="s">
        <v>724</v>
      </c>
      <c r="AB646" t="s">
        <v>48</v>
      </c>
      <c r="AC646">
        <v>0</v>
      </c>
      <c r="AD646">
        <v>5997</v>
      </c>
      <c r="AE646" t="s">
        <v>48</v>
      </c>
      <c r="AF646" t="s">
        <v>49</v>
      </c>
    </row>
    <row r="647" spans="1:32" x14ac:dyDescent="0.35">
      <c r="A647" t="s">
        <v>97</v>
      </c>
      <c r="B647" t="s">
        <v>98</v>
      </c>
      <c r="C647" t="s">
        <v>99</v>
      </c>
      <c r="D647" t="s">
        <v>44</v>
      </c>
      <c r="E647" t="s">
        <v>29</v>
      </c>
      <c r="F647">
        <v>40</v>
      </c>
      <c r="G647">
        <v>8</v>
      </c>
      <c r="H647">
        <v>4</v>
      </c>
      <c r="I647">
        <v>2023</v>
      </c>
      <c r="J647" t="s">
        <v>1880</v>
      </c>
      <c r="K647" t="s">
        <v>1607</v>
      </c>
      <c r="L647" t="s">
        <v>128</v>
      </c>
      <c r="M647" t="s">
        <v>129</v>
      </c>
      <c r="N647" t="s">
        <v>130</v>
      </c>
      <c r="O647" t="s">
        <v>33</v>
      </c>
      <c r="P647" t="s">
        <v>248</v>
      </c>
      <c r="Q647" t="s">
        <v>249</v>
      </c>
      <c r="R647">
        <v>1</v>
      </c>
      <c r="S647">
        <v>9995</v>
      </c>
      <c r="T647">
        <v>3998</v>
      </c>
      <c r="U647">
        <v>0</v>
      </c>
      <c r="V647">
        <v>5997</v>
      </c>
      <c r="W647" t="s">
        <v>35</v>
      </c>
      <c r="X647" t="s">
        <v>55</v>
      </c>
      <c r="Y647" t="s">
        <v>37</v>
      </c>
      <c r="Z647">
        <v>3223.1333898305088</v>
      </c>
      <c r="AA647" t="s">
        <v>724</v>
      </c>
      <c r="AB647" t="s">
        <v>48</v>
      </c>
      <c r="AC647">
        <v>0</v>
      </c>
      <c r="AD647">
        <v>5997</v>
      </c>
      <c r="AE647" t="s">
        <v>48</v>
      </c>
      <c r="AF647" t="s">
        <v>49</v>
      </c>
    </row>
    <row r="648" spans="1:32" x14ac:dyDescent="0.35">
      <c r="A648" t="s">
        <v>704</v>
      </c>
      <c r="B648" t="s">
        <v>705</v>
      </c>
      <c r="C648" t="s">
        <v>706</v>
      </c>
      <c r="D648" t="s">
        <v>72</v>
      </c>
      <c r="E648" t="s">
        <v>29</v>
      </c>
      <c r="F648">
        <v>36</v>
      </c>
      <c r="G648">
        <v>8</v>
      </c>
      <c r="H648">
        <v>4</v>
      </c>
      <c r="I648">
        <v>2023</v>
      </c>
      <c r="J648" t="s">
        <v>1880</v>
      </c>
      <c r="K648" t="s">
        <v>1608</v>
      </c>
      <c r="L648" t="s">
        <v>128</v>
      </c>
      <c r="M648" t="s">
        <v>129</v>
      </c>
      <c r="N648" t="s">
        <v>130</v>
      </c>
      <c r="O648" t="s">
        <v>33</v>
      </c>
      <c r="P648" t="s">
        <v>470</v>
      </c>
      <c r="Q648" t="s">
        <v>471</v>
      </c>
      <c r="R648">
        <v>1</v>
      </c>
      <c r="S648">
        <v>9995</v>
      </c>
      <c r="T648">
        <v>5997</v>
      </c>
      <c r="U648">
        <v>0</v>
      </c>
      <c r="V648">
        <v>3998</v>
      </c>
      <c r="W648" t="s">
        <v>566</v>
      </c>
      <c r="X648" t="s">
        <v>75</v>
      </c>
      <c r="Y648" t="s">
        <v>37</v>
      </c>
      <c r="Z648">
        <v>2148.7555932203386</v>
      </c>
      <c r="AA648" t="s">
        <v>856</v>
      </c>
      <c r="AB648" t="s">
        <v>48</v>
      </c>
      <c r="AC648">
        <v>0</v>
      </c>
      <c r="AD648">
        <v>3998</v>
      </c>
      <c r="AE648" t="s">
        <v>48</v>
      </c>
      <c r="AF648" t="s">
        <v>49</v>
      </c>
    </row>
    <row r="649" spans="1:32" x14ac:dyDescent="0.35">
      <c r="A649" t="s">
        <v>113</v>
      </c>
      <c r="B649" t="s">
        <v>114</v>
      </c>
      <c r="C649" t="s">
        <v>115</v>
      </c>
      <c r="D649" t="s">
        <v>44</v>
      </c>
      <c r="E649" t="s">
        <v>29</v>
      </c>
      <c r="F649">
        <v>39</v>
      </c>
      <c r="G649">
        <v>8</v>
      </c>
      <c r="H649">
        <v>4</v>
      </c>
      <c r="I649">
        <v>2023</v>
      </c>
      <c r="J649" t="s">
        <v>1880</v>
      </c>
      <c r="K649" t="s">
        <v>1609</v>
      </c>
      <c r="L649" t="s">
        <v>128</v>
      </c>
      <c r="M649" t="s">
        <v>129</v>
      </c>
      <c r="N649" t="s">
        <v>130</v>
      </c>
      <c r="O649" t="s">
        <v>33</v>
      </c>
      <c r="P649" t="s">
        <v>248</v>
      </c>
      <c r="Q649" t="s">
        <v>249</v>
      </c>
      <c r="R649">
        <v>1</v>
      </c>
      <c r="S649">
        <v>9995</v>
      </c>
      <c r="T649">
        <v>3998</v>
      </c>
      <c r="U649">
        <v>0</v>
      </c>
      <c r="V649">
        <v>5997</v>
      </c>
      <c r="W649" t="s">
        <v>35</v>
      </c>
      <c r="X649" t="s">
        <v>55</v>
      </c>
      <c r="Y649" t="s">
        <v>37</v>
      </c>
      <c r="Z649">
        <v>3223.1333898305088</v>
      </c>
      <c r="AA649" t="s">
        <v>724</v>
      </c>
      <c r="AB649" t="s">
        <v>48</v>
      </c>
      <c r="AC649">
        <v>0</v>
      </c>
      <c r="AD649">
        <v>5997</v>
      </c>
      <c r="AE649" t="s">
        <v>48</v>
      </c>
      <c r="AF649" t="s">
        <v>49</v>
      </c>
    </row>
    <row r="650" spans="1:32" x14ac:dyDescent="0.35">
      <c r="A650" t="s">
        <v>585</v>
      </c>
      <c r="B650" t="s">
        <v>586</v>
      </c>
      <c r="C650" t="s">
        <v>587</v>
      </c>
      <c r="D650" t="s">
        <v>72</v>
      </c>
      <c r="E650" t="s">
        <v>29</v>
      </c>
      <c r="F650">
        <v>64</v>
      </c>
      <c r="G650">
        <v>9</v>
      </c>
      <c r="H650">
        <v>4</v>
      </c>
      <c r="I650">
        <v>2023</v>
      </c>
      <c r="J650" t="s">
        <v>1878</v>
      </c>
      <c r="K650" t="s">
        <v>1610</v>
      </c>
      <c r="L650" t="s">
        <v>128</v>
      </c>
      <c r="M650" t="s">
        <v>270</v>
      </c>
      <c r="N650" t="s">
        <v>130</v>
      </c>
      <c r="O650" t="s">
        <v>33</v>
      </c>
      <c r="P650" t="s">
        <v>218</v>
      </c>
      <c r="Q650" t="s">
        <v>219</v>
      </c>
      <c r="R650">
        <v>1</v>
      </c>
      <c r="S650">
        <v>9995</v>
      </c>
      <c r="T650">
        <v>5997</v>
      </c>
      <c r="U650">
        <v>0</v>
      </c>
      <c r="V650">
        <v>3998</v>
      </c>
      <c r="W650" t="s">
        <v>566</v>
      </c>
      <c r="X650" t="s">
        <v>75</v>
      </c>
      <c r="Y650" t="s">
        <v>37</v>
      </c>
      <c r="Z650">
        <v>2148.7555932203386</v>
      </c>
      <c r="AA650" t="s">
        <v>856</v>
      </c>
      <c r="AB650" t="s">
        <v>48</v>
      </c>
      <c r="AC650">
        <v>0</v>
      </c>
      <c r="AD650">
        <v>3998</v>
      </c>
      <c r="AE650" t="s">
        <v>48</v>
      </c>
      <c r="AF650" t="s">
        <v>49</v>
      </c>
    </row>
    <row r="651" spans="1:32" x14ac:dyDescent="0.35">
      <c r="A651" t="s">
        <v>561</v>
      </c>
      <c r="B651" t="s">
        <v>562</v>
      </c>
      <c r="C651" t="s">
        <v>563</v>
      </c>
      <c r="D651" t="s">
        <v>50</v>
      </c>
      <c r="E651" t="s">
        <v>29</v>
      </c>
      <c r="F651">
        <v>71</v>
      </c>
      <c r="G651">
        <v>9</v>
      </c>
      <c r="H651">
        <v>4</v>
      </c>
      <c r="I651">
        <v>2023</v>
      </c>
      <c r="J651" t="s">
        <v>1878</v>
      </c>
      <c r="K651" t="s">
        <v>1611</v>
      </c>
      <c r="L651" t="s">
        <v>128</v>
      </c>
      <c r="M651" t="s">
        <v>270</v>
      </c>
      <c r="N651" t="s">
        <v>130</v>
      </c>
      <c r="O651" t="s">
        <v>33</v>
      </c>
      <c r="P651" t="s">
        <v>1612</v>
      </c>
      <c r="Q651" t="s">
        <v>1613</v>
      </c>
      <c r="R651">
        <v>1</v>
      </c>
      <c r="S651">
        <v>9995</v>
      </c>
      <c r="T651">
        <v>3998</v>
      </c>
      <c r="U651">
        <v>0</v>
      </c>
      <c r="V651">
        <v>5997</v>
      </c>
      <c r="W651" t="s">
        <v>566</v>
      </c>
      <c r="X651" t="s">
        <v>53</v>
      </c>
      <c r="Y651" t="s">
        <v>37</v>
      </c>
      <c r="Z651">
        <v>3223.1333898305088</v>
      </c>
      <c r="AA651" t="s">
        <v>722</v>
      </c>
      <c r="AB651" t="s">
        <v>48</v>
      </c>
      <c r="AC651">
        <v>0</v>
      </c>
      <c r="AD651">
        <v>0</v>
      </c>
      <c r="AE651" t="s">
        <v>48</v>
      </c>
      <c r="AF651" t="s">
        <v>49</v>
      </c>
    </row>
    <row r="652" spans="1:32" x14ac:dyDescent="0.35">
      <c r="A652" t="s">
        <v>113</v>
      </c>
      <c r="B652" t="s">
        <v>114</v>
      </c>
      <c r="C652" t="s">
        <v>115</v>
      </c>
      <c r="D652" t="s">
        <v>44</v>
      </c>
      <c r="E652" t="s">
        <v>29</v>
      </c>
      <c r="F652">
        <v>47</v>
      </c>
      <c r="G652">
        <v>9</v>
      </c>
      <c r="H652">
        <v>4</v>
      </c>
      <c r="I652">
        <v>2023</v>
      </c>
      <c r="J652" t="s">
        <v>1878</v>
      </c>
      <c r="K652" t="s">
        <v>1614</v>
      </c>
      <c r="L652" t="s">
        <v>128</v>
      </c>
      <c r="M652" t="s">
        <v>270</v>
      </c>
      <c r="N652" t="s">
        <v>130</v>
      </c>
      <c r="O652" t="s">
        <v>33</v>
      </c>
      <c r="P652" t="s">
        <v>230</v>
      </c>
      <c r="Q652" t="s">
        <v>230</v>
      </c>
      <c r="R652">
        <v>1</v>
      </c>
      <c r="S652">
        <v>9995</v>
      </c>
      <c r="T652">
        <v>0</v>
      </c>
      <c r="U652">
        <v>0</v>
      </c>
      <c r="V652">
        <v>9995</v>
      </c>
      <c r="W652" t="s">
        <v>35</v>
      </c>
      <c r="X652" t="s">
        <v>55</v>
      </c>
      <c r="Y652" t="s">
        <v>37</v>
      </c>
      <c r="Z652">
        <v>5371.8889830508479</v>
      </c>
      <c r="AA652" t="s">
        <v>724</v>
      </c>
      <c r="AB652" t="s">
        <v>38</v>
      </c>
      <c r="AC652">
        <v>0</v>
      </c>
      <c r="AD652">
        <v>0</v>
      </c>
      <c r="AE652" t="s">
        <v>38</v>
      </c>
      <c r="AF652" t="s">
        <v>49</v>
      </c>
    </row>
    <row r="653" spans="1:32" x14ac:dyDescent="0.35">
      <c r="A653" t="s">
        <v>113</v>
      </c>
      <c r="B653" t="s">
        <v>114</v>
      </c>
      <c r="C653" t="s">
        <v>115</v>
      </c>
      <c r="D653" t="s">
        <v>44</v>
      </c>
      <c r="E653" t="s">
        <v>29</v>
      </c>
      <c r="F653">
        <v>49</v>
      </c>
      <c r="G653">
        <v>9</v>
      </c>
      <c r="H653">
        <v>4</v>
      </c>
      <c r="I653">
        <v>2023</v>
      </c>
      <c r="J653" t="s">
        <v>1878</v>
      </c>
      <c r="K653" t="s">
        <v>1615</v>
      </c>
      <c r="L653" t="s">
        <v>128</v>
      </c>
      <c r="M653" t="s">
        <v>270</v>
      </c>
      <c r="N653" t="s">
        <v>130</v>
      </c>
      <c r="O653" t="s">
        <v>33</v>
      </c>
      <c r="P653" t="s">
        <v>244</v>
      </c>
      <c r="Q653" t="s">
        <v>245</v>
      </c>
      <c r="R653">
        <v>1</v>
      </c>
      <c r="S653">
        <v>9995</v>
      </c>
      <c r="T653">
        <v>3998</v>
      </c>
      <c r="U653">
        <v>0</v>
      </c>
      <c r="V653">
        <v>5997</v>
      </c>
      <c r="W653" t="s">
        <v>35</v>
      </c>
      <c r="X653" t="s">
        <v>55</v>
      </c>
      <c r="Y653" t="s">
        <v>37</v>
      </c>
      <c r="Z653">
        <v>3223.1333898305088</v>
      </c>
      <c r="AA653" t="s">
        <v>724</v>
      </c>
      <c r="AB653" t="s">
        <v>48</v>
      </c>
      <c r="AC653">
        <v>0</v>
      </c>
      <c r="AD653">
        <v>5997</v>
      </c>
      <c r="AE653" t="s">
        <v>48</v>
      </c>
      <c r="AF653" t="s">
        <v>49</v>
      </c>
    </row>
    <row r="654" spans="1:32" x14ac:dyDescent="0.35">
      <c r="A654" t="s">
        <v>568</v>
      </c>
      <c r="B654" t="s">
        <v>569</v>
      </c>
      <c r="C654" t="s">
        <v>570</v>
      </c>
      <c r="D654" t="s">
        <v>44</v>
      </c>
      <c r="E654" t="s">
        <v>29</v>
      </c>
      <c r="F654">
        <v>56</v>
      </c>
      <c r="G654">
        <v>10</v>
      </c>
      <c r="H654">
        <v>4</v>
      </c>
      <c r="I654">
        <v>2023</v>
      </c>
      <c r="J654" t="s">
        <v>1886</v>
      </c>
      <c r="K654" t="s">
        <v>1616</v>
      </c>
      <c r="L654" t="s">
        <v>128</v>
      </c>
      <c r="M654" t="s">
        <v>270</v>
      </c>
      <c r="N654" t="s">
        <v>130</v>
      </c>
      <c r="O654" t="s">
        <v>33</v>
      </c>
      <c r="P654" t="s">
        <v>211</v>
      </c>
      <c r="Q654" t="s">
        <v>212</v>
      </c>
      <c r="R654">
        <v>1</v>
      </c>
      <c r="S654">
        <v>9995</v>
      </c>
      <c r="T654">
        <v>5997</v>
      </c>
      <c r="U654">
        <v>0</v>
      </c>
      <c r="V654">
        <v>3998</v>
      </c>
      <c r="W654" t="s">
        <v>566</v>
      </c>
      <c r="X654" t="s">
        <v>55</v>
      </c>
      <c r="Y654" t="s">
        <v>37</v>
      </c>
      <c r="Z654">
        <v>2148.7555932203386</v>
      </c>
      <c r="AA654" t="s">
        <v>724</v>
      </c>
      <c r="AB654" t="s">
        <v>48</v>
      </c>
      <c r="AC654">
        <v>0</v>
      </c>
      <c r="AD654">
        <v>0</v>
      </c>
      <c r="AE654" t="s">
        <v>48</v>
      </c>
      <c r="AF654" t="s">
        <v>49</v>
      </c>
    </row>
    <row r="655" spans="1:32" x14ac:dyDescent="0.35">
      <c r="A655" t="s">
        <v>63</v>
      </c>
      <c r="B655" t="s">
        <v>64</v>
      </c>
      <c r="C655" t="s">
        <v>65</v>
      </c>
      <c r="D655" t="s">
        <v>44</v>
      </c>
      <c r="E655" t="s">
        <v>29</v>
      </c>
      <c r="F655">
        <v>70</v>
      </c>
      <c r="G655">
        <v>10</v>
      </c>
      <c r="H655">
        <v>4</v>
      </c>
      <c r="I655">
        <v>2023</v>
      </c>
      <c r="J655" t="s">
        <v>1886</v>
      </c>
      <c r="K655" t="s">
        <v>1617</v>
      </c>
      <c r="L655" t="s">
        <v>128</v>
      </c>
      <c r="M655" t="s">
        <v>270</v>
      </c>
      <c r="N655" t="s">
        <v>130</v>
      </c>
      <c r="O655" t="s">
        <v>33</v>
      </c>
      <c r="P655" t="s">
        <v>302</v>
      </c>
      <c r="Q655" t="s">
        <v>303</v>
      </c>
      <c r="R655">
        <v>1</v>
      </c>
      <c r="S655">
        <v>9995</v>
      </c>
      <c r="T655">
        <v>5997</v>
      </c>
      <c r="U655">
        <v>0</v>
      </c>
      <c r="V655">
        <v>3998</v>
      </c>
      <c r="W655" t="s">
        <v>35</v>
      </c>
      <c r="X655" t="s">
        <v>55</v>
      </c>
      <c r="Y655" t="s">
        <v>37</v>
      </c>
      <c r="Z655">
        <v>2148.7555932203386</v>
      </c>
      <c r="AA655" t="s">
        <v>724</v>
      </c>
      <c r="AB655" t="s">
        <v>48</v>
      </c>
      <c r="AC655">
        <v>0</v>
      </c>
      <c r="AD655">
        <v>0</v>
      </c>
      <c r="AE655" t="s">
        <v>48</v>
      </c>
      <c r="AF655" t="s">
        <v>49</v>
      </c>
    </row>
    <row r="656" spans="1:32" x14ac:dyDescent="0.35">
      <c r="A656" t="s">
        <v>678</v>
      </c>
      <c r="B656" t="s">
        <v>679</v>
      </c>
      <c r="C656" t="s">
        <v>680</v>
      </c>
      <c r="D656" t="s">
        <v>44</v>
      </c>
      <c r="E656" t="s">
        <v>29</v>
      </c>
      <c r="F656">
        <v>65</v>
      </c>
      <c r="G656">
        <v>10</v>
      </c>
      <c r="H656">
        <v>4</v>
      </c>
      <c r="I656">
        <v>2023</v>
      </c>
      <c r="J656" t="s">
        <v>1886</v>
      </c>
      <c r="K656" t="s">
        <v>1618</v>
      </c>
      <c r="L656" t="s">
        <v>128</v>
      </c>
      <c r="M656" t="s">
        <v>270</v>
      </c>
      <c r="N656" t="s">
        <v>130</v>
      </c>
      <c r="O656" t="s">
        <v>33</v>
      </c>
      <c r="P656" t="s">
        <v>312</v>
      </c>
      <c r="Q656" t="s">
        <v>313</v>
      </c>
      <c r="R656">
        <v>1</v>
      </c>
      <c r="S656">
        <v>9995</v>
      </c>
      <c r="T656">
        <v>3998</v>
      </c>
      <c r="U656">
        <v>0</v>
      </c>
      <c r="V656">
        <v>5997</v>
      </c>
      <c r="W656" t="s">
        <v>566</v>
      </c>
      <c r="X656" t="s">
        <v>55</v>
      </c>
      <c r="Y656" t="s">
        <v>37</v>
      </c>
      <c r="Z656">
        <v>3223.1333898305088</v>
      </c>
      <c r="AA656" t="s">
        <v>724</v>
      </c>
      <c r="AB656" t="s">
        <v>48</v>
      </c>
      <c r="AC656">
        <v>0</v>
      </c>
      <c r="AD656">
        <v>0</v>
      </c>
      <c r="AE656" t="s">
        <v>48</v>
      </c>
      <c r="AF656" t="s">
        <v>49</v>
      </c>
    </row>
    <row r="657" spans="1:32" x14ac:dyDescent="0.35">
      <c r="A657" t="s">
        <v>704</v>
      </c>
      <c r="B657" t="s">
        <v>705</v>
      </c>
      <c r="C657" t="s">
        <v>706</v>
      </c>
      <c r="D657" t="s">
        <v>44</v>
      </c>
      <c r="E657" t="s">
        <v>29</v>
      </c>
      <c r="F657">
        <v>48</v>
      </c>
      <c r="G657">
        <v>10</v>
      </c>
      <c r="H657">
        <v>4</v>
      </c>
      <c r="I657">
        <v>2023</v>
      </c>
      <c r="J657" t="s">
        <v>1886</v>
      </c>
      <c r="K657" t="s">
        <v>1619</v>
      </c>
      <c r="L657" t="s">
        <v>128</v>
      </c>
      <c r="M657" t="s">
        <v>270</v>
      </c>
      <c r="N657" t="s">
        <v>130</v>
      </c>
      <c r="O657" t="s">
        <v>33</v>
      </c>
      <c r="P657" t="s">
        <v>211</v>
      </c>
      <c r="Q657" t="s">
        <v>212</v>
      </c>
      <c r="R657">
        <v>1</v>
      </c>
      <c r="S657">
        <v>9995</v>
      </c>
      <c r="T657">
        <v>5997</v>
      </c>
      <c r="U657">
        <v>148</v>
      </c>
      <c r="V657">
        <v>3998</v>
      </c>
      <c r="W657" t="s">
        <v>566</v>
      </c>
      <c r="X657" t="s">
        <v>55</v>
      </c>
      <c r="Y657" t="s">
        <v>37</v>
      </c>
      <c r="Z657">
        <v>2148.7555932203386</v>
      </c>
      <c r="AA657" t="s">
        <v>724</v>
      </c>
      <c r="AB657" t="s">
        <v>48</v>
      </c>
      <c r="AC657">
        <v>0</v>
      </c>
      <c r="AD657">
        <v>0</v>
      </c>
      <c r="AE657" t="s">
        <v>48</v>
      </c>
      <c r="AF657" t="s">
        <v>49</v>
      </c>
    </row>
    <row r="658" spans="1:32" x14ac:dyDescent="0.35">
      <c r="A658" t="s">
        <v>113</v>
      </c>
      <c r="B658" t="s">
        <v>114</v>
      </c>
      <c r="C658" t="s">
        <v>115</v>
      </c>
      <c r="D658" t="s">
        <v>44</v>
      </c>
      <c r="E658" t="s">
        <v>29</v>
      </c>
      <c r="F658">
        <v>52</v>
      </c>
      <c r="G658">
        <v>10</v>
      </c>
      <c r="H658">
        <v>4</v>
      </c>
      <c r="I658">
        <v>2023</v>
      </c>
      <c r="J658" t="s">
        <v>1886</v>
      </c>
      <c r="K658" t="s">
        <v>1620</v>
      </c>
      <c r="L658" t="s">
        <v>128</v>
      </c>
      <c r="M658" t="s">
        <v>270</v>
      </c>
      <c r="N658" t="s">
        <v>130</v>
      </c>
      <c r="O658" t="s">
        <v>33</v>
      </c>
      <c r="P658" t="s">
        <v>312</v>
      </c>
      <c r="Q658" t="s">
        <v>313</v>
      </c>
      <c r="R658">
        <v>1</v>
      </c>
      <c r="S658">
        <v>9995</v>
      </c>
      <c r="T658">
        <v>3199</v>
      </c>
      <c r="U658">
        <v>0</v>
      </c>
      <c r="V658">
        <v>6796</v>
      </c>
      <c r="W658" t="s">
        <v>35</v>
      </c>
      <c r="X658" t="s">
        <v>55</v>
      </c>
      <c r="Y658" t="s">
        <v>37</v>
      </c>
      <c r="Z658">
        <v>3652.5620338983049</v>
      </c>
      <c r="AA658" t="s">
        <v>724</v>
      </c>
      <c r="AB658" t="s">
        <v>48</v>
      </c>
      <c r="AC658">
        <v>0</v>
      </c>
      <c r="AD658">
        <v>0</v>
      </c>
      <c r="AE658" t="s">
        <v>48</v>
      </c>
      <c r="AF658" t="s">
        <v>49</v>
      </c>
    </row>
    <row r="659" spans="1:32" x14ac:dyDescent="0.35">
      <c r="A659" t="s">
        <v>97</v>
      </c>
      <c r="B659" t="s">
        <v>98</v>
      </c>
      <c r="C659" t="s">
        <v>99</v>
      </c>
      <c r="D659" t="s">
        <v>72</v>
      </c>
      <c r="E659" t="s">
        <v>29</v>
      </c>
      <c r="F659">
        <v>51</v>
      </c>
      <c r="G659">
        <v>11</v>
      </c>
      <c r="H659">
        <v>4</v>
      </c>
      <c r="I659">
        <v>2023</v>
      </c>
      <c r="J659" t="s">
        <v>1891</v>
      </c>
      <c r="K659" t="s">
        <v>1621</v>
      </c>
      <c r="L659" t="s">
        <v>128</v>
      </c>
      <c r="M659" t="s">
        <v>270</v>
      </c>
      <c r="N659" t="s">
        <v>130</v>
      </c>
      <c r="O659" t="s">
        <v>33</v>
      </c>
      <c r="P659" t="s">
        <v>218</v>
      </c>
      <c r="Q659" t="s">
        <v>219</v>
      </c>
      <c r="R659">
        <v>1</v>
      </c>
      <c r="S659">
        <v>9995</v>
      </c>
      <c r="T659">
        <v>5997</v>
      </c>
      <c r="U659">
        <v>0</v>
      </c>
      <c r="V659">
        <v>3998</v>
      </c>
      <c r="W659" t="s">
        <v>35</v>
      </c>
      <c r="X659" t="s">
        <v>75</v>
      </c>
      <c r="Y659" t="s">
        <v>37</v>
      </c>
      <c r="Z659">
        <v>2148.7555932203386</v>
      </c>
      <c r="AA659" t="s">
        <v>856</v>
      </c>
      <c r="AB659" t="s">
        <v>48</v>
      </c>
      <c r="AC659">
        <v>0</v>
      </c>
      <c r="AD659">
        <v>0</v>
      </c>
      <c r="AE659" t="s">
        <v>48</v>
      </c>
      <c r="AF659" t="s">
        <v>49</v>
      </c>
    </row>
    <row r="660" spans="1:32" x14ac:dyDescent="0.35">
      <c r="A660" t="s">
        <v>568</v>
      </c>
      <c r="B660" t="s">
        <v>569</v>
      </c>
      <c r="C660" t="s">
        <v>570</v>
      </c>
      <c r="D660" t="s">
        <v>44</v>
      </c>
      <c r="E660" t="s">
        <v>29</v>
      </c>
      <c r="F660">
        <v>61</v>
      </c>
      <c r="G660">
        <v>12</v>
      </c>
      <c r="H660">
        <v>4</v>
      </c>
      <c r="I660">
        <v>2023</v>
      </c>
      <c r="J660" t="s">
        <v>1884</v>
      </c>
      <c r="K660" t="s">
        <v>1616</v>
      </c>
      <c r="L660" t="s">
        <v>128</v>
      </c>
      <c r="M660" t="s">
        <v>270</v>
      </c>
      <c r="N660" t="s">
        <v>130</v>
      </c>
      <c r="O660" t="s">
        <v>33</v>
      </c>
      <c r="P660" t="s">
        <v>211</v>
      </c>
      <c r="Q660" t="s">
        <v>212</v>
      </c>
      <c r="R660">
        <v>1</v>
      </c>
      <c r="S660">
        <v>9995</v>
      </c>
      <c r="T660">
        <v>5997</v>
      </c>
      <c r="U660">
        <v>0</v>
      </c>
      <c r="V660">
        <v>3998</v>
      </c>
      <c r="W660" t="s">
        <v>566</v>
      </c>
      <c r="X660" t="s">
        <v>55</v>
      </c>
      <c r="Y660" t="s">
        <v>37</v>
      </c>
      <c r="Z660">
        <v>2148.7555932203386</v>
      </c>
      <c r="AA660" t="s">
        <v>724</v>
      </c>
      <c r="AB660" t="s">
        <v>48</v>
      </c>
      <c r="AC660">
        <v>0</v>
      </c>
      <c r="AD660">
        <v>0</v>
      </c>
      <c r="AE660" t="s">
        <v>48</v>
      </c>
      <c r="AF660" t="s">
        <v>49</v>
      </c>
    </row>
    <row r="661" spans="1:32" x14ac:dyDescent="0.35">
      <c r="A661" t="s">
        <v>143</v>
      </c>
      <c r="B661" t="s">
        <v>144</v>
      </c>
      <c r="C661" t="s">
        <v>145</v>
      </c>
      <c r="D661" t="s">
        <v>44</v>
      </c>
      <c r="E661" t="s">
        <v>29</v>
      </c>
      <c r="F661">
        <v>38</v>
      </c>
      <c r="G661">
        <v>12</v>
      </c>
      <c r="H661">
        <v>4</v>
      </c>
      <c r="I661">
        <v>2023</v>
      </c>
      <c r="J661" t="s">
        <v>1884</v>
      </c>
      <c r="K661" t="s">
        <v>1622</v>
      </c>
      <c r="L661" t="s">
        <v>128</v>
      </c>
      <c r="M661" t="s">
        <v>270</v>
      </c>
      <c r="N661" t="s">
        <v>130</v>
      </c>
      <c r="O661" t="s">
        <v>33</v>
      </c>
      <c r="P661" t="s">
        <v>119</v>
      </c>
      <c r="Q661" t="s">
        <v>120</v>
      </c>
      <c r="R661">
        <v>1</v>
      </c>
      <c r="S661">
        <v>9995</v>
      </c>
      <c r="T661">
        <v>0</v>
      </c>
      <c r="U661">
        <v>0</v>
      </c>
      <c r="V661">
        <v>9995</v>
      </c>
      <c r="W661" t="s">
        <v>35</v>
      </c>
      <c r="X661" t="s">
        <v>47</v>
      </c>
      <c r="Y661" t="s">
        <v>37</v>
      </c>
      <c r="Z661">
        <v>5371.8889830508479</v>
      </c>
      <c r="AA661" t="s">
        <v>847</v>
      </c>
      <c r="AB661" t="s">
        <v>38</v>
      </c>
      <c r="AC661">
        <v>0</v>
      </c>
      <c r="AD661">
        <v>0</v>
      </c>
      <c r="AE661" t="s">
        <v>38</v>
      </c>
      <c r="AF661" t="s">
        <v>49</v>
      </c>
    </row>
    <row r="662" spans="1:32" x14ac:dyDescent="0.35">
      <c r="A662" t="s">
        <v>63</v>
      </c>
      <c r="B662" t="s">
        <v>64</v>
      </c>
      <c r="C662" t="s">
        <v>65</v>
      </c>
      <c r="D662" t="s">
        <v>44</v>
      </c>
      <c r="E662" t="s">
        <v>29</v>
      </c>
      <c r="F662">
        <v>101</v>
      </c>
      <c r="G662">
        <v>14</v>
      </c>
      <c r="H662">
        <v>4</v>
      </c>
      <c r="I662">
        <v>2023</v>
      </c>
      <c r="J662" t="s">
        <v>1872</v>
      </c>
      <c r="K662" t="s">
        <v>1623</v>
      </c>
      <c r="L662" t="s">
        <v>128</v>
      </c>
      <c r="M662" t="s">
        <v>270</v>
      </c>
      <c r="N662" t="s">
        <v>130</v>
      </c>
      <c r="O662" t="s">
        <v>33</v>
      </c>
      <c r="P662" t="s">
        <v>56</v>
      </c>
      <c r="Q662" t="s">
        <v>57</v>
      </c>
      <c r="R662">
        <v>1</v>
      </c>
      <c r="S662">
        <v>9995</v>
      </c>
      <c r="T662">
        <v>3998</v>
      </c>
      <c r="U662">
        <v>0</v>
      </c>
      <c r="V662">
        <v>5997</v>
      </c>
      <c r="W662" t="s">
        <v>35</v>
      </c>
      <c r="X662" t="s">
        <v>47</v>
      </c>
      <c r="Y662" t="s">
        <v>37</v>
      </c>
      <c r="Z662">
        <v>3223.1333898305088</v>
      </c>
      <c r="AA662" t="s">
        <v>847</v>
      </c>
      <c r="AB662" t="s">
        <v>48</v>
      </c>
      <c r="AC662">
        <v>5997</v>
      </c>
      <c r="AD662">
        <v>0</v>
      </c>
      <c r="AE662" t="s">
        <v>48</v>
      </c>
      <c r="AF662" t="s">
        <v>49</v>
      </c>
    </row>
    <row r="663" spans="1:32" x14ac:dyDescent="0.35">
      <c r="A663" t="s">
        <v>585</v>
      </c>
      <c r="B663" t="s">
        <v>586</v>
      </c>
      <c r="C663" t="s">
        <v>587</v>
      </c>
      <c r="D663" t="s">
        <v>50</v>
      </c>
      <c r="E663" t="s">
        <v>29</v>
      </c>
      <c r="F663">
        <v>96</v>
      </c>
      <c r="G663">
        <v>14</v>
      </c>
      <c r="H663">
        <v>4</v>
      </c>
      <c r="I663">
        <v>2023</v>
      </c>
      <c r="J663" t="s">
        <v>1872</v>
      </c>
      <c r="K663" t="s">
        <v>1624</v>
      </c>
      <c r="L663" t="s">
        <v>128</v>
      </c>
      <c r="M663" t="s">
        <v>270</v>
      </c>
      <c r="N663" t="s">
        <v>130</v>
      </c>
      <c r="O663" t="s">
        <v>33</v>
      </c>
      <c r="P663" t="s">
        <v>424</v>
      </c>
      <c r="Q663" t="s">
        <v>424</v>
      </c>
      <c r="R663">
        <v>1</v>
      </c>
      <c r="S663">
        <v>9995</v>
      </c>
      <c r="T663">
        <v>0</v>
      </c>
      <c r="U663">
        <v>0</v>
      </c>
      <c r="V663">
        <v>9995</v>
      </c>
      <c r="W663" t="s">
        <v>566</v>
      </c>
      <c r="X663" t="s">
        <v>53</v>
      </c>
      <c r="Y663" t="s">
        <v>37</v>
      </c>
      <c r="Z663">
        <v>5371.8889830508479</v>
      </c>
      <c r="AA663" t="s">
        <v>722</v>
      </c>
      <c r="AB663" t="s">
        <v>38</v>
      </c>
      <c r="AC663">
        <v>0</v>
      </c>
      <c r="AD663">
        <v>0</v>
      </c>
      <c r="AE663" t="s">
        <v>38</v>
      </c>
      <c r="AF663" t="s">
        <v>49</v>
      </c>
    </row>
    <row r="664" spans="1:32" x14ac:dyDescent="0.35">
      <c r="A664" t="s">
        <v>561</v>
      </c>
      <c r="B664" t="s">
        <v>562</v>
      </c>
      <c r="C664" t="s">
        <v>563</v>
      </c>
      <c r="D664" t="s">
        <v>44</v>
      </c>
      <c r="E664" t="s">
        <v>29</v>
      </c>
      <c r="F664">
        <v>93</v>
      </c>
      <c r="G664">
        <v>14</v>
      </c>
      <c r="H664">
        <v>4</v>
      </c>
      <c r="I664">
        <v>2023</v>
      </c>
      <c r="J664" t="s">
        <v>1872</v>
      </c>
      <c r="K664" t="s">
        <v>1625</v>
      </c>
      <c r="L664" t="s">
        <v>128</v>
      </c>
      <c r="M664" t="s">
        <v>270</v>
      </c>
      <c r="N664" t="s">
        <v>130</v>
      </c>
      <c r="O664" t="s">
        <v>33</v>
      </c>
      <c r="P664" t="s">
        <v>248</v>
      </c>
      <c r="Q664" t="s">
        <v>249</v>
      </c>
      <c r="R664">
        <v>1</v>
      </c>
      <c r="S664">
        <v>9995</v>
      </c>
      <c r="T664">
        <v>3998</v>
      </c>
      <c r="U664">
        <v>0</v>
      </c>
      <c r="V664">
        <v>5997</v>
      </c>
      <c r="W664" t="s">
        <v>566</v>
      </c>
      <c r="X664" t="s">
        <v>55</v>
      </c>
      <c r="Y664" t="s">
        <v>37</v>
      </c>
      <c r="Z664">
        <v>3223.1333898305088</v>
      </c>
      <c r="AA664" t="s">
        <v>724</v>
      </c>
      <c r="AB664" t="s">
        <v>48</v>
      </c>
      <c r="AC664">
        <v>0</v>
      </c>
      <c r="AD664">
        <v>0</v>
      </c>
      <c r="AE664" t="s">
        <v>48</v>
      </c>
      <c r="AF664" t="s">
        <v>49</v>
      </c>
    </row>
    <row r="665" spans="1:32" x14ac:dyDescent="0.35">
      <c r="A665" t="s">
        <v>575</v>
      </c>
      <c r="B665" t="s">
        <v>576</v>
      </c>
      <c r="C665" t="s">
        <v>577</v>
      </c>
      <c r="D665" t="s">
        <v>44</v>
      </c>
      <c r="E665" t="s">
        <v>29</v>
      </c>
      <c r="F665">
        <v>261</v>
      </c>
      <c r="G665">
        <v>14</v>
      </c>
      <c r="H665">
        <v>4</v>
      </c>
      <c r="I665">
        <v>2023</v>
      </c>
      <c r="J665" t="s">
        <v>1872</v>
      </c>
      <c r="K665" t="s">
        <v>1626</v>
      </c>
      <c r="L665" t="s">
        <v>128</v>
      </c>
      <c r="M665" t="s">
        <v>270</v>
      </c>
      <c r="N665" t="s">
        <v>130</v>
      </c>
      <c r="O665" t="s">
        <v>33</v>
      </c>
      <c r="P665" t="s">
        <v>235</v>
      </c>
      <c r="Q665" t="s">
        <v>236</v>
      </c>
      <c r="R665">
        <v>1</v>
      </c>
      <c r="S665">
        <v>9995</v>
      </c>
      <c r="T665">
        <v>3998</v>
      </c>
      <c r="U665">
        <v>0</v>
      </c>
      <c r="V665">
        <v>5997</v>
      </c>
      <c r="W665" t="s">
        <v>566</v>
      </c>
      <c r="X665" t="s">
        <v>55</v>
      </c>
      <c r="Y665" t="s">
        <v>37</v>
      </c>
      <c r="Z665">
        <v>3223.1333898305088</v>
      </c>
      <c r="AA665" t="s">
        <v>724</v>
      </c>
      <c r="AB665" t="s">
        <v>48</v>
      </c>
      <c r="AC665">
        <v>0</v>
      </c>
      <c r="AD665">
        <v>0</v>
      </c>
      <c r="AE665" t="s">
        <v>48</v>
      </c>
      <c r="AF665" t="s">
        <v>49</v>
      </c>
    </row>
    <row r="666" spans="1:32" x14ac:dyDescent="0.35">
      <c r="A666" t="s">
        <v>113</v>
      </c>
      <c r="B666" t="s">
        <v>114</v>
      </c>
      <c r="C666" t="s">
        <v>115</v>
      </c>
      <c r="D666" t="s">
        <v>44</v>
      </c>
      <c r="E666" t="s">
        <v>29</v>
      </c>
      <c r="F666">
        <v>81</v>
      </c>
      <c r="G666">
        <v>14</v>
      </c>
      <c r="H666">
        <v>4</v>
      </c>
      <c r="I666">
        <v>2023</v>
      </c>
      <c r="J666" t="s">
        <v>1872</v>
      </c>
      <c r="K666" t="s">
        <v>1627</v>
      </c>
      <c r="L666" t="s">
        <v>128</v>
      </c>
      <c r="M666" t="s">
        <v>270</v>
      </c>
      <c r="N666" t="s">
        <v>130</v>
      </c>
      <c r="O666" t="s">
        <v>33</v>
      </c>
      <c r="P666" t="s">
        <v>381</v>
      </c>
      <c r="Q666" t="s">
        <v>382</v>
      </c>
      <c r="R666">
        <v>1</v>
      </c>
      <c r="S666">
        <v>9995</v>
      </c>
      <c r="T666">
        <v>3998</v>
      </c>
      <c r="U666">
        <v>0</v>
      </c>
      <c r="V666">
        <v>5997</v>
      </c>
      <c r="W666" t="s">
        <v>35</v>
      </c>
      <c r="X666" t="s">
        <v>55</v>
      </c>
      <c r="Y666" t="s">
        <v>37</v>
      </c>
      <c r="Z666">
        <v>3223.1333898305088</v>
      </c>
      <c r="AA666" t="s">
        <v>724</v>
      </c>
      <c r="AB666" t="s">
        <v>48</v>
      </c>
      <c r="AC666">
        <v>0</v>
      </c>
      <c r="AD666">
        <v>0</v>
      </c>
      <c r="AE666" t="s">
        <v>48</v>
      </c>
      <c r="AF666" t="s">
        <v>49</v>
      </c>
    </row>
    <row r="667" spans="1:32" x14ac:dyDescent="0.35">
      <c r="A667" t="s">
        <v>704</v>
      </c>
      <c r="B667" t="s">
        <v>705</v>
      </c>
      <c r="C667" t="s">
        <v>706</v>
      </c>
      <c r="D667" t="s">
        <v>44</v>
      </c>
      <c r="E667" t="s">
        <v>29</v>
      </c>
      <c r="F667">
        <v>79</v>
      </c>
      <c r="G667">
        <v>15</v>
      </c>
      <c r="H667">
        <v>4</v>
      </c>
      <c r="I667">
        <v>2023</v>
      </c>
      <c r="J667" t="s">
        <v>1892</v>
      </c>
      <c r="K667" t="s">
        <v>1628</v>
      </c>
      <c r="L667" t="s">
        <v>128</v>
      </c>
      <c r="M667" t="s">
        <v>270</v>
      </c>
      <c r="N667" t="s">
        <v>130</v>
      </c>
      <c r="O667" t="s">
        <v>33</v>
      </c>
      <c r="P667" t="s">
        <v>302</v>
      </c>
      <c r="Q667" t="s">
        <v>303</v>
      </c>
      <c r="R667">
        <v>1</v>
      </c>
      <c r="S667">
        <v>9995</v>
      </c>
      <c r="T667">
        <v>5997</v>
      </c>
      <c r="U667">
        <v>0</v>
      </c>
      <c r="V667">
        <v>3998</v>
      </c>
      <c r="W667" t="s">
        <v>566</v>
      </c>
      <c r="X667" t="s">
        <v>55</v>
      </c>
      <c r="Y667" t="s">
        <v>37</v>
      </c>
      <c r="Z667">
        <v>2148.7555932203386</v>
      </c>
      <c r="AA667" t="s">
        <v>724</v>
      </c>
      <c r="AB667" t="s">
        <v>48</v>
      </c>
      <c r="AC667">
        <v>0</v>
      </c>
      <c r="AD667">
        <v>0</v>
      </c>
      <c r="AE667" t="s">
        <v>48</v>
      </c>
      <c r="AF667" t="s">
        <v>49</v>
      </c>
    </row>
    <row r="668" spans="1:32" x14ac:dyDescent="0.35">
      <c r="A668" t="s">
        <v>143</v>
      </c>
      <c r="B668" t="s">
        <v>144</v>
      </c>
      <c r="C668" t="s">
        <v>145</v>
      </c>
      <c r="D668" t="s">
        <v>44</v>
      </c>
      <c r="E668" t="s">
        <v>29</v>
      </c>
      <c r="F668">
        <v>51</v>
      </c>
      <c r="G668">
        <v>15</v>
      </c>
      <c r="H668">
        <v>4</v>
      </c>
      <c r="I668">
        <v>2023</v>
      </c>
      <c r="J668" t="s">
        <v>1892</v>
      </c>
      <c r="K668" t="s">
        <v>1629</v>
      </c>
      <c r="L668" t="s">
        <v>128</v>
      </c>
      <c r="M668" t="s">
        <v>270</v>
      </c>
      <c r="N668" t="s">
        <v>130</v>
      </c>
      <c r="O668" t="s">
        <v>33</v>
      </c>
      <c r="P668" t="s">
        <v>248</v>
      </c>
      <c r="Q668" t="s">
        <v>249</v>
      </c>
      <c r="R668">
        <v>1</v>
      </c>
      <c r="S668">
        <v>9995</v>
      </c>
      <c r="T668">
        <v>0</v>
      </c>
      <c r="U668">
        <v>0</v>
      </c>
      <c r="V668">
        <v>9995</v>
      </c>
      <c r="W668" t="s">
        <v>35</v>
      </c>
      <c r="X668" t="s">
        <v>55</v>
      </c>
      <c r="Y668" t="s">
        <v>37</v>
      </c>
      <c r="Z668">
        <v>5371.8889830508479</v>
      </c>
      <c r="AA668" t="s">
        <v>724</v>
      </c>
      <c r="AB668" t="s">
        <v>38</v>
      </c>
      <c r="AC668">
        <v>0</v>
      </c>
      <c r="AD668">
        <v>0</v>
      </c>
      <c r="AE668" t="s">
        <v>38</v>
      </c>
      <c r="AF668" t="s">
        <v>49</v>
      </c>
    </row>
    <row r="669" spans="1:32" x14ac:dyDescent="0.35">
      <c r="A669" t="s">
        <v>714</v>
      </c>
      <c r="B669" t="s">
        <v>715</v>
      </c>
      <c r="C669" t="s">
        <v>716</v>
      </c>
      <c r="D669" t="s">
        <v>44</v>
      </c>
      <c r="E669" t="s">
        <v>29</v>
      </c>
      <c r="F669">
        <v>87</v>
      </c>
      <c r="G669">
        <v>15</v>
      </c>
      <c r="H669">
        <v>4</v>
      </c>
      <c r="I669">
        <v>2023</v>
      </c>
      <c r="J669" t="s">
        <v>1892</v>
      </c>
      <c r="K669" t="s">
        <v>1630</v>
      </c>
      <c r="L669" t="s">
        <v>128</v>
      </c>
      <c r="M669" t="s">
        <v>270</v>
      </c>
      <c r="N669" t="s">
        <v>130</v>
      </c>
      <c r="O669" t="s">
        <v>33</v>
      </c>
      <c r="P669" t="s">
        <v>229</v>
      </c>
      <c r="Q669" t="s">
        <v>230</v>
      </c>
      <c r="R669">
        <v>1</v>
      </c>
      <c r="S669">
        <v>9995</v>
      </c>
      <c r="T669">
        <v>0</v>
      </c>
      <c r="U669">
        <v>500</v>
      </c>
      <c r="V669">
        <v>9995</v>
      </c>
      <c r="W669" t="s">
        <v>566</v>
      </c>
      <c r="X669" t="s">
        <v>55</v>
      </c>
      <c r="Y669" t="s">
        <v>37</v>
      </c>
      <c r="Z669">
        <v>5371.8889830508479</v>
      </c>
      <c r="AA669" t="s">
        <v>724</v>
      </c>
      <c r="AB669" t="s">
        <v>38</v>
      </c>
      <c r="AC669">
        <v>0</v>
      </c>
      <c r="AD669">
        <v>0</v>
      </c>
      <c r="AE669" t="s">
        <v>38</v>
      </c>
      <c r="AF669" t="s">
        <v>49</v>
      </c>
    </row>
    <row r="670" spans="1:32" x14ac:dyDescent="0.35">
      <c r="A670" t="s">
        <v>575</v>
      </c>
      <c r="B670" t="s">
        <v>576</v>
      </c>
      <c r="C670" t="s">
        <v>577</v>
      </c>
      <c r="D670" t="s">
        <v>44</v>
      </c>
      <c r="E670" t="s">
        <v>29</v>
      </c>
      <c r="F670">
        <v>290</v>
      </c>
      <c r="G670">
        <v>15</v>
      </c>
      <c r="H670">
        <v>4</v>
      </c>
      <c r="I670">
        <v>2023</v>
      </c>
      <c r="J670" t="s">
        <v>1892</v>
      </c>
      <c r="K670" t="s">
        <v>1631</v>
      </c>
      <c r="L670" t="s">
        <v>128</v>
      </c>
      <c r="M670" t="s">
        <v>270</v>
      </c>
      <c r="N670" t="s">
        <v>130</v>
      </c>
      <c r="O670" t="s">
        <v>33</v>
      </c>
      <c r="P670" t="s">
        <v>302</v>
      </c>
      <c r="Q670" t="s">
        <v>303</v>
      </c>
      <c r="R670">
        <v>1</v>
      </c>
      <c r="S670">
        <v>9995</v>
      </c>
      <c r="T670">
        <v>5997</v>
      </c>
      <c r="U670">
        <v>0</v>
      </c>
      <c r="V670">
        <v>3998</v>
      </c>
      <c r="W670" t="s">
        <v>566</v>
      </c>
      <c r="X670" t="s">
        <v>55</v>
      </c>
      <c r="Y670" t="s">
        <v>37</v>
      </c>
      <c r="Z670">
        <v>2148.7555932203386</v>
      </c>
      <c r="AA670" t="s">
        <v>724</v>
      </c>
      <c r="AB670" t="s">
        <v>48</v>
      </c>
      <c r="AC670">
        <v>0</v>
      </c>
      <c r="AD670">
        <v>0</v>
      </c>
      <c r="AE670" t="s">
        <v>48</v>
      </c>
      <c r="AF670" t="s">
        <v>49</v>
      </c>
    </row>
    <row r="671" spans="1:32" x14ac:dyDescent="0.35">
      <c r="A671" t="s">
        <v>575</v>
      </c>
      <c r="B671" t="s">
        <v>576</v>
      </c>
      <c r="C671" t="s">
        <v>577</v>
      </c>
      <c r="D671" t="s">
        <v>44</v>
      </c>
      <c r="E671" t="s">
        <v>29</v>
      </c>
      <c r="F671">
        <v>299</v>
      </c>
      <c r="G671">
        <v>15</v>
      </c>
      <c r="H671">
        <v>4</v>
      </c>
      <c r="I671">
        <v>2023</v>
      </c>
      <c r="J671" t="s">
        <v>1892</v>
      </c>
      <c r="K671" t="s">
        <v>1632</v>
      </c>
      <c r="L671" t="s">
        <v>128</v>
      </c>
      <c r="M671" t="s">
        <v>270</v>
      </c>
      <c r="N671" t="s">
        <v>130</v>
      </c>
      <c r="O671" t="s">
        <v>33</v>
      </c>
      <c r="P671" t="s">
        <v>1633</v>
      </c>
      <c r="Q671" t="s">
        <v>1633</v>
      </c>
      <c r="R671">
        <v>1</v>
      </c>
      <c r="S671">
        <v>9995</v>
      </c>
      <c r="T671">
        <v>0</v>
      </c>
      <c r="U671">
        <v>1000</v>
      </c>
      <c r="V671">
        <v>9995</v>
      </c>
      <c r="W671" t="s">
        <v>566</v>
      </c>
      <c r="X671" t="s">
        <v>55</v>
      </c>
      <c r="Y671" t="s">
        <v>37</v>
      </c>
      <c r="Z671">
        <v>5371.8889830508479</v>
      </c>
      <c r="AA671" t="s">
        <v>724</v>
      </c>
      <c r="AB671" t="s">
        <v>38</v>
      </c>
      <c r="AC671">
        <v>0</v>
      </c>
      <c r="AD671">
        <v>0</v>
      </c>
      <c r="AE671" t="s">
        <v>38</v>
      </c>
      <c r="AF671" t="s">
        <v>49</v>
      </c>
    </row>
    <row r="672" spans="1:32" x14ac:dyDescent="0.35">
      <c r="A672" t="s">
        <v>575</v>
      </c>
      <c r="B672" t="s">
        <v>576</v>
      </c>
      <c r="C672" t="s">
        <v>577</v>
      </c>
      <c r="D672" t="s">
        <v>50</v>
      </c>
      <c r="E672" t="s">
        <v>29</v>
      </c>
      <c r="F672">
        <v>336</v>
      </c>
      <c r="G672">
        <v>16</v>
      </c>
      <c r="H672">
        <v>4</v>
      </c>
      <c r="I672">
        <v>2023</v>
      </c>
      <c r="J672" t="s">
        <v>1876</v>
      </c>
      <c r="K672" t="s">
        <v>1634</v>
      </c>
      <c r="L672" t="s">
        <v>128</v>
      </c>
      <c r="M672" t="s">
        <v>408</v>
      </c>
      <c r="N672" t="s">
        <v>130</v>
      </c>
      <c r="O672" t="s">
        <v>33</v>
      </c>
      <c r="P672" t="s">
        <v>1635</v>
      </c>
      <c r="Q672" t="s">
        <v>1636</v>
      </c>
      <c r="R672">
        <v>1</v>
      </c>
      <c r="S672">
        <v>9995</v>
      </c>
      <c r="T672">
        <v>2998</v>
      </c>
      <c r="U672">
        <v>0</v>
      </c>
      <c r="V672">
        <v>6997</v>
      </c>
      <c r="W672" t="s">
        <v>566</v>
      </c>
      <c r="X672" t="s">
        <v>53</v>
      </c>
      <c r="Y672" t="s">
        <v>37</v>
      </c>
      <c r="Z672">
        <v>3760.5910169491526</v>
      </c>
      <c r="AA672" t="s">
        <v>722</v>
      </c>
      <c r="AB672" t="s">
        <v>48</v>
      </c>
      <c r="AC672">
        <v>6996.5</v>
      </c>
      <c r="AD672">
        <v>0</v>
      </c>
      <c r="AE672" t="s">
        <v>48</v>
      </c>
      <c r="AF672" t="s">
        <v>49</v>
      </c>
    </row>
    <row r="673" spans="1:32" x14ac:dyDescent="0.35">
      <c r="A673" t="s">
        <v>686</v>
      </c>
      <c r="B673" t="s">
        <v>687</v>
      </c>
      <c r="C673" t="s">
        <v>688</v>
      </c>
      <c r="D673" t="s">
        <v>44</v>
      </c>
      <c r="E673" t="s">
        <v>29</v>
      </c>
      <c r="F673">
        <v>43</v>
      </c>
      <c r="G673">
        <v>16</v>
      </c>
      <c r="H673">
        <v>4</v>
      </c>
      <c r="I673">
        <v>2023</v>
      </c>
      <c r="J673" t="s">
        <v>1876</v>
      </c>
      <c r="K673" t="s">
        <v>1637</v>
      </c>
      <c r="L673" t="s">
        <v>128</v>
      </c>
      <c r="M673" t="s">
        <v>408</v>
      </c>
      <c r="N673" t="s">
        <v>130</v>
      </c>
      <c r="O673" t="s">
        <v>33</v>
      </c>
      <c r="P673" t="s">
        <v>235</v>
      </c>
      <c r="Q673" t="s">
        <v>236</v>
      </c>
      <c r="R673">
        <v>1</v>
      </c>
      <c r="S673">
        <v>9995</v>
      </c>
      <c r="T673">
        <v>3998</v>
      </c>
      <c r="U673">
        <v>0</v>
      </c>
      <c r="V673">
        <v>5997</v>
      </c>
      <c r="W673" t="s">
        <v>690</v>
      </c>
      <c r="X673" t="s">
        <v>55</v>
      </c>
      <c r="Y673" t="s">
        <v>37</v>
      </c>
      <c r="Z673">
        <v>3223.1333898305088</v>
      </c>
      <c r="AA673" t="s">
        <v>724</v>
      </c>
      <c r="AB673" t="s">
        <v>48</v>
      </c>
      <c r="AC673">
        <v>0</v>
      </c>
      <c r="AD673">
        <v>0</v>
      </c>
      <c r="AE673" t="s">
        <v>48</v>
      </c>
      <c r="AF673" t="s">
        <v>49</v>
      </c>
    </row>
    <row r="674" spans="1:32" x14ac:dyDescent="0.35">
      <c r="A674" t="s">
        <v>63</v>
      </c>
      <c r="B674" t="s">
        <v>64</v>
      </c>
      <c r="C674" t="s">
        <v>65</v>
      </c>
      <c r="D674" t="s">
        <v>50</v>
      </c>
      <c r="E674" t="s">
        <v>29</v>
      </c>
      <c r="F674">
        <v>116</v>
      </c>
      <c r="G674">
        <v>16</v>
      </c>
      <c r="H674">
        <v>4</v>
      </c>
      <c r="I674">
        <v>2023</v>
      </c>
      <c r="J674" t="s">
        <v>1876</v>
      </c>
      <c r="K674" t="s">
        <v>1638</v>
      </c>
      <c r="L674" t="s">
        <v>128</v>
      </c>
      <c r="M674" t="s">
        <v>408</v>
      </c>
      <c r="N674" t="s">
        <v>130</v>
      </c>
      <c r="O674" t="s">
        <v>33</v>
      </c>
      <c r="P674" t="s">
        <v>423</v>
      </c>
      <c r="Q674" t="s">
        <v>424</v>
      </c>
      <c r="R674">
        <v>1</v>
      </c>
      <c r="S674">
        <v>9995</v>
      </c>
      <c r="T674">
        <v>0</v>
      </c>
      <c r="U674">
        <v>0</v>
      </c>
      <c r="V674">
        <v>9995</v>
      </c>
      <c r="W674" t="s">
        <v>35</v>
      </c>
      <c r="X674" t="s">
        <v>53</v>
      </c>
      <c r="Y674" t="s">
        <v>37</v>
      </c>
      <c r="Z674">
        <v>5371.8889830508479</v>
      </c>
      <c r="AA674" t="s">
        <v>722</v>
      </c>
      <c r="AB674" t="s">
        <v>38</v>
      </c>
      <c r="AC674">
        <v>0</v>
      </c>
      <c r="AD674">
        <v>0</v>
      </c>
      <c r="AE674" t="s">
        <v>38</v>
      </c>
      <c r="AF674" t="s">
        <v>49</v>
      </c>
    </row>
    <row r="675" spans="1:32" x14ac:dyDescent="0.35">
      <c r="A675" t="s">
        <v>585</v>
      </c>
      <c r="B675" t="s">
        <v>586</v>
      </c>
      <c r="C675" t="s">
        <v>587</v>
      </c>
      <c r="D675" t="s">
        <v>44</v>
      </c>
      <c r="E675" t="s">
        <v>29</v>
      </c>
      <c r="F675">
        <v>120</v>
      </c>
      <c r="G675">
        <v>16</v>
      </c>
      <c r="H675">
        <v>4</v>
      </c>
      <c r="I675">
        <v>2023</v>
      </c>
      <c r="J675" t="s">
        <v>1876</v>
      </c>
      <c r="K675" t="s">
        <v>1639</v>
      </c>
      <c r="L675" t="s">
        <v>128</v>
      </c>
      <c r="M675" t="s">
        <v>408</v>
      </c>
      <c r="N675" t="s">
        <v>130</v>
      </c>
      <c r="O675" t="s">
        <v>33</v>
      </c>
      <c r="P675" t="s">
        <v>236</v>
      </c>
      <c r="Q675" t="s">
        <v>236</v>
      </c>
      <c r="R675">
        <v>1</v>
      </c>
      <c r="S675">
        <v>9995</v>
      </c>
      <c r="T675">
        <v>3998</v>
      </c>
      <c r="U675">
        <v>0</v>
      </c>
      <c r="V675">
        <v>5997</v>
      </c>
      <c r="W675" t="s">
        <v>566</v>
      </c>
      <c r="X675" t="s">
        <v>55</v>
      </c>
      <c r="Y675" t="s">
        <v>37</v>
      </c>
      <c r="Z675">
        <v>3223.1333898305088</v>
      </c>
      <c r="AA675" t="s">
        <v>724</v>
      </c>
      <c r="AB675" t="s">
        <v>48</v>
      </c>
      <c r="AC675">
        <v>0</v>
      </c>
      <c r="AD675">
        <v>0</v>
      </c>
      <c r="AE675" t="s">
        <v>48</v>
      </c>
      <c r="AF675" t="s">
        <v>49</v>
      </c>
    </row>
    <row r="676" spans="1:32" x14ac:dyDescent="0.35">
      <c r="A676" t="s">
        <v>585</v>
      </c>
      <c r="B676" t="s">
        <v>586</v>
      </c>
      <c r="C676" t="s">
        <v>587</v>
      </c>
      <c r="D676" t="s">
        <v>44</v>
      </c>
      <c r="E676" t="s">
        <v>29</v>
      </c>
      <c r="F676">
        <v>120</v>
      </c>
      <c r="G676">
        <v>16</v>
      </c>
      <c r="H676">
        <v>4</v>
      </c>
      <c r="I676">
        <v>2023</v>
      </c>
      <c r="J676" t="s">
        <v>1876</v>
      </c>
      <c r="K676" t="s">
        <v>1640</v>
      </c>
      <c r="L676" t="s">
        <v>128</v>
      </c>
      <c r="M676" t="s">
        <v>408</v>
      </c>
      <c r="N676" t="s">
        <v>130</v>
      </c>
      <c r="O676" t="s">
        <v>33</v>
      </c>
      <c r="P676" t="s">
        <v>235</v>
      </c>
      <c r="Q676" t="s">
        <v>236</v>
      </c>
      <c r="R676">
        <v>1</v>
      </c>
      <c r="S676">
        <v>9995</v>
      </c>
      <c r="T676">
        <v>3998</v>
      </c>
      <c r="U676">
        <v>0</v>
      </c>
      <c r="V676">
        <v>5997</v>
      </c>
      <c r="W676" t="s">
        <v>566</v>
      </c>
      <c r="X676" t="s">
        <v>55</v>
      </c>
      <c r="Y676" t="s">
        <v>37</v>
      </c>
      <c r="Z676">
        <v>3223.1333898305088</v>
      </c>
      <c r="AA676" t="s">
        <v>724</v>
      </c>
      <c r="AB676" t="s">
        <v>48</v>
      </c>
      <c r="AC676">
        <v>0</v>
      </c>
      <c r="AD676">
        <v>0</v>
      </c>
      <c r="AE676" t="s">
        <v>48</v>
      </c>
      <c r="AF676" t="s">
        <v>49</v>
      </c>
    </row>
    <row r="677" spans="1:32" x14ac:dyDescent="0.35">
      <c r="A677" t="s">
        <v>714</v>
      </c>
      <c r="B677" t="s">
        <v>715</v>
      </c>
      <c r="C677" t="s">
        <v>716</v>
      </c>
      <c r="D677" t="s">
        <v>44</v>
      </c>
      <c r="E677" t="s">
        <v>29</v>
      </c>
      <c r="F677">
        <v>104</v>
      </c>
      <c r="G677">
        <v>16</v>
      </c>
      <c r="H677">
        <v>4</v>
      </c>
      <c r="I677">
        <v>2023</v>
      </c>
      <c r="J677" t="s">
        <v>1876</v>
      </c>
      <c r="K677" t="s">
        <v>1641</v>
      </c>
      <c r="L677" t="s">
        <v>128</v>
      </c>
      <c r="M677" t="s">
        <v>408</v>
      </c>
      <c r="N677" t="s">
        <v>130</v>
      </c>
      <c r="O677" t="s">
        <v>33</v>
      </c>
      <c r="P677" t="s">
        <v>1642</v>
      </c>
      <c r="Q677" t="s">
        <v>1643</v>
      </c>
      <c r="R677">
        <v>1</v>
      </c>
      <c r="S677">
        <v>9995</v>
      </c>
      <c r="T677">
        <v>3998</v>
      </c>
      <c r="U677">
        <v>0</v>
      </c>
      <c r="V677">
        <v>5997</v>
      </c>
      <c r="W677" t="s">
        <v>566</v>
      </c>
      <c r="X677" t="s">
        <v>55</v>
      </c>
      <c r="Y677" t="s">
        <v>37</v>
      </c>
      <c r="Z677">
        <v>3223.1333898305088</v>
      </c>
      <c r="AA677" t="s">
        <v>724</v>
      </c>
      <c r="AB677" t="s">
        <v>48</v>
      </c>
      <c r="AC677">
        <v>0</v>
      </c>
      <c r="AD677">
        <v>0</v>
      </c>
      <c r="AE677" t="s">
        <v>48</v>
      </c>
      <c r="AF677" t="s">
        <v>49</v>
      </c>
    </row>
    <row r="678" spans="1:32" x14ac:dyDescent="0.35">
      <c r="A678" t="s">
        <v>708</v>
      </c>
      <c r="B678" t="s">
        <v>709</v>
      </c>
      <c r="C678" t="s">
        <v>710</v>
      </c>
      <c r="D678" t="s">
        <v>44</v>
      </c>
      <c r="E678" t="s">
        <v>29</v>
      </c>
      <c r="F678">
        <v>36</v>
      </c>
      <c r="G678">
        <v>16</v>
      </c>
      <c r="H678">
        <v>4</v>
      </c>
      <c r="I678">
        <v>2023</v>
      </c>
      <c r="J678" t="s">
        <v>1876</v>
      </c>
      <c r="K678" t="s">
        <v>1644</v>
      </c>
      <c r="L678" t="s">
        <v>128</v>
      </c>
      <c r="M678" t="s">
        <v>408</v>
      </c>
      <c r="N678" t="s">
        <v>130</v>
      </c>
      <c r="O678" t="s">
        <v>33</v>
      </c>
      <c r="P678" t="s">
        <v>1645</v>
      </c>
      <c r="Q678" t="s">
        <v>1645</v>
      </c>
      <c r="R678">
        <v>1</v>
      </c>
      <c r="S678">
        <v>9995</v>
      </c>
      <c r="T678">
        <v>4998</v>
      </c>
      <c r="U678">
        <v>0</v>
      </c>
      <c r="V678">
        <v>4997</v>
      </c>
      <c r="W678" t="s">
        <v>566</v>
      </c>
      <c r="X678" t="s">
        <v>55</v>
      </c>
      <c r="Y678" t="s">
        <v>37</v>
      </c>
      <c r="Z678">
        <v>2685.6757627118645</v>
      </c>
      <c r="AA678" t="s">
        <v>724</v>
      </c>
      <c r="AB678" t="s">
        <v>48</v>
      </c>
      <c r="AC678">
        <v>0</v>
      </c>
      <c r="AD678">
        <v>0</v>
      </c>
      <c r="AE678" t="s">
        <v>48</v>
      </c>
      <c r="AF678" t="s">
        <v>49</v>
      </c>
    </row>
    <row r="679" spans="1:32" x14ac:dyDescent="0.35">
      <c r="A679" t="s">
        <v>585</v>
      </c>
      <c r="B679" t="s">
        <v>586</v>
      </c>
      <c r="C679" t="s">
        <v>587</v>
      </c>
      <c r="D679" t="s">
        <v>44</v>
      </c>
      <c r="E679" t="s">
        <v>29</v>
      </c>
      <c r="F679">
        <v>126</v>
      </c>
      <c r="G679">
        <v>17</v>
      </c>
      <c r="H679">
        <v>4</v>
      </c>
      <c r="I679">
        <v>2023</v>
      </c>
      <c r="J679" t="s">
        <v>1871</v>
      </c>
      <c r="K679" t="s">
        <v>1646</v>
      </c>
      <c r="L679" t="s">
        <v>128</v>
      </c>
      <c r="M679" t="s">
        <v>408</v>
      </c>
      <c r="N679" t="s">
        <v>130</v>
      </c>
      <c r="O679" t="s">
        <v>33</v>
      </c>
      <c r="P679" t="s">
        <v>211</v>
      </c>
      <c r="Q679" t="s">
        <v>212</v>
      </c>
      <c r="R679">
        <v>1</v>
      </c>
      <c r="S679">
        <v>9995</v>
      </c>
      <c r="T679">
        <v>5997</v>
      </c>
      <c r="U679">
        <v>0</v>
      </c>
      <c r="V679">
        <v>3998</v>
      </c>
      <c r="W679" t="s">
        <v>566</v>
      </c>
      <c r="X679" t="s">
        <v>55</v>
      </c>
      <c r="Y679" t="s">
        <v>37</v>
      </c>
      <c r="Z679">
        <v>2148.7555932203386</v>
      </c>
      <c r="AA679" t="s">
        <v>724</v>
      </c>
      <c r="AB679" t="s">
        <v>48</v>
      </c>
      <c r="AC679">
        <v>0</v>
      </c>
      <c r="AD679">
        <v>0</v>
      </c>
      <c r="AE679" t="s">
        <v>48</v>
      </c>
      <c r="AF679" t="s">
        <v>49</v>
      </c>
    </row>
    <row r="680" spans="1:32" x14ac:dyDescent="0.35">
      <c r="A680" t="s">
        <v>113</v>
      </c>
      <c r="B680" t="s">
        <v>114</v>
      </c>
      <c r="C680" t="s">
        <v>115</v>
      </c>
      <c r="D680" t="s">
        <v>44</v>
      </c>
      <c r="E680" t="s">
        <v>29</v>
      </c>
      <c r="F680">
        <v>105</v>
      </c>
      <c r="G680">
        <v>18</v>
      </c>
      <c r="H680">
        <v>4</v>
      </c>
      <c r="I680">
        <v>2023</v>
      </c>
      <c r="J680" t="s">
        <v>1873</v>
      </c>
      <c r="K680" t="s">
        <v>1647</v>
      </c>
      <c r="L680" t="s">
        <v>128</v>
      </c>
      <c r="M680" t="s">
        <v>408</v>
      </c>
      <c r="N680" t="s">
        <v>130</v>
      </c>
      <c r="O680" t="s">
        <v>33</v>
      </c>
      <c r="P680" t="s">
        <v>445</v>
      </c>
      <c r="Q680" t="s">
        <v>446</v>
      </c>
      <c r="R680">
        <v>1</v>
      </c>
      <c r="S680">
        <v>9995</v>
      </c>
      <c r="T680">
        <v>1999</v>
      </c>
      <c r="U680">
        <v>0</v>
      </c>
      <c r="V680">
        <v>7996</v>
      </c>
      <c r="W680" t="s">
        <v>35</v>
      </c>
      <c r="X680" t="s">
        <v>55</v>
      </c>
      <c r="Y680" t="s">
        <v>37</v>
      </c>
      <c r="Z680">
        <v>4297.5111864406772</v>
      </c>
      <c r="AA680" t="s">
        <v>724</v>
      </c>
      <c r="AB680" t="s">
        <v>48</v>
      </c>
      <c r="AC680">
        <v>7996</v>
      </c>
      <c r="AD680">
        <v>0</v>
      </c>
      <c r="AE680" t="s">
        <v>48</v>
      </c>
      <c r="AF680" t="s">
        <v>49</v>
      </c>
    </row>
    <row r="681" spans="1:32" x14ac:dyDescent="0.35">
      <c r="A681" t="s">
        <v>668</v>
      </c>
      <c r="B681" t="s">
        <v>669</v>
      </c>
      <c r="C681" t="s">
        <v>670</v>
      </c>
      <c r="D681" t="s">
        <v>44</v>
      </c>
      <c r="E681" t="s">
        <v>29</v>
      </c>
      <c r="F681">
        <v>96</v>
      </c>
      <c r="G681">
        <v>18</v>
      </c>
      <c r="H681">
        <v>4</v>
      </c>
      <c r="I681">
        <v>2023</v>
      </c>
      <c r="J681" t="s">
        <v>1873</v>
      </c>
      <c r="K681" t="s">
        <v>1648</v>
      </c>
      <c r="L681" t="s">
        <v>128</v>
      </c>
      <c r="M681" t="s">
        <v>408</v>
      </c>
      <c r="N681" t="s">
        <v>130</v>
      </c>
      <c r="O681" t="s">
        <v>33</v>
      </c>
      <c r="P681" t="s">
        <v>175</v>
      </c>
      <c r="Q681" t="s">
        <v>120</v>
      </c>
      <c r="R681">
        <v>1</v>
      </c>
      <c r="S681">
        <v>9995</v>
      </c>
      <c r="T681">
        <v>0</v>
      </c>
      <c r="U681">
        <v>0</v>
      </c>
      <c r="V681">
        <v>9995</v>
      </c>
      <c r="W681" t="s">
        <v>566</v>
      </c>
      <c r="X681" t="s">
        <v>47</v>
      </c>
      <c r="Y681" t="s">
        <v>37</v>
      </c>
      <c r="Z681">
        <v>5371.8889830508479</v>
      </c>
      <c r="AA681" t="s">
        <v>847</v>
      </c>
      <c r="AB681" t="s">
        <v>38</v>
      </c>
      <c r="AC681">
        <v>0</v>
      </c>
      <c r="AD681">
        <v>0</v>
      </c>
      <c r="AE681" t="s">
        <v>38</v>
      </c>
      <c r="AF681" t="s">
        <v>49</v>
      </c>
    </row>
    <row r="682" spans="1:32" x14ac:dyDescent="0.35">
      <c r="A682" t="s">
        <v>575</v>
      </c>
      <c r="B682" t="s">
        <v>576</v>
      </c>
      <c r="C682" t="s">
        <v>577</v>
      </c>
      <c r="D682" t="s">
        <v>44</v>
      </c>
      <c r="E682" t="s">
        <v>29</v>
      </c>
      <c r="F682">
        <v>378</v>
      </c>
      <c r="G682">
        <v>19</v>
      </c>
      <c r="H682">
        <v>4</v>
      </c>
      <c r="I682">
        <v>2023</v>
      </c>
      <c r="J682" t="s">
        <v>1882</v>
      </c>
      <c r="K682" t="s">
        <v>1649</v>
      </c>
      <c r="L682" t="s">
        <v>128</v>
      </c>
      <c r="M682" t="s">
        <v>408</v>
      </c>
      <c r="N682" t="s">
        <v>130</v>
      </c>
      <c r="O682" t="s">
        <v>33</v>
      </c>
      <c r="P682" t="s">
        <v>230</v>
      </c>
      <c r="Q682" t="s">
        <v>230</v>
      </c>
      <c r="R682">
        <v>1</v>
      </c>
      <c r="S682">
        <v>9995</v>
      </c>
      <c r="T682">
        <v>0</v>
      </c>
      <c r="U682">
        <v>0</v>
      </c>
      <c r="V682">
        <v>9995</v>
      </c>
      <c r="W682" t="s">
        <v>566</v>
      </c>
      <c r="X682" t="s">
        <v>55</v>
      </c>
      <c r="Y682" t="s">
        <v>37</v>
      </c>
      <c r="Z682">
        <v>5371.8889830508479</v>
      </c>
      <c r="AA682" t="s">
        <v>724</v>
      </c>
      <c r="AB682" t="s">
        <v>38</v>
      </c>
      <c r="AC682">
        <v>0</v>
      </c>
      <c r="AD682">
        <v>0</v>
      </c>
      <c r="AE682" t="s">
        <v>38</v>
      </c>
      <c r="AF682" t="s">
        <v>49</v>
      </c>
    </row>
    <row r="683" spans="1:32" x14ac:dyDescent="0.35">
      <c r="A683" t="s">
        <v>575</v>
      </c>
      <c r="B683" t="s">
        <v>576</v>
      </c>
      <c r="C683" t="s">
        <v>577</v>
      </c>
      <c r="D683" t="s">
        <v>44</v>
      </c>
      <c r="E683" t="s">
        <v>29</v>
      </c>
      <c r="F683">
        <v>386</v>
      </c>
      <c r="G683">
        <v>19</v>
      </c>
      <c r="H683">
        <v>4</v>
      </c>
      <c r="I683">
        <v>2023</v>
      </c>
      <c r="J683" t="s">
        <v>1882</v>
      </c>
      <c r="K683" t="s">
        <v>1650</v>
      </c>
      <c r="L683" t="s">
        <v>128</v>
      </c>
      <c r="M683" t="s">
        <v>408</v>
      </c>
      <c r="N683" t="s">
        <v>130</v>
      </c>
      <c r="O683" t="s">
        <v>33</v>
      </c>
      <c r="P683" t="s">
        <v>211</v>
      </c>
      <c r="Q683" t="s">
        <v>212</v>
      </c>
      <c r="R683">
        <v>1</v>
      </c>
      <c r="S683">
        <v>9995</v>
      </c>
      <c r="T683">
        <v>5997</v>
      </c>
      <c r="U683">
        <v>0</v>
      </c>
      <c r="V683">
        <v>3998</v>
      </c>
      <c r="W683" t="s">
        <v>566</v>
      </c>
      <c r="X683" t="s">
        <v>55</v>
      </c>
      <c r="Y683" t="s">
        <v>37</v>
      </c>
      <c r="Z683">
        <v>2148.7555932203386</v>
      </c>
      <c r="AA683" t="s">
        <v>724</v>
      </c>
      <c r="AB683" t="s">
        <v>48</v>
      </c>
      <c r="AC683">
        <v>0</v>
      </c>
      <c r="AD683">
        <v>0</v>
      </c>
      <c r="AE683" t="s">
        <v>48</v>
      </c>
      <c r="AF683" t="s">
        <v>49</v>
      </c>
    </row>
    <row r="684" spans="1:32" x14ac:dyDescent="0.35">
      <c r="A684" t="s">
        <v>113</v>
      </c>
      <c r="B684" t="s">
        <v>114</v>
      </c>
      <c r="C684" t="s">
        <v>115</v>
      </c>
      <c r="D684" t="s">
        <v>50</v>
      </c>
      <c r="E684" t="s">
        <v>29</v>
      </c>
      <c r="F684">
        <v>110</v>
      </c>
      <c r="G684">
        <v>19</v>
      </c>
      <c r="H684">
        <v>4</v>
      </c>
      <c r="I684">
        <v>2023</v>
      </c>
      <c r="J684" t="s">
        <v>1882</v>
      </c>
      <c r="K684" t="s">
        <v>1651</v>
      </c>
      <c r="L684" t="s">
        <v>128</v>
      </c>
      <c r="M684" t="s">
        <v>408</v>
      </c>
      <c r="N684" t="s">
        <v>130</v>
      </c>
      <c r="O684" t="s">
        <v>33</v>
      </c>
      <c r="P684" t="s">
        <v>466</v>
      </c>
      <c r="Q684" t="s">
        <v>467</v>
      </c>
      <c r="R684">
        <v>1</v>
      </c>
      <c r="S684">
        <v>9995</v>
      </c>
      <c r="T684">
        <v>0</v>
      </c>
      <c r="U684">
        <v>0</v>
      </c>
      <c r="V684">
        <v>9995</v>
      </c>
      <c r="W684" t="s">
        <v>35</v>
      </c>
      <c r="X684" t="s">
        <v>53</v>
      </c>
      <c r="Y684" t="s">
        <v>37</v>
      </c>
      <c r="Z684">
        <v>5371.8889830508479</v>
      </c>
      <c r="AA684" t="s">
        <v>722</v>
      </c>
      <c r="AB684" t="s">
        <v>38</v>
      </c>
      <c r="AC684">
        <v>0</v>
      </c>
      <c r="AD684">
        <v>0</v>
      </c>
      <c r="AE684" t="s">
        <v>38</v>
      </c>
      <c r="AF684" t="s">
        <v>49</v>
      </c>
    </row>
    <row r="685" spans="1:32" x14ac:dyDescent="0.35">
      <c r="A685" t="s">
        <v>113</v>
      </c>
      <c r="B685" t="s">
        <v>114</v>
      </c>
      <c r="C685" t="s">
        <v>115</v>
      </c>
      <c r="D685" t="s">
        <v>72</v>
      </c>
      <c r="E685" t="s">
        <v>29</v>
      </c>
      <c r="F685">
        <v>113</v>
      </c>
      <c r="G685">
        <v>19</v>
      </c>
      <c r="H685">
        <v>4</v>
      </c>
      <c r="I685">
        <v>2023</v>
      </c>
      <c r="J685" t="s">
        <v>1882</v>
      </c>
      <c r="K685" t="s">
        <v>1652</v>
      </c>
      <c r="L685" t="s">
        <v>128</v>
      </c>
      <c r="M685" t="s">
        <v>408</v>
      </c>
      <c r="N685" t="s">
        <v>130</v>
      </c>
      <c r="O685" t="s">
        <v>33</v>
      </c>
      <c r="P685" t="s">
        <v>470</v>
      </c>
      <c r="Q685" t="s">
        <v>471</v>
      </c>
      <c r="R685">
        <v>1</v>
      </c>
      <c r="S685">
        <v>9995</v>
      </c>
      <c r="T685">
        <v>5997</v>
      </c>
      <c r="U685">
        <v>0</v>
      </c>
      <c r="V685">
        <v>3998</v>
      </c>
      <c r="W685" t="s">
        <v>35</v>
      </c>
      <c r="X685" t="s">
        <v>75</v>
      </c>
      <c r="Y685" t="s">
        <v>37</v>
      </c>
      <c r="Z685">
        <v>2148.7555932203386</v>
      </c>
      <c r="AA685" t="s">
        <v>856</v>
      </c>
      <c r="AB685" t="s">
        <v>48</v>
      </c>
      <c r="AC685">
        <v>0</v>
      </c>
      <c r="AD685">
        <v>0</v>
      </c>
      <c r="AE685" t="s">
        <v>48</v>
      </c>
      <c r="AF685" t="s">
        <v>49</v>
      </c>
    </row>
    <row r="686" spans="1:32" x14ac:dyDescent="0.35">
      <c r="A686" t="s">
        <v>561</v>
      </c>
      <c r="B686" t="s">
        <v>562</v>
      </c>
      <c r="C686" t="s">
        <v>563</v>
      </c>
      <c r="D686" t="s">
        <v>44</v>
      </c>
      <c r="E686" t="s">
        <v>29</v>
      </c>
      <c r="F686">
        <v>135</v>
      </c>
      <c r="G686">
        <v>20</v>
      </c>
      <c r="H686">
        <v>4</v>
      </c>
      <c r="I686">
        <v>2023</v>
      </c>
      <c r="J686" t="s">
        <v>1881</v>
      </c>
      <c r="K686" t="s">
        <v>1653</v>
      </c>
      <c r="L686" t="s">
        <v>128</v>
      </c>
      <c r="M686" t="s">
        <v>408</v>
      </c>
      <c r="N686" t="s">
        <v>130</v>
      </c>
      <c r="O686" t="s">
        <v>33</v>
      </c>
      <c r="P686" t="s">
        <v>235</v>
      </c>
      <c r="Q686" t="s">
        <v>236</v>
      </c>
      <c r="R686">
        <v>1</v>
      </c>
      <c r="S686">
        <v>9995</v>
      </c>
      <c r="T686">
        <v>3998</v>
      </c>
      <c r="U686">
        <v>0</v>
      </c>
      <c r="V686">
        <v>5997</v>
      </c>
      <c r="W686" t="s">
        <v>566</v>
      </c>
      <c r="X686" t="s">
        <v>55</v>
      </c>
      <c r="Y686" t="s">
        <v>37</v>
      </c>
      <c r="Z686">
        <v>3223.1333898305088</v>
      </c>
      <c r="AA686" t="s">
        <v>724</v>
      </c>
      <c r="AB686" t="s">
        <v>48</v>
      </c>
      <c r="AC686">
        <v>0</v>
      </c>
      <c r="AD686">
        <v>0</v>
      </c>
      <c r="AE686" t="s">
        <v>48</v>
      </c>
      <c r="AF686" t="s">
        <v>49</v>
      </c>
    </row>
    <row r="687" spans="1:32" x14ac:dyDescent="0.35">
      <c r="A687" t="s">
        <v>943</v>
      </c>
      <c r="B687" t="s">
        <v>944</v>
      </c>
      <c r="C687" t="s">
        <v>945</v>
      </c>
      <c r="D687" t="s">
        <v>44</v>
      </c>
      <c r="E687" t="s">
        <v>29</v>
      </c>
      <c r="F687">
        <v>82</v>
      </c>
      <c r="G687">
        <v>21</v>
      </c>
      <c r="H687">
        <v>4</v>
      </c>
      <c r="I687">
        <v>2023</v>
      </c>
      <c r="J687" t="s">
        <v>1877</v>
      </c>
      <c r="K687" t="s">
        <v>1654</v>
      </c>
      <c r="L687" t="s">
        <v>128</v>
      </c>
      <c r="M687" t="s">
        <v>408</v>
      </c>
      <c r="N687" t="s">
        <v>130</v>
      </c>
      <c r="O687" t="s">
        <v>33</v>
      </c>
      <c r="P687" t="s">
        <v>1642</v>
      </c>
      <c r="Q687" t="s">
        <v>1643</v>
      </c>
      <c r="R687">
        <v>1</v>
      </c>
      <c r="S687">
        <v>9995</v>
      </c>
      <c r="T687">
        <v>3998</v>
      </c>
      <c r="U687">
        <v>0</v>
      </c>
      <c r="V687">
        <v>5997</v>
      </c>
      <c r="W687" t="s">
        <v>566</v>
      </c>
      <c r="X687" t="s">
        <v>55</v>
      </c>
      <c r="Y687" t="s">
        <v>37</v>
      </c>
      <c r="Z687">
        <v>3223.1333898305088</v>
      </c>
      <c r="AA687" t="s">
        <v>724</v>
      </c>
      <c r="AB687" t="s">
        <v>48</v>
      </c>
      <c r="AC687">
        <v>0</v>
      </c>
      <c r="AD687">
        <v>0</v>
      </c>
      <c r="AE687" t="s">
        <v>48</v>
      </c>
      <c r="AF687" t="s">
        <v>49</v>
      </c>
    </row>
    <row r="688" spans="1:32" x14ac:dyDescent="0.35">
      <c r="A688" t="s">
        <v>704</v>
      </c>
      <c r="B688" t="s">
        <v>705</v>
      </c>
      <c r="C688" t="s">
        <v>706</v>
      </c>
      <c r="D688" t="s">
        <v>44</v>
      </c>
      <c r="E688" t="s">
        <v>29</v>
      </c>
      <c r="F688">
        <v>109</v>
      </c>
      <c r="G688">
        <v>21</v>
      </c>
      <c r="H688">
        <v>4</v>
      </c>
      <c r="I688">
        <v>2023</v>
      </c>
      <c r="J688" t="s">
        <v>1877</v>
      </c>
      <c r="K688" t="s">
        <v>1655</v>
      </c>
      <c r="L688" t="s">
        <v>128</v>
      </c>
      <c r="M688" t="s">
        <v>408</v>
      </c>
      <c r="N688" t="s">
        <v>130</v>
      </c>
      <c r="O688" t="s">
        <v>33</v>
      </c>
      <c r="P688" t="s">
        <v>1656</v>
      </c>
      <c r="Q688" t="s">
        <v>1657</v>
      </c>
      <c r="R688">
        <v>1</v>
      </c>
      <c r="S688">
        <v>9995</v>
      </c>
      <c r="T688">
        <v>3998</v>
      </c>
      <c r="U688">
        <v>0</v>
      </c>
      <c r="V688">
        <v>5997</v>
      </c>
      <c r="W688" t="s">
        <v>566</v>
      </c>
      <c r="X688" t="s">
        <v>55</v>
      </c>
      <c r="Y688" t="s">
        <v>37</v>
      </c>
      <c r="Z688">
        <v>3223.1333898305088</v>
      </c>
      <c r="AA688" t="s">
        <v>724</v>
      </c>
      <c r="AB688" t="s">
        <v>48</v>
      </c>
      <c r="AC688">
        <v>0</v>
      </c>
      <c r="AD688">
        <v>0</v>
      </c>
      <c r="AE688" t="s">
        <v>48</v>
      </c>
      <c r="AF688" t="s">
        <v>49</v>
      </c>
    </row>
    <row r="689" spans="1:32" x14ac:dyDescent="0.35">
      <c r="A689" t="s">
        <v>575</v>
      </c>
      <c r="B689" t="s">
        <v>576</v>
      </c>
      <c r="C689" t="s">
        <v>577</v>
      </c>
      <c r="D689" t="s">
        <v>44</v>
      </c>
      <c r="E689" t="s">
        <v>29</v>
      </c>
      <c r="F689">
        <v>429</v>
      </c>
      <c r="G689">
        <v>22</v>
      </c>
      <c r="H689">
        <v>4</v>
      </c>
      <c r="I689">
        <v>2023</v>
      </c>
      <c r="J689" t="s">
        <v>1887</v>
      </c>
      <c r="K689" t="s">
        <v>1658</v>
      </c>
      <c r="L689" t="s">
        <v>128</v>
      </c>
      <c r="M689" t="s">
        <v>408</v>
      </c>
      <c r="N689" t="s">
        <v>130</v>
      </c>
      <c r="O689" t="s">
        <v>33</v>
      </c>
      <c r="P689" t="s">
        <v>1659</v>
      </c>
      <c r="Q689" t="s">
        <v>1660</v>
      </c>
      <c r="R689">
        <v>1</v>
      </c>
      <c r="S689">
        <v>9995</v>
      </c>
      <c r="T689">
        <v>2998</v>
      </c>
      <c r="U689">
        <v>0</v>
      </c>
      <c r="V689">
        <v>6997</v>
      </c>
      <c r="W689" t="s">
        <v>566</v>
      </c>
      <c r="X689" t="s">
        <v>55</v>
      </c>
      <c r="Y689" t="s">
        <v>37</v>
      </c>
      <c r="Z689">
        <v>3760.5910169491526</v>
      </c>
      <c r="AA689" t="s">
        <v>724</v>
      </c>
      <c r="AB689" t="s">
        <v>48</v>
      </c>
      <c r="AC689">
        <v>6996.5</v>
      </c>
      <c r="AD689">
        <v>0</v>
      </c>
      <c r="AE689" t="s">
        <v>48</v>
      </c>
      <c r="AF689" t="s">
        <v>49</v>
      </c>
    </row>
    <row r="690" spans="1:32" x14ac:dyDescent="0.35">
      <c r="A690" t="s">
        <v>63</v>
      </c>
      <c r="B690" t="s">
        <v>64</v>
      </c>
      <c r="C690" t="s">
        <v>65</v>
      </c>
      <c r="D690" t="s">
        <v>44</v>
      </c>
      <c r="E690" t="s">
        <v>29</v>
      </c>
      <c r="F690">
        <v>153</v>
      </c>
      <c r="G690">
        <v>22</v>
      </c>
      <c r="H690">
        <v>4</v>
      </c>
      <c r="I690">
        <v>2023</v>
      </c>
      <c r="J690" t="s">
        <v>1887</v>
      </c>
      <c r="K690" t="s">
        <v>1661</v>
      </c>
      <c r="L690" t="s">
        <v>128</v>
      </c>
      <c r="M690" t="s">
        <v>408</v>
      </c>
      <c r="N690" t="s">
        <v>130</v>
      </c>
      <c r="O690" t="s">
        <v>33</v>
      </c>
      <c r="P690" t="s">
        <v>505</v>
      </c>
      <c r="Q690" t="s">
        <v>506</v>
      </c>
      <c r="R690">
        <v>1</v>
      </c>
      <c r="S690">
        <v>9995</v>
      </c>
      <c r="T690">
        <v>0</v>
      </c>
      <c r="U690">
        <v>0</v>
      </c>
      <c r="V690">
        <v>9995</v>
      </c>
      <c r="W690" t="s">
        <v>35</v>
      </c>
      <c r="X690" t="s">
        <v>55</v>
      </c>
      <c r="Y690" t="s">
        <v>37</v>
      </c>
      <c r="Z690">
        <v>5371.8889830508479</v>
      </c>
      <c r="AA690" t="s">
        <v>724</v>
      </c>
      <c r="AB690" t="s">
        <v>38</v>
      </c>
      <c r="AC690">
        <v>0</v>
      </c>
      <c r="AD690">
        <v>0</v>
      </c>
      <c r="AE690" t="s">
        <v>38</v>
      </c>
      <c r="AF690" t="s">
        <v>49</v>
      </c>
    </row>
    <row r="691" spans="1:32" x14ac:dyDescent="0.35">
      <c r="A691" t="s">
        <v>585</v>
      </c>
      <c r="B691" t="s">
        <v>586</v>
      </c>
      <c r="C691" t="s">
        <v>587</v>
      </c>
      <c r="D691" t="s">
        <v>44</v>
      </c>
      <c r="E691" t="s">
        <v>29</v>
      </c>
      <c r="F691">
        <v>153</v>
      </c>
      <c r="G691">
        <v>22</v>
      </c>
      <c r="H691">
        <v>4</v>
      </c>
      <c r="I691">
        <v>2023</v>
      </c>
      <c r="J691" t="s">
        <v>1887</v>
      </c>
      <c r="K691" t="s">
        <v>1662</v>
      </c>
      <c r="L691" t="s">
        <v>128</v>
      </c>
      <c r="M691" t="s">
        <v>408</v>
      </c>
      <c r="N691" t="s">
        <v>130</v>
      </c>
      <c r="O691" t="s">
        <v>33</v>
      </c>
      <c r="P691" t="s">
        <v>302</v>
      </c>
      <c r="Q691" t="s">
        <v>303</v>
      </c>
      <c r="R691">
        <v>1</v>
      </c>
      <c r="S691">
        <v>9995</v>
      </c>
      <c r="T691">
        <v>5997</v>
      </c>
      <c r="U691">
        <v>0</v>
      </c>
      <c r="V691">
        <v>3998</v>
      </c>
      <c r="W691" t="s">
        <v>566</v>
      </c>
      <c r="X691" t="s">
        <v>55</v>
      </c>
      <c r="Y691" t="s">
        <v>37</v>
      </c>
      <c r="Z691">
        <v>2148.7555932203386</v>
      </c>
      <c r="AA691" t="s">
        <v>724</v>
      </c>
      <c r="AB691" t="s">
        <v>48</v>
      </c>
      <c r="AC691">
        <v>0</v>
      </c>
      <c r="AD691">
        <v>0</v>
      </c>
      <c r="AE691" t="s">
        <v>48</v>
      </c>
      <c r="AF691" t="s">
        <v>49</v>
      </c>
    </row>
    <row r="692" spans="1:32" x14ac:dyDescent="0.35">
      <c r="A692" t="s">
        <v>825</v>
      </c>
      <c r="B692" t="s">
        <v>826</v>
      </c>
      <c r="C692" t="s">
        <v>827</v>
      </c>
      <c r="D692" t="s">
        <v>44</v>
      </c>
      <c r="E692" t="s">
        <v>29</v>
      </c>
      <c r="F692">
        <v>61</v>
      </c>
      <c r="G692">
        <v>22</v>
      </c>
      <c r="H692">
        <v>4</v>
      </c>
      <c r="I692">
        <v>2023</v>
      </c>
      <c r="J692" t="s">
        <v>1887</v>
      </c>
      <c r="K692" t="s">
        <v>1663</v>
      </c>
      <c r="L692" t="s">
        <v>128</v>
      </c>
      <c r="M692" t="s">
        <v>408</v>
      </c>
      <c r="N692" t="s">
        <v>130</v>
      </c>
      <c r="O692" t="s">
        <v>33</v>
      </c>
      <c r="P692" t="s">
        <v>1664</v>
      </c>
      <c r="Q692" t="s">
        <v>1665</v>
      </c>
      <c r="R692">
        <v>1</v>
      </c>
      <c r="S692">
        <v>9995</v>
      </c>
      <c r="T692">
        <v>0</v>
      </c>
      <c r="U692">
        <v>0</v>
      </c>
      <c r="V692">
        <v>9995</v>
      </c>
      <c r="W692" t="s">
        <v>566</v>
      </c>
      <c r="X692" t="s">
        <v>55</v>
      </c>
      <c r="Y692" t="s">
        <v>37</v>
      </c>
      <c r="Z692">
        <v>5371.8889830508479</v>
      </c>
      <c r="AA692" t="s">
        <v>724</v>
      </c>
      <c r="AB692" t="s">
        <v>38</v>
      </c>
      <c r="AC692">
        <v>0</v>
      </c>
      <c r="AD692">
        <v>0</v>
      </c>
      <c r="AE692" t="s">
        <v>38</v>
      </c>
      <c r="AF692" t="s">
        <v>49</v>
      </c>
    </row>
    <row r="693" spans="1:32" x14ac:dyDescent="0.35">
      <c r="A693" t="s">
        <v>113</v>
      </c>
      <c r="B693" t="s">
        <v>114</v>
      </c>
      <c r="C693" t="s">
        <v>115</v>
      </c>
      <c r="D693" t="s">
        <v>44</v>
      </c>
      <c r="E693" t="s">
        <v>29</v>
      </c>
      <c r="F693">
        <v>126</v>
      </c>
      <c r="G693">
        <v>22</v>
      </c>
      <c r="H693">
        <v>4</v>
      </c>
      <c r="I693">
        <v>2023</v>
      </c>
      <c r="J693" t="s">
        <v>1887</v>
      </c>
      <c r="K693" t="s">
        <v>1666</v>
      </c>
      <c r="L693" t="s">
        <v>128</v>
      </c>
      <c r="M693" t="s">
        <v>408</v>
      </c>
      <c r="N693" t="s">
        <v>130</v>
      </c>
      <c r="O693" t="s">
        <v>33</v>
      </c>
      <c r="P693" t="s">
        <v>211</v>
      </c>
      <c r="Q693" t="s">
        <v>212</v>
      </c>
      <c r="R693">
        <v>1</v>
      </c>
      <c r="S693">
        <v>9995</v>
      </c>
      <c r="T693">
        <v>5997</v>
      </c>
      <c r="U693">
        <v>0</v>
      </c>
      <c r="V693">
        <v>3998</v>
      </c>
      <c r="W693" t="s">
        <v>35</v>
      </c>
      <c r="X693" t="s">
        <v>55</v>
      </c>
      <c r="Y693" t="s">
        <v>37</v>
      </c>
      <c r="Z693">
        <v>2148.7555932203386</v>
      </c>
      <c r="AA693" t="s">
        <v>724</v>
      </c>
      <c r="AB693" t="s">
        <v>48</v>
      </c>
      <c r="AC693">
        <v>0</v>
      </c>
      <c r="AD693">
        <v>0</v>
      </c>
      <c r="AE693" t="s">
        <v>48</v>
      </c>
      <c r="AF693" t="s">
        <v>49</v>
      </c>
    </row>
    <row r="694" spans="1:32" x14ac:dyDescent="0.35">
      <c r="A694" t="s">
        <v>25</v>
      </c>
      <c r="B694" t="s">
        <v>26</v>
      </c>
      <c r="C694" t="s">
        <v>27</v>
      </c>
      <c r="D694" t="s">
        <v>44</v>
      </c>
      <c r="E694" t="s">
        <v>29</v>
      </c>
      <c r="F694">
        <v>283</v>
      </c>
      <c r="G694">
        <v>23</v>
      </c>
      <c r="H694">
        <v>4</v>
      </c>
      <c r="I694">
        <v>2023</v>
      </c>
      <c r="J694" t="s">
        <v>1874</v>
      </c>
      <c r="K694" t="s">
        <v>1667</v>
      </c>
      <c r="L694" t="s">
        <v>128</v>
      </c>
      <c r="M694" t="s">
        <v>515</v>
      </c>
      <c r="N694" t="s">
        <v>130</v>
      </c>
      <c r="O694" t="s">
        <v>33</v>
      </c>
      <c r="P694" t="s">
        <v>516</v>
      </c>
      <c r="Q694" t="s">
        <v>517</v>
      </c>
      <c r="R694">
        <v>1</v>
      </c>
      <c r="S694">
        <v>9995</v>
      </c>
      <c r="T694">
        <v>2998</v>
      </c>
      <c r="U694">
        <v>0</v>
      </c>
      <c r="V694">
        <v>6997</v>
      </c>
      <c r="W694" t="s">
        <v>35</v>
      </c>
      <c r="X694" t="s">
        <v>55</v>
      </c>
      <c r="Y694" t="s">
        <v>37</v>
      </c>
      <c r="Z694">
        <v>3760.5910169491526</v>
      </c>
      <c r="AA694" t="s">
        <v>724</v>
      </c>
      <c r="AB694" t="s">
        <v>48</v>
      </c>
      <c r="AC694">
        <v>6996.5</v>
      </c>
      <c r="AD694">
        <v>0</v>
      </c>
      <c r="AE694" t="s">
        <v>48</v>
      </c>
      <c r="AF694" t="s">
        <v>49</v>
      </c>
    </row>
    <row r="695" spans="1:32" x14ac:dyDescent="0.35">
      <c r="A695" t="s">
        <v>704</v>
      </c>
      <c r="B695" t="s">
        <v>705</v>
      </c>
      <c r="C695" t="s">
        <v>706</v>
      </c>
      <c r="D695" t="s">
        <v>44</v>
      </c>
      <c r="E695" t="s">
        <v>29</v>
      </c>
      <c r="F695">
        <v>119</v>
      </c>
      <c r="G695">
        <v>23</v>
      </c>
      <c r="H695">
        <v>4</v>
      </c>
      <c r="I695">
        <v>2023</v>
      </c>
      <c r="J695" t="s">
        <v>1874</v>
      </c>
      <c r="K695" t="s">
        <v>1668</v>
      </c>
      <c r="L695" t="s">
        <v>128</v>
      </c>
      <c r="M695" t="s">
        <v>515</v>
      </c>
      <c r="N695" t="s">
        <v>130</v>
      </c>
      <c r="O695" t="s">
        <v>33</v>
      </c>
      <c r="P695" t="s">
        <v>175</v>
      </c>
      <c r="Q695" t="s">
        <v>120</v>
      </c>
      <c r="R695">
        <v>1</v>
      </c>
      <c r="S695">
        <v>9995</v>
      </c>
      <c r="T695">
        <v>0</v>
      </c>
      <c r="U695">
        <v>0</v>
      </c>
      <c r="V695">
        <v>9995</v>
      </c>
      <c r="W695" t="s">
        <v>566</v>
      </c>
      <c r="X695" t="s">
        <v>47</v>
      </c>
      <c r="Y695" t="s">
        <v>37</v>
      </c>
      <c r="Z695">
        <v>5371.8889830508479</v>
      </c>
      <c r="AA695" t="s">
        <v>847</v>
      </c>
      <c r="AB695" t="s">
        <v>38</v>
      </c>
      <c r="AC695">
        <v>0</v>
      </c>
      <c r="AD695">
        <v>0</v>
      </c>
      <c r="AE695" t="s">
        <v>38</v>
      </c>
      <c r="AF695" t="s">
        <v>49</v>
      </c>
    </row>
    <row r="696" spans="1:32" x14ac:dyDescent="0.35">
      <c r="A696" t="s">
        <v>113</v>
      </c>
      <c r="B696" t="s">
        <v>114</v>
      </c>
      <c r="C696" t="s">
        <v>115</v>
      </c>
      <c r="D696" t="s">
        <v>44</v>
      </c>
      <c r="E696" t="s">
        <v>29</v>
      </c>
      <c r="F696">
        <v>131</v>
      </c>
      <c r="G696">
        <v>23</v>
      </c>
      <c r="H696">
        <v>4</v>
      </c>
      <c r="I696">
        <v>2023</v>
      </c>
      <c r="J696" t="s">
        <v>1874</v>
      </c>
      <c r="K696" t="s">
        <v>1669</v>
      </c>
      <c r="L696" t="s">
        <v>128</v>
      </c>
      <c r="M696" t="s">
        <v>515</v>
      </c>
      <c r="N696" t="s">
        <v>130</v>
      </c>
      <c r="O696" t="s">
        <v>33</v>
      </c>
      <c r="P696" t="s">
        <v>532</v>
      </c>
      <c r="Q696" t="s">
        <v>533</v>
      </c>
      <c r="R696">
        <v>1</v>
      </c>
      <c r="S696">
        <v>9995</v>
      </c>
      <c r="T696">
        <v>0</v>
      </c>
      <c r="U696">
        <v>0</v>
      </c>
      <c r="V696">
        <v>9995</v>
      </c>
      <c r="W696" t="s">
        <v>35</v>
      </c>
      <c r="X696" t="s">
        <v>55</v>
      </c>
      <c r="Y696" t="s">
        <v>37</v>
      </c>
      <c r="Z696">
        <v>5371.8889830508479</v>
      </c>
      <c r="AA696" t="s">
        <v>724</v>
      </c>
      <c r="AB696" t="s">
        <v>38</v>
      </c>
      <c r="AC696">
        <v>0</v>
      </c>
      <c r="AD696">
        <v>0</v>
      </c>
      <c r="AE696" t="s">
        <v>38</v>
      </c>
      <c r="AF696" t="s">
        <v>49</v>
      </c>
    </row>
    <row r="697" spans="1:32" x14ac:dyDescent="0.35">
      <c r="A697" t="s">
        <v>113</v>
      </c>
      <c r="B697" t="s">
        <v>114</v>
      </c>
      <c r="C697" t="s">
        <v>115</v>
      </c>
      <c r="D697" t="s">
        <v>44</v>
      </c>
      <c r="E697" t="s">
        <v>29</v>
      </c>
      <c r="F697">
        <v>133</v>
      </c>
      <c r="G697">
        <v>23</v>
      </c>
      <c r="H697">
        <v>4</v>
      </c>
      <c r="I697">
        <v>2023</v>
      </c>
      <c r="J697" t="s">
        <v>1874</v>
      </c>
      <c r="K697" t="s">
        <v>1670</v>
      </c>
      <c r="L697" t="s">
        <v>128</v>
      </c>
      <c r="M697" t="s">
        <v>515</v>
      </c>
      <c r="N697" t="s">
        <v>130</v>
      </c>
      <c r="O697" t="s">
        <v>33</v>
      </c>
      <c r="P697" t="s">
        <v>235</v>
      </c>
      <c r="Q697" t="s">
        <v>236</v>
      </c>
      <c r="R697">
        <v>1</v>
      </c>
      <c r="S697">
        <v>9995</v>
      </c>
      <c r="T697">
        <v>3998</v>
      </c>
      <c r="U697">
        <v>0</v>
      </c>
      <c r="V697">
        <v>5997</v>
      </c>
      <c r="W697" t="s">
        <v>35</v>
      </c>
      <c r="X697" t="s">
        <v>55</v>
      </c>
      <c r="Y697" t="s">
        <v>37</v>
      </c>
      <c r="Z697">
        <v>3223.1333898305088</v>
      </c>
      <c r="AA697" t="s">
        <v>724</v>
      </c>
      <c r="AB697" t="s">
        <v>48</v>
      </c>
      <c r="AC697">
        <v>0</v>
      </c>
      <c r="AD697">
        <v>0</v>
      </c>
      <c r="AE697" t="s">
        <v>48</v>
      </c>
      <c r="AF697" t="s">
        <v>49</v>
      </c>
    </row>
    <row r="698" spans="1:32" x14ac:dyDescent="0.35">
      <c r="A698" t="s">
        <v>568</v>
      </c>
      <c r="B698" t="s">
        <v>569</v>
      </c>
      <c r="C698" t="s">
        <v>570</v>
      </c>
      <c r="D698" t="s">
        <v>44</v>
      </c>
      <c r="E698" t="s">
        <v>29</v>
      </c>
      <c r="F698">
        <v>26</v>
      </c>
      <c r="G698">
        <v>5</v>
      </c>
      <c r="H698">
        <v>4</v>
      </c>
      <c r="I698">
        <v>2023</v>
      </c>
      <c r="J698" t="s">
        <v>1883</v>
      </c>
      <c r="K698" t="s">
        <v>1672</v>
      </c>
      <c r="L698" t="s">
        <v>128</v>
      </c>
      <c r="M698" t="s">
        <v>129</v>
      </c>
      <c r="N698" t="s">
        <v>130</v>
      </c>
      <c r="O698" t="s">
        <v>33</v>
      </c>
      <c r="P698" t="s">
        <v>1673</v>
      </c>
      <c r="Q698" t="s">
        <v>1674</v>
      </c>
      <c r="R698">
        <v>1</v>
      </c>
      <c r="S698">
        <v>9495</v>
      </c>
      <c r="T698">
        <v>0</v>
      </c>
      <c r="U698">
        <v>0</v>
      </c>
      <c r="V698">
        <v>9495</v>
      </c>
      <c r="W698" t="s">
        <v>566</v>
      </c>
      <c r="X698" t="s">
        <v>47</v>
      </c>
      <c r="Y698" t="s">
        <v>37</v>
      </c>
      <c r="Z698">
        <v>5103.1601694915253</v>
      </c>
      <c r="AA698" t="s">
        <v>847</v>
      </c>
      <c r="AB698" t="s">
        <v>38</v>
      </c>
      <c r="AC698">
        <v>0</v>
      </c>
      <c r="AD698">
        <v>0</v>
      </c>
      <c r="AE698" t="s">
        <v>38</v>
      </c>
      <c r="AF698" t="s">
        <v>49</v>
      </c>
    </row>
    <row r="699" spans="1:32" x14ac:dyDescent="0.35">
      <c r="A699" t="s">
        <v>575</v>
      </c>
      <c r="B699" t="s">
        <v>576</v>
      </c>
      <c r="C699" t="s">
        <v>577</v>
      </c>
      <c r="D699" t="s">
        <v>44</v>
      </c>
      <c r="E699" t="s">
        <v>29</v>
      </c>
      <c r="F699">
        <v>105</v>
      </c>
      <c r="G699">
        <v>5</v>
      </c>
      <c r="H699">
        <v>4</v>
      </c>
      <c r="I699">
        <v>2023</v>
      </c>
      <c r="J699" t="s">
        <v>1883</v>
      </c>
      <c r="K699" t="s">
        <v>1675</v>
      </c>
      <c r="L699" t="s">
        <v>128</v>
      </c>
      <c r="M699" t="s">
        <v>129</v>
      </c>
      <c r="N699" t="s">
        <v>130</v>
      </c>
      <c r="O699" t="s">
        <v>33</v>
      </c>
      <c r="P699" t="s">
        <v>398</v>
      </c>
      <c r="Q699" t="s">
        <v>399</v>
      </c>
      <c r="R699">
        <v>1</v>
      </c>
      <c r="S699">
        <v>9495</v>
      </c>
      <c r="T699">
        <v>0</v>
      </c>
      <c r="U699">
        <v>0</v>
      </c>
      <c r="V699">
        <v>9495</v>
      </c>
      <c r="W699" t="s">
        <v>566</v>
      </c>
      <c r="X699" t="s">
        <v>55</v>
      </c>
      <c r="Y699" t="s">
        <v>37</v>
      </c>
      <c r="Z699">
        <v>5103.1601694915253</v>
      </c>
      <c r="AA699" t="s">
        <v>724</v>
      </c>
      <c r="AB699" t="s">
        <v>38</v>
      </c>
      <c r="AC699">
        <v>0</v>
      </c>
      <c r="AD699">
        <v>5697</v>
      </c>
      <c r="AE699" t="s">
        <v>38</v>
      </c>
      <c r="AF699" t="s">
        <v>49</v>
      </c>
    </row>
    <row r="700" spans="1:32" x14ac:dyDescent="0.35">
      <c r="A700" t="s">
        <v>825</v>
      </c>
      <c r="B700" t="s">
        <v>826</v>
      </c>
      <c r="C700" t="s">
        <v>827</v>
      </c>
      <c r="D700" t="s">
        <v>44</v>
      </c>
      <c r="E700" t="s">
        <v>29</v>
      </c>
      <c r="F700">
        <v>15</v>
      </c>
      <c r="G700">
        <v>8</v>
      </c>
      <c r="H700">
        <v>4</v>
      </c>
      <c r="I700">
        <v>2023</v>
      </c>
      <c r="J700" t="s">
        <v>1880</v>
      </c>
      <c r="K700" t="s">
        <v>1676</v>
      </c>
      <c r="L700" t="s">
        <v>128</v>
      </c>
      <c r="M700" t="s">
        <v>129</v>
      </c>
      <c r="N700" t="s">
        <v>130</v>
      </c>
      <c r="O700" t="s">
        <v>33</v>
      </c>
      <c r="P700" t="s">
        <v>1673</v>
      </c>
      <c r="Q700" t="s">
        <v>1674</v>
      </c>
      <c r="R700">
        <v>1</v>
      </c>
      <c r="S700">
        <v>9495</v>
      </c>
      <c r="T700">
        <v>0</v>
      </c>
      <c r="U700">
        <v>0</v>
      </c>
      <c r="V700">
        <v>9495</v>
      </c>
      <c r="W700" t="s">
        <v>566</v>
      </c>
      <c r="X700" t="s">
        <v>47</v>
      </c>
      <c r="Y700" t="s">
        <v>37</v>
      </c>
      <c r="Z700">
        <v>5103.1601694915253</v>
      </c>
      <c r="AA700" t="s">
        <v>847</v>
      </c>
      <c r="AB700" t="s">
        <v>38</v>
      </c>
      <c r="AC700">
        <v>0</v>
      </c>
      <c r="AD700">
        <v>0</v>
      </c>
      <c r="AE700" t="s">
        <v>38</v>
      </c>
      <c r="AF700" t="s">
        <v>49</v>
      </c>
    </row>
    <row r="701" spans="1:32" x14ac:dyDescent="0.35">
      <c r="A701" t="s">
        <v>704</v>
      </c>
      <c r="B701" t="s">
        <v>705</v>
      </c>
      <c r="C701" t="s">
        <v>706</v>
      </c>
      <c r="D701" t="s">
        <v>44</v>
      </c>
      <c r="E701" t="s">
        <v>29</v>
      </c>
      <c r="F701">
        <v>41</v>
      </c>
      <c r="G701">
        <v>9</v>
      </c>
      <c r="H701">
        <v>4</v>
      </c>
      <c r="I701">
        <v>2023</v>
      </c>
      <c r="J701" t="s">
        <v>1878</v>
      </c>
      <c r="K701" t="s">
        <v>1677</v>
      </c>
      <c r="L701" t="s">
        <v>128</v>
      </c>
      <c r="M701" t="s">
        <v>270</v>
      </c>
      <c r="N701" t="s">
        <v>130</v>
      </c>
      <c r="O701" t="s">
        <v>33</v>
      </c>
      <c r="P701" t="s">
        <v>1673</v>
      </c>
      <c r="Q701" t="s">
        <v>1674</v>
      </c>
      <c r="R701">
        <v>1</v>
      </c>
      <c r="S701">
        <v>9495</v>
      </c>
      <c r="T701">
        <v>0</v>
      </c>
      <c r="U701">
        <v>0</v>
      </c>
      <c r="V701">
        <v>9495</v>
      </c>
      <c r="W701" t="s">
        <v>566</v>
      </c>
      <c r="X701" t="s">
        <v>47</v>
      </c>
      <c r="Y701" t="s">
        <v>37</v>
      </c>
      <c r="Z701">
        <v>5103.1601694915253</v>
      </c>
      <c r="AA701" t="s">
        <v>847</v>
      </c>
      <c r="AB701" t="s">
        <v>38</v>
      </c>
      <c r="AC701">
        <v>0</v>
      </c>
      <c r="AD701">
        <v>0</v>
      </c>
      <c r="AE701" t="s">
        <v>38</v>
      </c>
      <c r="AF701" t="s">
        <v>49</v>
      </c>
    </row>
    <row r="702" spans="1:32" x14ac:dyDescent="0.35">
      <c r="A702" t="s">
        <v>585</v>
      </c>
      <c r="B702" t="s">
        <v>586</v>
      </c>
      <c r="C702" t="s">
        <v>587</v>
      </c>
      <c r="D702" t="s">
        <v>72</v>
      </c>
      <c r="E702" t="s">
        <v>29</v>
      </c>
      <c r="F702">
        <v>59</v>
      </c>
      <c r="G702">
        <v>9</v>
      </c>
      <c r="H702">
        <v>4</v>
      </c>
      <c r="I702">
        <v>2023</v>
      </c>
      <c r="J702" t="s">
        <v>1878</v>
      </c>
      <c r="K702" t="s">
        <v>1678</v>
      </c>
      <c r="L702" t="s">
        <v>128</v>
      </c>
      <c r="M702" t="s">
        <v>270</v>
      </c>
      <c r="N702" t="s">
        <v>130</v>
      </c>
      <c r="O702" t="s">
        <v>33</v>
      </c>
      <c r="P702" t="s">
        <v>1679</v>
      </c>
      <c r="Q702" t="s">
        <v>1679</v>
      </c>
      <c r="R702">
        <v>1</v>
      </c>
      <c r="S702">
        <v>9495</v>
      </c>
      <c r="T702">
        <v>5697</v>
      </c>
      <c r="U702">
        <v>0</v>
      </c>
      <c r="V702">
        <v>3798</v>
      </c>
      <c r="W702" t="s">
        <v>566</v>
      </c>
      <c r="X702" t="s">
        <v>75</v>
      </c>
      <c r="Y702" t="s">
        <v>37</v>
      </c>
      <c r="Z702">
        <v>2041.2640677966101</v>
      </c>
      <c r="AA702" t="s">
        <v>856</v>
      </c>
      <c r="AB702" t="s">
        <v>48</v>
      </c>
      <c r="AC702">
        <v>0</v>
      </c>
      <c r="AD702">
        <v>0</v>
      </c>
      <c r="AE702" t="s">
        <v>48</v>
      </c>
      <c r="AF702" t="s">
        <v>49</v>
      </c>
    </row>
    <row r="703" spans="1:32" x14ac:dyDescent="0.35">
      <c r="A703" t="s">
        <v>585</v>
      </c>
      <c r="B703" t="s">
        <v>586</v>
      </c>
      <c r="C703" t="s">
        <v>587</v>
      </c>
      <c r="D703" t="s">
        <v>72</v>
      </c>
      <c r="E703" t="s">
        <v>29</v>
      </c>
      <c r="F703">
        <v>64</v>
      </c>
      <c r="G703">
        <v>9</v>
      </c>
      <c r="H703">
        <v>4</v>
      </c>
      <c r="I703">
        <v>2023</v>
      </c>
      <c r="J703" t="s">
        <v>1878</v>
      </c>
      <c r="K703" t="s">
        <v>1680</v>
      </c>
      <c r="L703" t="s">
        <v>128</v>
      </c>
      <c r="M703" t="s">
        <v>270</v>
      </c>
      <c r="N703" t="s">
        <v>130</v>
      </c>
      <c r="O703" t="s">
        <v>33</v>
      </c>
      <c r="P703" t="s">
        <v>309</v>
      </c>
      <c r="Q703" t="s">
        <v>309</v>
      </c>
      <c r="R703">
        <v>1</v>
      </c>
      <c r="S703">
        <v>9495</v>
      </c>
      <c r="T703">
        <v>4748</v>
      </c>
      <c r="U703">
        <v>0</v>
      </c>
      <c r="V703">
        <v>4747</v>
      </c>
      <c r="W703" t="s">
        <v>566</v>
      </c>
      <c r="X703" t="s">
        <v>75</v>
      </c>
      <c r="Y703" t="s">
        <v>37</v>
      </c>
      <c r="Z703">
        <v>2551.3113559322037</v>
      </c>
      <c r="AA703" t="s">
        <v>856</v>
      </c>
      <c r="AB703" t="s">
        <v>48</v>
      </c>
      <c r="AC703">
        <v>0</v>
      </c>
      <c r="AD703">
        <v>0</v>
      </c>
      <c r="AE703" t="s">
        <v>48</v>
      </c>
      <c r="AF703" t="s">
        <v>49</v>
      </c>
    </row>
    <row r="704" spans="1:32" x14ac:dyDescent="0.35">
      <c r="A704" t="s">
        <v>825</v>
      </c>
      <c r="B704" t="s">
        <v>826</v>
      </c>
      <c r="C704" t="s">
        <v>827</v>
      </c>
      <c r="D704" t="s">
        <v>44</v>
      </c>
      <c r="E704" t="s">
        <v>29</v>
      </c>
      <c r="F704">
        <v>21</v>
      </c>
      <c r="G704">
        <v>10</v>
      </c>
      <c r="H704">
        <v>4</v>
      </c>
      <c r="I704">
        <v>2023</v>
      </c>
      <c r="J704" t="s">
        <v>1886</v>
      </c>
      <c r="K704" t="s">
        <v>1681</v>
      </c>
      <c r="L704" t="s">
        <v>128</v>
      </c>
      <c r="M704" t="s">
        <v>270</v>
      </c>
      <c r="N704" t="s">
        <v>130</v>
      </c>
      <c r="O704" t="s">
        <v>33</v>
      </c>
      <c r="P704" t="s">
        <v>1682</v>
      </c>
      <c r="Q704" t="s">
        <v>1683</v>
      </c>
      <c r="R704">
        <v>1</v>
      </c>
      <c r="S704">
        <v>9495</v>
      </c>
      <c r="T704">
        <v>950</v>
      </c>
      <c r="U704">
        <v>0</v>
      </c>
      <c r="V704">
        <v>8545</v>
      </c>
      <c r="W704" t="s">
        <v>566</v>
      </c>
      <c r="X704" t="s">
        <v>55</v>
      </c>
      <c r="Y704" t="s">
        <v>37</v>
      </c>
      <c r="Z704">
        <v>4592.5754237288138</v>
      </c>
      <c r="AA704" t="s">
        <v>724</v>
      </c>
      <c r="AB704" t="s">
        <v>48</v>
      </c>
      <c r="AC704">
        <v>8545.5</v>
      </c>
      <c r="AD704">
        <v>0</v>
      </c>
      <c r="AE704" t="s">
        <v>48</v>
      </c>
      <c r="AF704" t="s">
        <v>49</v>
      </c>
    </row>
    <row r="705" spans="1:32" x14ac:dyDescent="0.35">
      <c r="A705" t="s">
        <v>63</v>
      </c>
      <c r="B705" t="s">
        <v>64</v>
      </c>
      <c r="C705" t="s">
        <v>65</v>
      </c>
      <c r="D705" t="s">
        <v>44</v>
      </c>
      <c r="E705" t="s">
        <v>29</v>
      </c>
      <c r="F705">
        <v>70</v>
      </c>
      <c r="G705">
        <v>10</v>
      </c>
      <c r="H705">
        <v>4</v>
      </c>
      <c r="I705">
        <v>2023</v>
      </c>
      <c r="J705" t="s">
        <v>1886</v>
      </c>
      <c r="K705" t="s">
        <v>1684</v>
      </c>
      <c r="L705" t="s">
        <v>128</v>
      </c>
      <c r="M705" t="s">
        <v>270</v>
      </c>
      <c r="N705" t="s">
        <v>130</v>
      </c>
      <c r="O705" t="s">
        <v>33</v>
      </c>
      <c r="P705" t="s">
        <v>300</v>
      </c>
      <c r="Q705" t="s">
        <v>301</v>
      </c>
      <c r="R705">
        <v>1</v>
      </c>
      <c r="S705">
        <v>9495</v>
      </c>
      <c r="T705">
        <v>4748</v>
      </c>
      <c r="U705">
        <v>0</v>
      </c>
      <c r="V705">
        <v>4747</v>
      </c>
      <c r="W705" t="s">
        <v>35</v>
      </c>
      <c r="X705" t="s">
        <v>55</v>
      </c>
      <c r="Y705" t="s">
        <v>37</v>
      </c>
      <c r="Z705">
        <v>2551.3113559322037</v>
      </c>
      <c r="AA705" t="s">
        <v>724</v>
      </c>
      <c r="AB705" t="s">
        <v>48</v>
      </c>
      <c r="AC705">
        <v>0</v>
      </c>
      <c r="AD705">
        <v>0</v>
      </c>
      <c r="AE705" t="s">
        <v>48</v>
      </c>
      <c r="AF705" t="s">
        <v>49</v>
      </c>
    </row>
    <row r="706" spans="1:32" x14ac:dyDescent="0.35">
      <c r="A706" t="s">
        <v>63</v>
      </c>
      <c r="B706" t="s">
        <v>64</v>
      </c>
      <c r="C706" t="s">
        <v>65</v>
      </c>
      <c r="D706" t="s">
        <v>72</v>
      </c>
      <c r="E706" t="s">
        <v>29</v>
      </c>
      <c r="F706">
        <v>74</v>
      </c>
      <c r="G706">
        <v>10</v>
      </c>
      <c r="H706">
        <v>4</v>
      </c>
      <c r="I706">
        <v>2023</v>
      </c>
      <c r="J706" t="s">
        <v>1886</v>
      </c>
      <c r="K706" t="s">
        <v>1685</v>
      </c>
      <c r="L706" t="s">
        <v>128</v>
      </c>
      <c r="M706" t="s">
        <v>270</v>
      </c>
      <c r="N706" t="s">
        <v>130</v>
      </c>
      <c r="O706" t="s">
        <v>33</v>
      </c>
      <c r="P706" t="s">
        <v>308</v>
      </c>
      <c r="Q706" t="s">
        <v>309</v>
      </c>
      <c r="R706">
        <v>1</v>
      </c>
      <c r="S706">
        <v>9495</v>
      </c>
      <c r="T706">
        <v>4748</v>
      </c>
      <c r="U706">
        <v>0</v>
      </c>
      <c r="V706">
        <v>4747</v>
      </c>
      <c r="W706" t="s">
        <v>35</v>
      </c>
      <c r="X706" t="s">
        <v>75</v>
      </c>
      <c r="Y706" t="s">
        <v>37</v>
      </c>
      <c r="Z706">
        <v>2551.3113559322037</v>
      </c>
      <c r="AA706" t="s">
        <v>856</v>
      </c>
      <c r="AB706" t="s">
        <v>48</v>
      </c>
      <c r="AC706">
        <v>0</v>
      </c>
      <c r="AD706">
        <v>0</v>
      </c>
      <c r="AE706" t="s">
        <v>48</v>
      </c>
      <c r="AF706" t="s">
        <v>49</v>
      </c>
    </row>
    <row r="707" spans="1:32" x14ac:dyDescent="0.35">
      <c r="A707" t="s">
        <v>561</v>
      </c>
      <c r="B707" t="s">
        <v>562</v>
      </c>
      <c r="C707" t="s">
        <v>563</v>
      </c>
      <c r="D707" t="s">
        <v>44</v>
      </c>
      <c r="E707" t="s">
        <v>29</v>
      </c>
      <c r="F707">
        <v>76</v>
      </c>
      <c r="G707">
        <v>11</v>
      </c>
      <c r="H707">
        <v>4</v>
      </c>
      <c r="I707">
        <v>2023</v>
      </c>
      <c r="J707" t="s">
        <v>1891</v>
      </c>
      <c r="K707" t="s">
        <v>1686</v>
      </c>
      <c r="L707" t="s">
        <v>128</v>
      </c>
      <c r="M707" t="s">
        <v>270</v>
      </c>
      <c r="N707" t="s">
        <v>130</v>
      </c>
      <c r="O707" t="s">
        <v>33</v>
      </c>
      <c r="P707" t="s">
        <v>399</v>
      </c>
      <c r="Q707" t="s">
        <v>399</v>
      </c>
      <c r="R707">
        <v>1</v>
      </c>
      <c r="S707">
        <v>9495</v>
      </c>
      <c r="T707">
        <v>3798</v>
      </c>
      <c r="U707">
        <v>0</v>
      </c>
      <c r="V707">
        <v>5697</v>
      </c>
      <c r="W707" t="s">
        <v>566</v>
      </c>
      <c r="X707" t="s">
        <v>55</v>
      </c>
      <c r="Y707" t="s">
        <v>37</v>
      </c>
      <c r="Z707">
        <v>3061.8961016949156</v>
      </c>
      <c r="AA707" t="s">
        <v>724</v>
      </c>
      <c r="AB707" t="s">
        <v>48</v>
      </c>
      <c r="AC707">
        <v>0</v>
      </c>
      <c r="AD707">
        <v>0</v>
      </c>
      <c r="AE707" t="s">
        <v>48</v>
      </c>
      <c r="AF707" t="s">
        <v>49</v>
      </c>
    </row>
    <row r="708" spans="1:32" x14ac:dyDescent="0.35">
      <c r="A708" t="s">
        <v>585</v>
      </c>
      <c r="B708" t="s">
        <v>586</v>
      </c>
      <c r="C708" t="s">
        <v>587</v>
      </c>
      <c r="D708" t="s">
        <v>44</v>
      </c>
      <c r="E708" t="s">
        <v>29</v>
      </c>
      <c r="F708">
        <v>76</v>
      </c>
      <c r="G708">
        <v>12</v>
      </c>
      <c r="H708">
        <v>4</v>
      </c>
      <c r="I708">
        <v>2023</v>
      </c>
      <c r="J708" t="s">
        <v>1884</v>
      </c>
      <c r="K708" t="s">
        <v>1687</v>
      </c>
      <c r="L708" t="s">
        <v>128</v>
      </c>
      <c r="M708" t="s">
        <v>270</v>
      </c>
      <c r="N708" t="s">
        <v>130</v>
      </c>
      <c r="O708" t="s">
        <v>33</v>
      </c>
      <c r="P708" t="s">
        <v>398</v>
      </c>
      <c r="Q708" t="s">
        <v>399</v>
      </c>
      <c r="R708">
        <v>1</v>
      </c>
      <c r="S708">
        <v>9495</v>
      </c>
      <c r="T708">
        <v>3798</v>
      </c>
      <c r="U708">
        <v>0</v>
      </c>
      <c r="V708">
        <v>5697</v>
      </c>
      <c r="W708" t="s">
        <v>566</v>
      </c>
      <c r="X708" t="s">
        <v>55</v>
      </c>
      <c r="Y708" t="s">
        <v>37</v>
      </c>
      <c r="Z708">
        <v>3061.8961016949156</v>
      </c>
      <c r="AA708" t="s">
        <v>724</v>
      </c>
      <c r="AB708" t="s">
        <v>48</v>
      </c>
      <c r="AC708">
        <v>0</v>
      </c>
      <c r="AD708">
        <v>0</v>
      </c>
      <c r="AE708" t="s">
        <v>48</v>
      </c>
      <c r="AF708" t="s">
        <v>49</v>
      </c>
    </row>
    <row r="709" spans="1:32" x14ac:dyDescent="0.35">
      <c r="A709" t="s">
        <v>585</v>
      </c>
      <c r="B709" t="s">
        <v>586</v>
      </c>
      <c r="C709" t="s">
        <v>587</v>
      </c>
      <c r="D709" t="s">
        <v>72</v>
      </c>
      <c r="E709" t="s">
        <v>29</v>
      </c>
      <c r="F709">
        <v>76</v>
      </c>
      <c r="G709">
        <v>12</v>
      </c>
      <c r="H709">
        <v>4</v>
      </c>
      <c r="I709">
        <v>2023</v>
      </c>
      <c r="J709" t="s">
        <v>1884</v>
      </c>
      <c r="K709" t="s">
        <v>1688</v>
      </c>
      <c r="L709" t="s">
        <v>128</v>
      </c>
      <c r="M709" t="s">
        <v>270</v>
      </c>
      <c r="N709" t="s">
        <v>130</v>
      </c>
      <c r="O709" t="s">
        <v>33</v>
      </c>
      <c r="P709" t="s">
        <v>1689</v>
      </c>
      <c r="Q709" t="s">
        <v>1690</v>
      </c>
      <c r="R709">
        <v>1</v>
      </c>
      <c r="S709">
        <v>9495</v>
      </c>
      <c r="T709">
        <v>4748</v>
      </c>
      <c r="U709">
        <v>0</v>
      </c>
      <c r="V709">
        <v>4747</v>
      </c>
      <c r="W709" t="s">
        <v>566</v>
      </c>
      <c r="X709" t="s">
        <v>75</v>
      </c>
      <c r="Y709" t="s">
        <v>37</v>
      </c>
      <c r="Z709">
        <v>2551.3113559322037</v>
      </c>
      <c r="AA709" t="s">
        <v>856</v>
      </c>
      <c r="AB709" t="s">
        <v>48</v>
      </c>
      <c r="AC709">
        <v>0</v>
      </c>
      <c r="AD709">
        <v>0</v>
      </c>
      <c r="AE709" t="s">
        <v>48</v>
      </c>
      <c r="AF709" t="s">
        <v>49</v>
      </c>
    </row>
    <row r="710" spans="1:32" x14ac:dyDescent="0.35">
      <c r="A710" t="s">
        <v>63</v>
      </c>
      <c r="B710" t="s">
        <v>64</v>
      </c>
      <c r="C710" t="s">
        <v>65</v>
      </c>
      <c r="D710" t="s">
        <v>72</v>
      </c>
      <c r="E710" t="s">
        <v>29</v>
      </c>
      <c r="F710">
        <v>103</v>
      </c>
      <c r="G710">
        <v>14</v>
      </c>
      <c r="H710">
        <v>4</v>
      </c>
      <c r="I710">
        <v>2023</v>
      </c>
      <c r="J710" t="s">
        <v>1872</v>
      </c>
      <c r="K710" t="s">
        <v>1691</v>
      </c>
      <c r="L710" t="s">
        <v>128</v>
      </c>
      <c r="M710" t="s">
        <v>270</v>
      </c>
      <c r="N710" t="s">
        <v>130</v>
      </c>
      <c r="O710" t="s">
        <v>33</v>
      </c>
      <c r="P710" t="s">
        <v>360</v>
      </c>
      <c r="Q710" t="s">
        <v>361</v>
      </c>
      <c r="R710">
        <v>1</v>
      </c>
      <c r="S710">
        <v>9495</v>
      </c>
      <c r="T710">
        <v>2848</v>
      </c>
      <c r="U710">
        <v>0</v>
      </c>
      <c r="V710">
        <v>6647</v>
      </c>
      <c r="W710" t="s">
        <v>35</v>
      </c>
      <c r="X710" t="s">
        <v>75</v>
      </c>
      <c r="Y710" t="s">
        <v>37</v>
      </c>
      <c r="Z710">
        <v>3572.4808474576275</v>
      </c>
      <c r="AA710" t="s">
        <v>856</v>
      </c>
      <c r="AB710" t="s">
        <v>48</v>
      </c>
      <c r="AC710">
        <v>6646.5</v>
      </c>
      <c r="AD710">
        <v>0</v>
      </c>
      <c r="AE710" t="s">
        <v>48</v>
      </c>
      <c r="AF710" t="s">
        <v>49</v>
      </c>
    </row>
    <row r="711" spans="1:32" x14ac:dyDescent="0.35">
      <c r="A711" t="s">
        <v>97</v>
      </c>
      <c r="B711" t="s">
        <v>98</v>
      </c>
      <c r="C711" t="s">
        <v>99</v>
      </c>
      <c r="D711" t="s">
        <v>72</v>
      </c>
      <c r="E711" t="s">
        <v>29</v>
      </c>
      <c r="F711">
        <v>63</v>
      </c>
      <c r="G711">
        <v>14</v>
      </c>
      <c r="H711">
        <v>4</v>
      </c>
      <c r="I711">
        <v>2023</v>
      </c>
      <c r="J711" t="s">
        <v>1872</v>
      </c>
      <c r="K711" t="s">
        <v>1692</v>
      </c>
      <c r="L711" t="s">
        <v>128</v>
      </c>
      <c r="M711" t="s">
        <v>270</v>
      </c>
      <c r="N711" t="s">
        <v>130</v>
      </c>
      <c r="O711" t="s">
        <v>33</v>
      </c>
      <c r="P711" t="s">
        <v>364</v>
      </c>
      <c r="Q711" t="s">
        <v>365</v>
      </c>
      <c r="R711">
        <v>1</v>
      </c>
      <c r="S711">
        <v>9495</v>
      </c>
      <c r="T711">
        <v>1899</v>
      </c>
      <c r="U711">
        <v>0</v>
      </c>
      <c r="V711">
        <v>7596</v>
      </c>
      <c r="W711" t="s">
        <v>35</v>
      </c>
      <c r="X711" t="s">
        <v>75</v>
      </c>
      <c r="Y711" t="s">
        <v>37</v>
      </c>
      <c r="Z711">
        <v>4082.5281355932202</v>
      </c>
      <c r="AA711" t="s">
        <v>856</v>
      </c>
      <c r="AB711" t="s">
        <v>48</v>
      </c>
      <c r="AC711">
        <v>7596</v>
      </c>
      <c r="AD711">
        <v>0</v>
      </c>
      <c r="AE711" t="s">
        <v>48</v>
      </c>
      <c r="AF711" t="s">
        <v>49</v>
      </c>
    </row>
    <row r="712" spans="1:32" x14ac:dyDescent="0.35">
      <c r="A712" t="s">
        <v>585</v>
      </c>
      <c r="B712" t="s">
        <v>586</v>
      </c>
      <c r="C712" t="s">
        <v>587</v>
      </c>
      <c r="D712" t="s">
        <v>72</v>
      </c>
      <c r="E712" t="s">
        <v>29</v>
      </c>
      <c r="F712">
        <v>100</v>
      </c>
      <c r="G712">
        <v>15</v>
      </c>
      <c r="H712">
        <v>4</v>
      </c>
      <c r="I712">
        <v>2023</v>
      </c>
      <c r="J712" t="s">
        <v>1892</v>
      </c>
      <c r="K712" t="s">
        <v>1693</v>
      </c>
      <c r="L712" t="s">
        <v>128</v>
      </c>
      <c r="M712" t="s">
        <v>270</v>
      </c>
      <c r="N712" t="s">
        <v>130</v>
      </c>
      <c r="O712" t="s">
        <v>33</v>
      </c>
      <c r="P712" t="s">
        <v>360</v>
      </c>
      <c r="Q712" t="s">
        <v>361</v>
      </c>
      <c r="R712">
        <v>1</v>
      </c>
      <c r="S712">
        <v>9495</v>
      </c>
      <c r="T712">
        <v>2848</v>
      </c>
      <c r="U712">
        <v>0</v>
      </c>
      <c r="V712">
        <v>6647</v>
      </c>
      <c r="W712" t="s">
        <v>566</v>
      </c>
      <c r="X712" t="s">
        <v>75</v>
      </c>
      <c r="Y712" t="s">
        <v>37</v>
      </c>
      <c r="Z712">
        <v>3572.4808474576275</v>
      </c>
      <c r="AA712" t="s">
        <v>856</v>
      </c>
      <c r="AB712" t="s">
        <v>48</v>
      </c>
      <c r="AC712">
        <v>6646.5</v>
      </c>
      <c r="AD712">
        <v>0</v>
      </c>
      <c r="AE712" t="s">
        <v>48</v>
      </c>
      <c r="AF712" t="s">
        <v>49</v>
      </c>
    </row>
    <row r="713" spans="1:32" x14ac:dyDescent="0.35">
      <c r="A713" t="s">
        <v>113</v>
      </c>
      <c r="B713" t="s">
        <v>114</v>
      </c>
      <c r="C713" t="s">
        <v>115</v>
      </c>
      <c r="D713" t="s">
        <v>72</v>
      </c>
      <c r="E713" t="s">
        <v>29</v>
      </c>
      <c r="F713">
        <v>87</v>
      </c>
      <c r="G713">
        <v>15</v>
      </c>
      <c r="H713">
        <v>4</v>
      </c>
      <c r="I713">
        <v>2023</v>
      </c>
      <c r="J713" t="s">
        <v>1892</v>
      </c>
      <c r="K713" t="s">
        <v>1694</v>
      </c>
      <c r="L713" t="s">
        <v>128</v>
      </c>
      <c r="M713" t="s">
        <v>270</v>
      </c>
      <c r="N713" t="s">
        <v>130</v>
      </c>
      <c r="O713" t="s">
        <v>33</v>
      </c>
      <c r="P713" t="s">
        <v>360</v>
      </c>
      <c r="Q713" t="s">
        <v>361</v>
      </c>
      <c r="R713">
        <v>1</v>
      </c>
      <c r="S713">
        <v>9495</v>
      </c>
      <c r="T713">
        <v>2848</v>
      </c>
      <c r="U713">
        <v>0</v>
      </c>
      <c r="V713">
        <v>6647</v>
      </c>
      <c r="W713" t="s">
        <v>35</v>
      </c>
      <c r="X713" t="s">
        <v>75</v>
      </c>
      <c r="Y713" t="s">
        <v>37</v>
      </c>
      <c r="Z713">
        <v>3572.4808474576275</v>
      </c>
      <c r="AA713" t="s">
        <v>856</v>
      </c>
      <c r="AB713" t="s">
        <v>48</v>
      </c>
      <c r="AC713">
        <v>6646.5</v>
      </c>
      <c r="AD713">
        <v>0</v>
      </c>
      <c r="AE713" t="s">
        <v>48</v>
      </c>
      <c r="AF713" t="s">
        <v>49</v>
      </c>
    </row>
    <row r="714" spans="1:32" x14ac:dyDescent="0.35">
      <c r="A714" t="s">
        <v>97</v>
      </c>
      <c r="B714" t="s">
        <v>98</v>
      </c>
      <c r="C714" t="s">
        <v>99</v>
      </c>
      <c r="D714" t="s">
        <v>72</v>
      </c>
      <c r="E714" t="s">
        <v>29</v>
      </c>
      <c r="F714">
        <v>64</v>
      </c>
      <c r="G714">
        <v>15</v>
      </c>
      <c r="H714">
        <v>4</v>
      </c>
      <c r="I714">
        <v>2023</v>
      </c>
      <c r="J714" t="s">
        <v>1892</v>
      </c>
      <c r="K714" t="s">
        <v>1695</v>
      </c>
      <c r="L714" t="s">
        <v>128</v>
      </c>
      <c r="M714" t="s">
        <v>270</v>
      </c>
      <c r="N714" t="s">
        <v>130</v>
      </c>
      <c r="O714" t="s">
        <v>33</v>
      </c>
      <c r="P714" t="s">
        <v>396</v>
      </c>
      <c r="Q714" t="s">
        <v>397</v>
      </c>
      <c r="R714">
        <v>1</v>
      </c>
      <c r="S714">
        <v>9495</v>
      </c>
      <c r="T714">
        <v>5697</v>
      </c>
      <c r="U714">
        <v>0</v>
      </c>
      <c r="V714">
        <v>3798</v>
      </c>
      <c r="W714" t="s">
        <v>35</v>
      </c>
      <c r="X714" t="s">
        <v>75</v>
      </c>
      <c r="Y714" t="s">
        <v>37</v>
      </c>
      <c r="Z714">
        <v>2041.2640677966101</v>
      </c>
      <c r="AA714" t="s">
        <v>856</v>
      </c>
      <c r="AB714" t="s">
        <v>48</v>
      </c>
      <c r="AC714">
        <v>0</v>
      </c>
      <c r="AD714">
        <v>0</v>
      </c>
      <c r="AE714" t="s">
        <v>48</v>
      </c>
      <c r="AF714" t="s">
        <v>49</v>
      </c>
    </row>
    <row r="715" spans="1:32" x14ac:dyDescent="0.35">
      <c r="A715" t="s">
        <v>704</v>
      </c>
      <c r="B715" t="s">
        <v>705</v>
      </c>
      <c r="C715" t="s">
        <v>706</v>
      </c>
      <c r="D715" t="s">
        <v>72</v>
      </c>
      <c r="E715" t="s">
        <v>29</v>
      </c>
      <c r="F715">
        <v>80</v>
      </c>
      <c r="G715">
        <v>15</v>
      </c>
      <c r="H715">
        <v>4</v>
      </c>
      <c r="I715">
        <v>2023</v>
      </c>
      <c r="J715" t="s">
        <v>1892</v>
      </c>
      <c r="K715" t="s">
        <v>1696</v>
      </c>
      <c r="L715" t="s">
        <v>128</v>
      </c>
      <c r="M715" t="s">
        <v>270</v>
      </c>
      <c r="N715" t="s">
        <v>130</v>
      </c>
      <c r="O715" t="s">
        <v>33</v>
      </c>
      <c r="P715" t="s">
        <v>1697</v>
      </c>
      <c r="Q715" t="s">
        <v>1698</v>
      </c>
      <c r="R715">
        <v>1</v>
      </c>
      <c r="S715">
        <v>9495</v>
      </c>
      <c r="T715">
        <v>5697</v>
      </c>
      <c r="U715">
        <v>0</v>
      </c>
      <c r="V715">
        <v>3798</v>
      </c>
      <c r="W715" t="s">
        <v>566</v>
      </c>
      <c r="X715" t="s">
        <v>75</v>
      </c>
      <c r="Y715" t="s">
        <v>37</v>
      </c>
      <c r="Z715">
        <v>2041.2640677966101</v>
      </c>
      <c r="AA715" t="s">
        <v>856</v>
      </c>
      <c r="AB715" t="s">
        <v>48</v>
      </c>
      <c r="AC715">
        <v>0</v>
      </c>
      <c r="AD715">
        <v>0</v>
      </c>
      <c r="AE715" t="s">
        <v>48</v>
      </c>
      <c r="AF715" t="s">
        <v>49</v>
      </c>
    </row>
    <row r="716" spans="1:32" x14ac:dyDescent="0.35">
      <c r="A716" t="s">
        <v>113</v>
      </c>
      <c r="B716" t="s">
        <v>114</v>
      </c>
      <c r="C716" t="s">
        <v>115</v>
      </c>
      <c r="D716" t="s">
        <v>44</v>
      </c>
      <c r="E716" t="s">
        <v>29</v>
      </c>
      <c r="F716">
        <v>83</v>
      </c>
      <c r="G716">
        <v>15</v>
      </c>
      <c r="H716">
        <v>4</v>
      </c>
      <c r="I716">
        <v>2023</v>
      </c>
      <c r="J716" t="s">
        <v>1892</v>
      </c>
      <c r="K716" t="s">
        <v>1699</v>
      </c>
      <c r="L716" t="s">
        <v>128</v>
      </c>
      <c r="M716" t="s">
        <v>270</v>
      </c>
      <c r="N716" t="s">
        <v>130</v>
      </c>
      <c r="O716" t="s">
        <v>33</v>
      </c>
      <c r="P716" t="s">
        <v>398</v>
      </c>
      <c r="Q716" t="s">
        <v>399</v>
      </c>
      <c r="R716">
        <v>1</v>
      </c>
      <c r="S716">
        <v>9495</v>
      </c>
      <c r="T716">
        <v>3798</v>
      </c>
      <c r="U716">
        <v>0</v>
      </c>
      <c r="V716">
        <v>5697</v>
      </c>
      <c r="W716" t="s">
        <v>35</v>
      </c>
      <c r="X716" t="s">
        <v>55</v>
      </c>
      <c r="Y716" t="s">
        <v>37</v>
      </c>
      <c r="Z716">
        <v>3061.8961016949156</v>
      </c>
      <c r="AA716" t="s">
        <v>724</v>
      </c>
      <c r="AB716" t="s">
        <v>48</v>
      </c>
      <c r="AC716">
        <v>0</v>
      </c>
      <c r="AD716">
        <v>0</v>
      </c>
      <c r="AE716" t="s">
        <v>48</v>
      </c>
      <c r="AF716" t="s">
        <v>49</v>
      </c>
    </row>
    <row r="717" spans="1:32" x14ac:dyDescent="0.35">
      <c r="A717" t="s">
        <v>113</v>
      </c>
      <c r="B717" t="s">
        <v>114</v>
      </c>
      <c r="C717" t="s">
        <v>115</v>
      </c>
      <c r="D717" t="s">
        <v>72</v>
      </c>
      <c r="E717" t="s">
        <v>29</v>
      </c>
      <c r="F717">
        <v>89</v>
      </c>
      <c r="G717">
        <v>16</v>
      </c>
      <c r="H717">
        <v>4</v>
      </c>
      <c r="I717">
        <v>2023</v>
      </c>
      <c r="J717" t="s">
        <v>1876</v>
      </c>
      <c r="K717" t="s">
        <v>1700</v>
      </c>
      <c r="L717" t="s">
        <v>128</v>
      </c>
      <c r="M717" t="s">
        <v>408</v>
      </c>
      <c r="N717" t="s">
        <v>130</v>
      </c>
      <c r="O717" t="s">
        <v>33</v>
      </c>
      <c r="P717" t="s">
        <v>396</v>
      </c>
      <c r="Q717" t="s">
        <v>397</v>
      </c>
      <c r="R717">
        <v>1</v>
      </c>
      <c r="S717">
        <v>9495</v>
      </c>
      <c r="T717">
        <v>5697</v>
      </c>
      <c r="U717">
        <v>0</v>
      </c>
      <c r="V717">
        <v>3798</v>
      </c>
      <c r="W717" t="s">
        <v>35</v>
      </c>
      <c r="X717" t="s">
        <v>75</v>
      </c>
      <c r="Y717" t="s">
        <v>37</v>
      </c>
      <c r="Z717">
        <v>2041.2640677966101</v>
      </c>
      <c r="AA717" t="s">
        <v>856</v>
      </c>
      <c r="AB717" t="s">
        <v>48</v>
      </c>
      <c r="AC717">
        <v>0</v>
      </c>
      <c r="AD717">
        <v>0</v>
      </c>
      <c r="AE717" t="s">
        <v>48</v>
      </c>
      <c r="AF717" t="s">
        <v>49</v>
      </c>
    </row>
    <row r="718" spans="1:32" x14ac:dyDescent="0.35">
      <c r="A718" t="s">
        <v>585</v>
      </c>
      <c r="B718" t="s">
        <v>586</v>
      </c>
      <c r="C718" t="s">
        <v>587</v>
      </c>
      <c r="D718" t="s">
        <v>72</v>
      </c>
      <c r="E718" t="s">
        <v>29</v>
      </c>
      <c r="F718">
        <v>135</v>
      </c>
      <c r="G718">
        <v>19</v>
      </c>
      <c r="H718">
        <v>4</v>
      </c>
      <c r="I718">
        <v>2023</v>
      </c>
      <c r="J718" t="s">
        <v>1882</v>
      </c>
      <c r="K718" t="s">
        <v>1701</v>
      </c>
      <c r="L718" t="s">
        <v>128</v>
      </c>
      <c r="M718" t="s">
        <v>408</v>
      </c>
      <c r="N718" t="s">
        <v>130</v>
      </c>
      <c r="O718" t="s">
        <v>33</v>
      </c>
      <c r="P718" t="s">
        <v>1702</v>
      </c>
      <c r="Q718" t="s">
        <v>1703</v>
      </c>
      <c r="R718">
        <v>1</v>
      </c>
      <c r="S718">
        <v>9495</v>
      </c>
      <c r="T718">
        <v>4748</v>
      </c>
      <c r="U718">
        <v>0</v>
      </c>
      <c r="V718">
        <v>4747</v>
      </c>
      <c r="W718" t="s">
        <v>566</v>
      </c>
      <c r="X718" t="s">
        <v>75</v>
      </c>
      <c r="Y718" t="s">
        <v>37</v>
      </c>
      <c r="Z718">
        <v>2551.3113559322037</v>
      </c>
      <c r="AA718" t="s">
        <v>856</v>
      </c>
      <c r="AB718" t="s">
        <v>48</v>
      </c>
      <c r="AC718">
        <v>0</v>
      </c>
      <c r="AD718">
        <v>0</v>
      </c>
      <c r="AE718" t="s">
        <v>48</v>
      </c>
      <c r="AF718" t="s">
        <v>49</v>
      </c>
    </row>
    <row r="719" spans="1:32" x14ac:dyDescent="0.35">
      <c r="A719" t="s">
        <v>585</v>
      </c>
      <c r="B719" t="s">
        <v>586</v>
      </c>
      <c r="C719" t="s">
        <v>587</v>
      </c>
      <c r="D719" t="s">
        <v>44</v>
      </c>
      <c r="E719" t="s">
        <v>29</v>
      </c>
      <c r="F719">
        <v>137</v>
      </c>
      <c r="G719">
        <v>20</v>
      </c>
      <c r="H719">
        <v>4</v>
      </c>
      <c r="I719">
        <v>2023</v>
      </c>
      <c r="J719" t="s">
        <v>1881</v>
      </c>
      <c r="K719" t="s">
        <v>1687</v>
      </c>
      <c r="L719" t="s">
        <v>128</v>
      </c>
      <c r="M719" t="s">
        <v>408</v>
      </c>
      <c r="N719" t="s">
        <v>130</v>
      </c>
      <c r="O719" t="s">
        <v>33</v>
      </c>
      <c r="P719" t="s">
        <v>398</v>
      </c>
      <c r="Q719" t="s">
        <v>399</v>
      </c>
      <c r="R719">
        <v>1</v>
      </c>
      <c r="S719">
        <v>9495</v>
      </c>
      <c r="T719">
        <v>3798</v>
      </c>
      <c r="U719">
        <v>0</v>
      </c>
      <c r="V719">
        <v>5697</v>
      </c>
      <c r="W719" t="s">
        <v>566</v>
      </c>
      <c r="X719" t="s">
        <v>55</v>
      </c>
      <c r="Y719" t="s">
        <v>37</v>
      </c>
      <c r="Z719">
        <v>3061.8961016949156</v>
      </c>
      <c r="AA719" t="s">
        <v>724</v>
      </c>
      <c r="AB719" t="s">
        <v>48</v>
      </c>
      <c r="AC719">
        <v>0</v>
      </c>
      <c r="AD719">
        <v>0</v>
      </c>
      <c r="AE719" t="s">
        <v>48</v>
      </c>
      <c r="AF719" t="s">
        <v>49</v>
      </c>
    </row>
    <row r="720" spans="1:32" x14ac:dyDescent="0.35">
      <c r="A720" t="s">
        <v>943</v>
      </c>
      <c r="B720" t="s">
        <v>944</v>
      </c>
      <c r="C720" t="s">
        <v>945</v>
      </c>
      <c r="D720" t="s">
        <v>44</v>
      </c>
      <c r="E720" t="s">
        <v>29</v>
      </c>
      <c r="F720">
        <v>80</v>
      </c>
      <c r="G720">
        <v>21</v>
      </c>
      <c r="H720">
        <v>4</v>
      </c>
      <c r="I720">
        <v>2023</v>
      </c>
      <c r="J720" t="s">
        <v>1877</v>
      </c>
      <c r="K720" t="s">
        <v>1671</v>
      </c>
      <c r="L720" t="s">
        <v>128</v>
      </c>
      <c r="M720" t="s">
        <v>408</v>
      </c>
      <c r="N720" t="s">
        <v>130</v>
      </c>
      <c r="O720" t="s">
        <v>33</v>
      </c>
      <c r="P720" t="s">
        <v>398</v>
      </c>
      <c r="Q720" t="s">
        <v>399</v>
      </c>
      <c r="R720">
        <v>1</v>
      </c>
      <c r="S720">
        <v>9495</v>
      </c>
      <c r="T720">
        <v>3798</v>
      </c>
      <c r="U720">
        <v>0</v>
      </c>
      <c r="V720">
        <v>5697</v>
      </c>
      <c r="W720" t="s">
        <v>566</v>
      </c>
      <c r="X720" t="s">
        <v>55</v>
      </c>
      <c r="Y720" t="s">
        <v>37</v>
      </c>
      <c r="Z720">
        <v>3061.8961016949156</v>
      </c>
      <c r="AA720" t="s">
        <v>724</v>
      </c>
      <c r="AB720" t="s">
        <v>48</v>
      </c>
      <c r="AC720">
        <v>0</v>
      </c>
      <c r="AD720">
        <v>0</v>
      </c>
      <c r="AE720" t="s">
        <v>48</v>
      </c>
      <c r="AF720" t="s">
        <v>49</v>
      </c>
    </row>
    <row r="721" spans="1:32" x14ac:dyDescent="0.35">
      <c r="A721" t="s">
        <v>575</v>
      </c>
      <c r="B721" t="s">
        <v>576</v>
      </c>
      <c r="C721" t="s">
        <v>577</v>
      </c>
      <c r="D721" t="s">
        <v>72</v>
      </c>
      <c r="E721" t="s">
        <v>29</v>
      </c>
      <c r="F721">
        <v>423</v>
      </c>
      <c r="G721">
        <v>22</v>
      </c>
      <c r="H721">
        <v>4</v>
      </c>
      <c r="I721">
        <v>2023</v>
      </c>
      <c r="J721" t="s">
        <v>1887</v>
      </c>
      <c r="K721" t="s">
        <v>1704</v>
      </c>
      <c r="L721" t="s">
        <v>128</v>
      </c>
      <c r="M721" t="s">
        <v>408</v>
      </c>
      <c r="N721" t="s">
        <v>130</v>
      </c>
      <c r="O721" t="s">
        <v>33</v>
      </c>
      <c r="P721" t="s">
        <v>364</v>
      </c>
      <c r="Q721" t="s">
        <v>365</v>
      </c>
      <c r="R721">
        <v>1</v>
      </c>
      <c r="S721">
        <v>9495</v>
      </c>
      <c r="T721">
        <v>1899</v>
      </c>
      <c r="U721">
        <v>0</v>
      </c>
      <c r="V721">
        <v>7596</v>
      </c>
      <c r="W721" t="s">
        <v>566</v>
      </c>
      <c r="X721" t="s">
        <v>75</v>
      </c>
      <c r="Y721" t="s">
        <v>37</v>
      </c>
      <c r="Z721">
        <v>4082.5281355932202</v>
      </c>
      <c r="AA721" t="s">
        <v>856</v>
      </c>
      <c r="AB721" t="s">
        <v>48</v>
      </c>
      <c r="AC721">
        <v>7596</v>
      </c>
      <c r="AD721">
        <v>0</v>
      </c>
      <c r="AE721" t="s">
        <v>48</v>
      </c>
      <c r="AF721" t="s">
        <v>49</v>
      </c>
    </row>
    <row r="722" spans="1:32" x14ac:dyDescent="0.35">
      <c r="A722" t="s">
        <v>585</v>
      </c>
      <c r="B722" t="s">
        <v>586</v>
      </c>
      <c r="C722" t="s">
        <v>587</v>
      </c>
      <c r="D722" t="s">
        <v>72</v>
      </c>
      <c r="E722" t="s">
        <v>29</v>
      </c>
      <c r="F722">
        <v>153</v>
      </c>
      <c r="G722">
        <v>22</v>
      </c>
      <c r="H722">
        <v>4</v>
      </c>
      <c r="I722">
        <v>2023</v>
      </c>
      <c r="J722" t="s">
        <v>1887</v>
      </c>
      <c r="K722" t="s">
        <v>1705</v>
      </c>
      <c r="L722" t="s">
        <v>128</v>
      </c>
      <c r="M722" t="s">
        <v>408</v>
      </c>
      <c r="N722" t="s">
        <v>130</v>
      </c>
      <c r="O722" t="s">
        <v>33</v>
      </c>
      <c r="P722" t="s">
        <v>1706</v>
      </c>
      <c r="Q722" t="s">
        <v>1707</v>
      </c>
      <c r="R722">
        <v>1</v>
      </c>
      <c r="S722">
        <v>9495</v>
      </c>
      <c r="T722">
        <v>5697</v>
      </c>
      <c r="U722">
        <v>0</v>
      </c>
      <c r="V722">
        <v>3798</v>
      </c>
      <c r="W722" t="s">
        <v>566</v>
      </c>
      <c r="X722" t="s">
        <v>75</v>
      </c>
      <c r="Y722" t="s">
        <v>37</v>
      </c>
      <c r="Z722">
        <v>2041.2640677966101</v>
      </c>
      <c r="AA722" t="s">
        <v>856</v>
      </c>
      <c r="AB722" t="s">
        <v>48</v>
      </c>
      <c r="AC722">
        <v>0</v>
      </c>
      <c r="AD722">
        <v>0</v>
      </c>
      <c r="AE722" t="s">
        <v>48</v>
      </c>
      <c r="AF722" t="s">
        <v>49</v>
      </c>
    </row>
    <row r="723" spans="1:32" x14ac:dyDescent="0.35">
      <c r="A723" t="s">
        <v>575</v>
      </c>
      <c r="B723" t="s">
        <v>576</v>
      </c>
      <c r="C723" t="s">
        <v>577</v>
      </c>
      <c r="D723" t="s">
        <v>72</v>
      </c>
      <c r="E723" t="s">
        <v>29</v>
      </c>
      <c r="F723">
        <v>448</v>
      </c>
      <c r="G723">
        <v>23</v>
      </c>
      <c r="H723">
        <v>4</v>
      </c>
      <c r="I723">
        <v>2023</v>
      </c>
      <c r="J723" t="s">
        <v>1874</v>
      </c>
      <c r="K723" t="s">
        <v>1708</v>
      </c>
      <c r="L723" t="s">
        <v>128</v>
      </c>
      <c r="M723" t="s">
        <v>515</v>
      </c>
      <c r="N723" t="s">
        <v>130</v>
      </c>
      <c r="O723" t="s">
        <v>33</v>
      </c>
      <c r="P723" t="s">
        <v>1709</v>
      </c>
      <c r="Q723" t="s">
        <v>1710</v>
      </c>
      <c r="R723">
        <v>1</v>
      </c>
      <c r="S723">
        <v>9495</v>
      </c>
      <c r="T723">
        <v>2848</v>
      </c>
      <c r="U723">
        <v>0</v>
      </c>
      <c r="V723">
        <v>6647</v>
      </c>
      <c r="W723" t="s">
        <v>566</v>
      </c>
      <c r="X723" t="s">
        <v>75</v>
      </c>
      <c r="Y723" t="s">
        <v>37</v>
      </c>
      <c r="Z723">
        <v>3572.4808474576275</v>
      </c>
      <c r="AA723" t="s">
        <v>856</v>
      </c>
      <c r="AB723" t="s">
        <v>48</v>
      </c>
      <c r="AC723">
        <v>6646.5</v>
      </c>
      <c r="AD723">
        <v>0</v>
      </c>
      <c r="AE723" t="s">
        <v>48</v>
      </c>
      <c r="AF723" t="s">
        <v>49</v>
      </c>
    </row>
    <row r="724" spans="1:32" x14ac:dyDescent="0.35">
      <c r="A724" t="s">
        <v>568</v>
      </c>
      <c r="B724" t="s">
        <v>569</v>
      </c>
      <c r="C724" t="s">
        <v>570</v>
      </c>
      <c r="D724" t="s">
        <v>44</v>
      </c>
      <c r="E724" t="s">
        <v>29</v>
      </c>
      <c r="F724">
        <v>118</v>
      </c>
      <c r="G724">
        <v>23</v>
      </c>
      <c r="H724">
        <v>4</v>
      </c>
      <c r="I724">
        <v>2023</v>
      </c>
      <c r="J724" t="s">
        <v>1874</v>
      </c>
      <c r="K724" t="s">
        <v>1711</v>
      </c>
      <c r="L724" t="s">
        <v>128</v>
      </c>
      <c r="M724" t="s">
        <v>515</v>
      </c>
      <c r="N724" t="s">
        <v>130</v>
      </c>
      <c r="O724" t="s">
        <v>33</v>
      </c>
      <c r="P724" t="s">
        <v>399</v>
      </c>
      <c r="Q724" t="s">
        <v>399</v>
      </c>
      <c r="R724">
        <v>1</v>
      </c>
      <c r="S724">
        <v>9495</v>
      </c>
      <c r="T724">
        <v>3798</v>
      </c>
      <c r="U724">
        <v>0</v>
      </c>
      <c r="V724">
        <v>5697</v>
      </c>
      <c r="W724" t="s">
        <v>566</v>
      </c>
      <c r="X724" t="s">
        <v>55</v>
      </c>
      <c r="Y724" t="s">
        <v>37</v>
      </c>
      <c r="Z724">
        <v>3061.8961016949156</v>
      </c>
      <c r="AA724" t="s">
        <v>724</v>
      </c>
      <c r="AB724" t="s">
        <v>48</v>
      </c>
      <c r="AC724">
        <v>0</v>
      </c>
      <c r="AD724">
        <v>0</v>
      </c>
      <c r="AE724" t="s">
        <v>48</v>
      </c>
      <c r="AF724" t="s">
        <v>49</v>
      </c>
    </row>
    <row r="725" spans="1:32" x14ac:dyDescent="0.35">
      <c r="A725" t="s">
        <v>714</v>
      </c>
      <c r="B725" t="s">
        <v>715</v>
      </c>
      <c r="C725" t="s">
        <v>716</v>
      </c>
      <c r="D725" t="s">
        <v>44</v>
      </c>
      <c r="E725" t="s">
        <v>29</v>
      </c>
      <c r="F725">
        <v>143</v>
      </c>
      <c r="G725">
        <v>23</v>
      </c>
      <c r="H725">
        <v>4</v>
      </c>
      <c r="I725">
        <v>2023</v>
      </c>
      <c r="J725" t="s">
        <v>1874</v>
      </c>
      <c r="K725" t="s">
        <v>1712</v>
      </c>
      <c r="L725" t="s">
        <v>128</v>
      </c>
      <c r="M725" t="s">
        <v>515</v>
      </c>
      <c r="N725" t="s">
        <v>130</v>
      </c>
      <c r="O725" t="s">
        <v>33</v>
      </c>
      <c r="P725" t="s">
        <v>398</v>
      </c>
      <c r="Q725" t="s">
        <v>399</v>
      </c>
      <c r="R725">
        <v>1</v>
      </c>
      <c r="S725">
        <v>9495</v>
      </c>
      <c r="T725">
        <v>3798</v>
      </c>
      <c r="U725">
        <v>0</v>
      </c>
      <c r="V725">
        <v>5697</v>
      </c>
      <c r="W725" t="s">
        <v>566</v>
      </c>
      <c r="X725" t="s">
        <v>55</v>
      </c>
      <c r="Y725" t="s">
        <v>37</v>
      </c>
      <c r="Z725">
        <v>3061.8961016949156</v>
      </c>
      <c r="AA725" t="s">
        <v>724</v>
      </c>
      <c r="AB725" t="s">
        <v>48</v>
      </c>
      <c r="AC725">
        <v>0</v>
      </c>
      <c r="AD725">
        <v>0</v>
      </c>
      <c r="AE725" t="s">
        <v>48</v>
      </c>
      <c r="AF725" t="s">
        <v>49</v>
      </c>
    </row>
    <row r="726" spans="1:32" x14ac:dyDescent="0.35">
      <c r="A726" t="s">
        <v>575</v>
      </c>
      <c r="B726" t="s">
        <v>576</v>
      </c>
      <c r="C726" t="s">
        <v>577</v>
      </c>
      <c r="D726" t="s">
        <v>72</v>
      </c>
      <c r="E726" t="s">
        <v>29</v>
      </c>
      <c r="F726">
        <v>450</v>
      </c>
      <c r="G726">
        <v>23</v>
      </c>
      <c r="H726">
        <v>4</v>
      </c>
      <c r="I726">
        <v>2023</v>
      </c>
      <c r="J726" t="s">
        <v>1874</v>
      </c>
      <c r="K726" t="s">
        <v>1713</v>
      </c>
      <c r="L726" t="s">
        <v>128</v>
      </c>
      <c r="M726" t="s">
        <v>515</v>
      </c>
      <c r="N726" t="s">
        <v>130</v>
      </c>
      <c r="O726" t="s">
        <v>33</v>
      </c>
      <c r="P726" t="s">
        <v>1697</v>
      </c>
      <c r="Q726" t="s">
        <v>1698</v>
      </c>
      <c r="R726">
        <v>1</v>
      </c>
      <c r="S726">
        <v>9495</v>
      </c>
      <c r="T726">
        <v>6646</v>
      </c>
      <c r="U726">
        <v>0</v>
      </c>
      <c r="V726">
        <v>2849</v>
      </c>
      <c r="W726" t="s">
        <v>566</v>
      </c>
      <c r="X726" t="s">
        <v>75</v>
      </c>
      <c r="Y726" t="s">
        <v>37</v>
      </c>
      <c r="Z726">
        <v>1531.216779661017</v>
      </c>
      <c r="AA726" t="s">
        <v>856</v>
      </c>
      <c r="AB726" t="s">
        <v>48</v>
      </c>
      <c r="AC726">
        <v>0</v>
      </c>
      <c r="AD726">
        <v>0</v>
      </c>
      <c r="AE726" t="s">
        <v>48</v>
      </c>
      <c r="AF726" t="s">
        <v>49</v>
      </c>
    </row>
    <row r="727" spans="1:32" x14ac:dyDescent="0.35">
      <c r="A727" t="s">
        <v>668</v>
      </c>
      <c r="B727" t="s">
        <v>669</v>
      </c>
      <c r="C727" t="s">
        <v>670</v>
      </c>
      <c r="D727" t="s">
        <v>44</v>
      </c>
      <c r="E727" t="s">
        <v>29</v>
      </c>
      <c r="F727">
        <v>30</v>
      </c>
      <c r="G727">
        <v>6</v>
      </c>
      <c r="H727">
        <v>4</v>
      </c>
      <c r="I727">
        <v>2023</v>
      </c>
      <c r="J727" t="s">
        <v>1890</v>
      </c>
      <c r="K727" t="s">
        <v>1717</v>
      </c>
      <c r="L727" t="s">
        <v>128</v>
      </c>
      <c r="M727" t="s">
        <v>129</v>
      </c>
      <c r="N727" t="s">
        <v>130</v>
      </c>
      <c r="O727" t="s">
        <v>33</v>
      </c>
      <c r="P727" t="s">
        <v>1718</v>
      </c>
      <c r="Q727" t="s">
        <v>1719</v>
      </c>
      <c r="R727">
        <v>1</v>
      </c>
      <c r="S727">
        <v>8995</v>
      </c>
      <c r="T727">
        <v>0</v>
      </c>
      <c r="U727">
        <v>0</v>
      </c>
      <c r="V727">
        <v>8995</v>
      </c>
      <c r="W727" t="s">
        <v>566</v>
      </c>
      <c r="X727" t="s">
        <v>47</v>
      </c>
      <c r="Y727" t="s">
        <v>37</v>
      </c>
      <c r="Z727">
        <v>4834.4313559322036</v>
      </c>
      <c r="AA727" t="s">
        <v>847</v>
      </c>
      <c r="AB727" t="s">
        <v>38</v>
      </c>
      <c r="AC727">
        <v>0</v>
      </c>
      <c r="AD727">
        <v>0</v>
      </c>
      <c r="AE727" t="s">
        <v>38</v>
      </c>
      <c r="AF727" t="s">
        <v>49</v>
      </c>
    </row>
    <row r="728" spans="1:32" x14ac:dyDescent="0.35">
      <c r="A728" t="s">
        <v>668</v>
      </c>
      <c r="B728" t="s">
        <v>669</v>
      </c>
      <c r="C728" t="s">
        <v>670</v>
      </c>
      <c r="D728" t="s">
        <v>72</v>
      </c>
      <c r="E728" t="s">
        <v>29</v>
      </c>
      <c r="F728">
        <v>46</v>
      </c>
      <c r="G728">
        <v>8</v>
      </c>
      <c r="H728">
        <v>4</v>
      </c>
      <c r="I728">
        <v>2023</v>
      </c>
      <c r="J728" t="s">
        <v>1880</v>
      </c>
      <c r="K728" t="s">
        <v>1720</v>
      </c>
      <c r="L728" t="s">
        <v>128</v>
      </c>
      <c r="M728" t="s">
        <v>129</v>
      </c>
      <c r="N728" t="s">
        <v>130</v>
      </c>
      <c r="O728" t="s">
        <v>33</v>
      </c>
      <c r="P728" t="s">
        <v>456</v>
      </c>
      <c r="Q728" t="s">
        <v>457</v>
      </c>
      <c r="R728">
        <v>1</v>
      </c>
      <c r="S728">
        <v>8995</v>
      </c>
      <c r="T728">
        <v>5397</v>
      </c>
      <c r="U728">
        <v>0</v>
      </c>
      <c r="V728">
        <v>3598</v>
      </c>
      <c r="W728" t="s">
        <v>566</v>
      </c>
      <c r="X728" t="s">
        <v>75</v>
      </c>
      <c r="Y728" t="s">
        <v>37</v>
      </c>
      <c r="Z728">
        <v>1933.7725423728812</v>
      </c>
      <c r="AA728" t="s">
        <v>856</v>
      </c>
      <c r="AB728" t="s">
        <v>48</v>
      </c>
      <c r="AC728">
        <v>0</v>
      </c>
      <c r="AD728">
        <v>3598</v>
      </c>
      <c r="AE728" t="s">
        <v>48</v>
      </c>
      <c r="AF728" t="s">
        <v>49</v>
      </c>
    </row>
    <row r="729" spans="1:32" x14ac:dyDescent="0.35">
      <c r="A729" t="s">
        <v>25</v>
      </c>
      <c r="B729" t="s">
        <v>26</v>
      </c>
      <c r="C729" t="s">
        <v>27</v>
      </c>
      <c r="D729" t="s">
        <v>72</v>
      </c>
      <c r="E729" t="s">
        <v>29</v>
      </c>
      <c r="F729">
        <v>101</v>
      </c>
      <c r="G729">
        <v>8</v>
      </c>
      <c r="H729">
        <v>4</v>
      </c>
      <c r="I729">
        <v>2023</v>
      </c>
      <c r="J729" t="s">
        <v>1880</v>
      </c>
      <c r="K729" t="s">
        <v>1721</v>
      </c>
      <c r="L729" t="s">
        <v>128</v>
      </c>
      <c r="M729" t="s">
        <v>129</v>
      </c>
      <c r="N729" t="s">
        <v>130</v>
      </c>
      <c r="O729" t="s">
        <v>33</v>
      </c>
      <c r="P729" t="s">
        <v>231</v>
      </c>
      <c r="Q729" t="s">
        <v>232</v>
      </c>
      <c r="R729">
        <v>1</v>
      </c>
      <c r="S729">
        <v>8995</v>
      </c>
      <c r="T729">
        <v>5397</v>
      </c>
      <c r="U729">
        <v>0</v>
      </c>
      <c r="V729">
        <v>3598</v>
      </c>
      <c r="W729" t="s">
        <v>35</v>
      </c>
      <c r="X729" t="s">
        <v>75</v>
      </c>
      <c r="Y729" t="s">
        <v>37</v>
      </c>
      <c r="Z729">
        <v>1933.7725423728812</v>
      </c>
      <c r="AA729" t="s">
        <v>856</v>
      </c>
      <c r="AB729" t="s">
        <v>48</v>
      </c>
      <c r="AC729">
        <v>0</v>
      </c>
      <c r="AD729">
        <v>3598</v>
      </c>
      <c r="AE729" t="s">
        <v>48</v>
      </c>
      <c r="AF729" t="s">
        <v>49</v>
      </c>
    </row>
    <row r="730" spans="1:32" x14ac:dyDescent="0.35">
      <c r="A730" t="s">
        <v>585</v>
      </c>
      <c r="B730" t="s">
        <v>586</v>
      </c>
      <c r="C730" t="s">
        <v>587</v>
      </c>
      <c r="D730" t="s">
        <v>50</v>
      </c>
      <c r="E730" t="s">
        <v>29</v>
      </c>
      <c r="F730">
        <v>46</v>
      </c>
      <c r="G730">
        <v>8</v>
      </c>
      <c r="H730">
        <v>4</v>
      </c>
      <c r="I730">
        <v>2023</v>
      </c>
      <c r="J730" t="s">
        <v>1880</v>
      </c>
      <c r="K730" t="s">
        <v>1722</v>
      </c>
      <c r="L730" t="s">
        <v>128</v>
      </c>
      <c r="M730" t="s">
        <v>129</v>
      </c>
      <c r="N730" t="s">
        <v>130</v>
      </c>
      <c r="O730" t="s">
        <v>33</v>
      </c>
      <c r="P730" t="s">
        <v>441</v>
      </c>
      <c r="Q730" t="s">
        <v>442</v>
      </c>
      <c r="R730">
        <v>1</v>
      </c>
      <c r="S730">
        <v>8995</v>
      </c>
      <c r="T730">
        <v>3598</v>
      </c>
      <c r="U730">
        <v>0</v>
      </c>
      <c r="V730">
        <v>5397</v>
      </c>
      <c r="W730" t="s">
        <v>566</v>
      </c>
      <c r="X730" t="s">
        <v>53</v>
      </c>
      <c r="Y730" t="s">
        <v>37</v>
      </c>
      <c r="Z730">
        <v>2900.6588135593224</v>
      </c>
      <c r="AA730" t="s">
        <v>722</v>
      </c>
      <c r="AB730" t="s">
        <v>48</v>
      </c>
      <c r="AC730">
        <v>0</v>
      </c>
      <c r="AD730">
        <v>5397</v>
      </c>
      <c r="AE730" t="s">
        <v>48</v>
      </c>
      <c r="AF730" t="s">
        <v>49</v>
      </c>
    </row>
    <row r="731" spans="1:32" x14ac:dyDescent="0.35">
      <c r="A731" t="s">
        <v>668</v>
      </c>
      <c r="B731" t="s">
        <v>669</v>
      </c>
      <c r="C731" t="s">
        <v>670</v>
      </c>
      <c r="D731" t="s">
        <v>72</v>
      </c>
      <c r="E731" t="s">
        <v>29</v>
      </c>
      <c r="F731">
        <v>54</v>
      </c>
      <c r="G731">
        <v>9</v>
      </c>
      <c r="H731">
        <v>4</v>
      </c>
      <c r="I731">
        <v>2023</v>
      </c>
      <c r="J731" t="s">
        <v>1878</v>
      </c>
      <c r="K731" t="s">
        <v>1723</v>
      </c>
      <c r="L731" t="s">
        <v>128</v>
      </c>
      <c r="M731" t="s">
        <v>270</v>
      </c>
      <c r="N731" t="s">
        <v>130</v>
      </c>
      <c r="O731" t="s">
        <v>33</v>
      </c>
      <c r="P731" t="s">
        <v>443</v>
      </c>
      <c r="Q731" t="s">
        <v>444</v>
      </c>
      <c r="R731">
        <v>1</v>
      </c>
      <c r="S731">
        <v>8995</v>
      </c>
      <c r="T731">
        <v>5397</v>
      </c>
      <c r="U731">
        <v>0</v>
      </c>
      <c r="V731">
        <v>3598</v>
      </c>
      <c r="W731" t="s">
        <v>566</v>
      </c>
      <c r="X731" t="s">
        <v>75</v>
      </c>
      <c r="Y731" t="s">
        <v>37</v>
      </c>
      <c r="Z731">
        <v>1933.7725423728812</v>
      </c>
      <c r="AA731" t="s">
        <v>856</v>
      </c>
      <c r="AB731" t="s">
        <v>48</v>
      </c>
      <c r="AC731">
        <v>0</v>
      </c>
      <c r="AD731">
        <v>3598</v>
      </c>
      <c r="AE731" t="s">
        <v>48</v>
      </c>
      <c r="AF731" t="s">
        <v>49</v>
      </c>
    </row>
    <row r="732" spans="1:32" x14ac:dyDescent="0.35">
      <c r="A732" t="s">
        <v>63</v>
      </c>
      <c r="B732" t="s">
        <v>64</v>
      </c>
      <c r="C732" t="s">
        <v>65</v>
      </c>
      <c r="D732" t="s">
        <v>72</v>
      </c>
      <c r="E732" t="s">
        <v>29</v>
      </c>
      <c r="F732">
        <v>64</v>
      </c>
      <c r="G732">
        <v>9</v>
      </c>
      <c r="H732">
        <v>4</v>
      </c>
      <c r="I732">
        <v>2023</v>
      </c>
      <c r="J732" t="s">
        <v>1878</v>
      </c>
      <c r="K732" t="s">
        <v>1724</v>
      </c>
      <c r="L732" t="s">
        <v>128</v>
      </c>
      <c r="M732" t="s">
        <v>270</v>
      </c>
      <c r="N732" t="s">
        <v>130</v>
      </c>
      <c r="O732" t="s">
        <v>33</v>
      </c>
      <c r="P732" t="s">
        <v>283</v>
      </c>
      <c r="Q732" t="s">
        <v>284</v>
      </c>
      <c r="R732">
        <v>1</v>
      </c>
      <c r="S732">
        <v>8995</v>
      </c>
      <c r="T732">
        <v>5397</v>
      </c>
      <c r="U732">
        <v>0</v>
      </c>
      <c r="V732">
        <v>3598</v>
      </c>
      <c r="W732" t="s">
        <v>35</v>
      </c>
      <c r="X732" t="s">
        <v>75</v>
      </c>
      <c r="Y732" t="s">
        <v>37</v>
      </c>
      <c r="Z732">
        <v>1933.7725423728812</v>
      </c>
      <c r="AA732" t="s">
        <v>856</v>
      </c>
      <c r="AB732" t="s">
        <v>48</v>
      </c>
      <c r="AC732">
        <v>0</v>
      </c>
      <c r="AD732">
        <v>3598</v>
      </c>
      <c r="AE732" t="s">
        <v>48</v>
      </c>
      <c r="AF732" t="s">
        <v>49</v>
      </c>
    </row>
    <row r="733" spans="1:32" x14ac:dyDescent="0.35">
      <c r="A733" t="s">
        <v>113</v>
      </c>
      <c r="B733" t="s">
        <v>114</v>
      </c>
      <c r="C733" t="s">
        <v>115</v>
      </c>
      <c r="D733" t="s">
        <v>72</v>
      </c>
      <c r="E733" t="s">
        <v>29</v>
      </c>
      <c r="F733">
        <v>44</v>
      </c>
      <c r="G733">
        <v>9</v>
      </c>
      <c r="H733">
        <v>4</v>
      </c>
      <c r="I733">
        <v>2023</v>
      </c>
      <c r="J733" t="s">
        <v>1878</v>
      </c>
      <c r="K733" t="s">
        <v>1725</v>
      </c>
      <c r="L733" t="s">
        <v>128</v>
      </c>
      <c r="M733" t="s">
        <v>270</v>
      </c>
      <c r="N733" t="s">
        <v>130</v>
      </c>
      <c r="O733" t="s">
        <v>33</v>
      </c>
      <c r="P733" t="s">
        <v>289</v>
      </c>
      <c r="Q733" t="s">
        <v>290</v>
      </c>
      <c r="R733">
        <v>1</v>
      </c>
      <c r="S733">
        <v>8995</v>
      </c>
      <c r="T733">
        <v>5397</v>
      </c>
      <c r="U733">
        <v>0</v>
      </c>
      <c r="V733">
        <v>3598</v>
      </c>
      <c r="W733" t="s">
        <v>35</v>
      </c>
      <c r="X733" t="s">
        <v>75</v>
      </c>
      <c r="Y733" t="s">
        <v>37</v>
      </c>
      <c r="Z733">
        <v>1933.7725423728812</v>
      </c>
      <c r="AA733" t="s">
        <v>856</v>
      </c>
      <c r="AB733" t="s">
        <v>48</v>
      </c>
      <c r="AC733">
        <v>0</v>
      </c>
      <c r="AD733">
        <v>0</v>
      </c>
      <c r="AE733" t="s">
        <v>48</v>
      </c>
      <c r="AF733" t="s">
        <v>49</v>
      </c>
    </row>
    <row r="734" spans="1:32" x14ac:dyDescent="0.35">
      <c r="A734" t="s">
        <v>585</v>
      </c>
      <c r="B734" t="s">
        <v>586</v>
      </c>
      <c r="C734" t="s">
        <v>587</v>
      </c>
      <c r="D734" t="s">
        <v>72</v>
      </c>
      <c r="E734" t="s">
        <v>29</v>
      </c>
      <c r="F734">
        <v>68</v>
      </c>
      <c r="G734">
        <v>10</v>
      </c>
      <c r="H734">
        <v>4</v>
      </c>
      <c r="I734">
        <v>2023</v>
      </c>
      <c r="J734" t="s">
        <v>1886</v>
      </c>
      <c r="K734" t="s">
        <v>1726</v>
      </c>
      <c r="L734" t="s">
        <v>128</v>
      </c>
      <c r="M734" t="s">
        <v>270</v>
      </c>
      <c r="N734" t="s">
        <v>130</v>
      </c>
      <c r="O734" t="s">
        <v>33</v>
      </c>
      <c r="P734" t="s">
        <v>443</v>
      </c>
      <c r="Q734" t="s">
        <v>444</v>
      </c>
      <c r="R734">
        <v>1</v>
      </c>
      <c r="S734">
        <v>8995</v>
      </c>
      <c r="T734">
        <v>5397</v>
      </c>
      <c r="U734">
        <v>0</v>
      </c>
      <c r="V734">
        <v>3598</v>
      </c>
      <c r="W734" t="s">
        <v>566</v>
      </c>
      <c r="X734" t="s">
        <v>75</v>
      </c>
      <c r="Y734" t="s">
        <v>37</v>
      </c>
      <c r="Z734">
        <v>1933.7725423728812</v>
      </c>
      <c r="AA734" t="s">
        <v>856</v>
      </c>
      <c r="AB734" t="s">
        <v>48</v>
      </c>
      <c r="AC734">
        <v>0</v>
      </c>
      <c r="AD734">
        <v>0</v>
      </c>
      <c r="AE734" t="s">
        <v>48</v>
      </c>
      <c r="AF734" t="s">
        <v>49</v>
      </c>
    </row>
    <row r="735" spans="1:32" x14ac:dyDescent="0.35">
      <c r="A735" t="s">
        <v>63</v>
      </c>
      <c r="B735" t="s">
        <v>64</v>
      </c>
      <c r="C735" t="s">
        <v>65</v>
      </c>
      <c r="D735" t="s">
        <v>72</v>
      </c>
      <c r="E735" t="s">
        <v>29</v>
      </c>
      <c r="F735">
        <v>82</v>
      </c>
      <c r="G735">
        <v>11</v>
      </c>
      <c r="H735">
        <v>4</v>
      </c>
      <c r="I735">
        <v>2023</v>
      </c>
      <c r="J735" t="s">
        <v>1891</v>
      </c>
      <c r="K735" t="s">
        <v>1727</v>
      </c>
      <c r="L735" t="s">
        <v>128</v>
      </c>
      <c r="M735" t="s">
        <v>270</v>
      </c>
      <c r="N735" t="s">
        <v>130</v>
      </c>
      <c r="O735" t="s">
        <v>33</v>
      </c>
      <c r="P735" t="s">
        <v>328</v>
      </c>
      <c r="Q735" t="s">
        <v>290</v>
      </c>
      <c r="R735">
        <v>1</v>
      </c>
      <c r="S735">
        <v>8995</v>
      </c>
      <c r="T735">
        <v>5397</v>
      </c>
      <c r="U735">
        <v>0</v>
      </c>
      <c r="V735">
        <v>3598</v>
      </c>
      <c r="W735" t="s">
        <v>35</v>
      </c>
      <c r="X735" t="s">
        <v>75</v>
      </c>
      <c r="Y735" t="s">
        <v>37</v>
      </c>
      <c r="Z735">
        <v>1933.7725423728812</v>
      </c>
      <c r="AA735" t="s">
        <v>856</v>
      </c>
      <c r="AB735" t="s">
        <v>48</v>
      </c>
      <c r="AC735">
        <v>0</v>
      </c>
      <c r="AD735">
        <v>0</v>
      </c>
      <c r="AE735" t="s">
        <v>48</v>
      </c>
      <c r="AF735" t="s">
        <v>49</v>
      </c>
    </row>
    <row r="736" spans="1:32" x14ac:dyDescent="0.35">
      <c r="A736" t="s">
        <v>668</v>
      </c>
      <c r="B736" t="s">
        <v>669</v>
      </c>
      <c r="C736" t="s">
        <v>670</v>
      </c>
      <c r="D736" t="s">
        <v>50</v>
      </c>
      <c r="E736" t="s">
        <v>29</v>
      </c>
      <c r="F736">
        <v>73</v>
      </c>
      <c r="G736">
        <v>13</v>
      </c>
      <c r="H736">
        <v>4</v>
      </c>
      <c r="I736">
        <v>2023</v>
      </c>
      <c r="J736" t="s">
        <v>1875</v>
      </c>
      <c r="K736" t="s">
        <v>1728</v>
      </c>
      <c r="L736" t="s">
        <v>128</v>
      </c>
      <c r="M736" t="s">
        <v>270</v>
      </c>
      <c r="N736" t="s">
        <v>130</v>
      </c>
      <c r="O736" t="s">
        <v>33</v>
      </c>
      <c r="P736" t="s">
        <v>441</v>
      </c>
      <c r="Q736" t="s">
        <v>442</v>
      </c>
      <c r="R736">
        <v>1</v>
      </c>
      <c r="S736">
        <v>8995</v>
      </c>
      <c r="T736">
        <v>3598</v>
      </c>
      <c r="U736">
        <v>0</v>
      </c>
      <c r="V736">
        <v>5397</v>
      </c>
      <c r="W736" t="s">
        <v>566</v>
      </c>
      <c r="X736" t="s">
        <v>53</v>
      </c>
      <c r="Y736" t="s">
        <v>37</v>
      </c>
      <c r="Z736">
        <v>2900.6588135593224</v>
      </c>
      <c r="AA736" t="s">
        <v>722</v>
      </c>
      <c r="AB736" t="s">
        <v>48</v>
      </c>
      <c r="AC736">
        <v>0</v>
      </c>
      <c r="AD736">
        <v>5397</v>
      </c>
      <c r="AE736" t="s">
        <v>48</v>
      </c>
      <c r="AF736" t="s">
        <v>49</v>
      </c>
    </row>
    <row r="737" spans="1:32" x14ac:dyDescent="0.35">
      <c r="A737" t="s">
        <v>704</v>
      </c>
      <c r="B737" t="s">
        <v>705</v>
      </c>
      <c r="C737" t="s">
        <v>706</v>
      </c>
      <c r="D737" t="s">
        <v>72</v>
      </c>
      <c r="E737" t="s">
        <v>29</v>
      </c>
      <c r="F737">
        <v>77</v>
      </c>
      <c r="G737">
        <v>15</v>
      </c>
      <c r="H737">
        <v>4</v>
      </c>
      <c r="I737">
        <v>2023</v>
      </c>
      <c r="J737" t="s">
        <v>1892</v>
      </c>
      <c r="K737" t="s">
        <v>1729</v>
      </c>
      <c r="L737" t="s">
        <v>128</v>
      </c>
      <c r="M737" t="s">
        <v>270</v>
      </c>
      <c r="N737" t="s">
        <v>130</v>
      </c>
      <c r="O737" t="s">
        <v>33</v>
      </c>
      <c r="P737" t="s">
        <v>443</v>
      </c>
      <c r="Q737" t="s">
        <v>444</v>
      </c>
      <c r="R737">
        <v>1</v>
      </c>
      <c r="S737">
        <v>8995</v>
      </c>
      <c r="T737">
        <v>5397</v>
      </c>
      <c r="U737">
        <v>0</v>
      </c>
      <c r="V737">
        <v>3598</v>
      </c>
      <c r="W737" t="s">
        <v>566</v>
      </c>
      <c r="X737" t="s">
        <v>75</v>
      </c>
      <c r="Y737" t="s">
        <v>37</v>
      </c>
      <c r="Z737">
        <v>1933.7725423728812</v>
      </c>
      <c r="AA737" t="s">
        <v>856</v>
      </c>
      <c r="AB737" t="s">
        <v>48</v>
      </c>
      <c r="AC737">
        <v>0</v>
      </c>
      <c r="AD737">
        <v>0</v>
      </c>
      <c r="AE737" t="s">
        <v>48</v>
      </c>
      <c r="AF737" t="s">
        <v>49</v>
      </c>
    </row>
    <row r="738" spans="1:32" x14ac:dyDescent="0.35">
      <c r="A738" t="s">
        <v>97</v>
      </c>
      <c r="B738" t="s">
        <v>98</v>
      </c>
      <c r="C738" t="s">
        <v>99</v>
      </c>
      <c r="D738" t="s">
        <v>50</v>
      </c>
      <c r="E738" t="s">
        <v>29</v>
      </c>
      <c r="F738">
        <v>74</v>
      </c>
      <c r="G738">
        <v>17</v>
      </c>
      <c r="H738">
        <v>4</v>
      </c>
      <c r="I738">
        <v>2023</v>
      </c>
      <c r="J738" t="s">
        <v>1871</v>
      </c>
      <c r="K738" t="s">
        <v>1730</v>
      </c>
      <c r="L738" t="s">
        <v>128</v>
      </c>
      <c r="M738" t="s">
        <v>408</v>
      </c>
      <c r="N738" t="s">
        <v>130</v>
      </c>
      <c r="O738" t="s">
        <v>33</v>
      </c>
      <c r="P738" t="s">
        <v>441</v>
      </c>
      <c r="Q738" t="s">
        <v>442</v>
      </c>
      <c r="R738">
        <v>1</v>
      </c>
      <c r="S738">
        <v>8995</v>
      </c>
      <c r="T738">
        <v>3598</v>
      </c>
      <c r="U738">
        <v>0</v>
      </c>
      <c r="V738">
        <v>5397</v>
      </c>
      <c r="W738" t="s">
        <v>35</v>
      </c>
      <c r="X738" t="s">
        <v>53</v>
      </c>
      <c r="Y738" t="s">
        <v>37</v>
      </c>
      <c r="Z738">
        <v>2900.6588135593224</v>
      </c>
      <c r="AA738" t="s">
        <v>722</v>
      </c>
      <c r="AB738" t="s">
        <v>48</v>
      </c>
      <c r="AC738">
        <v>0</v>
      </c>
      <c r="AD738">
        <v>0</v>
      </c>
      <c r="AE738" t="s">
        <v>48</v>
      </c>
      <c r="AF738" t="s">
        <v>49</v>
      </c>
    </row>
    <row r="739" spans="1:32" x14ac:dyDescent="0.35">
      <c r="A739" t="s">
        <v>97</v>
      </c>
      <c r="B739" t="s">
        <v>98</v>
      </c>
      <c r="C739" t="s">
        <v>99</v>
      </c>
      <c r="D739" t="s">
        <v>72</v>
      </c>
      <c r="E739" t="s">
        <v>29</v>
      </c>
      <c r="F739">
        <v>73</v>
      </c>
      <c r="G739">
        <v>17</v>
      </c>
      <c r="H739">
        <v>4</v>
      </c>
      <c r="I739">
        <v>2023</v>
      </c>
      <c r="J739" t="s">
        <v>1871</v>
      </c>
      <c r="K739" t="s">
        <v>1731</v>
      </c>
      <c r="L739" t="s">
        <v>128</v>
      </c>
      <c r="M739" t="s">
        <v>408</v>
      </c>
      <c r="N739" t="s">
        <v>130</v>
      </c>
      <c r="O739" t="s">
        <v>33</v>
      </c>
      <c r="P739" t="s">
        <v>443</v>
      </c>
      <c r="Q739" t="s">
        <v>444</v>
      </c>
      <c r="R739">
        <v>1</v>
      </c>
      <c r="S739">
        <v>8995</v>
      </c>
      <c r="T739">
        <v>5397</v>
      </c>
      <c r="U739">
        <v>0</v>
      </c>
      <c r="V739">
        <v>3598</v>
      </c>
      <c r="W739" t="s">
        <v>35</v>
      </c>
      <c r="X739" t="s">
        <v>75</v>
      </c>
      <c r="Y739" t="s">
        <v>37</v>
      </c>
      <c r="Z739">
        <v>1933.7725423728812</v>
      </c>
      <c r="AA739" t="s">
        <v>856</v>
      </c>
      <c r="AB739" t="s">
        <v>48</v>
      </c>
      <c r="AC739">
        <v>0</v>
      </c>
      <c r="AD739">
        <v>0</v>
      </c>
      <c r="AE739" t="s">
        <v>48</v>
      </c>
      <c r="AF739" t="s">
        <v>49</v>
      </c>
    </row>
    <row r="740" spans="1:32" x14ac:dyDescent="0.35">
      <c r="A740" t="s">
        <v>575</v>
      </c>
      <c r="B740" t="s">
        <v>576</v>
      </c>
      <c r="C740" t="s">
        <v>577</v>
      </c>
      <c r="D740" t="s">
        <v>72</v>
      </c>
      <c r="E740" t="s">
        <v>29</v>
      </c>
      <c r="F740">
        <v>347</v>
      </c>
      <c r="G740">
        <v>17</v>
      </c>
      <c r="H740">
        <v>4</v>
      </c>
      <c r="I740">
        <v>2023</v>
      </c>
      <c r="J740" t="s">
        <v>1871</v>
      </c>
      <c r="K740" t="s">
        <v>1732</v>
      </c>
      <c r="L740" t="s">
        <v>128</v>
      </c>
      <c r="M740" t="s">
        <v>408</v>
      </c>
      <c r="N740" t="s">
        <v>130</v>
      </c>
      <c r="O740" t="s">
        <v>33</v>
      </c>
      <c r="P740" t="s">
        <v>231</v>
      </c>
      <c r="Q740" t="s">
        <v>232</v>
      </c>
      <c r="R740">
        <v>1</v>
      </c>
      <c r="S740">
        <v>8995</v>
      </c>
      <c r="T740">
        <v>5397</v>
      </c>
      <c r="U740">
        <v>0</v>
      </c>
      <c r="V740">
        <v>3598</v>
      </c>
      <c r="W740" t="s">
        <v>566</v>
      </c>
      <c r="X740" t="s">
        <v>75</v>
      </c>
      <c r="Y740" t="s">
        <v>37</v>
      </c>
      <c r="Z740">
        <v>1933.7725423728812</v>
      </c>
      <c r="AA740" t="s">
        <v>856</v>
      </c>
      <c r="AB740" t="s">
        <v>48</v>
      </c>
      <c r="AC740">
        <v>0</v>
      </c>
      <c r="AD740">
        <v>0</v>
      </c>
      <c r="AE740" t="s">
        <v>48</v>
      </c>
      <c r="AF740" t="s">
        <v>49</v>
      </c>
    </row>
    <row r="741" spans="1:32" x14ac:dyDescent="0.35">
      <c r="A741" t="s">
        <v>25</v>
      </c>
      <c r="B741" t="s">
        <v>26</v>
      </c>
      <c r="C741" t="s">
        <v>27</v>
      </c>
      <c r="D741" t="s">
        <v>72</v>
      </c>
      <c r="E741" t="s">
        <v>29</v>
      </c>
      <c r="F741">
        <v>223</v>
      </c>
      <c r="G741">
        <v>18</v>
      </c>
      <c r="H741">
        <v>4</v>
      </c>
      <c r="I741">
        <v>2023</v>
      </c>
      <c r="J741" t="s">
        <v>1873</v>
      </c>
      <c r="K741" t="s">
        <v>1733</v>
      </c>
      <c r="L741" t="s">
        <v>128</v>
      </c>
      <c r="M741" t="s">
        <v>408</v>
      </c>
      <c r="N741" t="s">
        <v>130</v>
      </c>
      <c r="O741" t="s">
        <v>33</v>
      </c>
      <c r="P741" t="s">
        <v>443</v>
      </c>
      <c r="Q741" t="s">
        <v>444</v>
      </c>
      <c r="R741">
        <v>1</v>
      </c>
      <c r="S741">
        <v>8995</v>
      </c>
      <c r="T741">
        <v>5397</v>
      </c>
      <c r="U741">
        <v>0</v>
      </c>
      <c r="V741">
        <v>3598</v>
      </c>
      <c r="W741" t="s">
        <v>35</v>
      </c>
      <c r="X741" t="s">
        <v>75</v>
      </c>
      <c r="Y741" t="s">
        <v>37</v>
      </c>
      <c r="Z741">
        <v>1933.7725423728812</v>
      </c>
      <c r="AA741" t="s">
        <v>856</v>
      </c>
      <c r="AB741" t="s">
        <v>48</v>
      </c>
      <c r="AC741">
        <v>0</v>
      </c>
      <c r="AD741">
        <v>0</v>
      </c>
      <c r="AE741" t="s">
        <v>48</v>
      </c>
      <c r="AF741" t="s">
        <v>49</v>
      </c>
    </row>
    <row r="742" spans="1:32" x14ac:dyDescent="0.35">
      <c r="A742" t="s">
        <v>113</v>
      </c>
      <c r="B742" t="s">
        <v>114</v>
      </c>
      <c r="C742" t="s">
        <v>115</v>
      </c>
      <c r="D742" t="s">
        <v>72</v>
      </c>
      <c r="E742" t="s">
        <v>29</v>
      </c>
      <c r="F742">
        <v>101</v>
      </c>
      <c r="G742">
        <v>18</v>
      </c>
      <c r="H742">
        <v>4</v>
      </c>
      <c r="I742">
        <v>2023</v>
      </c>
      <c r="J742" t="s">
        <v>1873</v>
      </c>
      <c r="K742" t="s">
        <v>1734</v>
      </c>
      <c r="L742" t="s">
        <v>128</v>
      </c>
      <c r="M742" t="s">
        <v>408</v>
      </c>
      <c r="N742" t="s">
        <v>130</v>
      </c>
      <c r="O742" t="s">
        <v>33</v>
      </c>
      <c r="P742" t="s">
        <v>456</v>
      </c>
      <c r="Q742" t="s">
        <v>457</v>
      </c>
      <c r="R742">
        <v>1</v>
      </c>
      <c r="S742">
        <v>8995</v>
      </c>
      <c r="T742">
        <v>5397</v>
      </c>
      <c r="U742">
        <v>0</v>
      </c>
      <c r="V742">
        <v>3598</v>
      </c>
      <c r="W742" t="s">
        <v>35</v>
      </c>
      <c r="X742" t="s">
        <v>75</v>
      </c>
      <c r="Y742" t="s">
        <v>37</v>
      </c>
      <c r="Z742">
        <v>1933.7725423728812</v>
      </c>
      <c r="AA742" t="s">
        <v>856</v>
      </c>
      <c r="AB742" t="s">
        <v>48</v>
      </c>
      <c r="AC742">
        <v>0</v>
      </c>
      <c r="AD742">
        <v>0</v>
      </c>
      <c r="AE742" t="s">
        <v>48</v>
      </c>
      <c r="AF742" t="s">
        <v>49</v>
      </c>
    </row>
    <row r="743" spans="1:32" x14ac:dyDescent="0.35">
      <c r="A743" t="s">
        <v>585</v>
      </c>
      <c r="B743" t="s">
        <v>586</v>
      </c>
      <c r="C743" t="s">
        <v>587</v>
      </c>
      <c r="D743" t="s">
        <v>72</v>
      </c>
      <c r="E743" t="s">
        <v>29</v>
      </c>
      <c r="F743">
        <v>135</v>
      </c>
      <c r="G743">
        <v>19</v>
      </c>
      <c r="H743">
        <v>4</v>
      </c>
      <c r="I743">
        <v>2023</v>
      </c>
      <c r="J743" t="s">
        <v>1882</v>
      </c>
      <c r="K743" t="s">
        <v>1735</v>
      </c>
      <c r="L743" t="s">
        <v>128</v>
      </c>
      <c r="M743" t="s">
        <v>408</v>
      </c>
      <c r="N743" t="s">
        <v>130</v>
      </c>
      <c r="O743" t="s">
        <v>33</v>
      </c>
      <c r="P743" t="s">
        <v>456</v>
      </c>
      <c r="Q743" t="s">
        <v>457</v>
      </c>
      <c r="R743">
        <v>1</v>
      </c>
      <c r="S743">
        <v>8995</v>
      </c>
      <c r="T743">
        <v>5397</v>
      </c>
      <c r="U743">
        <v>0</v>
      </c>
      <c r="V743">
        <v>3598</v>
      </c>
      <c r="W743" t="s">
        <v>566</v>
      </c>
      <c r="X743" t="s">
        <v>75</v>
      </c>
      <c r="Y743" t="s">
        <v>37</v>
      </c>
      <c r="Z743">
        <v>1933.7725423728812</v>
      </c>
      <c r="AA743" t="s">
        <v>856</v>
      </c>
      <c r="AB743" t="s">
        <v>48</v>
      </c>
      <c r="AC743">
        <v>0</v>
      </c>
      <c r="AD743">
        <v>0</v>
      </c>
      <c r="AE743" t="s">
        <v>48</v>
      </c>
      <c r="AF743" t="s">
        <v>49</v>
      </c>
    </row>
    <row r="744" spans="1:32" x14ac:dyDescent="0.35">
      <c r="A744" t="s">
        <v>113</v>
      </c>
      <c r="B744" t="s">
        <v>114</v>
      </c>
      <c r="C744" t="s">
        <v>115</v>
      </c>
      <c r="D744" t="s">
        <v>50</v>
      </c>
      <c r="E744" t="s">
        <v>29</v>
      </c>
      <c r="F744">
        <v>107</v>
      </c>
      <c r="G744">
        <v>19</v>
      </c>
      <c r="H744">
        <v>4</v>
      </c>
      <c r="I744">
        <v>2023</v>
      </c>
      <c r="J744" t="s">
        <v>1882</v>
      </c>
      <c r="K744" t="s">
        <v>1736</v>
      </c>
      <c r="L744" t="s">
        <v>128</v>
      </c>
      <c r="M744" t="s">
        <v>408</v>
      </c>
      <c r="N744" t="s">
        <v>130</v>
      </c>
      <c r="O744" t="s">
        <v>33</v>
      </c>
      <c r="P744" t="s">
        <v>441</v>
      </c>
      <c r="Q744" t="s">
        <v>442</v>
      </c>
      <c r="R744">
        <v>1</v>
      </c>
      <c r="S744">
        <v>8995</v>
      </c>
      <c r="T744">
        <v>3598</v>
      </c>
      <c r="U744">
        <v>0</v>
      </c>
      <c r="V744">
        <v>5397</v>
      </c>
      <c r="W744" t="s">
        <v>35</v>
      </c>
      <c r="X744" t="s">
        <v>53</v>
      </c>
      <c r="Y744" t="s">
        <v>37</v>
      </c>
      <c r="Z744">
        <v>2900.6588135593224</v>
      </c>
      <c r="AA744" t="s">
        <v>722</v>
      </c>
      <c r="AB744" t="s">
        <v>48</v>
      </c>
      <c r="AC744">
        <v>0</v>
      </c>
      <c r="AD744">
        <v>0</v>
      </c>
      <c r="AE744" t="s">
        <v>48</v>
      </c>
      <c r="AF744" t="s">
        <v>49</v>
      </c>
    </row>
    <row r="745" spans="1:32" x14ac:dyDescent="0.35">
      <c r="A745" t="s">
        <v>825</v>
      </c>
      <c r="B745" t="s">
        <v>826</v>
      </c>
      <c r="C745" t="s">
        <v>827</v>
      </c>
      <c r="D745" t="s">
        <v>44</v>
      </c>
      <c r="E745" t="s">
        <v>29</v>
      </c>
      <c r="F745">
        <v>48</v>
      </c>
      <c r="G745">
        <v>20</v>
      </c>
      <c r="H745">
        <v>4</v>
      </c>
      <c r="I745">
        <v>2023</v>
      </c>
      <c r="J745" t="s">
        <v>1881</v>
      </c>
      <c r="K745" t="s">
        <v>1737</v>
      </c>
      <c r="L745" t="s">
        <v>128</v>
      </c>
      <c r="M745" t="s">
        <v>408</v>
      </c>
      <c r="N745" t="s">
        <v>130</v>
      </c>
      <c r="O745" t="s">
        <v>33</v>
      </c>
      <c r="P745" t="s">
        <v>1718</v>
      </c>
      <c r="Q745" t="s">
        <v>1719</v>
      </c>
      <c r="R745">
        <v>1</v>
      </c>
      <c r="S745">
        <v>8995</v>
      </c>
      <c r="T745">
        <v>0</v>
      </c>
      <c r="U745">
        <v>0</v>
      </c>
      <c r="V745">
        <v>8995</v>
      </c>
      <c r="W745" t="s">
        <v>566</v>
      </c>
      <c r="X745" t="s">
        <v>47</v>
      </c>
      <c r="Y745" t="s">
        <v>37</v>
      </c>
      <c r="Z745">
        <v>4834.4313559322036</v>
      </c>
      <c r="AA745" t="s">
        <v>847</v>
      </c>
      <c r="AB745" t="s">
        <v>38</v>
      </c>
      <c r="AC745">
        <v>0</v>
      </c>
      <c r="AD745">
        <v>0</v>
      </c>
      <c r="AE745" t="s">
        <v>38</v>
      </c>
      <c r="AF745" t="s">
        <v>49</v>
      </c>
    </row>
    <row r="746" spans="1:32" x14ac:dyDescent="0.35">
      <c r="A746" t="s">
        <v>668</v>
      </c>
      <c r="B746" t="s">
        <v>669</v>
      </c>
      <c r="C746" t="s">
        <v>670</v>
      </c>
      <c r="D746" t="s">
        <v>72</v>
      </c>
      <c r="E746" t="s">
        <v>29</v>
      </c>
      <c r="F746">
        <v>119</v>
      </c>
      <c r="G746">
        <v>22</v>
      </c>
      <c r="H746">
        <v>4</v>
      </c>
      <c r="I746">
        <v>2023</v>
      </c>
      <c r="J746" t="s">
        <v>1887</v>
      </c>
      <c r="K746" t="s">
        <v>1738</v>
      </c>
      <c r="L746" t="s">
        <v>128</v>
      </c>
      <c r="M746" t="s">
        <v>408</v>
      </c>
      <c r="N746" t="s">
        <v>130</v>
      </c>
      <c r="O746" t="s">
        <v>33</v>
      </c>
      <c r="P746" t="s">
        <v>231</v>
      </c>
      <c r="Q746" t="s">
        <v>232</v>
      </c>
      <c r="R746">
        <v>1</v>
      </c>
      <c r="S746">
        <v>8995</v>
      </c>
      <c r="T746">
        <v>5397</v>
      </c>
      <c r="U746">
        <v>0</v>
      </c>
      <c r="V746">
        <v>3598</v>
      </c>
      <c r="W746" t="s">
        <v>566</v>
      </c>
      <c r="X746" t="s">
        <v>75</v>
      </c>
      <c r="Y746" t="s">
        <v>37</v>
      </c>
      <c r="Z746">
        <v>1933.7725423728812</v>
      </c>
      <c r="AA746" t="s">
        <v>856</v>
      </c>
      <c r="AB746" t="s">
        <v>48</v>
      </c>
      <c r="AC746">
        <v>0</v>
      </c>
      <c r="AD746">
        <v>0</v>
      </c>
      <c r="AE746" t="s">
        <v>48</v>
      </c>
      <c r="AF746" t="s">
        <v>49</v>
      </c>
    </row>
    <row r="747" spans="1:32" x14ac:dyDescent="0.35">
      <c r="A747" t="s">
        <v>585</v>
      </c>
      <c r="B747" t="s">
        <v>586</v>
      </c>
      <c r="C747" t="s">
        <v>587</v>
      </c>
      <c r="D747" t="s">
        <v>44</v>
      </c>
      <c r="E747" t="s">
        <v>29</v>
      </c>
      <c r="F747">
        <v>162</v>
      </c>
      <c r="G747">
        <v>23</v>
      </c>
      <c r="H747">
        <v>4</v>
      </c>
      <c r="I747">
        <v>2023</v>
      </c>
      <c r="J747" t="s">
        <v>1874</v>
      </c>
      <c r="K747" t="s">
        <v>1739</v>
      </c>
      <c r="L747" t="s">
        <v>128</v>
      </c>
      <c r="M747" t="s">
        <v>515</v>
      </c>
      <c r="N747" t="s">
        <v>130</v>
      </c>
      <c r="O747" t="s">
        <v>33</v>
      </c>
      <c r="P747" t="s">
        <v>1740</v>
      </c>
      <c r="Q747" t="s">
        <v>1741</v>
      </c>
      <c r="R747">
        <v>1</v>
      </c>
      <c r="S747">
        <v>8995</v>
      </c>
      <c r="T747">
        <v>1799</v>
      </c>
      <c r="U747">
        <v>0</v>
      </c>
      <c r="V747">
        <v>7196</v>
      </c>
      <c r="W747" t="s">
        <v>566</v>
      </c>
      <c r="X747" t="s">
        <v>55</v>
      </c>
      <c r="Y747" t="s">
        <v>37</v>
      </c>
      <c r="Z747">
        <v>3867.5450847457623</v>
      </c>
      <c r="AA747" t="s">
        <v>724</v>
      </c>
      <c r="AB747" t="s">
        <v>48</v>
      </c>
      <c r="AC747">
        <v>7196</v>
      </c>
      <c r="AD747">
        <v>0</v>
      </c>
      <c r="AE747" t="s">
        <v>48</v>
      </c>
      <c r="AF747" t="s">
        <v>49</v>
      </c>
    </row>
    <row r="748" spans="1:32" x14ac:dyDescent="0.35">
      <c r="A748" t="s">
        <v>686</v>
      </c>
      <c r="B748" t="s">
        <v>687</v>
      </c>
      <c r="C748" t="s">
        <v>688</v>
      </c>
      <c r="D748" t="s">
        <v>44</v>
      </c>
      <c r="E748" t="s">
        <v>29</v>
      </c>
      <c r="F748">
        <v>7</v>
      </c>
      <c r="G748">
        <v>2</v>
      </c>
      <c r="H748">
        <v>4</v>
      </c>
      <c r="I748">
        <v>2023</v>
      </c>
      <c r="J748" t="s">
        <v>1888</v>
      </c>
      <c r="K748" t="s">
        <v>1745</v>
      </c>
      <c r="L748" t="s">
        <v>128</v>
      </c>
      <c r="M748" t="s">
        <v>129</v>
      </c>
      <c r="N748" t="s">
        <v>130</v>
      </c>
      <c r="O748" t="s">
        <v>33</v>
      </c>
      <c r="P748" t="s">
        <v>1746</v>
      </c>
      <c r="Q748" t="s">
        <v>1747</v>
      </c>
      <c r="R748">
        <v>1</v>
      </c>
      <c r="S748">
        <v>8495</v>
      </c>
      <c r="T748">
        <v>0</v>
      </c>
      <c r="U748">
        <v>425</v>
      </c>
      <c r="V748">
        <v>8495</v>
      </c>
      <c r="W748" t="s">
        <v>690</v>
      </c>
      <c r="X748" t="s">
        <v>47</v>
      </c>
      <c r="Y748" t="s">
        <v>37</v>
      </c>
      <c r="Z748">
        <v>4565.702542372881</v>
      </c>
      <c r="AA748" t="s">
        <v>847</v>
      </c>
      <c r="AB748" t="s">
        <v>38</v>
      </c>
      <c r="AC748">
        <v>0</v>
      </c>
      <c r="AD748">
        <v>0</v>
      </c>
      <c r="AE748" t="s">
        <v>38</v>
      </c>
      <c r="AF748" t="s">
        <v>49</v>
      </c>
    </row>
    <row r="749" spans="1:32" x14ac:dyDescent="0.35">
      <c r="A749" t="s">
        <v>585</v>
      </c>
      <c r="B749" t="s">
        <v>586</v>
      </c>
      <c r="C749" t="s">
        <v>587</v>
      </c>
      <c r="D749" t="s">
        <v>72</v>
      </c>
      <c r="E749" t="s">
        <v>29</v>
      </c>
      <c r="F749">
        <v>19</v>
      </c>
      <c r="G749">
        <v>4</v>
      </c>
      <c r="H749">
        <v>4</v>
      </c>
      <c r="I749">
        <v>2023</v>
      </c>
      <c r="J749" t="s">
        <v>1889</v>
      </c>
      <c r="K749" t="s">
        <v>1748</v>
      </c>
      <c r="L749" t="s">
        <v>128</v>
      </c>
      <c r="M749" t="s">
        <v>129</v>
      </c>
      <c r="N749" t="s">
        <v>130</v>
      </c>
      <c r="O749" t="s">
        <v>33</v>
      </c>
      <c r="P749" t="s">
        <v>1749</v>
      </c>
      <c r="Q749" t="s">
        <v>1750</v>
      </c>
      <c r="R749">
        <v>1</v>
      </c>
      <c r="S749">
        <v>7995</v>
      </c>
      <c r="T749">
        <v>3198</v>
      </c>
      <c r="U749">
        <v>0</v>
      </c>
      <c r="V749">
        <v>4797</v>
      </c>
      <c r="W749" t="s">
        <v>566</v>
      </c>
      <c r="X749" t="s">
        <v>75</v>
      </c>
      <c r="Y749" t="s">
        <v>37</v>
      </c>
      <c r="Z749">
        <v>2578.184237288136</v>
      </c>
      <c r="AA749" t="s">
        <v>856</v>
      </c>
      <c r="AB749" t="s">
        <v>48</v>
      </c>
      <c r="AC749">
        <v>0</v>
      </c>
      <c r="AD749">
        <v>3198</v>
      </c>
      <c r="AE749" t="s">
        <v>48</v>
      </c>
      <c r="AF749" t="s">
        <v>49</v>
      </c>
    </row>
    <row r="750" spans="1:32" x14ac:dyDescent="0.35">
      <c r="A750" t="s">
        <v>97</v>
      </c>
      <c r="B750" t="s">
        <v>98</v>
      </c>
      <c r="C750" t="s">
        <v>99</v>
      </c>
      <c r="D750" t="s">
        <v>50</v>
      </c>
      <c r="E750" t="s">
        <v>29</v>
      </c>
      <c r="F750">
        <v>50</v>
      </c>
      <c r="G750">
        <v>9</v>
      </c>
      <c r="H750">
        <v>4</v>
      </c>
      <c r="I750">
        <v>2023</v>
      </c>
      <c r="J750" t="s">
        <v>1878</v>
      </c>
      <c r="K750" t="s">
        <v>1751</v>
      </c>
      <c r="L750" t="s">
        <v>128</v>
      </c>
      <c r="M750" t="s">
        <v>270</v>
      </c>
      <c r="N750" t="s">
        <v>130</v>
      </c>
      <c r="O750" t="s">
        <v>33</v>
      </c>
      <c r="P750" t="s">
        <v>285</v>
      </c>
      <c r="Q750" t="s">
        <v>286</v>
      </c>
      <c r="R750">
        <v>1</v>
      </c>
      <c r="S750">
        <v>7995</v>
      </c>
      <c r="T750">
        <v>3198</v>
      </c>
      <c r="U750">
        <v>0</v>
      </c>
      <c r="V750">
        <v>4797</v>
      </c>
      <c r="W750" t="s">
        <v>35</v>
      </c>
      <c r="X750" t="s">
        <v>53</v>
      </c>
      <c r="Y750" t="s">
        <v>37</v>
      </c>
      <c r="Z750">
        <v>2578.184237288136</v>
      </c>
      <c r="AA750" t="s">
        <v>722</v>
      </c>
      <c r="AB750" t="s">
        <v>48</v>
      </c>
      <c r="AC750">
        <v>0</v>
      </c>
      <c r="AD750">
        <v>4797</v>
      </c>
      <c r="AE750" t="s">
        <v>48</v>
      </c>
      <c r="AF750" t="s">
        <v>49</v>
      </c>
    </row>
    <row r="751" spans="1:32" x14ac:dyDescent="0.35">
      <c r="A751" t="s">
        <v>568</v>
      </c>
      <c r="B751" t="s">
        <v>569</v>
      </c>
      <c r="C751" t="s">
        <v>570</v>
      </c>
      <c r="D751" t="s">
        <v>44</v>
      </c>
      <c r="E751" t="s">
        <v>29</v>
      </c>
      <c r="F751">
        <v>53</v>
      </c>
      <c r="G751">
        <v>10</v>
      </c>
      <c r="H751">
        <v>4</v>
      </c>
      <c r="I751">
        <v>2023</v>
      </c>
      <c r="J751" t="s">
        <v>1886</v>
      </c>
      <c r="K751" t="s">
        <v>1752</v>
      </c>
      <c r="L751" t="s">
        <v>128</v>
      </c>
      <c r="M751" t="s">
        <v>270</v>
      </c>
      <c r="N751" t="s">
        <v>130</v>
      </c>
      <c r="O751" t="s">
        <v>33</v>
      </c>
      <c r="P751" t="s">
        <v>1753</v>
      </c>
      <c r="Q751" t="s">
        <v>1754</v>
      </c>
      <c r="R751">
        <v>1</v>
      </c>
      <c r="S751">
        <v>7995</v>
      </c>
      <c r="T751">
        <v>0</v>
      </c>
      <c r="U751">
        <v>0</v>
      </c>
      <c r="V751">
        <v>7995</v>
      </c>
      <c r="W751" t="s">
        <v>566</v>
      </c>
      <c r="X751" t="s">
        <v>55</v>
      </c>
      <c r="Y751" t="s">
        <v>37</v>
      </c>
      <c r="Z751">
        <v>4296.9737288135593</v>
      </c>
      <c r="AA751" t="s">
        <v>724</v>
      </c>
      <c r="AB751" t="s">
        <v>38</v>
      </c>
      <c r="AC751">
        <v>0</v>
      </c>
      <c r="AD751">
        <v>0</v>
      </c>
      <c r="AE751" t="s">
        <v>38</v>
      </c>
      <c r="AF751" t="s">
        <v>49</v>
      </c>
    </row>
    <row r="752" spans="1:32" x14ac:dyDescent="0.35">
      <c r="A752" t="s">
        <v>113</v>
      </c>
      <c r="B752" t="s">
        <v>114</v>
      </c>
      <c r="C752" t="s">
        <v>115</v>
      </c>
      <c r="D752" t="s">
        <v>44</v>
      </c>
      <c r="E752" t="s">
        <v>29</v>
      </c>
      <c r="F752">
        <v>79</v>
      </c>
      <c r="G752">
        <v>14</v>
      </c>
      <c r="H752">
        <v>4</v>
      </c>
      <c r="I752">
        <v>2023</v>
      </c>
      <c r="J752" t="s">
        <v>1872</v>
      </c>
      <c r="K752" t="s">
        <v>1755</v>
      </c>
      <c r="L752" t="s">
        <v>128</v>
      </c>
      <c r="M752" t="s">
        <v>270</v>
      </c>
      <c r="N752" t="s">
        <v>130</v>
      </c>
      <c r="O752" t="s">
        <v>33</v>
      </c>
      <c r="P752" t="s">
        <v>379</v>
      </c>
      <c r="Q752" t="s">
        <v>380</v>
      </c>
      <c r="R752">
        <v>1</v>
      </c>
      <c r="S752">
        <v>7995</v>
      </c>
      <c r="T752">
        <v>0</v>
      </c>
      <c r="U752">
        <v>0</v>
      </c>
      <c r="V752">
        <v>7995</v>
      </c>
      <c r="W752" t="s">
        <v>35</v>
      </c>
      <c r="X752" t="s">
        <v>47</v>
      </c>
      <c r="Y752" t="s">
        <v>37</v>
      </c>
      <c r="Z752">
        <v>4296.9737288135593</v>
      </c>
      <c r="AA752" t="s">
        <v>847</v>
      </c>
      <c r="AB752" t="s">
        <v>38</v>
      </c>
      <c r="AC752">
        <v>0</v>
      </c>
      <c r="AD752">
        <v>0</v>
      </c>
      <c r="AE752" t="s">
        <v>38</v>
      </c>
      <c r="AF752" t="s">
        <v>49</v>
      </c>
    </row>
    <row r="753" spans="1:32" x14ac:dyDescent="0.35">
      <c r="A753" t="s">
        <v>63</v>
      </c>
      <c r="B753" t="s">
        <v>64</v>
      </c>
      <c r="C753" t="s">
        <v>65</v>
      </c>
      <c r="D753" t="s">
        <v>44</v>
      </c>
      <c r="E753" t="s">
        <v>29</v>
      </c>
      <c r="F753">
        <v>113</v>
      </c>
      <c r="G753">
        <v>15</v>
      </c>
      <c r="H753">
        <v>4</v>
      </c>
      <c r="I753">
        <v>2023</v>
      </c>
      <c r="J753" t="s">
        <v>1892</v>
      </c>
      <c r="K753" t="s">
        <v>1756</v>
      </c>
      <c r="L753" t="s">
        <v>128</v>
      </c>
      <c r="M753" t="s">
        <v>270</v>
      </c>
      <c r="N753" t="s">
        <v>130</v>
      </c>
      <c r="O753" t="s">
        <v>33</v>
      </c>
      <c r="P753" t="s">
        <v>390</v>
      </c>
      <c r="Q753" t="s">
        <v>391</v>
      </c>
      <c r="R753">
        <v>1</v>
      </c>
      <c r="S753">
        <v>7995</v>
      </c>
      <c r="T753">
        <v>1599</v>
      </c>
      <c r="U753">
        <v>0</v>
      </c>
      <c r="V753">
        <v>6396</v>
      </c>
      <c r="W753" t="s">
        <v>35</v>
      </c>
      <c r="X753" t="s">
        <v>55</v>
      </c>
      <c r="Y753" t="s">
        <v>37</v>
      </c>
      <c r="Z753">
        <v>3437.5789830508475</v>
      </c>
      <c r="AA753" t="s">
        <v>724</v>
      </c>
      <c r="AB753" t="s">
        <v>48</v>
      </c>
      <c r="AC753">
        <v>6396</v>
      </c>
      <c r="AD753">
        <v>0</v>
      </c>
      <c r="AE753" t="s">
        <v>48</v>
      </c>
      <c r="AF753" t="s">
        <v>49</v>
      </c>
    </row>
    <row r="754" spans="1:32" x14ac:dyDescent="0.35">
      <c r="A754" t="s">
        <v>704</v>
      </c>
      <c r="B754" t="s">
        <v>705</v>
      </c>
      <c r="C754" t="s">
        <v>706</v>
      </c>
      <c r="D754" t="s">
        <v>44</v>
      </c>
      <c r="E754" t="s">
        <v>29</v>
      </c>
      <c r="F754">
        <v>90</v>
      </c>
      <c r="G754">
        <v>17</v>
      </c>
      <c r="H754">
        <v>4</v>
      </c>
      <c r="I754">
        <v>2023</v>
      </c>
      <c r="J754" t="s">
        <v>1871</v>
      </c>
      <c r="K754" t="s">
        <v>1757</v>
      </c>
      <c r="L754" t="s">
        <v>128</v>
      </c>
      <c r="M754" t="s">
        <v>408</v>
      </c>
      <c r="N754" t="s">
        <v>130</v>
      </c>
      <c r="O754" t="s">
        <v>33</v>
      </c>
      <c r="P754" t="s">
        <v>1758</v>
      </c>
      <c r="Q754" t="s">
        <v>1759</v>
      </c>
      <c r="R754">
        <v>1</v>
      </c>
      <c r="S754">
        <v>7995</v>
      </c>
      <c r="T754">
        <v>0</v>
      </c>
      <c r="U754">
        <v>0</v>
      </c>
      <c r="V754">
        <v>7995</v>
      </c>
      <c r="W754" t="s">
        <v>566</v>
      </c>
      <c r="X754" t="s">
        <v>55</v>
      </c>
      <c r="Y754" t="s">
        <v>37</v>
      </c>
      <c r="Z754">
        <v>4296.9737288135593</v>
      </c>
      <c r="AA754" t="s">
        <v>724</v>
      </c>
      <c r="AB754" t="s">
        <v>38</v>
      </c>
      <c r="AC754">
        <v>0</v>
      </c>
      <c r="AD754">
        <v>0</v>
      </c>
      <c r="AE754" t="s">
        <v>38</v>
      </c>
      <c r="AF754" t="s">
        <v>49</v>
      </c>
    </row>
    <row r="755" spans="1:32" x14ac:dyDescent="0.35">
      <c r="A755" t="s">
        <v>561</v>
      </c>
      <c r="B755" t="s">
        <v>562</v>
      </c>
      <c r="C755" t="s">
        <v>563</v>
      </c>
      <c r="D755" t="s">
        <v>102</v>
      </c>
      <c r="E755" t="s">
        <v>29</v>
      </c>
      <c r="F755">
        <v>143</v>
      </c>
      <c r="G755">
        <v>22</v>
      </c>
      <c r="H755">
        <v>4</v>
      </c>
      <c r="I755">
        <v>2023</v>
      </c>
      <c r="J755" t="s">
        <v>1887</v>
      </c>
      <c r="K755" t="s">
        <v>1760</v>
      </c>
      <c r="L755" t="s">
        <v>128</v>
      </c>
      <c r="M755" t="s">
        <v>408</v>
      </c>
      <c r="N755" t="s">
        <v>130</v>
      </c>
      <c r="O755" t="s">
        <v>33</v>
      </c>
      <c r="P755" t="s">
        <v>1761</v>
      </c>
      <c r="Q755" t="s">
        <v>1762</v>
      </c>
      <c r="R755">
        <v>1</v>
      </c>
      <c r="S755">
        <v>7995</v>
      </c>
      <c r="T755">
        <v>1599</v>
      </c>
      <c r="U755">
        <v>0</v>
      </c>
      <c r="V755">
        <v>6396</v>
      </c>
      <c r="W755" t="s">
        <v>566</v>
      </c>
      <c r="X755" t="s">
        <v>104</v>
      </c>
      <c r="Y755" t="s">
        <v>37</v>
      </c>
      <c r="Z755">
        <v>3437.5789830508475</v>
      </c>
      <c r="AA755" t="s">
        <v>591</v>
      </c>
      <c r="AB755" t="s">
        <v>48</v>
      </c>
      <c r="AC755">
        <v>6396</v>
      </c>
      <c r="AD755">
        <v>0</v>
      </c>
      <c r="AE755" t="s">
        <v>48</v>
      </c>
      <c r="AF755" t="s">
        <v>49</v>
      </c>
    </row>
    <row r="756" spans="1:32" x14ac:dyDescent="0.35">
      <c r="A756" t="s">
        <v>561</v>
      </c>
      <c r="B756" t="s">
        <v>562</v>
      </c>
      <c r="C756" t="s">
        <v>563</v>
      </c>
      <c r="D756" t="s">
        <v>44</v>
      </c>
      <c r="E756" t="s">
        <v>29</v>
      </c>
      <c r="F756">
        <v>180</v>
      </c>
      <c r="G756">
        <v>23</v>
      </c>
      <c r="H756">
        <v>4</v>
      </c>
      <c r="I756">
        <v>2023</v>
      </c>
      <c r="J756" t="s">
        <v>1874</v>
      </c>
      <c r="K756" t="s">
        <v>1763</v>
      </c>
      <c r="L756" t="s">
        <v>128</v>
      </c>
      <c r="M756" t="s">
        <v>515</v>
      </c>
      <c r="N756" t="s">
        <v>130</v>
      </c>
      <c r="O756" t="s">
        <v>33</v>
      </c>
      <c r="P756" t="s">
        <v>1764</v>
      </c>
      <c r="Q756" t="s">
        <v>1765</v>
      </c>
      <c r="R756">
        <v>1</v>
      </c>
      <c r="S756">
        <v>7995</v>
      </c>
      <c r="T756">
        <v>0</v>
      </c>
      <c r="U756">
        <v>0</v>
      </c>
      <c r="V756">
        <v>7995</v>
      </c>
      <c r="W756" t="s">
        <v>566</v>
      </c>
      <c r="X756" t="s">
        <v>55</v>
      </c>
      <c r="Y756" t="s">
        <v>37</v>
      </c>
      <c r="Z756">
        <v>4296.9737288135593</v>
      </c>
      <c r="AA756" t="s">
        <v>724</v>
      </c>
      <c r="AB756" t="s">
        <v>38</v>
      </c>
      <c r="AC756">
        <v>0</v>
      </c>
      <c r="AD756">
        <v>0</v>
      </c>
      <c r="AE756" t="s">
        <v>38</v>
      </c>
      <c r="AF756" t="s">
        <v>49</v>
      </c>
    </row>
    <row r="757" spans="1:32" x14ac:dyDescent="0.35">
      <c r="A757" t="s">
        <v>714</v>
      </c>
      <c r="B757" t="s">
        <v>715</v>
      </c>
      <c r="C757" t="s">
        <v>716</v>
      </c>
      <c r="D757" t="s">
        <v>50</v>
      </c>
      <c r="E757" t="s">
        <v>29</v>
      </c>
      <c r="F757">
        <v>27</v>
      </c>
      <c r="G757">
        <v>4</v>
      </c>
      <c r="H757">
        <v>4</v>
      </c>
      <c r="I757">
        <v>2023</v>
      </c>
      <c r="J757" t="s">
        <v>1889</v>
      </c>
      <c r="K757" t="s">
        <v>1769</v>
      </c>
      <c r="L757" t="s">
        <v>128</v>
      </c>
      <c r="M757" t="s">
        <v>129</v>
      </c>
      <c r="N757" t="s">
        <v>130</v>
      </c>
      <c r="O757" t="s">
        <v>33</v>
      </c>
      <c r="P757" t="s">
        <v>1770</v>
      </c>
      <c r="Q757" t="s">
        <v>1771</v>
      </c>
      <c r="R757">
        <v>1</v>
      </c>
      <c r="S757">
        <v>6995</v>
      </c>
      <c r="T757">
        <v>1399</v>
      </c>
      <c r="U757">
        <v>0</v>
      </c>
      <c r="V757">
        <v>5596</v>
      </c>
      <c r="W757" t="s">
        <v>566</v>
      </c>
      <c r="X757" t="s">
        <v>53</v>
      </c>
      <c r="Y757" t="s">
        <v>37</v>
      </c>
      <c r="Z757">
        <v>3007.6128813559321</v>
      </c>
      <c r="AA757" t="s">
        <v>722</v>
      </c>
      <c r="AB757" t="s">
        <v>48</v>
      </c>
      <c r="AC757">
        <v>0</v>
      </c>
      <c r="AD757">
        <v>4197</v>
      </c>
      <c r="AE757" t="s">
        <v>48</v>
      </c>
      <c r="AF757" t="s">
        <v>49</v>
      </c>
    </row>
    <row r="758" spans="1:32" x14ac:dyDescent="0.35">
      <c r="A758" t="s">
        <v>943</v>
      </c>
      <c r="B758" t="s">
        <v>944</v>
      </c>
      <c r="C758" t="s">
        <v>945</v>
      </c>
      <c r="D758" t="s">
        <v>50</v>
      </c>
      <c r="E758" t="s">
        <v>29</v>
      </c>
      <c r="F758">
        <v>29</v>
      </c>
      <c r="G758">
        <v>7</v>
      </c>
      <c r="H758">
        <v>4</v>
      </c>
      <c r="I758">
        <v>2023</v>
      </c>
      <c r="J758" t="s">
        <v>1879</v>
      </c>
      <c r="K758" t="s">
        <v>1772</v>
      </c>
      <c r="L758" t="s">
        <v>128</v>
      </c>
      <c r="M758" t="s">
        <v>129</v>
      </c>
      <c r="N758" t="s">
        <v>130</v>
      </c>
      <c r="O758" t="s">
        <v>33</v>
      </c>
      <c r="P758" t="s">
        <v>240</v>
      </c>
      <c r="Q758" t="s">
        <v>241</v>
      </c>
      <c r="R758">
        <v>1</v>
      </c>
      <c r="S758">
        <v>6995</v>
      </c>
      <c r="T758">
        <v>3498</v>
      </c>
      <c r="U758">
        <v>0</v>
      </c>
      <c r="V758">
        <v>3497</v>
      </c>
      <c r="W758" t="s">
        <v>566</v>
      </c>
      <c r="X758" t="s">
        <v>53</v>
      </c>
      <c r="Y758" t="s">
        <v>37</v>
      </c>
      <c r="Z758">
        <v>1879.4893220338986</v>
      </c>
      <c r="AA758" t="s">
        <v>722</v>
      </c>
      <c r="AB758" t="s">
        <v>48</v>
      </c>
      <c r="AC758">
        <v>0</v>
      </c>
      <c r="AD758">
        <v>3497.5</v>
      </c>
      <c r="AE758" t="s">
        <v>48</v>
      </c>
      <c r="AF758" t="s">
        <v>49</v>
      </c>
    </row>
    <row r="759" spans="1:32" x14ac:dyDescent="0.35">
      <c r="A759" t="s">
        <v>585</v>
      </c>
      <c r="B759" t="s">
        <v>586</v>
      </c>
      <c r="C759" t="s">
        <v>587</v>
      </c>
      <c r="D759" t="s">
        <v>50</v>
      </c>
      <c r="E759" t="s">
        <v>29</v>
      </c>
      <c r="F759">
        <v>35</v>
      </c>
      <c r="G759">
        <v>7</v>
      </c>
      <c r="H759">
        <v>4</v>
      </c>
      <c r="I759">
        <v>2023</v>
      </c>
      <c r="J759" t="s">
        <v>1879</v>
      </c>
      <c r="K759" t="s">
        <v>1773</v>
      </c>
      <c r="L759" t="s">
        <v>128</v>
      </c>
      <c r="M759" t="s">
        <v>129</v>
      </c>
      <c r="N759" t="s">
        <v>130</v>
      </c>
      <c r="O759" t="s">
        <v>33</v>
      </c>
      <c r="P759" t="s">
        <v>240</v>
      </c>
      <c r="Q759" t="s">
        <v>241</v>
      </c>
      <c r="R759">
        <v>1</v>
      </c>
      <c r="S759">
        <v>6995</v>
      </c>
      <c r="T759">
        <v>3498</v>
      </c>
      <c r="U759">
        <v>0</v>
      </c>
      <c r="V759">
        <v>3497</v>
      </c>
      <c r="W759" t="s">
        <v>566</v>
      </c>
      <c r="X759" t="s">
        <v>53</v>
      </c>
      <c r="Y759" t="s">
        <v>37</v>
      </c>
      <c r="Z759">
        <v>1879.4893220338986</v>
      </c>
      <c r="AA759" t="s">
        <v>722</v>
      </c>
      <c r="AB759" t="s">
        <v>48</v>
      </c>
      <c r="AC759">
        <v>0</v>
      </c>
      <c r="AD759">
        <v>3497.5</v>
      </c>
      <c r="AE759" t="s">
        <v>48</v>
      </c>
      <c r="AF759" t="s">
        <v>49</v>
      </c>
    </row>
    <row r="760" spans="1:32" x14ac:dyDescent="0.35">
      <c r="A760" t="s">
        <v>97</v>
      </c>
      <c r="B760" t="s">
        <v>98</v>
      </c>
      <c r="C760" t="s">
        <v>99</v>
      </c>
      <c r="D760" t="s">
        <v>50</v>
      </c>
      <c r="E760" t="s">
        <v>29</v>
      </c>
      <c r="F760">
        <v>32</v>
      </c>
      <c r="G760">
        <v>8</v>
      </c>
      <c r="H760">
        <v>4</v>
      </c>
      <c r="I760">
        <v>2023</v>
      </c>
      <c r="J760" t="s">
        <v>1880</v>
      </c>
      <c r="K760" t="s">
        <v>1774</v>
      </c>
      <c r="L760" t="s">
        <v>128</v>
      </c>
      <c r="M760" t="s">
        <v>129</v>
      </c>
      <c r="N760" t="s">
        <v>130</v>
      </c>
      <c r="O760" t="s">
        <v>33</v>
      </c>
      <c r="P760" t="s">
        <v>240</v>
      </c>
      <c r="Q760" t="s">
        <v>241</v>
      </c>
      <c r="R760">
        <v>1</v>
      </c>
      <c r="S760">
        <v>6995</v>
      </c>
      <c r="T760">
        <v>3498</v>
      </c>
      <c r="U760">
        <v>0</v>
      </c>
      <c r="V760">
        <v>3497</v>
      </c>
      <c r="W760" t="s">
        <v>35</v>
      </c>
      <c r="X760" t="s">
        <v>53</v>
      </c>
      <c r="Y760" t="s">
        <v>37</v>
      </c>
      <c r="Z760">
        <v>1879.4893220338986</v>
      </c>
      <c r="AA760" t="s">
        <v>722</v>
      </c>
      <c r="AB760" t="s">
        <v>48</v>
      </c>
      <c r="AC760">
        <v>0</v>
      </c>
      <c r="AD760">
        <v>3497.5</v>
      </c>
      <c r="AE760" t="s">
        <v>48</v>
      </c>
      <c r="AF760" t="s">
        <v>49</v>
      </c>
    </row>
    <row r="761" spans="1:32" x14ac:dyDescent="0.35">
      <c r="A761" t="s">
        <v>686</v>
      </c>
      <c r="B761" t="s">
        <v>687</v>
      </c>
      <c r="C761" t="s">
        <v>688</v>
      </c>
      <c r="D761" t="s">
        <v>50</v>
      </c>
      <c r="E761" t="s">
        <v>29</v>
      </c>
      <c r="F761">
        <v>21</v>
      </c>
      <c r="G761">
        <v>9</v>
      </c>
      <c r="H761">
        <v>4</v>
      </c>
      <c r="I761">
        <v>2023</v>
      </c>
      <c r="J761" t="s">
        <v>1878</v>
      </c>
      <c r="K761" t="s">
        <v>1775</v>
      </c>
      <c r="L761" t="s">
        <v>128</v>
      </c>
      <c r="M761" t="s">
        <v>270</v>
      </c>
      <c r="N761" t="s">
        <v>130</v>
      </c>
      <c r="O761" t="s">
        <v>33</v>
      </c>
      <c r="P761" t="s">
        <v>240</v>
      </c>
      <c r="Q761" t="s">
        <v>241</v>
      </c>
      <c r="R761">
        <v>1</v>
      </c>
      <c r="S761">
        <v>6995</v>
      </c>
      <c r="T761">
        <v>3498</v>
      </c>
      <c r="U761">
        <v>0</v>
      </c>
      <c r="V761">
        <v>3497</v>
      </c>
      <c r="W761" t="s">
        <v>690</v>
      </c>
      <c r="X761" t="s">
        <v>53</v>
      </c>
      <c r="Y761" t="s">
        <v>37</v>
      </c>
      <c r="Z761">
        <v>1879.4893220338986</v>
      </c>
      <c r="AA761" t="s">
        <v>722</v>
      </c>
      <c r="AB761" t="s">
        <v>48</v>
      </c>
      <c r="AC761">
        <v>0</v>
      </c>
      <c r="AD761">
        <v>3497.5</v>
      </c>
      <c r="AE761" t="s">
        <v>48</v>
      </c>
      <c r="AF761" t="s">
        <v>49</v>
      </c>
    </row>
    <row r="762" spans="1:32" x14ac:dyDescent="0.35">
      <c r="A762" t="s">
        <v>714</v>
      </c>
      <c r="B762" t="s">
        <v>715</v>
      </c>
      <c r="C762" t="s">
        <v>716</v>
      </c>
      <c r="D762" t="s">
        <v>50</v>
      </c>
      <c r="E762" t="s">
        <v>29</v>
      </c>
      <c r="F762">
        <v>65</v>
      </c>
      <c r="G762">
        <v>11</v>
      </c>
      <c r="H762">
        <v>4</v>
      </c>
      <c r="I762">
        <v>2023</v>
      </c>
      <c r="J762" t="s">
        <v>1891</v>
      </c>
      <c r="K762" t="s">
        <v>1776</v>
      </c>
      <c r="L762" t="s">
        <v>128</v>
      </c>
      <c r="M762" t="s">
        <v>270</v>
      </c>
      <c r="N762" t="s">
        <v>130</v>
      </c>
      <c r="O762" t="s">
        <v>33</v>
      </c>
      <c r="P762" t="s">
        <v>240</v>
      </c>
      <c r="Q762" t="s">
        <v>241</v>
      </c>
      <c r="R762">
        <v>1</v>
      </c>
      <c r="S762">
        <v>6995</v>
      </c>
      <c r="T762">
        <v>3498</v>
      </c>
      <c r="U762">
        <v>0</v>
      </c>
      <c r="V762">
        <v>3497</v>
      </c>
      <c r="W762" t="s">
        <v>566</v>
      </c>
      <c r="X762" t="s">
        <v>53</v>
      </c>
      <c r="Y762" t="s">
        <v>37</v>
      </c>
      <c r="Z762">
        <v>1879.4893220338986</v>
      </c>
      <c r="AA762" t="s">
        <v>722</v>
      </c>
      <c r="AB762" t="s">
        <v>48</v>
      </c>
      <c r="AC762">
        <v>0</v>
      </c>
      <c r="AD762">
        <v>0</v>
      </c>
      <c r="AE762" t="s">
        <v>48</v>
      </c>
      <c r="AF762" t="s">
        <v>49</v>
      </c>
    </row>
    <row r="763" spans="1:32" x14ac:dyDescent="0.35">
      <c r="A763" t="s">
        <v>678</v>
      </c>
      <c r="B763" t="s">
        <v>679</v>
      </c>
      <c r="C763" t="s">
        <v>680</v>
      </c>
      <c r="D763" t="s">
        <v>44</v>
      </c>
      <c r="E763" t="s">
        <v>29</v>
      </c>
      <c r="F763">
        <v>76</v>
      </c>
      <c r="G763">
        <v>13</v>
      </c>
      <c r="H763">
        <v>4</v>
      </c>
      <c r="I763">
        <v>2023</v>
      </c>
      <c r="J763" t="s">
        <v>1875</v>
      </c>
      <c r="K763" t="s">
        <v>1777</v>
      </c>
      <c r="L763" t="s">
        <v>128</v>
      </c>
      <c r="M763" t="s">
        <v>270</v>
      </c>
      <c r="N763" t="s">
        <v>130</v>
      </c>
      <c r="O763" t="s">
        <v>33</v>
      </c>
      <c r="P763" t="s">
        <v>1764</v>
      </c>
      <c r="Q763" t="s">
        <v>1765</v>
      </c>
      <c r="R763">
        <v>1</v>
      </c>
      <c r="S763">
        <v>6995</v>
      </c>
      <c r="T763">
        <v>0</v>
      </c>
      <c r="U763">
        <v>0</v>
      </c>
      <c r="V763">
        <v>6995</v>
      </c>
      <c r="W763" t="s">
        <v>566</v>
      </c>
      <c r="X763" t="s">
        <v>55</v>
      </c>
      <c r="Y763" t="s">
        <v>37</v>
      </c>
      <c r="Z763">
        <v>3759.5161016949155</v>
      </c>
      <c r="AA763" t="s">
        <v>724</v>
      </c>
      <c r="AB763" t="s">
        <v>38</v>
      </c>
      <c r="AC763">
        <v>0</v>
      </c>
      <c r="AD763">
        <v>0</v>
      </c>
      <c r="AE763" t="s">
        <v>38</v>
      </c>
      <c r="AF763" t="s">
        <v>49</v>
      </c>
    </row>
    <row r="764" spans="1:32" x14ac:dyDescent="0.35">
      <c r="A764" t="s">
        <v>668</v>
      </c>
      <c r="B764" t="s">
        <v>669</v>
      </c>
      <c r="C764" t="s">
        <v>670</v>
      </c>
      <c r="D764" t="s">
        <v>50</v>
      </c>
      <c r="E764" t="s">
        <v>29</v>
      </c>
      <c r="F764">
        <v>103</v>
      </c>
      <c r="G764">
        <v>20</v>
      </c>
      <c r="H764">
        <v>4</v>
      </c>
      <c r="I764">
        <v>2023</v>
      </c>
      <c r="J764" t="s">
        <v>1881</v>
      </c>
      <c r="K764" t="s">
        <v>1778</v>
      </c>
      <c r="L764" t="s">
        <v>128</v>
      </c>
      <c r="M764" t="s">
        <v>408</v>
      </c>
      <c r="N764" t="s">
        <v>130</v>
      </c>
      <c r="O764" t="s">
        <v>33</v>
      </c>
      <c r="P764" t="s">
        <v>240</v>
      </c>
      <c r="Q764" t="s">
        <v>241</v>
      </c>
      <c r="R764">
        <v>1</v>
      </c>
      <c r="S764">
        <v>6995</v>
      </c>
      <c r="T764">
        <v>3498</v>
      </c>
      <c r="U764">
        <v>0</v>
      </c>
      <c r="V764">
        <v>3497</v>
      </c>
      <c r="W764" t="s">
        <v>566</v>
      </c>
      <c r="X764" t="s">
        <v>53</v>
      </c>
      <c r="Y764" t="s">
        <v>37</v>
      </c>
      <c r="Z764">
        <v>1879.4893220338986</v>
      </c>
      <c r="AA764" t="s">
        <v>722</v>
      </c>
      <c r="AB764" t="s">
        <v>48</v>
      </c>
      <c r="AC764">
        <v>0</v>
      </c>
      <c r="AD764">
        <v>0</v>
      </c>
      <c r="AE764" t="s">
        <v>48</v>
      </c>
      <c r="AF764" t="s">
        <v>49</v>
      </c>
    </row>
    <row r="765" spans="1:32" x14ac:dyDescent="0.35">
      <c r="A765" t="s">
        <v>585</v>
      </c>
      <c r="B765" t="s">
        <v>586</v>
      </c>
      <c r="C765" t="s">
        <v>587</v>
      </c>
      <c r="D765" t="s">
        <v>72</v>
      </c>
      <c r="E765" t="s">
        <v>29</v>
      </c>
      <c r="F765">
        <v>153</v>
      </c>
      <c r="G765">
        <v>22</v>
      </c>
      <c r="H765">
        <v>4</v>
      </c>
      <c r="I765">
        <v>2023</v>
      </c>
      <c r="J765" t="s">
        <v>1887</v>
      </c>
      <c r="K765" t="s">
        <v>1779</v>
      </c>
      <c r="L765" t="s">
        <v>128</v>
      </c>
      <c r="M765" t="s">
        <v>408</v>
      </c>
      <c r="N765" t="s">
        <v>130</v>
      </c>
      <c r="O765" t="s">
        <v>33</v>
      </c>
      <c r="P765" t="s">
        <v>1780</v>
      </c>
      <c r="Q765" t="s">
        <v>1781</v>
      </c>
      <c r="R765">
        <v>1</v>
      </c>
      <c r="S765">
        <v>6995</v>
      </c>
      <c r="T765">
        <v>4197</v>
      </c>
      <c r="U765">
        <v>0</v>
      </c>
      <c r="V765">
        <v>2798</v>
      </c>
      <c r="W765" t="s">
        <v>566</v>
      </c>
      <c r="X765" t="s">
        <v>75</v>
      </c>
      <c r="Y765" t="s">
        <v>37</v>
      </c>
      <c r="Z765">
        <v>1503.8064406779661</v>
      </c>
      <c r="AA765" t="s">
        <v>856</v>
      </c>
      <c r="AB765" t="s">
        <v>48</v>
      </c>
      <c r="AC765">
        <v>0</v>
      </c>
      <c r="AD765">
        <v>0</v>
      </c>
      <c r="AE765" t="s">
        <v>48</v>
      </c>
      <c r="AF765" t="s">
        <v>49</v>
      </c>
    </row>
    <row r="766" spans="1:32" x14ac:dyDescent="0.35">
      <c r="A766" t="s">
        <v>714</v>
      </c>
      <c r="B766" t="s">
        <v>715</v>
      </c>
      <c r="C766" t="s">
        <v>716</v>
      </c>
      <c r="D766" t="s">
        <v>72</v>
      </c>
      <c r="E766" t="s">
        <v>29</v>
      </c>
      <c r="F766">
        <v>141</v>
      </c>
      <c r="G766">
        <v>23</v>
      </c>
      <c r="H766">
        <v>4</v>
      </c>
      <c r="I766">
        <v>2023</v>
      </c>
      <c r="J766" t="s">
        <v>1874</v>
      </c>
      <c r="K766" t="s">
        <v>1782</v>
      </c>
      <c r="L766" t="s">
        <v>128</v>
      </c>
      <c r="M766" t="s">
        <v>515</v>
      </c>
      <c r="N766" t="s">
        <v>130</v>
      </c>
      <c r="O766" t="s">
        <v>33</v>
      </c>
      <c r="P766" t="s">
        <v>1767</v>
      </c>
      <c r="Q766" t="s">
        <v>1768</v>
      </c>
      <c r="R766">
        <v>1</v>
      </c>
      <c r="S766">
        <v>6995</v>
      </c>
      <c r="T766">
        <v>4197</v>
      </c>
      <c r="U766">
        <v>0</v>
      </c>
      <c r="V766">
        <v>2798</v>
      </c>
      <c r="W766" t="s">
        <v>566</v>
      </c>
      <c r="X766" t="s">
        <v>75</v>
      </c>
      <c r="Y766" t="s">
        <v>37</v>
      </c>
      <c r="Z766">
        <v>1503.8064406779661</v>
      </c>
      <c r="AA766" t="s">
        <v>856</v>
      </c>
      <c r="AB766" t="s">
        <v>48</v>
      </c>
      <c r="AC766">
        <v>0</v>
      </c>
      <c r="AD766">
        <v>0</v>
      </c>
      <c r="AE766" t="s">
        <v>48</v>
      </c>
      <c r="AF766" t="s">
        <v>49</v>
      </c>
    </row>
    <row r="767" spans="1:32" x14ac:dyDescent="0.35">
      <c r="A767" t="s">
        <v>678</v>
      </c>
      <c r="B767" t="s">
        <v>679</v>
      </c>
      <c r="C767" t="s">
        <v>680</v>
      </c>
      <c r="D767" t="s">
        <v>1783</v>
      </c>
      <c r="E767" t="s">
        <v>29</v>
      </c>
      <c r="F767">
        <v>93</v>
      </c>
      <c r="G767">
        <v>15</v>
      </c>
      <c r="H767">
        <v>4</v>
      </c>
      <c r="I767">
        <v>2023</v>
      </c>
      <c r="J767" t="s">
        <v>1892</v>
      </c>
      <c r="K767" t="s">
        <v>1784</v>
      </c>
      <c r="L767" t="s">
        <v>128</v>
      </c>
      <c r="M767" t="s">
        <v>270</v>
      </c>
      <c r="N767" t="s">
        <v>130</v>
      </c>
      <c r="O767" t="s">
        <v>33</v>
      </c>
      <c r="P767" t="s">
        <v>1785</v>
      </c>
      <c r="Q767" t="s">
        <v>1785</v>
      </c>
      <c r="R767">
        <v>1</v>
      </c>
      <c r="S767">
        <v>1</v>
      </c>
      <c r="T767">
        <v>0</v>
      </c>
      <c r="U767">
        <v>1</v>
      </c>
      <c r="V767">
        <v>1</v>
      </c>
      <c r="W767" t="s">
        <v>566</v>
      </c>
      <c r="X767" t="s">
        <v>1786</v>
      </c>
      <c r="Y767">
        <v>0</v>
      </c>
      <c r="Z767">
        <v>0.62745762711864406</v>
      </c>
      <c r="AA767">
        <v>0</v>
      </c>
      <c r="AB767" t="s">
        <v>38</v>
      </c>
      <c r="AC767">
        <v>0</v>
      </c>
      <c r="AD767">
        <v>0</v>
      </c>
      <c r="AE767" t="s">
        <v>38</v>
      </c>
      <c r="AF767" t="s">
        <v>49</v>
      </c>
    </row>
    <row r="768" spans="1:32" x14ac:dyDescent="0.35">
      <c r="A768" t="s">
        <v>714</v>
      </c>
      <c r="B768" t="s">
        <v>715</v>
      </c>
      <c r="C768" t="s">
        <v>716</v>
      </c>
      <c r="D768" t="s">
        <v>50</v>
      </c>
      <c r="E768" t="s">
        <v>29</v>
      </c>
      <c r="F768">
        <v>2</v>
      </c>
      <c r="G768">
        <v>2</v>
      </c>
      <c r="H768">
        <v>4</v>
      </c>
      <c r="I768">
        <v>2023</v>
      </c>
      <c r="J768" t="s">
        <v>1888</v>
      </c>
      <c r="K768" t="s">
        <v>1587</v>
      </c>
      <c r="L768" t="s">
        <v>128</v>
      </c>
      <c r="M768" t="s">
        <v>129</v>
      </c>
      <c r="N768" t="s">
        <v>130</v>
      </c>
      <c r="O768" t="s">
        <v>33</v>
      </c>
      <c r="P768" t="s">
        <v>424</v>
      </c>
      <c r="Q768" t="s">
        <v>424</v>
      </c>
      <c r="R768">
        <v>-1</v>
      </c>
      <c r="S768">
        <v>-9995</v>
      </c>
      <c r="T768">
        <v>0</v>
      </c>
      <c r="U768">
        <v>0</v>
      </c>
      <c r="V768">
        <v>-9995</v>
      </c>
      <c r="W768" t="s">
        <v>566</v>
      </c>
      <c r="X768" t="s">
        <v>53</v>
      </c>
      <c r="Y768" t="s">
        <v>37</v>
      </c>
      <c r="Z768">
        <v>-5371.8889830508479</v>
      </c>
      <c r="AA768" t="s">
        <v>722</v>
      </c>
      <c r="AB768" t="s">
        <v>38</v>
      </c>
      <c r="AC768">
        <v>0</v>
      </c>
      <c r="AD768">
        <v>0</v>
      </c>
      <c r="AE768" t="s">
        <v>38</v>
      </c>
      <c r="AF768" t="s">
        <v>49</v>
      </c>
    </row>
    <row r="769" spans="1:32" x14ac:dyDescent="0.35">
      <c r="A769" t="s">
        <v>714</v>
      </c>
      <c r="B769" t="s">
        <v>715</v>
      </c>
      <c r="C769" t="s">
        <v>716</v>
      </c>
      <c r="D769" t="s">
        <v>44</v>
      </c>
      <c r="E769" t="s">
        <v>29</v>
      </c>
      <c r="F769">
        <v>4</v>
      </c>
      <c r="G769">
        <v>5</v>
      </c>
      <c r="H769">
        <v>4</v>
      </c>
      <c r="I769">
        <v>2023</v>
      </c>
      <c r="J769" t="s">
        <v>1883</v>
      </c>
      <c r="K769" t="s">
        <v>1591</v>
      </c>
      <c r="L769" t="s">
        <v>128</v>
      </c>
      <c r="M769" t="s">
        <v>129</v>
      </c>
      <c r="N769" t="s">
        <v>130</v>
      </c>
      <c r="O769" t="s">
        <v>33</v>
      </c>
      <c r="P769" t="s">
        <v>119</v>
      </c>
      <c r="Q769" t="s">
        <v>120</v>
      </c>
      <c r="R769">
        <v>-1</v>
      </c>
      <c r="S769">
        <v>-9995</v>
      </c>
      <c r="T769">
        <v>0</v>
      </c>
      <c r="U769">
        <v>0</v>
      </c>
      <c r="V769">
        <v>-9995</v>
      </c>
      <c r="W769" t="s">
        <v>566</v>
      </c>
      <c r="X769" t="s">
        <v>47</v>
      </c>
      <c r="Y769" t="s">
        <v>37</v>
      </c>
      <c r="Z769">
        <v>-5371.8889830508479</v>
      </c>
      <c r="AA769" t="s">
        <v>847</v>
      </c>
      <c r="AB769" t="s">
        <v>38</v>
      </c>
      <c r="AC769">
        <v>0</v>
      </c>
      <c r="AD769">
        <v>0</v>
      </c>
      <c r="AE769" t="s">
        <v>38</v>
      </c>
      <c r="AF769" t="s">
        <v>49</v>
      </c>
    </row>
    <row r="770" spans="1:32" x14ac:dyDescent="0.35">
      <c r="A770" t="s">
        <v>704</v>
      </c>
      <c r="B770" t="s">
        <v>705</v>
      </c>
      <c r="C770" t="s">
        <v>706</v>
      </c>
      <c r="D770" t="s">
        <v>44</v>
      </c>
      <c r="E770" t="s">
        <v>29</v>
      </c>
      <c r="F770">
        <v>4</v>
      </c>
      <c r="G770">
        <v>10</v>
      </c>
      <c r="H770">
        <v>4</v>
      </c>
      <c r="I770">
        <v>2023</v>
      </c>
      <c r="J770" t="s">
        <v>1886</v>
      </c>
      <c r="K770" t="s">
        <v>1787</v>
      </c>
      <c r="L770" t="s">
        <v>128</v>
      </c>
      <c r="M770" t="s">
        <v>270</v>
      </c>
      <c r="N770" t="s">
        <v>130</v>
      </c>
      <c r="O770" t="s">
        <v>1788</v>
      </c>
      <c r="P770" t="s">
        <v>1789</v>
      </c>
      <c r="Q770" t="s">
        <v>1789</v>
      </c>
      <c r="R770">
        <v>-1</v>
      </c>
      <c r="S770">
        <v>-9995</v>
      </c>
      <c r="T770">
        <v>0</v>
      </c>
      <c r="U770">
        <v>1000</v>
      </c>
      <c r="V770">
        <v>-9995</v>
      </c>
      <c r="W770" t="s">
        <v>566</v>
      </c>
      <c r="X770" t="s">
        <v>55</v>
      </c>
      <c r="Y770" t="s">
        <v>37</v>
      </c>
      <c r="Z770">
        <v>-5371.8889830508479</v>
      </c>
      <c r="AA770" t="s">
        <v>724</v>
      </c>
      <c r="AB770" t="s">
        <v>38</v>
      </c>
      <c r="AC770">
        <v>8396.5</v>
      </c>
      <c r="AD770">
        <v>0</v>
      </c>
      <c r="AE770" t="s">
        <v>38</v>
      </c>
      <c r="AF770" t="s">
        <v>49</v>
      </c>
    </row>
    <row r="771" spans="1:32" x14ac:dyDescent="0.35">
      <c r="A771" t="s">
        <v>943</v>
      </c>
      <c r="B771" t="s">
        <v>944</v>
      </c>
      <c r="C771" t="s">
        <v>945</v>
      </c>
      <c r="D771" t="s">
        <v>44</v>
      </c>
      <c r="E771" t="s">
        <v>29</v>
      </c>
      <c r="F771">
        <v>3</v>
      </c>
      <c r="G771">
        <v>22</v>
      </c>
      <c r="H771">
        <v>4</v>
      </c>
      <c r="I771">
        <v>2023</v>
      </c>
      <c r="J771" t="s">
        <v>1887</v>
      </c>
      <c r="K771" t="s">
        <v>1654</v>
      </c>
      <c r="L771" t="s">
        <v>128</v>
      </c>
      <c r="M771" t="s">
        <v>408</v>
      </c>
      <c r="N771" t="s">
        <v>130</v>
      </c>
      <c r="O771" t="s">
        <v>33</v>
      </c>
      <c r="P771" t="s">
        <v>1642</v>
      </c>
      <c r="Q771" t="s">
        <v>1643</v>
      </c>
      <c r="R771">
        <v>-1</v>
      </c>
      <c r="S771">
        <v>-9995</v>
      </c>
      <c r="T771">
        <v>-3998</v>
      </c>
      <c r="U771">
        <v>0</v>
      </c>
      <c r="V771">
        <v>-5997</v>
      </c>
      <c r="W771" t="s">
        <v>566</v>
      </c>
      <c r="X771" t="s">
        <v>55</v>
      </c>
      <c r="Y771" t="s">
        <v>37</v>
      </c>
      <c r="Z771">
        <v>-3223.1333898305088</v>
      </c>
      <c r="AA771" t="s">
        <v>724</v>
      </c>
      <c r="AB771" t="s">
        <v>48</v>
      </c>
      <c r="AC771">
        <v>0</v>
      </c>
      <c r="AD771">
        <v>0</v>
      </c>
      <c r="AE771" t="s">
        <v>48</v>
      </c>
      <c r="AF771" t="s">
        <v>49</v>
      </c>
    </row>
    <row r="772" spans="1:32" x14ac:dyDescent="0.35">
      <c r="A772" t="s">
        <v>25</v>
      </c>
      <c r="B772" t="s">
        <v>26</v>
      </c>
      <c r="C772" t="s">
        <v>27</v>
      </c>
      <c r="D772" t="s">
        <v>72</v>
      </c>
      <c r="E772" t="s">
        <v>29</v>
      </c>
      <c r="F772">
        <v>1</v>
      </c>
      <c r="G772">
        <v>10</v>
      </c>
      <c r="H772">
        <v>4</v>
      </c>
      <c r="I772">
        <v>2023</v>
      </c>
      <c r="J772" t="s">
        <v>1886</v>
      </c>
      <c r="K772" t="s">
        <v>1532</v>
      </c>
      <c r="L772" t="s">
        <v>128</v>
      </c>
      <c r="M772" t="s">
        <v>270</v>
      </c>
      <c r="N772" t="s">
        <v>130</v>
      </c>
      <c r="O772" t="s">
        <v>33</v>
      </c>
      <c r="P772" t="s">
        <v>233</v>
      </c>
      <c r="Q772" t="s">
        <v>234</v>
      </c>
      <c r="R772">
        <v>-1</v>
      </c>
      <c r="S772">
        <v>-10995</v>
      </c>
      <c r="T772">
        <v>0</v>
      </c>
      <c r="U772">
        <v>0</v>
      </c>
      <c r="V772">
        <v>-10995</v>
      </c>
      <c r="W772" t="s">
        <v>35</v>
      </c>
      <c r="X772" t="s">
        <v>75</v>
      </c>
      <c r="Y772" t="s">
        <v>37</v>
      </c>
      <c r="Z772">
        <v>-5909.3466101694921</v>
      </c>
      <c r="AA772" t="s">
        <v>856</v>
      </c>
      <c r="AB772" t="s">
        <v>38</v>
      </c>
      <c r="AC772">
        <v>0</v>
      </c>
      <c r="AD772">
        <v>0</v>
      </c>
      <c r="AE772" t="s">
        <v>38</v>
      </c>
      <c r="AF772" t="s">
        <v>49</v>
      </c>
    </row>
    <row r="773" spans="1:32" x14ac:dyDescent="0.35">
      <c r="A773" t="s">
        <v>668</v>
      </c>
      <c r="B773" t="s">
        <v>669</v>
      </c>
      <c r="C773" t="s">
        <v>670</v>
      </c>
      <c r="D773" t="s">
        <v>72</v>
      </c>
      <c r="E773" t="s">
        <v>29</v>
      </c>
      <c r="F773">
        <v>1</v>
      </c>
      <c r="G773">
        <v>21</v>
      </c>
      <c r="H773">
        <v>4</v>
      </c>
      <c r="I773">
        <v>2023</v>
      </c>
      <c r="J773" t="s">
        <v>1877</v>
      </c>
      <c r="K773" t="s">
        <v>1567</v>
      </c>
      <c r="L773" t="s">
        <v>128</v>
      </c>
      <c r="M773" t="s">
        <v>408</v>
      </c>
      <c r="N773" t="s">
        <v>130</v>
      </c>
      <c r="O773" t="s">
        <v>33</v>
      </c>
      <c r="P773" t="s">
        <v>1568</v>
      </c>
      <c r="Q773" t="s">
        <v>1568</v>
      </c>
      <c r="R773">
        <v>-1</v>
      </c>
      <c r="S773">
        <v>-10995</v>
      </c>
      <c r="T773">
        <v>0</v>
      </c>
      <c r="U773">
        <v>550</v>
      </c>
      <c r="V773">
        <v>-10995</v>
      </c>
      <c r="W773" t="s">
        <v>566</v>
      </c>
      <c r="X773" t="s">
        <v>75</v>
      </c>
      <c r="Y773" t="s">
        <v>37</v>
      </c>
      <c r="Z773">
        <v>-5909.3466101694921</v>
      </c>
      <c r="AA773" t="s">
        <v>856</v>
      </c>
      <c r="AB773" t="s">
        <v>38</v>
      </c>
      <c r="AC773">
        <v>0</v>
      </c>
      <c r="AD773">
        <v>0</v>
      </c>
      <c r="AE773" t="s">
        <v>38</v>
      </c>
      <c r="AF773" t="s">
        <v>49</v>
      </c>
    </row>
    <row r="774" spans="1:32" x14ac:dyDescent="0.35">
      <c r="A774" t="s">
        <v>143</v>
      </c>
      <c r="B774" t="s">
        <v>144</v>
      </c>
      <c r="C774" t="s">
        <v>145</v>
      </c>
      <c r="D774" t="s">
        <v>102</v>
      </c>
      <c r="E774" t="s">
        <v>29</v>
      </c>
      <c r="F774">
        <v>1</v>
      </c>
      <c r="G774">
        <v>4</v>
      </c>
      <c r="H774">
        <v>4</v>
      </c>
      <c r="I774">
        <v>2023</v>
      </c>
      <c r="J774" t="s">
        <v>1889</v>
      </c>
      <c r="K774" t="s">
        <v>1430</v>
      </c>
      <c r="L774" t="s">
        <v>128</v>
      </c>
      <c r="M774" t="s">
        <v>129</v>
      </c>
      <c r="N774" t="s">
        <v>130</v>
      </c>
      <c r="O774" t="s">
        <v>33</v>
      </c>
      <c r="P774" t="s">
        <v>176</v>
      </c>
      <c r="Q774" t="s">
        <v>103</v>
      </c>
      <c r="R774">
        <v>-1</v>
      </c>
      <c r="S774">
        <v>-11995</v>
      </c>
      <c r="T774">
        <v>0</v>
      </c>
      <c r="U774">
        <v>0</v>
      </c>
      <c r="V774">
        <v>-11995</v>
      </c>
      <c r="W774" t="s">
        <v>35</v>
      </c>
      <c r="X774" t="s">
        <v>104</v>
      </c>
      <c r="Y774" t="s">
        <v>37</v>
      </c>
      <c r="Z774">
        <v>-6446.8042372881346</v>
      </c>
      <c r="AA774" t="s">
        <v>591</v>
      </c>
      <c r="AB774" t="s">
        <v>38</v>
      </c>
      <c r="AC774">
        <v>9596</v>
      </c>
      <c r="AD774">
        <v>0</v>
      </c>
      <c r="AE774" t="s">
        <v>38</v>
      </c>
      <c r="AF774" t="s">
        <v>49</v>
      </c>
    </row>
    <row r="775" spans="1:32" x14ac:dyDescent="0.35">
      <c r="A775" t="s">
        <v>1052</v>
      </c>
      <c r="B775" t="s">
        <v>1053</v>
      </c>
      <c r="C775" t="s">
        <v>1054</v>
      </c>
      <c r="D775" t="s">
        <v>44</v>
      </c>
      <c r="E775" t="s">
        <v>29</v>
      </c>
      <c r="F775">
        <v>1</v>
      </c>
      <c r="G775">
        <v>13</v>
      </c>
      <c r="H775">
        <v>4</v>
      </c>
      <c r="I775">
        <v>2023</v>
      </c>
      <c r="J775" t="s">
        <v>1875</v>
      </c>
      <c r="K775" t="s">
        <v>1427</v>
      </c>
      <c r="L775" t="s">
        <v>128</v>
      </c>
      <c r="M775" t="s">
        <v>270</v>
      </c>
      <c r="N775" t="s">
        <v>130</v>
      </c>
      <c r="O775" t="s">
        <v>33</v>
      </c>
      <c r="P775" t="s">
        <v>1410</v>
      </c>
      <c r="Q775" t="s">
        <v>1411</v>
      </c>
      <c r="R775">
        <v>-1</v>
      </c>
      <c r="S775">
        <v>-11995</v>
      </c>
      <c r="T775">
        <v>0</v>
      </c>
      <c r="U775">
        <v>0</v>
      </c>
      <c r="V775">
        <v>-11995</v>
      </c>
      <c r="W775" t="s">
        <v>566</v>
      </c>
      <c r="X775" t="s">
        <v>55</v>
      </c>
      <c r="Y775" t="s">
        <v>37</v>
      </c>
      <c r="Z775">
        <v>-6446.8042372881346</v>
      </c>
      <c r="AA775" t="s">
        <v>724</v>
      </c>
      <c r="AB775" t="s">
        <v>38</v>
      </c>
      <c r="AC775">
        <v>9596</v>
      </c>
      <c r="AD775">
        <v>0</v>
      </c>
      <c r="AE775" t="s">
        <v>38</v>
      </c>
      <c r="AF775" t="s">
        <v>49</v>
      </c>
    </row>
    <row r="776" spans="1:32" x14ac:dyDescent="0.35">
      <c r="A776" t="s">
        <v>63</v>
      </c>
      <c r="B776" t="s">
        <v>64</v>
      </c>
      <c r="C776" t="s">
        <v>65</v>
      </c>
      <c r="D776" t="s">
        <v>50</v>
      </c>
      <c r="E776" t="s">
        <v>29</v>
      </c>
      <c r="F776">
        <v>2</v>
      </c>
      <c r="G776">
        <v>21</v>
      </c>
      <c r="H776">
        <v>4</v>
      </c>
      <c r="I776">
        <v>2023</v>
      </c>
      <c r="J776" t="s">
        <v>1877</v>
      </c>
      <c r="K776" t="s">
        <v>1495</v>
      </c>
      <c r="L776" t="s">
        <v>128</v>
      </c>
      <c r="M776" t="s">
        <v>408</v>
      </c>
      <c r="N776" t="s">
        <v>130</v>
      </c>
      <c r="O776" t="s">
        <v>33</v>
      </c>
      <c r="P776" t="s">
        <v>413</v>
      </c>
      <c r="Q776" t="s">
        <v>414</v>
      </c>
      <c r="R776">
        <v>-1</v>
      </c>
      <c r="S776">
        <v>-11995</v>
      </c>
      <c r="T776">
        <v>-2399</v>
      </c>
      <c r="U776">
        <v>0</v>
      </c>
      <c r="V776">
        <v>-9596</v>
      </c>
      <c r="W776" t="s">
        <v>35</v>
      </c>
      <c r="X776" t="s">
        <v>53</v>
      </c>
      <c r="Y776" t="s">
        <v>37</v>
      </c>
      <c r="Z776">
        <v>-5157.4433898305087</v>
      </c>
      <c r="AA776" t="s">
        <v>722</v>
      </c>
      <c r="AB776" t="s">
        <v>48</v>
      </c>
      <c r="AC776">
        <v>9596</v>
      </c>
      <c r="AD776">
        <v>0</v>
      </c>
      <c r="AE776" t="s">
        <v>48</v>
      </c>
      <c r="AF776" t="s">
        <v>49</v>
      </c>
    </row>
    <row r="777" spans="1:32" x14ac:dyDescent="0.35">
      <c r="A777" t="s">
        <v>561</v>
      </c>
      <c r="B777" t="s">
        <v>562</v>
      </c>
      <c r="C777" t="s">
        <v>563</v>
      </c>
      <c r="D777" t="s">
        <v>44</v>
      </c>
      <c r="E777" t="s">
        <v>29</v>
      </c>
      <c r="F777">
        <v>3</v>
      </c>
      <c r="G777">
        <v>18</v>
      </c>
      <c r="H777">
        <v>4</v>
      </c>
      <c r="I777">
        <v>2023</v>
      </c>
      <c r="J777" t="s">
        <v>1873</v>
      </c>
      <c r="K777" t="s">
        <v>1373</v>
      </c>
      <c r="L777" t="s">
        <v>128</v>
      </c>
      <c r="M777" t="s">
        <v>408</v>
      </c>
      <c r="N777" t="s">
        <v>130</v>
      </c>
      <c r="O777" t="s">
        <v>33</v>
      </c>
      <c r="P777" t="s">
        <v>1296</v>
      </c>
      <c r="Q777" t="s">
        <v>1297</v>
      </c>
      <c r="R777">
        <v>-1</v>
      </c>
      <c r="S777">
        <v>-12495</v>
      </c>
      <c r="T777">
        <v>0</v>
      </c>
      <c r="U777">
        <v>0</v>
      </c>
      <c r="V777">
        <v>-12495</v>
      </c>
      <c r="W777" t="s">
        <v>566</v>
      </c>
      <c r="X777" t="s">
        <v>55</v>
      </c>
      <c r="Y777" t="s">
        <v>37</v>
      </c>
      <c r="Z777">
        <v>-6715.5330508474572</v>
      </c>
      <c r="AA777" t="s">
        <v>724</v>
      </c>
      <c r="AB777" t="s">
        <v>38</v>
      </c>
      <c r="AC777">
        <v>0</v>
      </c>
      <c r="AD777">
        <v>0</v>
      </c>
      <c r="AE777" t="s">
        <v>38</v>
      </c>
      <c r="AF777" t="s">
        <v>49</v>
      </c>
    </row>
    <row r="778" spans="1:32" x14ac:dyDescent="0.35">
      <c r="A778" t="s">
        <v>704</v>
      </c>
      <c r="B778" t="s">
        <v>705</v>
      </c>
      <c r="C778" t="s">
        <v>706</v>
      </c>
      <c r="D778" t="s">
        <v>44</v>
      </c>
      <c r="E778" t="s">
        <v>29</v>
      </c>
      <c r="F778">
        <v>6</v>
      </c>
      <c r="G778">
        <v>23</v>
      </c>
      <c r="H778">
        <v>4</v>
      </c>
      <c r="I778">
        <v>2023</v>
      </c>
      <c r="J778" t="s">
        <v>1874</v>
      </c>
      <c r="K778" t="s">
        <v>1339</v>
      </c>
      <c r="L778" t="s">
        <v>128</v>
      </c>
      <c r="M778" t="s">
        <v>515</v>
      </c>
      <c r="N778" t="s">
        <v>130</v>
      </c>
      <c r="O778" t="s">
        <v>33</v>
      </c>
      <c r="P778" t="s">
        <v>1340</v>
      </c>
      <c r="Q778" t="s">
        <v>1341</v>
      </c>
      <c r="R778">
        <v>-1</v>
      </c>
      <c r="S778">
        <v>-12495</v>
      </c>
      <c r="T778">
        <v>-2499</v>
      </c>
      <c r="U778">
        <v>0</v>
      </c>
      <c r="V778">
        <v>-9996</v>
      </c>
      <c r="W778" t="s">
        <v>566</v>
      </c>
      <c r="X778" t="s">
        <v>55</v>
      </c>
      <c r="Y778" t="s">
        <v>37</v>
      </c>
      <c r="Z778">
        <v>-5372.4264406779657</v>
      </c>
      <c r="AA778" t="s">
        <v>724</v>
      </c>
      <c r="AB778" t="s">
        <v>48</v>
      </c>
      <c r="AC778">
        <v>9996</v>
      </c>
      <c r="AD778">
        <v>0</v>
      </c>
      <c r="AE778" t="s">
        <v>48</v>
      </c>
      <c r="AF778" t="s">
        <v>49</v>
      </c>
    </row>
    <row r="779" spans="1:32" x14ac:dyDescent="0.35">
      <c r="A779" t="s">
        <v>585</v>
      </c>
      <c r="B779" t="s">
        <v>586</v>
      </c>
      <c r="C779" t="s">
        <v>587</v>
      </c>
      <c r="D779" t="s">
        <v>44</v>
      </c>
      <c r="E779" t="s">
        <v>29</v>
      </c>
      <c r="F779">
        <v>1</v>
      </c>
      <c r="G779">
        <v>3</v>
      </c>
      <c r="H779">
        <v>4</v>
      </c>
      <c r="I779">
        <v>2023</v>
      </c>
      <c r="J779" t="s">
        <v>1885</v>
      </c>
      <c r="K779" t="s">
        <v>1791</v>
      </c>
      <c r="L779" t="s">
        <v>128</v>
      </c>
      <c r="M779" t="s">
        <v>129</v>
      </c>
      <c r="N779" t="s">
        <v>130</v>
      </c>
      <c r="O779" t="s">
        <v>33</v>
      </c>
      <c r="P779" t="s">
        <v>192</v>
      </c>
      <c r="Q779" t="s">
        <v>193</v>
      </c>
      <c r="R779">
        <v>-1</v>
      </c>
      <c r="S779">
        <v>-13495</v>
      </c>
      <c r="T779">
        <v>0</v>
      </c>
      <c r="U779">
        <v>0</v>
      </c>
      <c r="V779">
        <v>-13495</v>
      </c>
      <c r="W779" t="s">
        <v>566</v>
      </c>
      <c r="X779" t="s">
        <v>55</v>
      </c>
      <c r="Y779" t="s">
        <v>37</v>
      </c>
      <c r="Z779">
        <v>-7252.9906779661014</v>
      </c>
      <c r="AA779" t="s">
        <v>724</v>
      </c>
      <c r="AB779" t="s">
        <v>38</v>
      </c>
      <c r="AC779">
        <v>0</v>
      </c>
      <c r="AD779">
        <v>0</v>
      </c>
      <c r="AE779" t="s">
        <v>38</v>
      </c>
      <c r="AF779" t="s">
        <v>49</v>
      </c>
    </row>
    <row r="780" spans="1:32" x14ac:dyDescent="0.35">
      <c r="A780" t="s">
        <v>575</v>
      </c>
      <c r="B780" t="s">
        <v>576</v>
      </c>
      <c r="C780" t="s">
        <v>577</v>
      </c>
      <c r="D780" t="s">
        <v>44</v>
      </c>
      <c r="E780" t="s">
        <v>29</v>
      </c>
      <c r="F780">
        <v>7</v>
      </c>
      <c r="G780">
        <v>16</v>
      </c>
      <c r="H780">
        <v>4</v>
      </c>
      <c r="I780">
        <v>2023</v>
      </c>
      <c r="J780" t="s">
        <v>1876</v>
      </c>
      <c r="K780" t="s">
        <v>1220</v>
      </c>
      <c r="L780" t="s">
        <v>128</v>
      </c>
      <c r="M780" t="s">
        <v>408</v>
      </c>
      <c r="N780" t="s">
        <v>130</v>
      </c>
      <c r="O780" t="s">
        <v>33</v>
      </c>
      <c r="P780" t="s">
        <v>1221</v>
      </c>
      <c r="Q780" t="s">
        <v>1221</v>
      </c>
      <c r="R780">
        <v>-1</v>
      </c>
      <c r="S780">
        <v>-13495</v>
      </c>
      <c r="T780">
        <v>-4048</v>
      </c>
      <c r="U780">
        <v>0</v>
      </c>
      <c r="V780">
        <v>-9447</v>
      </c>
      <c r="W780" t="s">
        <v>566</v>
      </c>
      <c r="X780" t="s">
        <v>55</v>
      </c>
      <c r="Y780" t="s">
        <v>37</v>
      </c>
      <c r="Z780">
        <v>-5077.3622033898309</v>
      </c>
      <c r="AA780" t="s">
        <v>724</v>
      </c>
      <c r="AB780" t="s">
        <v>48</v>
      </c>
      <c r="AC780">
        <v>9446.5</v>
      </c>
      <c r="AD780">
        <v>0</v>
      </c>
      <c r="AE780" t="s">
        <v>48</v>
      </c>
      <c r="AF780" t="s">
        <v>49</v>
      </c>
    </row>
    <row r="781" spans="1:32" x14ac:dyDescent="0.35">
      <c r="A781" t="s">
        <v>704</v>
      </c>
      <c r="B781" t="s">
        <v>705</v>
      </c>
      <c r="C781" t="s">
        <v>706</v>
      </c>
      <c r="D781" t="s">
        <v>44</v>
      </c>
      <c r="E781" t="s">
        <v>29</v>
      </c>
      <c r="F781">
        <v>3</v>
      </c>
      <c r="G781">
        <v>9</v>
      </c>
      <c r="H781">
        <v>4</v>
      </c>
      <c r="I781">
        <v>2023</v>
      </c>
      <c r="J781" t="s">
        <v>1878</v>
      </c>
      <c r="K781" t="s">
        <v>1163</v>
      </c>
      <c r="L781" t="s">
        <v>128</v>
      </c>
      <c r="M781" t="s">
        <v>270</v>
      </c>
      <c r="N781" t="s">
        <v>130</v>
      </c>
      <c r="O781" t="s">
        <v>33</v>
      </c>
      <c r="P781" t="s">
        <v>207</v>
      </c>
      <c r="Q781" t="s">
        <v>208</v>
      </c>
      <c r="R781">
        <v>-1</v>
      </c>
      <c r="S781">
        <v>-13995</v>
      </c>
      <c r="T781">
        <v>0</v>
      </c>
      <c r="U781">
        <v>0</v>
      </c>
      <c r="V781">
        <v>-13995</v>
      </c>
      <c r="W781" t="s">
        <v>566</v>
      </c>
      <c r="X781" t="s">
        <v>55</v>
      </c>
      <c r="Y781" t="s">
        <v>37</v>
      </c>
      <c r="Z781">
        <v>-7521.7194915254231</v>
      </c>
      <c r="AA781" t="s">
        <v>724</v>
      </c>
      <c r="AB781" t="s">
        <v>38</v>
      </c>
      <c r="AC781">
        <v>0</v>
      </c>
      <c r="AD781">
        <v>8397</v>
      </c>
      <c r="AE781" t="s">
        <v>38</v>
      </c>
      <c r="AF781" t="s">
        <v>49</v>
      </c>
    </row>
    <row r="782" spans="1:32" x14ac:dyDescent="0.35">
      <c r="A782" t="s">
        <v>585</v>
      </c>
      <c r="B782" t="s">
        <v>586</v>
      </c>
      <c r="C782" t="s">
        <v>587</v>
      </c>
      <c r="D782" t="s">
        <v>44</v>
      </c>
      <c r="E782" t="s">
        <v>29</v>
      </c>
      <c r="F782">
        <v>7</v>
      </c>
      <c r="G782">
        <v>15</v>
      </c>
      <c r="H782">
        <v>4</v>
      </c>
      <c r="I782">
        <v>2023</v>
      </c>
      <c r="J782" t="s">
        <v>1892</v>
      </c>
      <c r="K782" t="s">
        <v>1093</v>
      </c>
      <c r="L782" t="s">
        <v>128</v>
      </c>
      <c r="M782" t="s">
        <v>270</v>
      </c>
      <c r="N782" t="s">
        <v>130</v>
      </c>
      <c r="O782" t="s">
        <v>33</v>
      </c>
      <c r="P782" t="s">
        <v>485</v>
      </c>
      <c r="Q782" t="s">
        <v>195</v>
      </c>
      <c r="R782">
        <v>-1</v>
      </c>
      <c r="S782">
        <v>-14495</v>
      </c>
      <c r="T782">
        <v>0</v>
      </c>
      <c r="U782">
        <v>500</v>
      </c>
      <c r="V782">
        <v>-14495</v>
      </c>
      <c r="W782" t="s">
        <v>566</v>
      </c>
      <c r="X782" t="s">
        <v>55</v>
      </c>
      <c r="Y782" t="s">
        <v>37</v>
      </c>
      <c r="Z782">
        <v>-7790.4483050847448</v>
      </c>
      <c r="AA782" t="s">
        <v>724</v>
      </c>
      <c r="AB782" t="s">
        <v>38</v>
      </c>
      <c r="AC782">
        <v>0</v>
      </c>
      <c r="AD782">
        <v>0</v>
      </c>
      <c r="AE782" t="s">
        <v>38</v>
      </c>
      <c r="AF782" t="s">
        <v>49</v>
      </c>
    </row>
    <row r="783" spans="1:32" x14ac:dyDescent="0.35">
      <c r="A783" t="s">
        <v>714</v>
      </c>
      <c r="B783" t="s">
        <v>715</v>
      </c>
      <c r="C783" t="s">
        <v>716</v>
      </c>
      <c r="D783" t="s">
        <v>50</v>
      </c>
      <c r="E783" t="s">
        <v>29</v>
      </c>
      <c r="F783">
        <v>3</v>
      </c>
      <c r="G783">
        <v>2</v>
      </c>
      <c r="H783">
        <v>4</v>
      </c>
      <c r="I783">
        <v>2023</v>
      </c>
      <c r="J783" t="s">
        <v>1888</v>
      </c>
      <c r="K783" t="s">
        <v>990</v>
      </c>
      <c r="L783" t="s">
        <v>128</v>
      </c>
      <c r="M783" t="s">
        <v>129</v>
      </c>
      <c r="N783" t="s">
        <v>130</v>
      </c>
      <c r="O783" t="s">
        <v>33</v>
      </c>
      <c r="P783" t="s">
        <v>429</v>
      </c>
      <c r="Q783" t="s">
        <v>430</v>
      </c>
      <c r="R783">
        <v>-1</v>
      </c>
      <c r="S783">
        <v>-14995</v>
      </c>
      <c r="T783">
        <v>0</v>
      </c>
      <c r="U783">
        <v>0</v>
      </c>
      <c r="V783">
        <v>-14995</v>
      </c>
      <c r="W783" t="s">
        <v>566</v>
      </c>
      <c r="X783" t="s">
        <v>53</v>
      </c>
      <c r="Y783" t="s">
        <v>37</v>
      </c>
      <c r="Z783">
        <v>-8059.1771186440674</v>
      </c>
      <c r="AA783" t="s">
        <v>722</v>
      </c>
      <c r="AB783" t="s">
        <v>38</v>
      </c>
      <c r="AC783">
        <v>11996</v>
      </c>
      <c r="AD783">
        <v>0</v>
      </c>
      <c r="AE783" t="s">
        <v>38</v>
      </c>
      <c r="AF783" t="s">
        <v>49</v>
      </c>
    </row>
    <row r="784" spans="1:32" x14ac:dyDescent="0.35">
      <c r="A784" t="s">
        <v>585</v>
      </c>
      <c r="B784" t="s">
        <v>586</v>
      </c>
      <c r="C784" t="s">
        <v>587</v>
      </c>
      <c r="D784" t="s">
        <v>50</v>
      </c>
      <c r="E784" t="s">
        <v>29</v>
      </c>
      <c r="F784">
        <v>2</v>
      </c>
      <c r="G784">
        <v>6</v>
      </c>
      <c r="H784">
        <v>4</v>
      </c>
      <c r="I784">
        <v>2023</v>
      </c>
      <c r="J784" t="s">
        <v>1890</v>
      </c>
      <c r="K784" t="s">
        <v>1004</v>
      </c>
      <c r="L784" t="s">
        <v>128</v>
      </c>
      <c r="M784" t="s">
        <v>129</v>
      </c>
      <c r="N784" t="s">
        <v>130</v>
      </c>
      <c r="O784" t="s">
        <v>33</v>
      </c>
      <c r="P784" t="s">
        <v>1005</v>
      </c>
      <c r="Q784" t="s">
        <v>1006</v>
      </c>
      <c r="R784">
        <v>-1</v>
      </c>
      <c r="S784">
        <v>-14995</v>
      </c>
      <c r="T784">
        <v>0</v>
      </c>
      <c r="U784">
        <v>1500</v>
      </c>
      <c r="V784">
        <v>-14995</v>
      </c>
      <c r="W784" t="s">
        <v>566</v>
      </c>
      <c r="X784" t="s">
        <v>53</v>
      </c>
      <c r="Y784" t="s">
        <v>37</v>
      </c>
      <c r="Z784">
        <v>-8059.1771186440674</v>
      </c>
      <c r="AA784" t="s">
        <v>722</v>
      </c>
      <c r="AB784" t="s">
        <v>38</v>
      </c>
      <c r="AC784">
        <v>0</v>
      </c>
      <c r="AD784">
        <v>0</v>
      </c>
      <c r="AE784" t="s">
        <v>38</v>
      </c>
      <c r="AF784" t="s">
        <v>49</v>
      </c>
    </row>
    <row r="785" spans="1:32" x14ac:dyDescent="0.35">
      <c r="A785" t="s">
        <v>575</v>
      </c>
      <c r="B785" t="s">
        <v>576</v>
      </c>
      <c r="C785" t="s">
        <v>577</v>
      </c>
      <c r="D785" t="s">
        <v>135</v>
      </c>
      <c r="E785" t="s">
        <v>29</v>
      </c>
      <c r="F785">
        <v>10</v>
      </c>
      <c r="G785">
        <v>22</v>
      </c>
      <c r="H785">
        <v>4</v>
      </c>
      <c r="I785">
        <v>2023</v>
      </c>
      <c r="J785" t="s">
        <v>1887</v>
      </c>
      <c r="K785" t="s">
        <v>907</v>
      </c>
      <c r="L785" t="s">
        <v>128</v>
      </c>
      <c r="M785" t="s">
        <v>408</v>
      </c>
      <c r="N785" t="s">
        <v>130</v>
      </c>
      <c r="O785" t="s">
        <v>136</v>
      </c>
      <c r="P785" t="s">
        <v>908</v>
      </c>
      <c r="Q785" t="s">
        <v>909</v>
      </c>
      <c r="R785">
        <v>-1</v>
      </c>
      <c r="S785">
        <v>-18495</v>
      </c>
      <c r="T785">
        <v>0</v>
      </c>
      <c r="U785">
        <v>0</v>
      </c>
      <c r="V785">
        <v>-18495</v>
      </c>
      <c r="W785" t="s">
        <v>566</v>
      </c>
      <c r="X785" t="s">
        <v>139</v>
      </c>
      <c r="Y785" t="s">
        <v>140</v>
      </c>
      <c r="Z785">
        <v>-11604.828813559323</v>
      </c>
      <c r="AA785" t="s">
        <v>667</v>
      </c>
      <c r="AB785" t="s">
        <v>38</v>
      </c>
      <c r="AC785">
        <v>11995</v>
      </c>
      <c r="AD785">
        <v>0</v>
      </c>
      <c r="AE785" t="s">
        <v>38</v>
      </c>
      <c r="AF785" t="s">
        <v>49</v>
      </c>
    </row>
    <row r="786" spans="1:32" x14ac:dyDescent="0.35">
      <c r="A786" t="s">
        <v>585</v>
      </c>
      <c r="B786" t="s">
        <v>586</v>
      </c>
      <c r="C786" t="s">
        <v>587</v>
      </c>
      <c r="D786" t="s">
        <v>44</v>
      </c>
      <c r="E786" t="s">
        <v>29</v>
      </c>
      <c r="F786">
        <v>4</v>
      </c>
      <c r="G786">
        <v>9</v>
      </c>
      <c r="H786">
        <v>4</v>
      </c>
      <c r="I786">
        <v>2023</v>
      </c>
      <c r="J786" t="s">
        <v>1878</v>
      </c>
      <c r="K786" t="s">
        <v>1793</v>
      </c>
      <c r="L786" t="s">
        <v>128</v>
      </c>
      <c r="M786" t="s">
        <v>270</v>
      </c>
      <c r="N786" t="s">
        <v>130</v>
      </c>
      <c r="O786" t="s">
        <v>33</v>
      </c>
      <c r="P786" t="s">
        <v>489</v>
      </c>
      <c r="Q786" t="s">
        <v>450</v>
      </c>
      <c r="R786">
        <v>-1</v>
      </c>
      <c r="S786">
        <v>-19995</v>
      </c>
      <c r="T786">
        <v>0</v>
      </c>
      <c r="U786">
        <v>0</v>
      </c>
      <c r="V786">
        <v>-19995</v>
      </c>
      <c r="W786" t="s">
        <v>566</v>
      </c>
      <c r="X786" t="s">
        <v>55</v>
      </c>
      <c r="Y786" t="s">
        <v>37</v>
      </c>
      <c r="Z786">
        <v>-10746.465254237288</v>
      </c>
      <c r="AA786" t="s">
        <v>724</v>
      </c>
      <c r="AB786" t="s">
        <v>38</v>
      </c>
      <c r="AC786">
        <v>0</v>
      </c>
      <c r="AD786">
        <v>0</v>
      </c>
      <c r="AE786" t="s">
        <v>38</v>
      </c>
      <c r="AF786" t="s">
        <v>49</v>
      </c>
    </row>
    <row r="787" spans="1:32" x14ac:dyDescent="0.35">
      <c r="A787" t="s">
        <v>113</v>
      </c>
      <c r="B787" t="s">
        <v>114</v>
      </c>
      <c r="C787" t="s">
        <v>115</v>
      </c>
      <c r="D787" t="s">
        <v>44</v>
      </c>
      <c r="E787" t="s">
        <v>29</v>
      </c>
      <c r="F787">
        <v>3</v>
      </c>
      <c r="G787">
        <v>16</v>
      </c>
      <c r="H787">
        <v>4</v>
      </c>
      <c r="I787">
        <v>2023</v>
      </c>
      <c r="J787" t="s">
        <v>1876</v>
      </c>
      <c r="K787" t="s">
        <v>839</v>
      </c>
      <c r="L787" t="s">
        <v>128</v>
      </c>
      <c r="M787" t="s">
        <v>408</v>
      </c>
      <c r="N787" t="s">
        <v>130</v>
      </c>
      <c r="O787" t="s">
        <v>33</v>
      </c>
      <c r="P787" t="s">
        <v>388</v>
      </c>
      <c r="Q787" t="s">
        <v>389</v>
      </c>
      <c r="R787">
        <v>-1</v>
      </c>
      <c r="S787">
        <v>-19995</v>
      </c>
      <c r="T787">
        <v>-3999</v>
      </c>
      <c r="U787">
        <v>0</v>
      </c>
      <c r="V787">
        <v>-15996</v>
      </c>
      <c r="W787" t="s">
        <v>35</v>
      </c>
      <c r="X787" t="s">
        <v>55</v>
      </c>
      <c r="Y787" t="s">
        <v>37</v>
      </c>
      <c r="Z787">
        <v>-8597.1722033898295</v>
      </c>
      <c r="AA787" t="s">
        <v>724</v>
      </c>
      <c r="AB787" t="s">
        <v>48</v>
      </c>
      <c r="AC787">
        <v>15996</v>
      </c>
      <c r="AD787">
        <v>0</v>
      </c>
      <c r="AE787" t="s">
        <v>48</v>
      </c>
      <c r="AF787" t="s">
        <v>49</v>
      </c>
    </row>
    <row r="788" spans="1:32" x14ac:dyDescent="0.35">
      <c r="A788" t="s">
        <v>704</v>
      </c>
      <c r="B788" t="s">
        <v>705</v>
      </c>
      <c r="C788" t="s">
        <v>706</v>
      </c>
      <c r="D788" t="s">
        <v>44</v>
      </c>
      <c r="E788" t="s">
        <v>29</v>
      </c>
      <c r="F788">
        <v>2</v>
      </c>
      <c r="G788">
        <v>9</v>
      </c>
      <c r="H788">
        <v>4</v>
      </c>
      <c r="I788">
        <v>2023</v>
      </c>
      <c r="J788" t="s">
        <v>1878</v>
      </c>
      <c r="K788" t="s">
        <v>723</v>
      </c>
      <c r="L788" t="s">
        <v>128</v>
      </c>
      <c r="M788" t="s">
        <v>270</v>
      </c>
      <c r="N788" t="s">
        <v>130</v>
      </c>
      <c r="O788" t="s">
        <v>33</v>
      </c>
      <c r="P788" t="s">
        <v>354</v>
      </c>
      <c r="Q788" t="s">
        <v>354</v>
      </c>
      <c r="R788">
        <v>-1</v>
      </c>
      <c r="S788">
        <v>-22995</v>
      </c>
      <c r="T788">
        <v>-11498</v>
      </c>
      <c r="U788">
        <v>448</v>
      </c>
      <c r="V788">
        <v>-11497</v>
      </c>
      <c r="W788" t="s">
        <v>566</v>
      </c>
      <c r="X788" t="s">
        <v>55</v>
      </c>
      <c r="Y788" t="s">
        <v>37</v>
      </c>
      <c r="Z788">
        <v>-6179.1503389830514</v>
      </c>
      <c r="AA788" t="s">
        <v>724</v>
      </c>
      <c r="AB788" t="s">
        <v>48</v>
      </c>
      <c r="AC788">
        <v>0</v>
      </c>
      <c r="AD788">
        <v>11497.5</v>
      </c>
      <c r="AE788" t="s">
        <v>48</v>
      </c>
      <c r="AF788" t="s">
        <v>49</v>
      </c>
    </row>
    <row r="789" spans="1:32" x14ac:dyDescent="0.35">
      <c r="A789" t="s">
        <v>575</v>
      </c>
      <c r="B789" t="s">
        <v>576</v>
      </c>
      <c r="C789" t="s">
        <v>577</v>
      </c>
      <c r="D789" t="s">
        <v>44</v>
      </c>
      <c r="E789" t="s">
        <v>29</v>
      </c>
      <c r="F789">
        <v>9</v>
      </c>
      <c r="G789">
        <v>18</v>
      </c>
      <c r="H789">
        <v>4</v>
      </c>
      <c r="I789">
        <v>2023</v>
      </c>
      <c r="J789" t="s">
        <v>1873</v>
      </c>
      <c r="K789" t="s">
        <v>740</v>
      </c>
      <c r="L789" t="s">
        <v>128</v>
      </c>
      <c r="M789" t="s">
        <v>408</v>
      </c>
      <c r="N789" t="s">
        <v>130</v>
      </c>
      <c r="O789" t="s">
        <v>33</v>
      </c>
      <c r="P789" t="s">
        <v>504</v>
      </c>
      <c r="Q789" t="s">
        <v>504</v>
      </c>
      <c r="R789">
        <v>-1</v>
      </c>
      <c r="S789">
        <v>-22995</v>
      </c>
      <c r="T789">
        <v>0</v>
      </c>
      <c r="U789">
        <v>2300</v>
      </c>
      <c r="V789">
        <v>-22995</v>
      </c>
      <c r="W789" t="s">
        <v>566</v>
      </c>
      <c r="X789" t="s">
        <v>55</v>
      </c>
      <c r="Y789" t="s">
        <v>37</v>
      </c>
      <c r="Z789">
        <v>-12358.83813559322</v>
      </c>
      <c r="AA789" t="s">
        <v>724</v>
      </c>
      <c r="AB789" t="s">
        <v>38</v>
      </c>
      <c r="AC789">
        <v>0</v>
      </c>
      <c r="AD789">
        <v>0</v>
      </c>
      <c r="AE789" t="s">
        <v>38</v>
      </c>
      <c r="AF789" t="s">
        <v>49</v>
      </c>
    </row>
    <row r="790" spans="1:32" x14ac:dyDescent="0.35">
      <c r="A790" t="s">
        <v>97</v>
      </c>
      <c r="B790" t="s">
        <v>98</v>
      </c>
      <c r="C790" t="s">
        <v>99</v>
      </c>
      <c r="D790" t="s">
        <v>135</v>
      </c>
      <c r="E790" t="s">
        <v>29</v>
      </c>
      <c r="F790">
        <v>1</v>
      </c>
      <c r="G790">
        <v>12</v>
      </c>
      <c r="H790">
        <v>4</v>
      </c>
      <c r="I790">
        <v>2023</v>
      </c>
      <c r="J790" t="s">
        <v>1884</v>
      </c>
      <c r="K790" t="s">
        <v>692</v>
      </c>
      <c r="L790" t="s">
        <v>128</v>
      </c>
      <c r="M790" t="s">
        <v>270</v>
      </c>
      <c r="N790" t="s">
        <v>130</v>
      </c>
      <c r="O790" t="s">
        <v>136</v>
      </c>
      <c r="P790" t="s">
        <v>341</v>
      </c>
      <c r="Q790" t="s">
        <v>341</v>
      </c>
      <c r="R790">
        <v>-1</v>
      </c>
      <c r="S790">
        <v>-23995</v>
      </c>
      <c r="T790">
        <v>-9598</v>
      </c>
      <c r="U790">
        <v>0</v>
      </c>
      <c r="V790">
        <v>-14397</v>
      </c>
      <c r="W790" t="s">
        <v>35</v>
      </c>
      <c r="X790" t="s">
        <v>139</v>
      </c>
      <c r="Y790" t="s">
        <v>140</v>
      </c>
      <c r="Z790">
        <v>-9033.5074576271181</v>
      </c>
      <c r="AA790" t="s">
        <v>667</v>
      </c>
      <c r="AB790" t="s">
        <v>48</v>
      </c>
      <c r="AC790">
        <v>0</v>
      </c>
      <c r="AD790">
        <v>14397</v>
      </c>
      <c r="AE790" t="s">
        <v>48</v>
      </c>
      <c r="AF790" t="s">
        <v>49</v>
      </c>
    </row>
    <row r="791" spans="1:32" x14ac:dyDescent="0.35">
      <c r="A791" t="s">
        <v>704</v>
      </c>
      <c r="B791" t="s">
        <v>705</v>
      </c>
      <c r="C791" t="s">
        <v>706</v>
      </c>
      <c r="D791" t="s">
        <v>135</v>
      </c>
      <c r="E791" t="s">
        <v>29</v>
      </c>
      <c r="F791">
        <v>5</v>
      </c>
      <c r="G791">
        <v>20</v>
      </c>
      <c r="H791">
        <v>4</v>
      </c>
      <c r="I791">
        <v>2023</v>
      </c>
      <c r="J791" t="s">
        <v>1881</v>
      </c>
      <c r="K791" t="s">
        <v>707</v>
      </c>
      <c r="L791" t="s">
        <v>128</v>
      </c>
      <c r="M791" t="s">
        <v>408</v>
      </c>
      <c r="N791" t="s">
        <v>130</v>
      </c>
      <c r="O791" t="s">
        <v>136</v>
      </c>
      <c r="P791" t="s">
        <v>341</v>
      </c>
      <c r="Q791" t="s">
        <v>341</v>
      </c>
      <c r="R791">
        <v>-1</v>
      </c>
      <c r="S791">
        <v>-23995</v>
      </c>
      <c r="T791">
        <v>-9598</v>
      </c>
      <c r="U791">
        <v>0</v>
      </c>
      <c r="V791">
        <v>-14397</v>
      </c>
      <c r="W791" t="s">
        <v>566</v>
      </c>
      <c r="X791" t="s">
        <v>139</v>
      </c>
      <c r="Y791" t="s">
        <v>140</v>
      </c>
      <c r="Z791">
        <v>-9033.5074576271181</v>
      </c>
      <c r="AA791" t="s">
        <v>667</v>
      </c>
      <c r="AB791" t="s">
        <v>48</v>
      </c>
      <c r="AC791">
        <v>0</v>
      </c>
      <c r="AD791">
        <v>0</v>
      </c>
      <c r="AE791" t="s">
        <v>48</v>
      </c>
      <c r="AF791" t="s">
        <v>49</v>
      </c>
    </row>
    <row r="792" spans="1:32" x14ac:dyDescent="0.35">
      <c r="A792" t="s">
        <v>561</v>
      </c>
      <c r="B792" t="s">
        <v>562</v>
      </c>
      <c r="C792" t="s">
        <v>563</v>
      </c>
      <c r="D792" t="s">
        <v>615</v>
      </c>
      <c r="E792" t="s">
        <v>29</v>
      </c>
      <c r="F792">
        <v>4</v>
      </c>
      <c r="G792">
        <v>18</v>
      </c>
      <c r="H792">
        <v>4</v>
      </c>
      <c r="I792">
        <v>2023</v>
      </c>
      <c r="J792" t="s">
        <v>1873</v>
      </c>
      <c r="K792" t="s">
        <v>665</v>
      </c>
      <c r="L792" t="s">
        <v>128</v>
      </c>
      <c r="M792" t="s">
        <v>408</v>
      </c>
      <c r="N792" t="s">
        <v>130</v>
      </c>
      <c r="O792" t="s">
        <v>136</v>
      </c>
      <c r="P792" t="s">
        <v>657</v>
      </c>
      <c r="Q792" t="s">
        <v>657</v>
      </c>
      <c r="R792">
        <v>-1</v>
      </c>
      <c r="S792">
        <v>-25995</v>
      </c>
      <c r="T792">
        <v>0</v>
      </c>
      <c r="U792">
        <v>0</v>
      </c>
      <c r="V792">
        <v>-25995</v>
      </c>
      <c r="W792" t="s">
        <v>566</v>
      </c>
      <c r="X792" t="s">
        <v>618</v>
      </c>
      <c r="Y792" t="s">
        <v>140</v>
      </c>
      <c r="Z792">
        <v>-16310.761016949151</v>
      </c>
      <c r="AA792" t="s">
        <v>619</v>
      </c>
      <c r="AB792" t="s">
        <v>38</v>
      </c>
      <c r="AC792">
        <v>0</v>
      </c>
      <c r="AD792">
        <v>0</v>
      </c>
      <c r="AE792" t="s">
        <v>38</v>
      </c>
      <c r="AF792" t="s">
        <v>49</v>
      </c>
    </row>
    <row r="793" spans="1:32" x14ac:dyDescent="0.35">
      <c r="A793" t="s">
        <v>568</v>
      </c>
      <c r="B793" t="s">
        <v>569</v>
      </c>
      <c r="C793" t="s">
        <v>570</v>
      </c>
      <c r="D793" t="s">
        <v>28</v>
      </c>
      <c r="E793" t="s">
        <v>29</v>
      </c>
      <c r="F793">
        <v>3</v>
      </c>
      <c r="G793">
        <v>23</v>
      </c>
      <c r="H793">
        <v>4</v>
      </c>
      <c r="I793">
        <v>2023</v>
      </c>
      <c r="J793" t="s">
        <v>1874</v>
      </c>
      <c r="K793" t="s">
        <v>637</v>
      </c>
      <c r="L793" t="s">
        <v>128</v>
      </c>
      <c r="M793" t="s">
        <v>515</v>
      </c>
      <c r="N793" t="s">
        <v>130</v>
      </c>
      <c r="O793" t="s">
        <v>33</v>
      </c>
      <c r="P793" t="s">
        <v>277</v>
      </c>
      <c r="Q793" t="s">
        <v>278</v>
      </c>
      <c r="R793">
        <v>-1</v>
      </c>
      <c r="S793">
        <v>-27995</v>
      </c>
      <c r="T793">
        <v>-8398</v>
      </c>
      <c r="U793">
        <v>0</v>
      </c>
      <c r="V793">
        <v>-19597</v>
      </c>
      <c r="W793" t="s">
        <v>566</v>
      </c>
      <c r="X793" t="s">
        <v>36</v>
      </c>
      <c r="Y793" t="s">
        <v>37</v>
      </c>
      <c r="Z793">
        <v>-10532.557118644068</v>
      </c>
      <c r="AA793" t="s">
        <v>567</v>
      </c>
      <c r="AB793" t="s">
        <v>48</v>
      </c>
      <c r="AC793">
        <v>0</v>
      </c>
      <c r="AD793">
        <v>0</v>
      </c>
      <c r="AE793" t="s">
        <v>48</v>
      </c>
      <c r="AF793" t="s">
        <v>49</v>
      </c>
    </row>
    <row r="794" spans="1:32" x14ac:dyDescent="0.35">
      <c r="A794" t="s">
        <v>575</v>
      </c>
      <c r="B794" t="s">
        <v>576</v>
      </c>
      <c r="C794" t="s">
        <v>577</v>
      </c>
      <c r="D794" t="s">
        <v>28</v>
      </c>
      <c r="E794" t="s">
        <v>29</v>
      </c>
      <c r="F794">
        <v>6</v>
      </c>
      <c r="G794">
        <v>14</v>
      </c>
      <c r="H794">
        <v>4</v>
      </c>
      <c r="I794">
        <v>2023</v>
      </c>
      <c r="J794" t="s">
        <v>1872</v>
      </c>
      <c r="K794" t="s">
        <v>601</v>
      </c>
      <c r="L794" t="s">
        <v>128</v>
      </c>
      <c r="M794" t="s">
        <v>270</v>
      </c>
      <c r="N794" t="s">
        <v>130</v>
      </c>
      <c r="O794" t="s">
        <v>33</v>
      </c>
      <c r="P794" t="s">
        <v>600</v>
      </c>
      <c r="Q794" t="s">
        <v>600</v>
      </c>
      <c r="R794">
        <v>-1</v>
      </c>
      <c r="S794">
        <v>-33495</v>
      </c>
      <c r="T794">
        <v>-13398</v>
      </c>
      <c r="U794">
        <v>0</v>
      </c>
      <c r="V794">
        <v>-20097</v>
      </c>
      <c r="W794" t="s">
        <v>566</v>
      </c>
      <c r="X794" t="s">
        <v>36</v>
      </c>
      <c r="Y794" t="s">
        <v>37</v>
      </c>
      <c r="Z794">
        <v>-10801.285932203391</v>
      </c>
      <c r="AA794" t="s">
        <v>567</v>
      </c>
      <c r="AB794" t="s">
        <v>48</v>
      </c>
      <c r="AC794">
        <v>0</v>
      </c>
      <c r="AD794">
        <v>0</v>
      </c>
      <c r="AE794" t="s">
        <v>48</v>
      </c>
      <c r="AF794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cols>
    <col min="1" max="1" width="11.36328125" bestFit="1" customWidth="1"/>
  </cols>
  <sheetData>
    <row r="1" spans="1:2" x14ac:dyDescent="0.35">
      <c r="A1" t="s">
        <v>1916</v>
      </c>
      <c r="B1" t="s">
        <v>1917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4"/>
  <sheetViews>
    <sheetView workbookViewId="0">
      <selection activeCell="A11" sqref="A11"/>
    </sheetView>
  </sheetViews>
  <sheetFormatPr defaultRowHeight="14.5" x14ac:dyDescent="0.35"/>
  <cols>
    <col min="1" max="1" width="14.54296875" bestFit="1" customWidth="1"/>
    <col min="10" max="10" width="14.54296875" bestFit="1" customWidth="1"/>
    <col min="11" max="11" width="9.36328125" bestFit="1" customWidth="1"/>
  </cols>
  <sheetData>
    <row r="1" spans="1:11" x14ac:dyDescent="0.35">
      <c r="A1" s="1" t="s">
        <v>559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J1" s="1" t="s">
        <v>559</v>
      </c>
      <c r="K1" t="s">
        <v>0</v>
      </c>
    </row>
    <row r="2" spans="1:11" x14ac:dyDescent="0.35">
      <c r="A2" t="s">
        <v>564</v>
      </c>
      <c r="B2" t="str">
        <f>VLOOKUP($A2,Raw_Data!$K:$AD,MATCH(Vlookup_Match!B$1,Raw_Data!$K$1:$AD$1,0),0)</f>
        <v>P4</v>
      </c>
      <c r="C2" t="str">
        <f>VLOOKUP($A2,Raw_Data!$K:$AD,MATCH(Vlookup_Match!C$1,Raw_Data!$K$1:$AD$1,0),0)</f>
        <v>P4W3</v>
      </c>
      <c r="D2" t="str">
        <f>VLOOKUP($A2,Raw_Data!$K:$AD,MATCH(Vlookup_Match!D$1,Raw_Data!$K$1:$AD$1,0),0)</f>
        <v>Q2</v>
      </c>
      <c r="E2" t="str">
        <f>VLOOKUP($A2,Raw_Data!$K:$AD,MATCH(Vlookup_Match!E$1,Raw_Data!$K$1:$AD$1,0),0)</f>
        <v>WATCH</v>
      </c>
      <c r="F2" t="str">
        <f>VLOOKUP($A2,Raw_Data!$K:$AD,MATCH(Vlookup_Match!F$1,Raw_Data!$K$1:$AD$1,0),0)</f>
        <v>AR60045</v>
      </c>
      <c r="G2" t="str">
        <f>VLOOKUP($A2,Raw_Data!$K:$AD,MATCH(Vlookup_Match!G$1,Raw_Data!$K$1:$AD$1,0),0)</f>
        <v>AR60045</v>
      </c>
      <c r="J2" t="s">
        <v>564</v>
      </c>
      <c r="K2" t="s">
        <v>1915</v>
      </c>
    </row>
    <row r="3" spans="1:11" x14ac:dyDescent="0.35">
      <c r="A3" t="s">
        <v>571</v>
      </c>
      <c r="B3" t="str">
        <f>VLOOKUP($A3,Raw_Data!$K:$AD,MATCH(Vlookup_Match!B$1,Raw_Data!$K$1:$AD$1,0),0)</f>
        <v>P4</v>
      </c>
      <c r="C3" t="str">
        <f>VLOOKUP($A3,Raw_Data!$K:$AD,MATCH(Vlookup_Match!C$1,Raw_Data!$K$1:$AD$1,0),0)</f>
        <v>P4W2</v>
      </c>
      <c r="D3" t="str">
        <f>VLOOKUP($A3,Raw_Data!$K:$AD,MATCH(Vlookup_Match!D$1,Raw_Data!$K$1:$AD$1,0),0)</f>
        <v>Q2</v>
      </c>
      <c r="E3" t="str">
        <f>VLOOKUP($A3,Raw_Data!$K:$AD,MATCH(Vlookup_Match!E$1,Raw_Data!$K$1:$AD$1,0),0)</f>
        <v>WATCH</v>
      </c>
      <c r="F3" t="str">
        <f>VLOOKUP($A3,Raw_Data!$K:$AD,MATCH(Vlookup_Match!F$1,Raw_Data!$K$1:$AD$1,0),0)</f>
        <v>AR70002I</v>
      </c>
      <c r="G3" t="str">
        <f>VLOOKUP($A3,Raw_Data!$K:$AD,MATCH(Vlookup_Match!G$1,Raw_Data!$K$1:$AD$1,0),0)</f>
        <v>AR70002</v>
      </c>
      <c r="J3" t="s">
        <v>571</v>
      </c>
    </row>
    <row r="4" spans="1:11" x14ac:dyDescent="0.35">
      <c r="A4" t="s">
        <v>574</v>
      </c>
      <c r="B4" t="str">
        <f>VLOOKUP($A4,Raw_Data!$K:$AD,MATCH(Vlookup_Match!B$1,Raw_Data!$K$1:$AD$1,0),0)</f>
        <v>P4</v>
      </c>
      <c r="C4" t="str">
        <f>VLOOKUP($A4,Raw_Data!$K:$AD,MATCH(Vlookup_Match!C$1,Raw_Data!$K$1:$AD$1,0),0)</f>
        <v>P4W3</v>
      </c>
      <c r="D4" t="str">
        <f>VLOOKUP($A4,Raw_Data!$K:$AD,MATCH(Vlookup_Match!D$1,Raw_Data!$K$1:$AD$1,0),0)</f>
        <v>Q2</v>
      </c>
      <c r="E4" t="str">
        <f>VLOOKUP($A4,Raw_Data!$K:$AD,MATCH(Vlookup_Match!E$1,Raw_Data!$K$1:$AD$1,0),0)</f>
        <v>WATCH</v>
      </c>
      <c r="F4" t="str">
        <f>VLOOKUP($A4,Raw_Data!$K:$AD,MATCH(Vlookup_Match!F$1,Raw_Data!$K$1:$AD$1,0),0)</f>
        <v>AR60019</v>
      </c>
      <c r="G4" t="str">
        <f>VLOOKUP($A4,Raw_Data!$K:$AD,MATCH(Vlookup_Match!G$1,Raw_Data!$K$1:$AD$1,0),0)</f>
        <v>AR60019</v>
      </c>
      <c r="J4" t="s">
        <v>574</v>
      </c>
    </row>
    <row r="5" spans="1:11" x14ac:dyDescent="0.35">
      <c r="A5" t="s">
        <v>578</v>
      </c>
      <c r="B5" t="str">
        <f>VLOOKUP($A5,Raw_Data!$K:$AD,MATCH(Vlookup_Match!B$1,Raw_Data!$K$1:$AD$1,0),0)</f>
        <v>P4</v>
      </c>
      <c r="C5" t="str">
        <f>VLOOKUP($A5,Raw_Data!$K:$AD,MATCH(Vlookup_Match!C$1,Raw_Data!$K$1:$AD$1,0),0)</f>
        <v>P4W3</v>
      </c>
      <c r="D5" t="str">
        <f>VLOOKUP($A5,Raw_Data!$K:$AD,MATCH(Vlookup_Match!D$1,Raw_Data!$K$1:$AD$1,0),0)</f>
        <v>Q2</v>
      </c>
      <c r="E5" t="str">
        <f>VLOOKUP($A5,Raw_Data!$K:$AD,MATCH(Vlookup_Match!E$1,Raw_Data!$K$1:$AD$1,0),0)</f>
        <v>WATCH</v>
      </c>
      <c r="F5" t="str">
        <f>VLOOKUP($A5,Raw_Data!$K:$AD,MATCH(Vlookup_Match!F$1,Raw_Data!$K$1:$AD$1,0),0)</f>
        <v>AR60063</v>
      </c>
      <c r="G5" t="str">
        <f>VLOOKUP($A5,Raw_Data!$K:$AD,MATCH(Vlookup_Match!G$1,Raw_Data!$K$1:$AD$1,0),0)</f>
        <v>AR60063</v>
      </c>
      <c r="J5" t="s">
        <v>578</v>
      </c>
    </row>
    <row r="6" spans="1:11" x14ac:dyDescent="0.35">
      <c r="A6" t="s">
        <v>580</v>
      </c>
      <c r="B6" t="str">
        <f>VLOOKUP($A6,Raw_Data!$K:$AD,MATCH(Vlookup_Match!B$1,Raw_Data!$K$1:$AD$1,0),0)</f>
        <v>P4</v>
      </c>
      <c r="C6" t="str">
        <f>VLOOKUP($A6,Raw_Data!$K:$AD,MATCH(Vlookup_Match!C$1,Raw_Data!$K$1:$AD$1,0),0)</f>
        <v>P4W4</v>
      </c>
      <c r="D6" t="str">
        <f>VLOOKUP($A6,Raw_Data!$K:$AD,MATCH(Vlookup_Match!D$1,Raw_Data!$K$1:$AD$1,0),0)</f>
        <v>Q2</v>
      </c>
      <c r="E6" t="str">
        <f>VLOOKUP($A6,Raw_Data!$K:$AD,MATCH(Vlookup_Match!E$1,Raw_Data!$K$1:$AD$1,0),0)</f>
        <v>WATCH</v>
      </c>
      <c r="F6" t="str">
        <f>VLOOKUP($A6,Raw_Data!$K:$AD,MATCH(Vlookup_Match!F$1,Raw_Data!$K$1:$AD$1,0),0)</f>
        <v>AR60056</v>
      </c>
      <c r="G6" t="str">
        <f>VLOOKUP($A6,Raw_Data!$K:$AD,MATCH(Vlookup_Match!G$1,Raw_Data!$K$1:$AD$1,0),0)</f>
        <v>AR60056</v>
      </c>
      <c r="J6" t="s">
        <v>580</v>
      </c>
    </row>
    <row r="7" spans="1:11" x14ac:dyDescent="0.35">
      <c r="A7" t="s">
        <v>583</v>
      </c>
      <c r="B7" t="str">
        <f>VLOOKUP($A7,Raw_Data!$K:$AD,MATCH(Vlookup_Match!B$1,Raw_Data!$K$1:$AD$1,0),0)</f>
        <v>P4</v>
      </c>
      <c r="C7" t="str">
        <f>VLOOKUP($A7,Raw_Data!$K:$AD,MATCH(Vlookup_Match!C$1,Raw_Data!$K$1:$AD$1,0),0)</f>
        <v>P4W2</v>
      </c>
      <c r="D7" t="str">
        <f>VLOOKUP($A7,Raw_Data!$K:$AD,MATCH(Vlookup_Match!D$1,Raw_Data!$K$1:$AD$1,0),0)</f>
        <v>Q2</v>
      </c>
      <c r="E7" t="str">
        <f>VLOOKUP($A7,Raw_Data!$K:$AD,MATCH(Vlookup_Match!E$1,Raw_Data!$K$1:$AD$1,0),0)</f>
        <v>WATCH</v>
      </c>
      <c r="F7" t="str">
        <f>VLOOKUP($A7,Raw_Data!$K:$AD,MATCH(Vlookup_Match!F$1,Raw_Data!$K$1:$AD$1,0),0)</f>
        <v>AR60067</v>
      </c>
      <c r="G7" t="str">
        <f>VLOOKUP($A7,Raw_Data!$K:$AD,MATCH(Vlookup_Match!G$1,Raw_Data!$K$1:$AD$1,0),0)</f>
        <v>AR60067</v>
      </c>
      <c r="J7" t="s">
        <v>583</v>
      </c>
    </row>
    <row r="8" spans="1:11" x14ac:dyDescent="0.35">
      <c r="A8" t="s">
        <v>588</v>
      </c>
      <c r="B8" t="str">
        <f>VLOOKUP($A8,Raw_Data!$K:$AD,MATCH(Vlookup_Match!B$1,Raw_Data!$K$1:$AD$1,0),0)</f>
        <v>P4</v>
      </c>
      <c r="C8" t="str">
        <f>VLOOKUP($A8,Raw_Data!$K:$AD,MATCH(Vlookup_Match!C$1,Raw_Data!$K$1:$AD$1,0),0)</f>
        <v>P4W3</v>
      </c>
      <c r="D8" t="str">
        <f>VLOOKUP($A8,Raw_Data!$K:$AD,MATCH(Vlookup_Match!D$1,Raw_Data!$K$1:$AD$1,0),0)</f>
        <v>Q2</v>
      </c>
      <c r="E8" t="str">
        <f>VLOOKUP($A8,Raw_Data!$K:$AD,MATCH(Vlookup_Match!E$1,Raw_Data!$K$1:$AD$1,0),0)</f>
        <v>WATCH</v>
      </c>
      <c r="F8" t="str">
        <f>VLOOKUP($A8,Raw_Data!$K:$AD,MATCH(Vlookup_Match!F$1,Raw_Data!$K$1:$AD$1,0),0)</f>
        <v>DZ7468I</v>
      </c>
      <c r="G8" t="str">
        <f>VLOOKUP($A8,Raw_Data!$K:$AD,MATCH(Vlookup_Match!G$1,Raw_Data!$K$1:$AD$1,0),0)</f>
        <v>DZ7468</v>
      </c>
      <c r="J8" t="s">
        <v>588</v>
      </c>
    </row>
    <row r="9" spans="1:11" x14ac:dyDescent="0.35">
      <c r="A9" t="s">
        <v>592</v>
      </c>
      <c r="B9" t="str">
        <f>VLOOKUP($A9,Raw_Data!$K:$AD,MATCH(Vlookup_Match!B$1,Raw_Data!$K$1:$AD$1,0),0)</f>
        <v>P4</v>
      </c>
      <c r="C9" t="str">
        <f>VLOOKUP($A9,Raw_Data!$K:$AD,MATCH(Vlookup_Match!C$1,Raw_Data!$K$1:$AD$1,0),0)</f>
        <v>P4W3</v>
      </c>
      <c r="D9" t="str">
        <f>VLOOKUP($A9,Raw_Data!$K:$AD,MATCH(Vlookup_Match!D$1,Raw_Data!$K$1:$AD$1,0),0)</f>
        <v>Q2</v>
      </c>
      <c r="E9" t="str">
        <f>VLOOKUP($A9,Raw_Data!$K:$AD,MATCH(Vlookup_Match!E$1,Raw_Data!$K$1:$AD$1,0),0)</f>
        <v>WATCH</v>
      </c>
      <c r="F9" t="str">
        <f>VLOOKUP($A9,Raw_Data!$K:$AD,MATCH(Vlookup_Match!F$1,Raw_Data!$K$1:$AD$1,0),0)</f>
        <v>DZ7472</v>
      </c>
      <c r="G9" t="str">
        <f>VLOOKUP($A9,Raw_Data!$K:$AD,MATCH(Vlookup_Match!G$1,Raw_Data!$K$1:$AD$1,0),0)</f>
        <v>DZ7472</v>
      </c>
      <c r="J9" t="s">
        <v>592</v>
      </c>
    </row>
    <row r="10" spans="1:11" x14ac:dyDescent="0.35">
      <c r="A10" t="s">
        <v>594</v>
      </c>
      <c r="B10" t="str">
        <f>VLOOKUP($A10,Raw_Data!$K:$AD,MATCH(Vlookup_Match!B$1,Raw_Data!$K$1:$AD$1,0),0)</f>
        <v>P4</v>
      </c>
      <c r="C10" t="str">
        <f>VLOOKUP($A10,Raw_Data!$K:$AD,MATCH(Vlookup_Match!C$1,Raw_Data!$K$1:$AD$1,0),0)</f>
        <v>P4W2</v>
      </c>
      <c r="D10" t="str">
        <f>VLOOKUP($A10,Raw_Data!$K:$AD,MATCH(Vlookup_Match!D$1,Raw_Data!$K$1:$AD$1,0),0)</f>
        <v>Q2</v>
      </c>
      <c r="E10" t="str">
        <f>VLOOKUP($A10,Raw_Data!$K:$AD,MATCH(Vlookup_Match!E$1,Raw_Data!$K$1:$AD$1,0),0)</f>
        <v>WATCH</v>
      </c>
      <c r="F10" t="str">
        <f>VLOOKUP($A10,Raw_Data!$K:$AD,MATCH(Vlookup_Match!F$1,Raw_Data!$K$1:$AD$1,0),0)</f>
        <v>DZ7460I</v>
      </c>
      <c r="G10" t="str">
        <f>VLOOKUP($A10,Raw_Data!$K:$AD,MATCH(Vlookup_Match!G$1,Raw_Data!$K$1:$AD$1,0),0)</f>
        <v>DZ7460</v>
      </c>
      <c r="J10" t="s">
        <v>594</v>
      </c>
    </row>
    <row r="11" spans="1:11" x14ac:dyDescent="0.35">
      <c r="A11" t="s">
        <v>597</v>
      </c>
      <c r="B11" t="e">
        <f>VLOOKUP($A11,Raw_Data!$K:$AD,MATCH(Vlookup_Match!B$1,Raw_Data!$K$1:$AD$1,0),0)</f>
        <v>#N/A</v>
      </c>
      <c r="C11" t="e">
        <f>VLOOKUP($A11,Raw_Data!$K:$AD,MATCH(Vlookup_Match!C$1,Raw_Data!$K$1:$AD$1,0),0)</f>
        <v>#N/A</v>
      </c>
      <c r="D11" t="e">
        <f>VLOOKUP($A11,Raw_Data!$K:$AD,MATCH(Vlookup_Match!D$1,Raw_Data!$K$1:$AD$1,0),0)</f>
        <v>#N/A</v>
      </c>
      <c r="E11" t="e">
        <f>VLOOKUP($A11,Raw_Data!$K:$AD,MATCH(Vlookup_Match!E$1,Raw_Data!$K$1:$AD$1,0),0)</f>
        <v>#N/A</v>
      </c>
      <c r="F11" t="e">
        <f>VLOOKUP($A11,Raw_Data!$K:$AD,MATCH(Vlookup_Match!F$1,Raw_Data!$K$1:$AD$1,0),0)</f>
        <v>#N/A</v>
      </c>
      <c r="G11" t="e">
        <f>VLOOKUP($A11,Raw_Data!$K:$AD,MATCH(Vlookup_Match!G$1,Raw_Data!$K$1:$AD$1,0),0)</f>
        <v>#N/A</v>
      </c>
      <c r="J11" t="s">
        <v>597</v>
      </c>
    </row>
    <row r="12" spans="1:11" x14ac:dyDescent="0.35">
      <c r="A12" t="s">
        <v>599</v>
      </c>
      <c r="B12" t="str">
        <f>VLOOKUP($A12,Raw_Data!$K:$AD,MATCH(Vlookup_Match!B$1,Raw_Data!$K$1:$AD$1,0),0)</f>
        <v>P4</v>
      </c>
      <c r="C12" t="str">
        <f>VLOOKUP($A12,Raw_Data!$K:$AD,MATCH(Vlookup_Match!C$1,Raw_Data!$K$1:$AD$1,0),0)</f>
        <v>P4W1</v>
      </c>
      <c r="D12" t="str">
        <f>VLOOKUP($A12,Raw_Data!$K:$AD,MATCH(Vlookup_Match!D$1,Raw_Data!$K$1:$AD$1,0),0)</f>
        <v>Q2</v>
      </c>
      <c r="E12" t="str">
        <f>VLOOKUP($A12,Raw_Data!$K:$AD,MATCH(Vlookup_Match!E$1,Raw_Data!$K$1:$AD$1,0),0)</f>
        <v>WATCH</v>
      </c>
      <c r="F12" t="str">
        <f>VLOOKUP($A12,Raw_Data!$K:$AD,MATCH(Vlookup_Match!F$1,Raw_Data!$K$1:$AD$1,0),0)</f>
        <v>AR60039</v>
      </c>
      <c r="G12" t="str">
        <f>VLOOKUP($A12,Raw_Data!$K:$AD,MATCH(Vlookup_Match!G$1,Raw_Data!$K$1:$AD$1,0),0)</f>
        <v>AR60039</v>
      </c>
      <c r="J12" t="s">
        <v>599</v>
      </c>
    </row>
    <row r="13" spans="1:11" x14ac:dyDescent="0.35">
      <c r="A13" t="s">
        <v>601</v>
      </c>
      <c r="B13" t="str">
        <f>VLOOKUP($A13,Raw_Data!$K:$AD,MATCH(Vlookup_Match!B$1,Raw_Data!$K$1:$AD$1,0),0)</f>
        <v>P4</v>
      </c>
      <c r="C13" t="str">
        <f>VLOOKUP($A13,Raw_Data!$K:$AD,MATCH(Vlookup_Match!C$1,Raw_Data!$K$1:$AD$1,0),0)</f>
        <v>P4W2</v>
      </c>
      <c r="D13" t="str">
        <f>VLOOKUP($A13,Raw_Data!$K:$AD,MATCH(Vlookup_Match!D$1,Raw_Data!$K$1:$AD$1,0),0)</f>
        <v>Q2</v>
      </c>
      <c r="E13" t="str">
        <f>VLOOKUP($A13,Raw_Data!$K:$AD,MATCH(Vlookup_Match!E$1,Raw_Data!$K$1:$AD$1,0),0)</f>
        <v>WATCH</v>
      </c>
      <c r="F13" t="str">
        <f>VLOOKUP($A13,Raw_Data!$K:$AD,MATCH(Vlookup_Match!F$1,Raw_Data!$K$1:$AD$1,0),0)</f>
        <v>AR60039</v>
      </c>
      <c r="G13" t="str">
        <f>VLOOKUP($A13,Raw_Data!$K:$AD,MATCH(Vlookup_Match!G$1,Raw_Data!$K$1:$AD$1,0),0)</f>
        <v>AR60039</v>
      </c>
      <c r="J13" t="s">
        <v>601</v>
      </c>
    </row>
    <row r="14" spans="1:11" x14ac:dyDescent="0.35">
      <c r="A14" t="s">
        <v>602</v>
      </c>
      <c r="B14" t="str">
        <f>VLOOKUP($A14,Raw_Data!$K:$AD,MATCH(Vlookup_Match!B$1,Raw_Data!$K$1:$AD$1,0),0)</f>
        <v>P4</v>
      </c>
      <c r="C14" t="str">
        <f>VLOOKUP($A14,Raw_Data!$K:$AD,MATCH(Vlookup_Match!C$1,Raw_Data!$K$1:$AD$1,0),0)</f>
        <v>P4W2</v>
      </c>
      <c r="D14" t="str">
        <f>VLOOKUP($A14,Raw_Data!$K:$AD,MATCH(Vlookup_Match!D$1,Raw_Data!$K$1:$AD$1,0),0)</f>
        <v>Q2</v>
      </c>
      <c r="E14" t="str">
        <f>VLOOKUP($A14,Raw_Data!$K:$AD,MATCH(Vlookup_Match!E$1,Raw_Data!$K$1:$AD$1,0),0)</f>
        <v>WATCH</v>
      </c>
      <c r="F14" t="str">
        <f>VLOOKUP($A14,Raw_Data!$K:$AD,MATCH(Vlookup_Match!F$1,Raw_Data!$K$1:$AD$1,0),0)</f>
        <v>AR60042</v>
      </c>
      <c r="G14" t="str">
        <f>VLOOKUP($A14,Raw_Data!$K:$AD,MATCH(Vlookup_Match!G$1,Raw_Data!$K$1:$AD$1,0),0)</f>
        <v>AR60042</v>
      </c>
      <c r="J14" t="s">
        <v>602</v>
      </c>
    </row>
    <row r="15" spans="1:11" x14ac:dyDescent="0.35">
      <c r="A15" t="s">
        <v>601</v>
      </c>
      <c r="B15" t="str">
        <f>VLOOKUP($A15,Raw_Data!$K:$AD,MATCH(Vlookup_Match!B$1,Raw_Data!$K$1:$AD$1,0),0)</f>
        <v>P4</v>
      </c>
      <c r="C15" t="str">
        <f>VLOOKUP($A15,Raw_Data!$K:$AD,MATCH(Vlookup_Match!C$1,Raw_Data!$K$1:$AD$1,0),0)</f>
        <v>P4W2</v>
      </c>
      <c r="D15" t="str">
        <f>VLOOKUP($A15,Raw_Data!$K:$AD,MATCH(Vlookup_Match!D$1,Raw_Data!$K$1:$AD$1,0),0)</f>
        <v>Q2</v>
      </c>
      <c r="E15" t="str">
        <f>VLOOKUP($A15,Raw_Data!$K:$AD,MATCH(Vlookup_Match!E$1,Raw_Data!$K$1:$AD$1,0),0)</f>
        <v>WATCH</v>
      </c>
      <c r="F15" t="str">
        <f>VLOOKUP($A15,Raw_Data!$K:$AD,MATCH(Vlookup_Match!F$1,Raw_Data!$K$1:$AD$1,0),0)</f>
        <v>AR60039</v>
      </c>
      <c r="G15" t="str">
        <f>VLOOKUP($A15,Raw_Data!$K:$AD,MATCH(Vlookup_Match!G$1,Raw_Data!$K$1:$AD$1,0),0)</f>
        <v>AR60039</v>
      </c>
      <c r="J15" t="s">
        <v>601</v>
      </c>
    </row>
    <row r="16" spans="1:11" x14ac:dyDescent="0.35">
      <c r="A16" t="s">
        <v>604</v>
      </c>
      <c r="B16" t="str">
        <f>VLOOKUP($A16,Raw_Data!$K:$AD,MATCH(Vlookup_Match!B$1,Raw_Data!$K$1:$AD$1,0),0)</f>
        <v>P4</v>
      </c>
      <c r="C16" t="str">
        <f>VLOOKUP($A16,Raw_Data!$K:$AD,MATCH(Vlookup_Match!C$1,Raw_Data!$K$1:$AD$1,0),0)</f>
        <v>P4W4</v>
      </c>
      <c r="D16" t="str">
        <f>VLOOKUP($A16,Raw_Data!$K:$AD,MATCH(Vlookup_Match!D$1,Raw_Data!$K$1:$AD$1,0),0)</f>
        <v>Q2</v>
      </c>
      <c r="E16" t="str">
        <f>VLOOKUP($A16,Raw_Data!$K:$AD,MATCH(Vlookup_Match!E$1,Raw_Data!$K$1:$AD$1,0),0)</f>
        <v>WATCH</v>
      </c>
      <c r="F16" t="str">
        <f>VLOOKUP($A16,Raw_Data!$K:$AD,MATCH(Vlookup_Match!F$1,Raw_Data!$K$1:$AD$1,0),0)</f>
        <v>AR60008T</v>
      </c>
      <c r="G16" t="str">
        <f>VLOOKUP($A16,Raw_Data!$K:$AD,MATCH(Vlookup_Match!G$1,Raw_Data!$K$1:$AD$1,0),0)</f>
        <v>AR60008</v>
      </c>
      <c r="J16" t="s">
        <v>604</v>
      </c>
    </row>
    <row r="17" spans="1:10" x14ac:dyDescent="0.35">
      <c r="A17" t="s">
        <v>607</v>
      </c>
      <c r="B17" t="str">
        <f>VLOOKUP($A17,Raw_Data!$K:$AD,MATCH(Vlookup_Match!B$1,Raw_Data!$K$1:$AD$1,0),0)</f>
        <v>P4</v>
      </c>
      <c r="C17" t="str">
        <f>VLOOKUP($A17,Raw_Data!$K:$AD,MATCH(Vlookup_Match!C$1,Raw_Data!$K$1:$AD$1,0),0)</f>
        <v>P4W3</v>
      </c>
      <c r="D17" t="str">
        <f>VLOOKUP($A17,Raw_Data!$K:$AD,MATCH(Vlookup_Match!D$1,Raw_Data!$K$1:$AD$1,0),0)</f>
        <v>Q2</v>
      </c>
      <c r="E17" t="str">
        <f>VLOOKUP($A17,Raw_Data!$K:$AD,MATCH(Vlookup_Match!E$1,Raw_Data!$K$1:$AD$1,0),0)</f>
        <v>WATCH</v>
      </c>
      <c r="F17" t="str">
        <f>VLOOKUP($A17,Raw_Data!$K:$AD,MATCH(Vlookup_Match!F$1,Raw_Data!$K$1:$AD$1,0),0)</f>
        <v>AR11446IT</v>
      </c>
      <c r="G17" t="str">
        <f>VLOOKUP($A17,Raw_Data!$K:$AD,MATCH(Vlookup_Match!G$1,Raw_Data!$K$1:$AD$1,0),0)</f>
        <v>AR11446</v>
      </c>
      <c r="J17" t="s">
        <v>607</v>
      </c>
    </row>
    <row r="18" spans="1:10" x14ac:dyDescent="0.35">
      <c r="A18" t="s">
        <v>610</v>
      </c>
      <c r="B18" t="str">
        <f>VLOOKUP($A18,Raw_Data!$K:$AD,MATCH(Vlookup_Match!B$1,Raw_Data!$K$1:$AD$1,0),0)</f>
        <v>P4</v>
      </c>
      <c r="C18" t="str">
        <f>VLOOKUP($A18,Raw_Data!$K:$AD,MATCH(Vlookup_Match!C$1,Raw_Data!$K$1:$AD$1,0),0)</f>
        <v>P4W3</v>
      </c>
      <c r="D18" t="str">
        <f>VLOOKUP($A18,Raw_Data!$K:$AD,MATCH(Vlookup_Match!D$1,Raw_Data!$K$1:$AD$1,0),0)</f>
        <v>Q2</v>
      </c>
      <c r="E18" t="str">
        <f>VLOOKUP($A18,Raw_Data!$K:$AD,MATCH(Vlookup_Match!E$1,Raw_Data!$K$1:$AD$1,0),0)</f>
        <v>WATCH</v>
      </c>
      <c r="F18" t="str">
        <f>VLOOKUP($A18,Raw_Data!$K:$AD,MATCH(Vlookup_Match!F$1,Raw_Data!$K$1:$AD$1,0),0)</f>
        <v>AR60064</v>
      </c>
      <c r="G18" t="str">
        <f>VLOOKUP($A18,Raw_Data!$K:$AD,MATCH(Vlookup_Match!G$1,Raw_Data!$K$1:$AD$1,0),0)</f>
        <v>AR60064</v>
      </c>
      <c r="J18" t="s">
        <v>610</v>
      </c>
    </row>
    <row r="19" spans="1:10" x14ac:dyDescent="0.35">
      <c r="A19" t="s">
        <v>612</v>
      </c>
      <c r="B19" t="str">
        <f>VLOOKUP($A19,Raw_Data!$K:$AD,MATCH(Vlookup_Match!B$1,Raw_Data!$K$1:$AD$1,0),0)</f>
        <v>P4</v>
      </c>
      <c r="C19" t="str">
        <f>VLOOKUP($A19,Raw_Data!$K:$AD,MATCH(Vlookup_Match!C$1,Raw_Data!$K$1:$AD$1,0),0)</f>
        <v>P4W3</v>
      </c>
      <c r="D19" t="str">
        <f>VLOOKUP($A19,Raw_Data!$K:$AD,MATCH(Vlookup_Match!D$1,Raw_Data!$K$1:$AD$1,0),0)</f>
        <v>Q2</v>
      </c>
      <c r="E19" t="str">
        <f>VLOOKUP($A19,Raw_Data!$K:$AD,MATCH(Vlookup_Match!E$1,Raw_Data!$K$1:$AD$1,0),0)</f>
        <v>WATCH</v>
      </c>
      <c r="F19" t="str">
        <f>VLOOKUP($A19,Raw_Data!$K:$AD,MATCH(Vlookup_Match!F$1,Raw_Data!$K$1:$AD$1,0),0)</f>
        <v>AR60047</v>
      </c>
      <c r="G19" t="str">
        <f>VLOOKUP($A19,Raw_Data!$K:$AD,MATCH(Vlookup_Match!G$1,Raw_Data!$K$1:$AD$1,0),0)</f>
        <v>AR60047</v>
      </c>
      <c r="J19" t="s">
        <v>612</v>
      </c>
    </row>
    <row r="20" spans="1:10" x14ac:dyDescent="0.35">
      <c r="A20" t="s">
        <v>616</v>
      </c>
      <c r="B20" t="str">
        <f>VLOOKUP($A20,Raw_Data!$K:$AD,MATCH(Vlookup_Match!B$1,Raw_Data!$K$1:$AD$1,0),0)</f>
        <v>P4</v>
      </c>
      <c r="C20" t="str">
        <f>VLOOKUP($A20,Raw_Data!$K:$AD,MATCH(Vlookup_Match!C$1,Raw_Data!$K$1:$AD$1,0),0)</f>
        <v>P4W1</v>
      </c>
      <c r="D20" t="str">
        <f>VLOOKUP($A20,Raw_Data!$K:$AD,MATCH(Vlookup_Match!D$1,Raw_Data!$K$1:$AD$1,0),0)</f>
        <v>Q2</v>
      </c>
      <c r="E20" t="str">
        <f>VLOOKUP($A20,Raw_Data!$K:$AD,MATCH(Vlookup_Match!E$1,Raw_Data!$K$1:$AD$1,0),0)</f>
        <v>SMART WATCH</v>
      </c>
      <c r="F20" t="str">
        <f>VLOOKUP($A20,Raw_Data!$K:$AD,MATCH(Vlookup_Match!F$1,Raw_Data!$K$1:$AD$1,0),0)</f>
        <v>MKT5135</v>
      </c>
      <c r="G20" t="str">
        <f>VLOOKUP($A20,Raw_Data!$K:$AD,MATCH(Vlookup_Match!G$1,Raw_Data!$K$1:$AD$1,0),0)</f>
        <v>MKT5135</v>
      </c>
      <c r="J20" t="s">
        <v>616</v>
      </c>
    </row>
    <row r="21" spans="1:10" x14ac:dyDescent="0.35">
      <c r="A21" t="s">
        <v>620</v>
      </c>
      <c r="B21" t="str">
        <f>VLOOKUP($A21,Raw_Data!$K:$AD,MATCH(Vlookup_Match!B$1,Raw_Data!$K$1:$AD$1,0),0)</f>
        <v>P4</v>
      </c>
      <c r="C21" t="str">
        <f>VLOOKUP($A21,Raw_Data!$K:$AD,MATCH(Vlookup_Match!C$1,Raw_Data!$K$1:$AD$1,0),0)</f>
        <v>P4W1</v>
      </c>
      <c r="D21" t="str">
        <f>VLOOKUP($A21,Raw_Data!$K:$AD,MATCH(Vlookup_Match!D$1,Raw_Data!$K$1:$AD$1,0),0)</f>
        <v>Q2</v>
      </c>
      <c r="E21" t="str">
        <f>VLOOKUP($A21,Raw_Data!$K:$AD,MATCH(Vlookup_Match!E$1,Raw_Data!$K$1:$AD$1,0),0)</f>
        <v>WATCH</v>
      </c>
      <c r="F21" t="str">
        <f>VLOOKUP($A21,Raw_Data!$K:$AD,MATCH(Vlookup_Match!F$1,Raw_Data!$K$1:$AD$1,0),0)</f>
        <v>DZ7458</v>
      </c>
      <c r="G21" t="str">
        <f>VLOOKUP($A21,Raw_Data!$K:$AD,MATCH(Vlookup_Match!G$1,Raw_Data!$K$1:$AD$1,0),0)</f>
        <v>DZ7458</v>
      </c>
      <c r="J21" t="s">
        <v>620</v>
      </c>
    </row>
    <row r="22" spans="1:10" x14ac:dyDescent="0.35">
      <c r="A22" t="s">
        <v>621</v>
      </c>
      <c r="B22" t="str">
        <f>VLOOKUP($A22,Raw_Data!$K:$AD,MATCH(Vlookup_Match!B$1,Raw_Data!$K$1:$AD$1,0),0)</f>
        <v>P4</v>
      </c>
      <c r="C22" t="str">
        <f>VLOOKUP($A22,Raw_Data!$K:$AD,MATCH(Vlookup_Match!C$1,Raw_Data!$K$1:$AD$1,0),0)</f>
        <v>P4W2</v>
      </c>
      <c r="D22" t="str">
        <f>VLOOKUP($A22,Raw_Data!$K:$AD,MATCH(Vlookup_Match!D$1,Raw_Data!$K$1:$AD$1,0),0)</f>
        <v>Q2</v>
      </c>
      <c r="E22" t="str">
        <f>VLOOKUP($A22,Raw_Data!$K:$AD,MATCH(Vlookup_Match!E$1,Raw_Data!$K$1:$AD$1,0),0)</f>
        <v>WATCH</v>
      </c>
      <c r="F22" t="str">
        <f>VLOOKUP($A22,Raw_Data!$K:$AD,MATCH(Vlookup_Match!F$1,Raw_Data!$K$1:$AD$1,0),0)</f>
        <v>AR11363</v>
      </c>
      <c r="G22" t="str">
        <f>VLOOKUP($A22,Raw_Data!$K:$AD,MATCH(Vlookup_Match!G$1,Raw_Data!$K$1:$AD$1,0),0)</f>
        <v>AR11363</v>
      </c>
      <c r="J22" t="s">
        <v>621</v>
      </c>
    </row>
    <row r="23" spans="1:10" x14ac:dyDescent="0.35">
      <c r="A23" t="s">
        <v>623</v>
      </c>
      <c r="B23" t="str">
        <f>VLOOKUP($A23,Raw_Data!$K:$AD,MATCH(Vlookup_Match!B$1,Raw_Data!$K$1:$AD$1,0),0)</f>
        <v>P4</v>
      </c>
      <c r="C23" t="str">
        <f>VLOOKUP($A23,Raw_Data!$K:$AD,MATCH(Vlookup_Match!C$1,Raw_Data!$K$1:$AD$1,0),0)</f>
        <v>P4W3</v>
      </c>
      <c r="D23" t="str">
        <f>VLOOKUP($A23,Raw_Data!$K:$AD,MATCH(Vlookup_Match!D$1,Raw_Data!$K$1:$AD$1,0),0)</f>
        <v>Q2</v>
      </c>
      <c r="E23" t="str">
        <f>VLOOKUP($A23,Raw_Data!$K:$AD,MATCH(Vlookup_Match!E$1,Raw_Data!$K$1:$AD$1,0),0)</f>
        <v>SMART WATCH</v>
      </c>
      <c r="F23" t="str">
        <f>VLOOKUP($A23,Raw_Data!$K:$AD,MATCH(Vlookup_Match!F$1,Raw_Data!$K$1:$AD$1,0),0)</f>
        <v>MKT5135</v>
      </c>
      <c r="G23" t="str">
        <f>VLOOKUP($A23,Raw_Data!$K:$AD,MATCH(Vlookup_Match!G$1,Raw_Data!$K$1:$AD$1,0),0)</f>
        <v>MKT5135</v>
      </c>
      <c r="J23" t="s">
        <v>623</v>
      </c>
    </row>
    <row r="24" spans="1:10" x14ac:dyDescent="0.35">
      <c r="A24" t="s">
        <v>624</v>
      </c>
      <c r="B24" t="str">
        <f>VLOOKUP($A24,Raw_Data!$K:$AD,MATCH(Vlookup_Match!B$1,Raw_Data!$K$1:$AD$1,0),0)</f>
        <v>P4</v>
      </c>
      <c r="C24" t="str">
        <f>VLOOKUP($A24,Raw_Data!$K:$AD,MATCH(Vlookup_Match!C$1,Raw_Data!$K$1:$AD$1,0),0)</f>
        <v>P4W3</v>
      </c>
      <c r="D24" t="str">
        <f>VLOOKUP($A24,Raw_Data!$K:$AD,MATCH(Vlookup_Match!D$1,Raw_Data!$K$1:$AD$1,0),0)</f>
        <v>Q2</v>
      </c>
      <c r="E24" t="str">
        <f>VLOOKUP($A24,Raw_Data!$K:$AD,MATCH(Vlookup_Match!E$1,Raw_Data!$K$1:$AD$1,0),0)</f>
        <v>WATCH</v>
      </c>
      <c r="F24" t="str">
        <f>VLOOKUP($A24,Raw_Data!$K:$AD,MATCH(Vlookup_Match!F$1,Raw_Data!$K$1:$AD$1,0),0)</f>
        <v>AR1909I</v>
      </c>
      <c r="G24" t="str">
        <f>VLOOKUP($A24,Raw_Data!$K:$AD,MATCH(Vlookup_Match!G$1,Raw_Data!$K$1:$AD$1,0),0)</f>
        <v>AR1909</v>
      </c>
      <c r="J24" t="s">
        <v>624</v>
      </c>
    </row>
    <row r="25" spans="1:10" x14ac:dyDescent="0.35">
      <c r="A25" t="s">
        <v>626</v>
      </c>
      <c r="B25" t="str">
        <f>VLOOKUP($A25,Raw_Data!$K:$AD,MATCH(Vlookup_Match!B$1,Raw_Data!$K$1:$AD$1,0),0)</f>
        <v>P4</v>
      </c>
      <c r="C25" t="str">
        <f>VLOOKUP($A25,Raw_Data!$K:$AD,MATCH(Vlookup_Match!C$1,Raw_Data!$K$1:$AD$1,0),0)</f>
        <v>P4W4</v>
      </c>
      <c r="D25" t="str">
        <f>VLOOKUP($A25,Raw_Data!$K:$AD,MATCH(Vlookup_Match!D$1,Raw_Data!$K$1:$AD$1,0),0)</f>
        <v>Q2</v>
      </c>
      <c r="E25" t="str">
        <f>VLOOKUP($A25,Raw_Data!$K:$AD,MATCH(Vlookup_Match!E$1,Raw_Data!$K$1:$AD$1,0),0)</f>
        <v>WATCH</v>
      </c>
      <c r="F25" t="str">
        <f>VLOOKUP($A25,Raw_Data!$K:$AD,MATCH(Vlookup_Match!F$1,Raw_Data!$K$1:$AD$1,0),0)</f>
        <v>AR11481I</v>
      </c>
      <c r="G25" t="str">
        <f>VLOOKUP($A25,Raw_Data!$K:$AD,MATCH(Vlookup_Match!G$1,Raw_Data!$K$1:$AD$1,0),0)</f>
        <v>AR11481</v>
      </c>
      <c r="J25" t="s">
        <v>626</v>
      </c>
    </row>
    <row r="26" spans="1:10" x14ac:dyDescent="0.35">
      <c r="A26" t="s">
        <v>629</v>
      </c>
      <c r="B26" t="str">
        <f>VLOOKUP($A26,Raw_Data!$K:$AD,MATCH(Vlookup_Match!B$1,Raw_Data!$K$1:$AD$1,0),0)</f>
        <v>P4</v>
      </c>
      <c r="C26" t="str">
        <f>VLOOKUP($A26,Raw_Data!$K:$AD,MATCH(Vlookup_Match!C$1,Raw_Data!$K$1:$AD$1,0),0)</f>
        <v>P4W1</v>
      </c>
      <c r="D26" t="str">
        <f>VLOOKUP($A26,Raw_Data!$K:$AD,MATCH(Vlookup_Match!D$1,Raw_Data!$K$1:$AD$1,0),0)</f>
        <v>Q2</v>
      </c>
      <c r="E26" t="str">
        <f>VLOOKUP($A26,Raw_Data!$K:$AD,MATCH(Vlookup_Match!E$1,Raw_Data!$K$1:$AD$1,0),0)</f>
        <v>WATCH</v>
      </c>
      <c r="F26" t="str">
        <f>VLOOKUP($A26,Raw_Data!$K:$AD,MATCH(Vlookup_Match!F$1,Raw_Data!$K$1:$AD$1,0),0)</f>
        <v>MK7334I</v>
      </c>
      <c r="G26" t="str">
        <f>VLOOKUP($A26,Raw_Data!$K:$AD,MATCH(Vlookup_Match!G$1,Raw_Data!$K$1:$AD$1,0),0)</f>
        <v>MK7334</v>
      </c>
      <c r="J26" t="s">
        <v>629</v>
      </c>
    </row>
    <row r="27" spans="1:10" x14ac:dyDescent="0.35">
      <c r="A27" t="s">
        <v>631</v>
      </c>
      <c r="B27" t="str">
        <f>VLOOKUP($A27,Raw_Data!$K:$AD,MATCH(Vlookup_Match!B$1,Raw_Data!$K$1:$AD$1,0),0)</f>
        <v>P4</v>
      </c>
      <c r="C27" t="str">
        <f>VLOOKUP($A27,Raw_Data!$K:$AD,MATCH(Vlookup_Match!C$1,Raw_Data!$K$1:$AD$1,0),0)</f>
        <v>P4W1</v>
      </c>
      <c r="D27" t="str">
        <f>VLOOKUP($A27,Raw_Data!$K:$AD,MATCH(Vlookup_Match!D$1,Raw_Data!$K$1:$AD$1,0),0)</f>
        <v>Q2</v>
      </c>
      <c r="E27" t="str">
        <f>VLOOKUP($A27,Raw_Data!$K:$AD,MATCH(Vlookup_Match!E$1,Raw_Data!$K$1:$AD$1,0),0)</f>
        <v>WATCH</v>
      </c>
      <c r="F27" t="str">
        <f>VLOOKUP($A27,Raw_Data!$K:$AD,MATCH(Vlookup_Match!F$1,Raw_Data!$K$1:$AD$1,0),0)</f>
        <v>AR11349</v>
      </c>
      <c r="G27" t="str">
        <f>VLOOKUP($A27,Raw_Data!$K:$AD,MATCH(Vlookup_Match!G$1,Raw_Data!$K$1:$AD$1,0),0)</f>
        <v>AR11349</v>
      </c>
      <c r="J27" t="s">
        <v>631</v>
      </c>
    </row>
    <row r="28" spans="1:10" x14ac:dyDescent="0.35">
      <c r="A28" t="s">
        <v>632</v>
      </c>
      <c r="B28" t="str">
        <f>VLOOKUP($A28,Raw_Data!$K:$AD,MATCH(Vlookup_Match!B$1,Raw_Data!$K$1:$AD$1,0),0)</f>
        <v>P4</v>
      </c>
      <c r="C28" t="str">
        <f>VLOOKUP($A28,Raw_Data!$K:$AD,MATCH(Vlookup_Match!C$1,Raw_Data!$K$1:$AD$1,0),0)</f>
        <v>P4W2</v>
      </c>
      <c r="D28" t="str">
        <f>VLOOKUP($A28,Raw_Data!$K:$AD,MATCH(Vlookup_Match!D$1,Raw_Data!$K$1:$AD$1,0),0)</f>
        <v>Q2</v>
      </c>
      <c r="E28" t="str">
        <f>VLOOKUP($A28,Raw_Data!$K:$AD,MATCH(Vlookup_Match!E$1,Raw_Data!$K$1:$AD$1,0),0)</f>
        <v>WATCH</v>
      </c>
      <c r="F28" t="str">
        <f>VLOOKUP($A28,Raw_Data!$K:$AD,MATCH(Vlookup_Match!F$1,Raw_Data!$K$1:$AD$1,0),0)</f>
        <v>AR11275I</v>
      </c>
      <c r="G28" t="str">
        <f>VLOOKUP($A28,Raw_Data!$K:$AD,MATCH(Vlookup_Match!G$1,Raw_Data!$K$1:$AD$1,0),0)</f>
        <v>AR11275</v>
      </c>
      <c r="J28" t="s">
        <v>632</v>
      </c>
    </row>
    <row r="29" spans="1:10" x14ac:dyDescent="0.35">
      <c r="A29" t="s">
        <v>633</v>
      </c>
      <c r="B29" t="str">
        <f>VLOOKUP($A29,Raw_Data!$K:$AD,MATCH(Vlookup_Match!B$1,Raw_Data!$K$1:$AD$1,0),0)</f>
        <v>P4</v>
      </c>
      <c r="C29" t="str">
        <f>VLOOKUP($A29,Raw_Data!$K:$AD,MATCH(Vlookup_Match!C$1,Raw_Data!$K$1:$AD$1,0),0)</f>
        <v>P4W2</v>
      </c>
      <c r="D29" t="str">
        <f>VLOOKUP($A29,Raw_Data!$K:$AD,MATCH(Vlookup_Match!D$1,Raw_Data!$K$1:$AD$1,0),0)</f>
        <v>Q2</v>
      </c>
      <c r="E29" t="str">
        <f>VLOOKUP($A29,Raw_Data!$K:$AD,MATCH(Vlookup_Match!E$1,Raw_Data!$K$1:$AD$1,0),0)</f>
        <v>WATCH</v>
      </c>
      <c r="F29" t="str">
        <f>VLOOKUP($A29,Raw_Data!$K:$AD,MATCH(Vlookup_Match!F$1,Raw_Data!$K$1:$AD$1,0),0)</f>
        <v>AR11349I</v>
      </c>
      <c r="G29" t="str">
        <f>VLOOKUP($A29,Raw_Data!$K:$AD,MATCH(Vlookup_Match!G$1,Raw_Data!$K$1:$AD$1,0),0)</f>
        <v>AR11349</v>
      </c>
      <c r="J29" t="s">
        <v>633</v>
      </c>
    </row>
    <row r="30" spans="1:10" x14ac:dyDescent="0.35">
      <c r="A30" t="s">
        <v>634</v>
      </c>
      <c r="B30" t="str">
        <f>VLOOKUP($A30,Raw_Data!$K:$AD,MATCH(Vlookup_Match!B$1,Raw_Data!$K$1:$AD$1,0),0)</f>
        <v>P4</v>
      </c>
      <c r="C30" t="str">
        <f>VLOOKUP($A30,Raw_Data!$K:$AD,MATCH(Vlookup_Match!C$1,Raw_Data!$K$1:$AD$1,0),0)</f>
        <v>P4W3</v>
      </c>
      <c r="D30" t="str">
        <f>VLOOKUP($A30,Raw_Data!$K:$AD,MATCH(Vlookup_Match!D$1,Raw_Data!$K$1:$AD$1,0),0)</f>
        <v>Q2</v>
      </c>
      <c r="E30" t="str">
        <f>VLOOKUP($A30,Raw_Data!$K:$AD,MATCH(Vlookup_Match!E$1,Raw_Data!$K$1:$AD$1,0),0)</f>
        <v>WATCH</v>
      </c>
      <c r="F30" t="str">
        <f>VLOOKUP($A30,Raw_Data!$K:$AD,MATCH(Vlookup_Match!F$1,Raw_Data!$K$1:$AD$1,0),0)</f>
        <v>MK9047</v>
      </c>
      <c r="G30" t="str">
        <f>VLOOKUP($A30,Raw_Data!$K:$AD,MATCH(Vlookup_Match!G$1,Raw_Data!$K$1:$AD$1,0),0)</f>
        <v>MK9047</v>
      </c>
      <c r="J30" t="s">
        <v>634</v>
      </c>
    </row>
    <row r="31" spans="1:10" x14ac:dyDescent="0.35">
      <c r="A31" t="s">
        <v>635</v>
      </c>
      <c r="B31" t="str">
        <f>VLOOKUP($A31,Raw_Data!$K:$AD,MATCH(Vlookup_Match!B$1,Raw_Data!$K$1:$AD$1,0),0)</f>
        <v>P4</v>
      </c>
      <c r="C31" t="str">
        <f>VLOOKUP($A31,Raw_Data!$K:$AD,MATCH(Vlookup_Match!C$1,Raw_Data!$K$1:$AD$1,0),0)</f>
        <v>P4W3</v>
      </c>
      <c r="D31" t="str">
        <f>VLOOKUP($A31,Raw_Data!$K:$AD,MATCH(Vlookup_Match!D$1,Raw_Data!$K$1:$AD$1,0),0)</f>
        <v>Q2</v>
      </c>
      <c r="E31" t="str">
        <f>VLOOKUP($A31,Raw_Data!$K:$AD,MATCH(Vlookup_Match!E$1,Raw_Data!$K$1:$AD$1,0),0)</f>
        <v>WATCH</v>
      </c>
      <c r="F31" t="str">
        <f>VLOOKUP($A31,Raw_Data!$K:$AD,MATCH(Vlookup_Match!F$1,Raw_Data!$K$1:$AD$1,0),0)</f>
        <v>MK7334I</v>
      </c>
      <c r="G31" t="str">
        <f>VLOOKUP($A31,Raw_Data!$K:$AD,MATCH(Vlookup_Match!G$1,Raw_Data!$K$1:$AD$1,0),0)</f>
        <v>MK7334</v>
      </c>
      <c r="J31" t="s">
        <v>635</v>
      </c>
    </row>
    <row r="32" spans="1:10" x14ac:dyDescent="0.35">
      <c r="A32" t="s">
        <v>636</v>
      </c>
      <c r="B32" t="str">
        <f>VLOOKUP($A32,Raw_Data!$K:$AD,MATCH(Vlookup_Match!B$1,Raw_Data!$K$1:$AD$1,0),0)</f>
        <v>P4</v>
      </c>
      <c r="C32" t="str">
        <f>VLOOKUP($A32,Raw_Data!$K:$AD,MATCH(Vlookup_Match!C$1,Raw_Data!$K$1:$AD$1,0),0)</f>
        <v>P4W3</v>
      </c>
      <c r="D32" t="str">
        <f>VLOOKUP($A32,Raw_Data!$K:$AD,MATCH(Vlookup_Match!D$1,Raw_Data!$K$1:$AD$1,0),0)</f>
        <v>Q2</v>
      </c>
      <c r="E32" t="str">
        <f>VLOOKUP($A32,Raw_Data!$K:$AD,MATCH(Vlookup_Match!E$1,Raw_Data!$K$1:$AD$1,0),0)</f>
        <v>WATCH</v>
      </c>
      <c r="F32" t="str">
        <f>VLOOKUP($A32,Raw_Data!$K:$AD,MATCH(Vlookup_Match!F$1,Raw_Data!$K$1:$AD$1,0),0)</f>
        <v>AR11275I</v>
      </c>
      <c r="G32" t="str">
        <f>VLOOKUP($A32,Raw_Data!$K:$AD,MATCH(Vlookup_Match!G$1,Raw_Data!$K$1:$AD$1,0),0)</f>
        <v>AR11275</v>
      </c>
      <c r="J32" t="s">
        <v>636</v>
      </c>
    </row>
    <row r="33" spans="1:10" x14ac:dyDescent="0.35">
      <c r="A33" t="s">
        <v>637</v>
      </c>
      <c r="B33" t="str">
        <f>VLOOKUP($A33,Raw_Data!$K:$AD,MATCH(Vlookup_Match!B$1,Raw_Data!$K$1:$AD$1,0),0)</f>
        <v>P4</v>
      </c>
      <c r="C33" t="str">
        <f>VLOOKUP($A33,Raw_Data!$K:$AD,MATCH(Vlookup_Match!C$1,Raw_Data!$K$1:$AD$1,0),0)</f>
        <v>P4W4</v>
      </c>
      <c r="D33" t="str">
        <f>VLOOKUP($A33,Raw_Data!$K:$AD,MATCH(Vlookup_Match!D$1,Raw_Data!$K$1:$AD$1,0),0)</f>
        <v>Q2</v>
      </c>
      <c r="E33" t="str">
        <f>VLOOKUP($A33,Raw_Data!$K:$AD,MATCH(Vlookup_Match!E$1,Raw_Data!$K$1:$AD$1,0),0)</f>
        <v>WATCH</v>
      </c>
      <c r="F33" t="str">
        <f>VLOOKUP($A33,Raw_Data!$K:$AD,MATCH(Vlookup_Match!F$1,Raw_Data!$K$1:$AD$1,0),0)</f>
        <v>AR11275I</v>
      </c>
      <c r="G33" t="str">
        <f>VLOOKUP($A33,Raw_Data!$K:$AD,MATCH(Vlookup_Match!G$1,Raw_Data!$K$1:$AD$1,0),0)</f>
        <v>AR11275</v>
      </c>
      <c r="J33" t="s">
        <v>637</v>
      </c>
    </row>
    <row r="34" spans="1:10" x14ac:dyDescent="0.35">
      <c r="A34" t="s">
        <v>642</v>
      </c>
      <c r="B34" t="str">
        <f>VLOOKUP($A34,Raw_Data!$K:$AD,MATCH(Vlookup_Match!B$1,Raw_Data!$K$1:$AD$1,0),0)</f>
        <v>P4</v>
      </c>
      <c r="C34" t="str">
        <f>VLOOKUP($A34,Raw_Data!$K:$AD,MATCH(Vlookup_Match!C$1,Raw_Data!$K$1:$AD$1,0),0)</f>
        <v>P4W1</v>
      </c>
      <c r="D34" t="str">
        <f>VLOOKUP($A34,Raw_Data!$K:$AD,MATCH(Vlookup_Match!D$1,Raw_Data!$K$1:$AD$1,0),0)</f>
        <v>Q2</v>
      </c>
      <c r="E34" t="str">
        <f>VLOOKUP($A34,Raw_Data!$K:$AD,MATCH(Vlookup_Match!E$1,Raw_Data!$K$1:$AD$1,0),0)</f>
        <v>WATCH</v>
      </c>
      <c r="F34" t="str">
        <f>VLOOKUP($A34,Raw_Data!$K:$AD,MATCH(Vlookup_Match!F$1,Raw_Data!$K$1:$AD$1,0),0)</f>
        <v>AR2448</v>
      </c>
      <c r="G34" t="str">
        <f>VLOOKUP($A34,Raw_Data!$K:$AD,MATCH(Vlookup_Match!G$1,Raw_Data!$K$1:$AD$1,0),0)</f>
        <v>AR2448</v>
      </c>
      <c r="J34" t="s">
        <v>642</v>
      </c>
    </row>
    <row r="35" spans="1:10" x14ac:dyDescent="0.35">
      <c r="A35" t="s">
        <v>644</v>
      </c>
      <c r="B35" t="str">
        <f>VLOOKUP($A35,Raw_Data!$K:$AD,MATCH(Vlookup_Match!B$1,Raw_Data!$K$1:$AD$1,0),0)</f>
        <v>P4</v>
      </c>
      <c r="C35" t="str">
        <f>VLOOKUP($A35,Raw_Data!$K:$AD,MATCH(Vlookup_Match!C$1,Raw_Data!$K$1:$AD$1,0),0)</f>
        <v>P4W1</v>
      </c>
      <c r="D35" t="str">
        <f>VLOOKUP($A35,Raw_Data!$K:$AD,MATCH(Vlookup_Match!D$1,Raw_Data!$K$1:$AD$1,0),0)</f>
        <v>Q2</v>
      </c>
      <c r="E35" t="str">
        <f>VLOOKUP($A35,Raw_Data!$K:$AD,MATCH(Vlookup_Match!E$1,Raw_Data!$K$1:$AD$1,0),0)</f>
        <v>WATCH</v>
      </c>
      <c r="F35" t="str">
        <f>VLOOKUP($A35,Raw_Data!$K:$AD,MATCH(Vlookup_Match!F$1,Raw_Data!$K$1:$AD$1,0),0)</f>
        <v>AR2448I</v>
      </c>
      <c r="G35" t="str">
        <f>VLOOKUP($A35,Raw_Data!$K:$AD,MATCH(Vlookup_Match!G$1,Raw_Data!$K$1:$AD$1,0),0)</f>
        <v>AR2448</v>
      </c>
      <c r="J35" t="s">
        <v>644</v>
      </c>
    </row>
    <row r="36" spans="1:10" x14ac:dyDescent="0.35">
      <c r="A36" t="s">
        <v>646</v>
      </c>
      <c r="B36" t="str">
        <f>VLOOKUP($A36,Raw_Data!$K:$AD,MATCH(Vlookup_Match!B$1,Raw_Data!$K$1:$AD$1,0),0)</f>
        <v>P4</v>
      </c>
      <c r="C36" t="str">
        <f>VLOOKUP($A36,Raw_Data!$K:$AD,MATCH(Vlookup_Match!C$1,Raw_Data!$K$1:$AD$1,0),0)</f>
        <v>P4W1</v>
      </c>
      <c r="D36" t="str">
        <f>VLOOKUP($A36,Raw_Data!$K:$AD,MATCH(Vlookup_Match!D$1,Raw_Data!$K$1:$AD$1,0),0)</f>
        <v>Q2</v>
      </c>
      <c r="E36" t="str">
        <f>VLOOKUP($A36,Raw_Data!$K:$AD,MATCH(Vlookup_Match!E$1,Raw_Data!$K$1:$AD$1,0),0)</f>
        <v>WATCH</v>
      </c>
      <c r="F36" t="str">
        <f>VLOOKUP($A36,Raw_Data!$K:$AD,MATCH(Vlookup_Match!F$1,Raw_Data!$K$1:$AD$1,0),0)</f>
        <v>AR1840I</v>
      </c>
      <c r="G36" t="str">
        <f>VLOOKUP($A36,Raw_Data!$K:$AD,MATCH(Vlookup_Match!G$1,Raw_Data!$K$1:$AD$1,0),0)</f>
        <v>AR1840</v>
      </c>
      <c r="J36" t="s">
        <v>646</v>
      </c>
    </row>
    <row r="37" spans="1:10" x14ac:dyDescent="0.35">
      <c r="A37" t="s">
        <v>647</v>
      </c>
      <c r="B37" t="str">
        <f>VLOOKUP($A37,Raw_Data!$K:$AD,MATCH(Vlookup_Match!B$1,Raw_Data!$K$1:$AD$1,0),0)</f>
        <v>P4</v>
      </c>
      <c r="C37" t="str">
        <f>VLOOKUP($A37,Raw_Data!$K:$AD,MATCH(Vlookup_Match!C$1,Raw_Data!$K$1:$AD$1,0),0)</f>
        <v>P4W2</v>
      </c>
      <c r="D37" t="str">
        <f>VLOOKUP($A37,Raw_Data!$K:$AD,MATCH(Vlookup_Match!D$1,Raw_Data!$K$1:$AD$1,0),0)</f>
        <v>Q2</v>
      </c>
      <c r="E37" t="str">
        <f>VLOOKUP($A37,Raw_Data!$K:$AD,MATCH(Vlookup_Match!E$1,Raw_Data!$K$1:$AD$1,0),0)</f>
        <v>WATCH</v>
      </c>
      <c r="F37" t="str">
        <f>VLOOKUP($A37,Raw_Data!$K:$AD,MATCH(Vlookup_Match!F$1,Raw_Data!$K$1:$AD$1,0),0)</f>
        <v>AR1840I</v>
      </c>
      <c r="G37" t="str">
        <f>VLOOKUP($A37,Raw_Data!$K:$AD,MATCH(Vlookup_Match!G$1,Raw_Data!$K$1:$AD$1,0),0)</f>
        <v>AR1840</v>
      </c>
      <c r="J37" t="s">
        <v>647</v>
      </c>
    </row>
    <row r="38" spans="1:10" x14ac:dyDescent="0.35">
      <c r="A38" t="s">
        <v>648</v>
      </c>
      <c r="B38" t="str">
        <f>VLOOKUP($A38,Raw_Data!$K:$AD,MATCH(Vlookup_Match!B$1,Raw_Data!$K$1:$AD$1,0),0)</f>
        <v>P4</v>
      </c>
      <c r="C38" t="str">
        <f>VLOOKUP($A38,Raw_Data!$K:$AD,MATCH(Vlookup_Match!C$1,Raw_Data!$K$1:$AD$1,0),0)</f>
        <v>P4W3</v>
      </c>
      <c r="D38" t="str">
        <f>VLOOKUP($A38,Raw_Data!$K:$AD,MATCH(Vlookup_Match!D$1,Raw_Data!$K$1:$AD$1,0),0)</f>
        <v>Q2</v>
      </c>
      <c r="E38" t="str">
        <f>VLOOKUP($A38,Raw_Data!$K:$AD,MATCH(Vlookup_Match!E$1,Raw_Data!$K$1:$AD$1,0),0)</f>
        <v>WATCH</v>
      </c>
      <c r="F38" t="str">
        <f>VLOOKUP($A38,Raw_Data!$K:$AD,MATCH(Vlookup_Match!F$1,Raw_Data!$K$1:$AD$1,0),0)</f>
        <v>AR11223I</v>
      </c>
      <c r="G38" t="str">
        <f>VLOOKUP($A38,Raw_Data!$K:$AD,MATCH(Vlookup_Match!G$1,Raw_Data!$K$1:$AD$1,0),0)</f>
        <v>AR11223</v>
      </c>
      <c r="J38" t="s">
        <v>648</v>
      </c>
    </row>
    <row r="39" spans="1:10" x14ac:dyDescent="0.35">
      <c r="A39" t="s">
        <v>651</v>
      </c>
      <c r="B39" t="str">
        <f>VLOOKUP($A39,Raw_Data!$K:$AD,MATCH(Vlookup_Match!B$1,Raw_Data!$K$1:$AD$1,0),0)</f>
        <v>P4</v>
      </c>
      <c r="C39" t="str">
        <f>VLOOKUP($A39,Raw_Data!$K:$AD,MATCH(Vlookup_Match!C$1,Raw_Data!$K$1:$AD$1,0),0)</f>
        <v>P4W3</v>
      </c>
      <c r="D39" t="str">
        <f>VLOOKUP($A39,Raw_Data!$K:$AD,MATCH(Vlookup_Match!D$1,Raw_Data!$K$1:$AD$1,0),0)</f>
        <v>Q2</v>
      </c>
      <c r="E39" t="str">
        <f>VLOOKUP($A39,Raw_Data!$K:$AD,MATCH(Vlookup_Match!E$1,Raw_Data!$K$1:$AD$1,0),0)</f>
        <v>WATCH</v>
      </c>
      <c r="F39" t="str">
        <f>VLOOKUP($A39,Raw_Data!$K:$AD,MATCH(Vlookup_Match!F$1,Raw_Data!$K$1:$AD$1,0),0)</f>
        <v>MK4598I</v>
      </c>
      <c r="G39" t="str">
        <f>VLOOKUP($A39,Raw_Data!$K:$AD,MATCH(Vlookup_Match!G$1,Raw_Data!$K$1:$AD$1,0),0)</f>
        <v>MK4598</v>
      </c>
      <c r="J39" t="s">
        <v>651</v>
      </c>
    </row>
    <row r="40" spans="1:10" x14ac:dyDescent="0.35">
      <c r="A40" t="s">
        <v>654</v>
      </c>
      <c r="B40" t="str">
        <f>VLOOKUP($A40,Raw_Data!$K:$AD,MATCH(Vlookup_Match!B$1,Raw_Data!$K$1:$AD$1,0),0)</f>
        <v>P4</v>
      </c>
      <c r="C40" t="str">
        <f>VLOOKUP($A40,Raw_Data!$K:$AD,MATCH(Vlookup_Match!C$1,Raw_Data!$K$1:$AD$1,0),0)</f>
        <v>P4W3</v>
      </c>
      <c r="D40" t="str">
        <f>VLOOKUP($A40,Raw_Data!$K:$AD,MATCH(Vlookup_Match!D$1,Raw_Data!$K$1:$AD$1,0),0)</f>
        <v>Q2</v>
      </c>
      <c r="E40" t="str">
        <f>VLOOKUP($A40,Raw_Data!$K:$AD,MATCH(Vlookup_Match!E$1,Raw_Data!$K$1:$AD$1,0),0)</f>
        <v>WATCH</v>
      </c>
      <c r="F40" t="str">
        <f>VLOOKUP($A40,Raw_Data!$K:$AD,MATCH(Vlookup_Match!F$1,Raw_Data!$K$1:$AD$1,0),0)</f>
        <v>AR11362</v>
      </c>
      <c r="G40" t="str">
        <f>VLOOKUP($A40,Raw_Data!$K:$AD,MATCH(Vlookup_Match!G$1,Raw_Data!$K$1:$AD$1,0),0)</f>
        <v>AR11362</v>
      </c>
      <c r="J40" t="s">
        <v>654</v>
      </c>
    </row>
    <row r="41" spans="1:10" x14ac:dyDescent="0.35">
      <c r="A41" t="s">
        <v>659</v>
      </c>
      <c r="B41" t="str">
        <f>VLOOKUP($A41,Raw_Data!$K:$AD,MATCH(Vlookup_Match!B$1,Raw_Data!$K$1:$AD$1,0),0)</f>
        <v>P4</v>
      </c>
      <c r="C41" t="str">
        <f>VLOOKUP($A41,Raw_Data!$K:$AD,MATCH(Vlookup_Match!C$1,Raw_Data!$K$1:$AD$1,0),0)</f>
        <v>P4W1</v>
      </c>
      <c r="D41" t="str">
        <f>VLOOKUP($A41,Raw_Data!$K:$AD,MATCH(Vlookup_Match!D$1,Raw_Data!$K$1:$AD$1,0),0)</f>
        <v>Q2</v>
      </c>
      <c r="E41" t="str">
        <f>VLOOKUP($A41,Raw_Data!$K:$AD,MATCH(Vlookup_Match!E$1,Raw_Data!$K$1:$AD$1,0),0)</f>
        <v>SMART WATCH</v>
      </c>
      <c r="F41" t="str">
        <f>VLOOKUP($A41,Raw_Data!$K:$AD,MATCH(Vlookup_Match!F$1,Raw_Data!$K$1:$AD$1,0),0)</f>
        <v>DZT2042</v>
      </c>
      <c r="G41" t="str">
        <f>VLOOKUP($A41,Raw_Data!$K:$AD,MATCH(Vlookup_Match!G$1,Raw_Data!$K$1:$AD$1,0),0)</f>
        <v>DZT2042</v>
      </c>
      <c r="J41" t="s">
        <v>659</v>
      </c>
    </row>
    <row r="42" spans="1:10" x14ac:dyDescent="0.35">
      <c r="A42" t="s">
        <v>663</v>
      </c>
      <c r="B42" t="str">
        <f>VLOOKUP($A42,Raw_Data!$K:$AD,MATCH(Vlookup_Match!B$1,Raw_Data!$K$1:$AD$1,0),0)</f>
        <v>P4</v>
      </c>
      <c r="C42" t="str">
        <f>VLOOKUP($A42,Raw_Data!$K:$AD,MATCH(Vlookup_Match!C$1,Raw_Data!$K$1:$AD$1,0),0)</f>
        <v>P4W3</v>
      </c>
      <c r="D42" t="str">
        <f>VLOOKUP($A42,Raw_Data!$K:$AD,MATCH(Vlookup_Match!D$1,Raw_Data!$K$1:$AD$1,0),0)</f>
        <v>Q2</v>
      </c>
      <c r="E42" t="str">
        <f>VLOOKUP($A42,Raw_Data!$K:$AD,MATCH(Vlookup_Match!E$1,Raw_Data!$K$1:$AD$1,0),0)</f>
        <v>WATCH</v>
      </c>
      <c r="F42" t="str">
        <f>VLOOKUP($A42,Raw_Data!$K:$AD,MATCH(Vlookup_Match!F$1,Raw_Data!$K$1:$AD$1,0),0)</f>
        <v>AR11470</v>
      </c>
      <c r="G42" t="str">
        <f>VLOOKUP($A42,Raw_Data!$K:$AD,MATCH(Vlookup_Match!G$1,Raw_Data!$K$1:$AD$1,0),0)</f>
        <v>AR11470</v>
      </c>
      <c r="J42" t="s">
        <v>663</v>
      </c>
    </row>
    <row r="43" spans="1:10" x14ac:dyDescent="0.35">
      <c r="A43" t="s">
        <v>665</v>
      </c>
      <c r="B43" t="str">
        <f>VLOOKUP($A43,Raw_Data!$K:$AD,MATCH(Vlookup_Match!B$1,Raw_Data!$K$1:$AD$1,0),0)</f>
        <v>P4</v>
      </c>
      <c r="C43" t="str">
        <f>VLOOKUP($A43,Raw_Data!$K:$AD,MATCH(Vlookup_Match!C$1,Raw_Data!$K$1:$AD$1,0),0)</f>
        <v>P4W3</v>
      </c>
      <c r="D43" t="str">
        <f>VLOOKUP($A43,Raw_Data!$K:$AD,MATCH(Vlookup_Match!D$1,Raw_Data!$K$1:$AD$1,0),0)</f>
        <v>Q2</v>
      </c>
      <c r="E43" t="str">
        <f>VLOOKUP($A43,Raw_Data!$K:$AD,MATCH(Vlookup_Match!E$1,Raw_Data!$K$1:$AD$1,0),0)</f>
        <v>SMART WATCH</v>
      </c>
      <c r="F43" t="str">
        <f>VLOOKUP($A43,Raw_Data!$K:$AD,MATCH(Vlookup_Match!F$1,Raw_Data!$K$1:$AD$1,0),0)</f>
        <v>MKT5133</v>
      </c>
      <c r="G43" t="str">
        <f>VLOOKUP($A43,Raw_Data!$K:$AD,MATCH(Vlookup_Match!G$1,Raw_Data!$K$1:$AD$1,0),0)</f>
        <v>MKT5133</v>
      </c>
      <c r="J43" t="s">
        <v>665</v>
      </c>
    </row>
    <row r="44" spans="1:10" x14ac:dyDescent="0.35">
      <c r="A44" t="s">
        <v>665</v>
      </c>
      <c r="B44" t="str">
        <f>VLOOKUP($A44,Raw_Data!$K:$AD,MATCH(Vlookup_Match!B$1,Raw_Data!$K$1:$AD$1,0),0)</f>
        <v>P4</v>
      </c>
      <c r="C44" t="str">
        <f>VLOOKUP($A44,Raw_Data!$K:$AD,MATCH(Vlookup_Match!C$1,Raw_Data!$K$1:$AD$1,0),0)</f>
        <v>P4W3</v>
      </c>
      <c r="D44" t="str">
        <f>VLOOKUP($A44,Raw_Data!$K:$AD,MATCH(Vlookup_Match!D$1,Raw_Data!$K$1:$AD$1,0),0)</f>
        <v>Q2</v>
      </c>
      <c r="E44" t="str">
        <f>VLOOKUP($A44,Raw_Data!$K:$AD,MATCH(Vlookup_Match!E$1,Raw_Data!$K$1:$AD$1,0),0)</f>
        <v>SMART WATCH</v>
      </c>
      <c r="F44" t="str">
        <f>VLOOKUP($A44,Raw_Data!$K:$AD,MATCH(Vlookup_Match!F$1,Raw_Data!$K$1:$AD$1,0),0)</f>
        <v>MKT5133</v>
      </c>
      <c r="G44" t="str">
        <f>VLOOKUP($A44,Raw_Data!$K:$AD,MATCH(Vlookup_Match!G$1,Raw_Data!$K$1:$AD$1,0),0)</f>
        <v>MKT5133</v>
      </c>
      <c r="J44" t="s">
        <v>665</v>
      </c>
    </row>
    <row r="45" spans="1:10" x14ac:dyDescent="0.35">
      <c r="A45" t="s">
        <v>666</v>
      </c>
      <c r="B45" t="str">
        <f>VLOOKUP($A45,Raw_Data!$K:$AD,MATCH(Vlookup_Match!B$1,Raw_Data!$K$1:$AD$1,0),0)</f>
        <v>P4</v>
      </c>
      <c r="C45" t="str">
        <f>VLOOKUP($A45,Raw_Data!$K:$AD,MATCH(Vlookup_Match!C$1,Raw_Data!$K$1:$AD$1,0),0)</f>
        <v>P4W1</v>
      </c>
      <c r="D45" t="str">
        <f>VLOOKUP($A45,Raw_Data!$K:$AD,MATCH(Vlookup_Match!D$1,Raw_Data!$K$1:$AD$1,0),0)</f>
        <v>Q2</v>
      </c>
      <c r="E45" t="str">
        <f>VLOOKUP($A45,Raw_Data!$K:$AD,MATCH(Vlookup_Match!E$1,Raw_Data!$K$1:$AD$1,0),0)</f>
        <v>SMART WATCH</v>
      </c>
      <c r="F45" t="str">
        <f>VLOOKUP($A45,Raw_Data!$K:$AD,MATCH(Vlookup_Match!F$1,Raw_Data!$K$1:$AD$1,0),0)</f>
        <v>FTW4059I</v>
      </c>
      <c r="G45" t="str">
        <f>VLOOKUP($A45,Raw_Data!$K:$AD,MATCH(Vlookup_Match!G$1,Raw_Data!$K$1:$AD$1,0),0)</f>
        <v>FTW4059</v>
      </c>
      <c r="J45" t="s">
        <v>666</v>
      </c>
    </row>
    <row r="46" spans="1:10" x14ac:dyDescent="0.35">
      <c r="A46" t="s">
        <v>671</v>
      </c>
      <c r="B46" t="str">
        <f>VLOOKUP($A46,Raw_Data!$K:$AD,MATCH(Vlookup_Match!B$1,Raw_Data!$K$1:$AD$1,0),0)</f>
        <v>P4</v>
      </c>
      <c r="C46" t="str">
        <f>VLOOKUP($A46,Raw_Data!$K:$AD,MATCH(Vlookup_Match!C$1,Raw_Data!$K$1:$AD$1,0),0)</f>
        <v>P4W1</v>
      </c>
      <c r="D46" t="str">
        <f>VLOOKUP($A46,Raw_Data!$K:$AD,MATCH(Vlookup_Match!D$1,Raw_Data!$K$1:$AD$1,0),0)</f>
        <v>Q2</v>
      </c>
      <c r="E46" t="str">
        <f>VLOOKUP($A46,Raw_Data!$K:$AD,MATCH(Vlookup_Match!E$1,Raw_Data!$K$1:$AD$1,0),0)</f>
        <v>SMART WATCH</v>
      </c>
      <c r="F46" t="str">
        <f>VLOOKUP($A46,Raw_Data!$K:$AD,MATCH(Vlookup_Match!F$1,Raw_Data!$K$1:$AD$1,0),0)</f>
        <v>FTW4059I</v>
      </c>
      <c r="G46" t="str">
        <f>VLOOKUP($A46,Raw_Data!$K:$AD,MATCH(Vlookup_Match!G$1,Raw_Data!$K$1:$AD$1,0),0)</f>
        <v>FTW4059</v>
      </c>
      <c r="J46" t="s">
        <v>671</v>
      </c>
    </row>
    <row r="47" spans="1:10" x14ac:dyDescent="0.35">
      <c r="A47" t="s">
        <v>671</v>
      </c>
      <c r="B47" t="str">
        <f>VLOOKUP($A47,Raw_Data!$K:$AD,MATCH(Vlookup_Match!B$1,Raw_Data!$K$1:$AD$1,0),0)</f>
        <v>P4</v>
      </c>
      <c r="C47" t="str">
        <f>VLOOKUP($A47,Raw_Data!$K:$AD,MATCH(Vlookup_Match!C$1,Raw_Data!$K$1:$AD$1,0),0)</f>
        <v>P4W1</v>
      </c>
      <c r="D47" t="str">
        <f>VLOOKUP($A47,Raw_Data!$K:$AD,MATCH(Vlookup_Match!D$1,Raw_Data!$K$1:$AD$1,0),0)</f>
        <v>Q2</v>
      </c>
      <c r="E47" t="str">
        <f>VLOOKUP($A47,Raw_Data!$K:$AD,MATCH(Vlookup_Match!E$1,Raw_Data!$K$1:$AD$1,0),0)</f>
        <v>SMART WATCH</v>
      </c>
      <c r="F47" t="str">
        <f>VLOOKUP($A47,Raw_Data!$K:$AD,MATCH(Vlookup_Match!F$1,Raw_Data!$K$1:$AD$1,0),0)</f>
        <v>FTW4059I</v>
      </c>
      <c r="G47" t="str">
        <f>VLOOKUP($A47,Raw_Data!$K:$AD,MATCH(Vlookup_Match!G$1,Raw_Data!$K$1:$AD$1,0),0)</f>
        <v>FTW4059</v>
      </c>
      <c r="J47" t="s">
        <v>671</v>
      </c>
    </row>
    <row r="48" spans="1:10" x14ac:dyDescent="0.35">
      <c r="A48" t="s">
        <v>672</v>
      </c>
      <c r="B48" t="str">
        <f>VLOOKUP($A48,Raw_Data!$K:$AD,MATCH(Vlookup_Match!B$1,Raw_Data!$K$1:$AD$1,0),0)</f>
        <v>P4</v>
      </c>
      <c r="C48" t="str">
        <f>VLOOKUP($A48,Raw_Data!$K:$AD,MATCH(Vlookup_Match!C$1,Raw_Data!$K$1:$AD$1,0),0)</f>
        <v>P4W2</v>
      </c>
      <c r="D48" t="str">
        <f>VLOOKUP($A48,Raw_Data!$K:$AD,MATCH(Vlookup_Match!D$1,Raw_Data!$K$1:$AD$1,0),0)</f>
        <v>Q2</v>
      </c>
      <c r="E48" t="str">
        <f>VLOOKUP($A48,Raw_Data!$K:$AD,MATCH(Vlookup_Match!E$1,Raw_Data!$K$1:$AD$1,0),0)</f>
        <v>SMART WATCH</v>
      </c>
      <c r="F48" t="str">
        <f>VLOOKUP($A48,Raw_Data!$K:$AD,MATCH(Vlookup_Match!F$1,Raw_Data!$K$1:$AD$1,0),0)</f>
        <v>FTW4059I</v>
      </c>
      <c r="G48" t="str">
        <f>VLOOKUP($A48,Raw_Data!$K:$AD,MATCH(Vlookup_Match!G$1,Raw_Data!$K$1:$AD$1,0),0)</f>
        <v>FTW4059</v>
      </c>
      <c r="J48" t="s">
        <v>672</v>
      </c>
    </row>
    <row r="49" spans="1:10" x14ac:dyDescent="0.35">
      <c r="A49" t="s">
        <v>673</v>
      </c>
      <c r="B49" t="str">
        <f>VLOOKUP($A49,Raw_Data!$K:$AD,MATCH(Vlookup_Match!B$1,Raw_Data!$K$1:$AD$1,0),0)</f>
        <v>P4</v>
      </c>
      <c r="C49" t="str">
        <f>VLOOKUP($A49,Raw_Data!$K:$AD,MATCH(Vlookup_Match!C$1,Raw_Data!$K$1:$AD$1,0),0)</f>
        <v>P4W3</v>
      </c>
      <c r="D49" t="str">
        <f>VLOOKUP($A49,Raw_Data!$K:$AD,MATCH(Vlookup_Match!D$1,Raw_Data!$K$1:$AD$1,0),0)</f>
        <v>Q2</v>
      </c>
      <c r="E49" t="str">
        <f>VLOOKUP($A49,Raw_Data!$K:$AD,MATCH(Vlookup_Match!E$1,Raw_Data!$K$1:$AD$1,0),0)</f>
        <v>SMART WATCH</v>
      </c>
      <c r="F49" t="str">
        <f>VLOOKUP($A49,Raw_Data!$K:$AD,MATCH(Vlookup_Match!F$1,Raw_Data!$K$1:$AD$1,0),0)</f>
        <v>FTW4059I</v>
      </c>
      <c r="G49" t="str">
        <f>VLOOKUP($A49,Raw_Data!$K:$AD,MATCH(Vlookup_Match!G$1,Raw_Data!$K$1:$AD$1,0),0)</f>
        <v>FTW4059</v>
      </c>
      <c r="J49" t="s">
        <v>673</v>
      </c>
    </row>
    <row r="50" spans="1:10" x14ac:dyDescent="0.35">
      <c r="A50" t="s">
        <v>674</v>
      </c>
      <c r="B50" t="str">
        <f>VLOOKUP($A50,Raw_Data!$K:$AD,MATCH(Vlookup_Match!B$1,Raw_Data!$K$1:$AD$1,0),0)</f>
        <v>P4</v>
      </c>
      <c r="C50" t="str">
        <f>VLOOKUP($A50,Raw_Data!$K:$AD,MATCH(Vlookup_Match!C$1,Raw_Data!$K$1:$AD$1,0),0)</f>
        <v>P4W4</v>
      </c>
      <c r="D50" t="str">
        <f>VLOOKUP($A50,Raw_Data!$K:$AD,MATCH(Vlookup_Match!D$1,Raw_Data!$K$1:$AD$1,0),0)</f>
        <v>Q2</v>
      </c>
      <c r="E50" t="str">
        <f>VLOOKUP($A50,Raw_Data!$K:$AD,MATCH(Vlookup_Match!E$1,Raw_Data!$K$1:$AD$1,0),0)</f>
        <v>WATCH</v>
      </c>
      <c r="F50" t="str">
        <f>VLOOKUP($A50,Raw_Data!$K:$AD,MATCH(Vlookup_Match!F$1,Raw_Data!$K$1:$AD$1,0),0)</f>
        <v>MK1068SET</v>
      </c>
      <c r="G50" t="str">
        <f>VLOOKUP($A50,Raw_Data!$K:$AD,MATCH(Vlookup_Match!G$1,Raw_Data!$K$1:$AD$1,0),0)</f>
        <v>MK1068SET</v>
      </c>
      <c r="J50" t="s">
        <v>674</v>
      </c>
    </row>
    <row r="51" spans="1:10" x14ac:dyDescent="0.35">
      <c r="A51" t="s">
        <v>676</v>
      </c>
      <c r="B51" t="str">
        <f>VLOOKUP($A51,Raw_Data!$K:$AD,MATCH(Vlookup_Match!B$1,Raw_Data!$K$1:$AD$1,0),0)</f>
        <v>P4</v>
      </c>
      <c r="C51" t="str">
        <f>VLOOKUP($A51,Raw_Data!$K:$AD,MATCH(Vlookup_Match!C$1,Raw_Data!$K$1:$AD$1,0),0)</f>
        <v>P4W4</v>
      </c>
      <c r="D51" t="str">
        <f>VLOOKUP($A51,Raw_Data!$K:$AD,MATCH(Vlookup_Match!D$1,Raw_Data!$K$1:$AD$1,0),0)</f>
        <v>Q2</v>
      </c>
      <c r="E51" t="str">
        <f>VLOOKUP($A51,Raw_Data!$K:$AD,MATCH(Vlookup_Match!E$1,Raw_Data!$K$1:$AD$1,0),0)</f>
        <v>WATCH</v>
      </c>
      <c r="F51" t="str">
        <f>VLOOKUP($A51,Raw_Data!$K:$AD,MATCH(Vlookup_Match!F$1,Raw_Data!$K$1:$AD$1,0),0)</f>
        <v>AR11532I</v>
      </c>
      <c r="G51" t="str">
        <f>VLOOKUP($A51,Raw_Data!$K:$AD,MATCH(Vlookup_Match!G$1,Raw_Data!$K$1:$AD$1,0),0)</f>
        <v>AR11532</v>
      </c>
      <c r="J51" t="s">
        <v>676</v>
      </c>
    </row>
    <row r="52" spans="1:10" x14ac:dyDescent="0.35">
      <c r="A52" t="s">
        <v>682</v>
      </c>
      <c r="B52" t="str">
        <f>VLOOKUP($A52,Raw_Data!$K:$AD,MATCH(Vlookup_Match!B$1,Raw_Data!$K$1:$AD$1,0),0)</f>
        <v>P4</v>
      </c>
      <c r="C52" t="str">
        <f>VLOOKUP($A52,Raw_Data!$K:$AD,MATCH(Vlookup_Match!C$1,Raw_Data!$K$1:$AD$1,0),0)</f>
        <v>P4W1</v>
      </c>
      <c r="D52" t="str">
        <f>VLOOKUP($A52,Raw_Data!$K:$AD,MATCH(Vlookup_Match!D$1,Raw_Data!$K$1:$AD$1,0),0)</f>
        <v>Q2</v>
      </c>
      <c r="E52" t="str">
        <f>VLOOKUP($A52,Raw_Data!$K:$AD,MATCH(Vlookup_Match!E$1,Raw_Data!$K$1:$AD$1,0),0)</f>
        <v>WATCH</v>
      </c>
      <c r="F52" t="str">
        <f>VLOOKUP($A52,Raw_Data!$K:$AD,MATCH(Vlookup_Match!F$1,Raw_Data!$K$1:$AD$1,0),0)</f>
        <v>MK8344I</v>
      </c>
      <c r="G52" t="str">
        <f>VLOOKUP($A52,Raw_Data!$K:$AD,MATCH(Vlookup_Match!G$1,Raw_Data!$K$1:$AD$1,0),0)</f>
        <v>MK8344</v>
      </c>
      <c r="J52" t="s">
        <v>682</v>
      </c>
    </row>
    <row r="53" spans="1:10" x14ac:dyDescent="0.35">
      <c r="A53" t="s">
        <v>683</v>
      </c>
      <c r="B53" t="str">
        <f>VLOOKUP($A53,Raw_Data!$K:$AD,MATCH(Vlookup_Match!B$1,Raw_Data!$K$1:$AD$1,0),0)</f>
        <v>P4</v>
      </c>
      <c r="C53" t="str">
        <f>VLOOKUP($A53,Raw_Data!$K:$AD,MATCH(Vlookup_Match!C$1,Raw_Data!$K$1:$AD$1,0),0)</f>
        <v>P4W1</v>
      </c>
      <c r="D53" t="str">
        <f>VLOOKUP($A53,Raw_Data!$K:$AD,MATCH(Vlookup_Match!D$1,Raw_Data!$K$1:$AD$1,0),0)</f>
        <v>Q2</v>
      </c>
      <c r="E53" t="str">
        <f>VLOOKUP($A53,Raw_Data!$K:$AD,MATCH(Vlookup_Match!E$1,Raw_Data!$K$1:$AD$1,0),0)</f>
        <v>SMART WATCH</v>
      </c>
      <c r="F53" t="str">
        <f>VLOOKUP($A53,Raw_Data!$K:$AD,MATCH(Vlookup_Match!F$1,Raw_Data!$K$1:$AD$1,0),0)</f>
        <v>FTW4061I</v>
      </c>
      <c r="G53" t="str">
        <f>VLOOKUP($A53,Raw_Data!$K:$AD,MATCH(Vlookup_Match!G$1,Raw_Data!$K$1:$AD$1,0),0)</f>
        <v>FTW4061</v>
      </c>
      <c r="J53" t="s">
        <v>683</v>
      </c>
    </row>
    <row r="54" spans="1:10" x14ac:dyDescent="0.35">
      <c r="A54" t="s">
        <v>684</v>
      </c>
      <c r="B54" t="str">
        <f>VLOOKUP($A54,Raw_Data!$K:$AD,MATCH(Vlookup_Match!B$1,Raw_Data!$K$1:$AD$1,0),0)</f>
        <v>P4</v>
      </c>
      <c r="C54" t="str">
        <f>VLOOKUP($A54,Raw_Data!$K:$AD,MATCH(Vlookup_Match!C$1,Raw_Data!$K$1:$AD$1,0),0)</f>
        <v>P4W1</v>
      </c>
      <c r="D54" t="str">
        <f>VLOOKUP($A54,Raw_Data!$K:$AD,MATCH(Vlookup_Match!D$1,Raw_Data!$K$1:$AD$1,0),0)</f>
        <v>Q2</v>
      </c>
      <c r="E54" t="str">
        <f>VLOOKUP($A54,Raw_Data!$K:$AD,MATCH(Vlookup_Match!E$1,Raw_Data!$K$1:$AD$1,0),0)</f>
        <v>WATCH</v>
      </c>
      <c r="F54" t="str">
        <f>VLOOKUP($A54,Raw_Data!$K:$AD,MATCH(Vlookup_Match!F$1,Raw_Data!$K$1:$AD$1,0),0)</f>
        <v>MK8344I</v>
      </c>
      <c r="G54" t="str">
        <f>VLOOKUP($A54,Raw_Data!$K:$AD,MATCH(Vlookup_Match!G$1,Raw_Data!$K$1:$AD$1,0),0)</f>
        <v>MK8344</v>
      </c>
      <c r="J54" t="s">
        <v>684</v>
      </c>
    </row>
    <row r="55" spans="1:10" x14ac:dyDescent="0.35">
      <c r="A55" t="s">
        <v>685</v>
      </c>
      <c r="B55" t="str">
        <f>VLOOKUP($A55,Raw_Data!$K:$AD,MATCH(Vlookup_Match!B$1,Raw_Data!$K$1:$AD$1,0),0)</f>
        <v>P4</v>
      </c>
      <c r="C55" t="str">
        <f>VLOOKUP($A55,Raw_Data!$K:$AD,MATCH(Vlookup_Match!C$1,Raw_Data!$K$1:$AD$1,0),0)</f>
        <v>P4W1</v>
      </c>
      <c r="D55" t="str">
        <f>VLOOKUP($A55,Raw_Data!$K:$AD,MATCH(Vlookup_Match!D$1,Raw_Data!$K$1:$AD$1,0),0)</f>
        <v>Q2</v>
      </c>
      <c r="E55" t="str">
        <f>VLOOKUP($A55,Raw_Data!$K:$AD,MATCH(Vlookup_Match!E$1,Raw_Data!$K$1:$AD$1,0),0)</f>
        <v>WATCH</v>
      </c>
      <c r="F55" t="str">
        <f>VLOOKUP($A55,Raw_Data!$K:$AD,MATCH(Vlookup_Match!F$1,Raw_Data!$K$1:$AD$1,0),0)</f>
        <v>MK5896I</v>
      </c>
      <c r="G55" t="str">
        <f>VLOOKUP($A55,Raw_Data!$K:$AD,MATCH(Vlookup_Match!G$1,Raw_Data!$K$1:$AD$1,0),0)</f>
        <v>MK5896</v>
      </c>
      <c r="J55" t="s">
        <v>685</v>
      </c>
    </row>
    <row r="56" spans="1:10" x14ac:dyDescent="0.35">
      <c r="A56" t="s">
        <v>689</v>
      </c>
      <c r="B56" t="str">
        <f>VLOOKUP($A56,Raw_Data!$K:$AD,MATCH(Vlookup_Match!B$1,Raw_Data!$K$1:$AD$1,0),0)</f>
        <v>P4</v>
      </c>
      <c r="C56" t="str">
        <f>VLOOKUP($A56,Raw_Data!$K:$AD,MATCH(Vlookup_Match!C$1,Raw_Data!$K$1:$AD$1,0),0)</f>
        <v>P4W2</v>
      </c>
      <c r="D56" t="str">
        <f>VLOOKUP($A56,Raw_Data!$K:$AD,MATCH(Vlookup_Match!D$1,Raw_Data!$K$1:$AD$1,0),0)</f>
        <v>Q2</v>
      </c>
      <c r="E56" t="str">
        <f>VLOOKUP($A56,Raw_Data!$K:$AD,MATCH(Vlookup_Match!E$1,Raw_Data!$K$1:$AD$1,0),0)</f>
        <v>SMART WATCH</v>
      </c>
      <c r="F56" t="str">
        <f>VLOOKUP($A56,Raw_Data!$K:$AD,MATCH(Vlookup_Match!F$1,Raw_Data!$K$1:$AD$1,0),0)</f>
        <v>FTW4070</v>
      </c>
      <c r="G56" t="str">
        <f>VLOOKUP($A56,Raw_Data!$K:$AD,MATCH(Vlookup_Match!G$1,Raw_Data!$K$1:$AD$1,0),0)</f>
        <v>FTW4070</v>
      </c>
      <c r="J56" t="s">
        <v>689</v>
      </c>
    </row>
    <row r="57" spans="1:10" x14ac:dyDescent="0.35">
      <c r="A57" t="s">
        <v>691</v>
      </c>
      <c r="B57" t="str">
        <f>VLOOKUP($A57,Raw_Data!$K:$AD,MATCH(Vlookup_Match!B$1,Raw_Data!$K$1:$AD$1,0),0)</f>
        <v>P4</v>
      </c>
      <c r="C57" t="str">
        <f>VLOOKUP($A57,Raw_Data!$K:$AD,MATCH(Vlookup_Match!C$1,Raw_Data!$K$1:$AD$1,0),0)</f>
        <v>P4W2</v>
      </c>
      <c r="D57" t="str">
        <f>VLOOKUP($A57,Raw_Data!$K:$AD,MATCH(Vlookup_Match!D$1,Raw_Data!$K$1:$AD$1,0),0)</f>
        <v>Q2</v>
      </c>
      <c r="E57" t="str">
        <f>VLOOKUP($A57,Raw_Data!$K:$AD,MATCH(Vlookup_Match!E$1,Raw_Data!$K$1:$AD$1,0),0)</f>
        <v>WATCH</v>
      </c>
      <c r="F57" t="str">
        <f>VLOOKUP($A57,Raw_Data!$K:$AD,MATCH(Vlookup_Match!F$1,Raw_Data!$K$1:$AD$1,0),0)</f>
        <v>MK5896I</v>
      </c>
      <c r="G57" t="str">
        <f>VLOOKUP($A57,Raw_Data!$K:$AD,MATCH(Vlookup_Match!G$1,Raw_Data!$K$1:$AD$1,0),0)</f>
        <v>MK5896</v>
      </c>
      <c r="J57" t="s">
        <v>691</v>
      </c>
    </row>
    <row r="58" spans="1:10" x14ac:dyDescent="0.35">
      <c r="A58" t="s">
        <v>692</v>
      </c>
      <c r="B58" t="str">
        <f>VLOOKUP($A58,Raw_Data!$K:$AD,MATCH(Vlookup_Match!B$1,Raw_Data!$K$1:$AD$1,0),0)</f>
        <v>P4</v>
      </c>
      <c r="C58" t="str">
        <f>VLOOKUP($A58,Raw_Data!$K:$AD,MATCH(Vlookup_Match!C$1,Raw_Data!$K$1:$AD$1,0),0)</f>
        <v>P4W2</v>
      </c>
      <c r="D58" t="str">
        <f>VLOOKUP($A58,Raw_Data!$K:$AD,MATCH(Vlookup_Match!D$1,Raw_Data!$K$1:$AD$1,0),0)</f>
        <v>Q2</v>
      </c>
      <c r="E58" t="str">
        <f>VLOOKUP($A58,Raw_Data!$K:$AD,MATCH(Vlookup_Match!E$1,Raw_Data!$K$1:$AD$1,0),0)</f>
        <v>SMART WATCH</v>
      </c>
      <c r="F58" t="str">
        <f>VLOOKUP($A58,Raw_Data!$K:$AD,MATCH(Vlookup_Match!F$1,Raw_Data!$K$1:$AD$1,0),0)</f>
        <v>FTW4071</v>
      </c>
      <c r="G58" t="str">
        <f>VLOOKUP($A58,Raw_Data!$K:$AD,MATCH(Vlookup_Match!G$1,Raw_Data!$K$1:$AD$1,0),0)</f>
        <v>FTW4071</v>
      </c>
      <c r="J58" t="s">
        <v>692</v>
      </c>
    </row>
    <row r="59" spans="1:10" x14ac:dyDescent="0.35">
      <c r="A59" t="s">
        <v>693</v>
      </c>
      <c r="B59" t="str">
        <f>VLOOKUP($A59,Raw_Data!$K:$AD,MATCH(Vlookup_Match!B$1,Raw_Data!$K$1:$AD$1,0),0)</f>
        <v>P4</v>
      </c>
      <c r="C59" t="str">
        <f>VLOOKUP($A59,Raw_Data!$K:$AD,MATCH(Vlookup_Match!C$1,Raw_Data!$K$1:$AD$1,0),0)</f>
        <v>P4W2</v>
      </c>
      <c r="D59" t="str">
        <f>VLOOKUP($A59,Raw_Data!$K:$AD,MATCH(Vlookup_Match!D$1,Raw_Data!$K$1:$AD$1,0),0)</f>
        <v>Q2</v>
      </c>
      <c r="E59" t="str">
        <f>VLOOKUP($A59,Raw_Data!$K:$AD,MATCH(Vlookup_Match!E$1,Raw_Data!$K$1:$AD$1,0),0)</f>
        <v>SMART WATCH</v>
      </c>
      <c r="F59" t="str">
        <f>VLOOKUP($A59,Raw_Data!$K:$AD,MATCH(Vlookup_Match!F$1,Raw_Data!$K$1:$AD$1,0),0)</f>
        <v>FTW4070</v>
      </c>
      <c r="G59" t="str">
        <f>VLOOKUP($A59,Raw_Data!$K:$AD,MATCH(Vlookup_Match!G$1,Raw_Data!$K$1:$AD$1,0),0)</f>
        <v>FTW4070</v>
      </c>
      <c r="J59" t="s">
        <v>693</v>
      </c>
    </row>
    <row r="60" spans="1:10" x14ac:dyDescent="0.35">
      <c r="A60" t="s">
        <v>694</v>
      </c>
      <c r="B60" t="str">
        <f>VLOOKUP($A60,Raw_Data!$K:$AD,MATCH(Vlookup_Match!B$1,Raw_Data!$K$1:$AD$1,0),0)</f>
        <v>P4</v>
      </c>
      <c r="C60" t="str">
        <f>VLOOKUP($A60,Raw_Data!$K:$AD,MATCH(Vlookup_Match!C$1,Raw_Data!$K$1:$AD$1,0),0)</f>
        <v>P4W2</v>
      </c>
      <c r="D60" t="str">
        <f>VLOOKUP($A60,Raw_Data!$K:$AD,MATCH(Vlookup_Match!D$1,Raw_Data!$K$1:$AD$1,0),0)</f>
        <v>Q2</v>
      </c>
      <c r="E60" t="str">
        <f>VLOOKUP($A60,Raw_Data!$K:$AD,MATCH(Vlookup_Match!E$1,Raw_Data!$K$1:$AD$1,0),0)</f>
        <v>SMART WATCH</v>
      </c>
      <c r="F60" t="str">
        <f>VLOOKUP($A60,Raw_Data!$K:$AD,MATCH(Vlookup_Match!F$1,Raw_Data!$K$1:$AD$1,0),0)</f>
        <v>FTW4071</v>
      </c>
      <c r="G60" t="str">
        <f>VLOOKUP($A60,Raw_Data!$K:$AD,MATCH(Vlookup_Match!G$1,Raw_Data!$K$1:$AD$1,0),0)</f>
        <v>FTW4071</v>
      </c>
      <c r="J60" t="s">
        <v>694</v>
      </c>
    </row>
    <row r="61" spans="1:10" x14ac:dyDescent="0.35">
      <c r="A61" t="s">
        <v>695</v>
      </c>
      <c r="B61" t="str">
        <f>VLOOKUP($A61,Raw_Data!$K:$AD,MATCH(Vlookup_Match!B$1,Raw_Data!$K$1:$AD$1,0),0)</f>
        <v>P4</v>
      </c>
      <c r="C61" t="str">
        <f>VLOOKUP($A61,Raw_Data!$K:$AD,MATCH(Vlookup_Match!C$1,Raw_Data!$K$1:$AD$1,0),0)</f>
        <v>P4W2</v>
      </c>
      <c r="D61" t="str">
        <f>VLOOKUP($A61,Raw_Data!$K:$AD,MATCH(Vlookup_Match!D$1,Raw_Data!$K$1:$AD$1,0),0)</f>
        <v>Q2</v>
      </c>
      <c r="E61" t="str">
        <f>VLOOKUP($A61,Raw_Data!$K:$AD,MATCH(Vlookup_Match!E$1,Raw_Data!$K$1:$AD$1,0),0)</f>
        <v>WATCH</v>
      </c>
      <c r="F61" t="str">
        <f>VLOOKUP($A61,Raw_Data!$K:$AD,MATCH(Vlookup_Match!F$1,Raw_Data!$K$1:$AD$1,0),0)</f>
        <v>MK5896I</v>
      </c>
      <c r="G61" t="str">
        <f>VLOOKUP($A61,Raw_Data!$K:$AD,MATCH(Vlookup_Match!G$1,Raw_Data!$K$1:$AD$1,0),0)</f>
        <v>MK5896</v>
      </c>
      <c r="J61" t="s">
        <v>695</v>
      </c>
    </row>
    <row r="62" spans="1:10" x14ac:dyDescent="0.35">
      <c r="A62" t="s">
        <v>696</v>
      </c>
      <c r="B62" t="str">
        <f>VLOOKUP($A62,Raw_Data!$K:$AD,MATCH(Vlookup_Match!B$1,Raw_Data!$K$1:$AD$1,0),0)</f>
        <v>P4</v>
      </c>
      <c r="C62" t="str">
        <f>VLOOKUP($A62,Raw_Data!$K:$AD,MATCH(Vlookup_Match!C$1,Raw_Data!$K$1:$AD$1,0),0)</f>
        <v>P4W2</v>
      </c>
      <c r="D62" t="str">
        <f>VLOOKUP($A62,Raw_Data!$K:$AD,MATCH(Vlookup_Match!D$1,Raw_Data!$K$1:$AD$1,0),0)</f>
        <v>Q2</v>
      </c>
      <c r="E62" t="str">
        <f>VLOOKUP($A62,Raw_Data!$K:$AD,MATCH(Vlookup_Match!E$1,Raw_Data!$K$1:$AD$1,0),0)</f>
        <v>WATCH</v>
      </c>
      <c r="F62" t="str">
        <f>VLOOKUP($A62,Raw_Data!$K:$AD,MATCH(Vlookup_Match!F$1,Raw_Data!$K$1:$AD$1,0),0)</f>
        <v>MK8344I</v>
      </c>
      <c r="G62" t="str">
        <f>VLOOKUP($A62,Raw_Data!$K:$AD,MATCH(Vlookup_Match!G$1,Raw_Data!$K$1:$AD$1,0),0)</f>
        <v>MK8344</v>
      </c>
      <c r="J62" t="s">
        <v>696</v>
      </c>
    </row>
    <row r="63" spans="1:10" x14ac:dyDescent="0.35">
      <c r="A63" t="s">
        <v>697</v>
      </c>
      <c r="B63" t="str">
        <f>VLOOKUP($A63,Raw_Data!$K:$AD,MATCH(Vlookup_Match!B$1,Raw_Data!$K$1:$AD$1,0),0)</f>
        <v>P4</v>
      </c>
      <c r="C63" t="str">
        <f>VLOOKUP($A63,Raw_Data!$K:$AD,MATCH(Vlookup_Match!C$1,Raw_Data!$K$1:$AD$1,0),0)</f>
        <v>P4W3</v>
      </c>
      <c r="D63" t="str">
        <f>VLOOKUP($A63,Raw_Data!$K:$AD,MATCH(Vlookup_Match!D$1,Raw_Data!$K$1:$AD$1,0),0)</f>
        <v>Q2</v>
      </c>
      <c r="E63" t="str">
        <f>VLOOKUP($A63,Raw_Data!$K:$AD,MATCH(Vlookup_Match!E$1,Raw_Data!$K$1:$AD$1,0),0)</f>
        <v>SMART WATCH</v>
      </c>
      <c r="F63" t="str">
        <f>VLOOKUP($A63,Raw_Data!$K:$AD,MATCH(Vlookup_Match!F$1,Raw_Data!$K$1:$AD$1,0),0)</f>
        <v>FTW6080</v>
      </c>
      <c r="G63" t="str">
        <f>VLOOKUP($A63,Raw_Data!$K:$AD,MATCH(Vlookup_Match!G$1,Raw_Data!$K$1:$AD$1,0),0)</f>
        <v>FTW6080</v>
      </c>
      <c r="J63" t="s">
        <v>697</v>
      </c>
    </row>
    <row r="64" spans="1:10" x14ac:dyDescent="0.35">
      <c r="A64" t="s">
        <v>699</v>
      </c>
      <c r="B64" t="str">
        <f>VLOOKUP($A64,Raw_Data!$K:$AD,MATCH(Vlookup_Match!B$1,Raw_Data!$K$1:$AD$1,0),0)</f>
        <v>P4</v>
      </c>
      <c r="C64" t="str">
        <f>VLOOKUP($A64,Raw_Data!$K:$AD,MATCH(Vlookup_Match!C$1,Raw_Data!$K$1:$AD$1,0),0)</f>
        <v>P4W3</v>
      </c>
      <c r="D64" t="str">
        <f>VLOOKUP($A64,Raw_Data!$K:$AD,MATCH(Vlookup_Match!D$1,Raw_Data!$K$1:$AD$1,0),0)</f>
        <v>Q2</v>
      </c>
      <c r="E64" t="str">
        <f>VLOOKUP($A64,Raw_Data!$K:$AD,MATCH(Vlookup_Match!E$1,Raw_Data!$K$1:$AD$1,0),0)</f>
        <v>WATCH</v>
      </c>
      <c r="F64" t="str">
        <f>VLOOKUP($A64,Raw_Data!$K:$AD,MATCH(Vlookup_Match!F$1,Raw_Data!$K$1:$AD$1,0),0)</f>
        <v>MK8344I</v>
      </c>
      <c r="G64" t="str">
        <f>VLOOKUP($A64,Raw_Data!$K:$AD,MATCH(Vlookup_Match!G$1,Raw_Data!$K$1:$AD$1,0),0)</f>
        <v>MK8344</v>
      </c>
      <c r="J64" t="s">
        <v>699</v>
      </c>
    </row>
    <row r="65" spans="1:10" x14ac:dyDescent="0.35">
      <c r="A65" t="s">
        <v>700</v>
      </c>
      <c r="B65" t="str">
        <f>VLOOKUP($A65,Raw_Data!$K:$AD,MATCH(Vlookup_Match!B$1,Raw_Data!$K$1:$AD$1,0),0)</f>
        <v>P4</v>
      </c>
      <c r="C65" t="str">
        <f>VLOOKUP($A65,Raw_Data!$K:$AD,MATCH(Vlookup_Match!C$1,Raw_Data!$K$1:$AD$1,0),0)</f>
        <v>P4W3</v>
      </c>
      <c r="D65" t="str">
        <f>VLOOKUP($A65,Raw_Data!$K:$AD,MATCH(Vlookup_Match!D$1,Raw_Data!$K$1:$AD$1,0),0)</f>
        <v>Q2</v>
      </c>
      <c r="E65" t="str">
        <f>VLOOKUP($A65,Raw_Data!$K:$AD,MATCH(Vlookup_Match!E$1,Raw_Data!$K$1:$AD$1,0),0)</f>
        <v>SMART WATCH</v>
      </c>
      <c r="F65" t="str">
        <f>VLOOKUP($A65,Raw_Data!$K:$AD,MATCH(Vlookup_Match!F$1,Raw_Data!$K$1:$AD$1,0),0)</f>
        <v>FTW4062</v>
      </c>
      <c r="G65" t="str">
        <f>VLOOKUP($A65,Raw_Data!$K:$AD,MATCH(Vlookup_Match!G$1,Raw_Data!$K$1:$AD$1,0),0)</f>
        <v>FTW4062</v>
      </c>
      <c r="J65" t="s">
        <v>700</v>
      </c>
    </row>
    <row r="66" spans="1:10" x14ac:dyDescent="0.35">
      <c r="A66" t="s">
        <v>701</v>
      </c>
      <c r="B66" t="str">
        <f>VLOOKUP($A66,Raw_Data!$K:$AD,MATCH(Vlookup_Match!B$1,Raw_Data!$K$1:$AD$1,0),0)</f>
        <v>P4</v>
      </c>
      <c r="C66" t="str">
        <f>VLOOKUP($A66,Raw_Data!$K:$AD,MATCH(Vlookup_Match!C$1,Raw_Data!$K$1:$AD$1,0),0)</f>
        <v>P4W3</v>
      </c>
      <c r="D66" t="str">
        <f>VLOOKUP($A66,Raw_Data!$K:$AD,MATCH(Vlookup_Match!D$1,Raw_Data!$K$1:$AD$1,0),0)</f>
        <v>Q2</v>
      </c>
      <c r="E66" t="str">
        <f>VLOOKUP($A66,Raw_Data!$K:$AD,MATCH(Vlookup_Match!E$1,Raw_Data!$K$1:$AD$1,0),0)</f>
        <v>WATCH</v>
      </c>
      <c r="F66" t="str">
        <f>VLOOKUP($A66,Raw_Data!$K:$AD,MATCH(Vlookup_Match!F$1,Raw_Data!$K$1:$AD$1,0),0)</f>
        <v>AR11499I</v>
      </c>
      <c r="G66" t="str">
        <f>VLOOKUP($A66,Raw_Data!$K:$AD,MATCH(Vlookup_Match!G$1,Raw_Data!$K$1:$AD$1,0),0)</f>
        <v>AR11499</v>
      </c>
      <c r="J66" t="s">
        <v>701</v>
      </c>
    </row>
    <row r="67" spans="1:10" x14ac:dyDescent="0.35">
      <c r="A67" t="s">
        <v>707</v>
      </c>
      <c r="B67" t="str">
        <f>VLOOKUP($A67,Raw_Data!$K:$AD,MATCH(Vlookup_Match!B$1,Raw_Data!$K$1:$AD$1,0),0)</f>
        <v>P4</v>
      </c>
      <c r="C67" t="str">
        <f>VLOOKUP($A67,Raw_Data!$K:$AD,MATCH(Vlookup_Match!C$1,Raw_Data!$K$1:$AD$1,0),0)</f>
        <v>P4W3</v>
      </c>
      <c r="D67" t="str">
        <f>VLOOKUP($A67,Raw_Data!$K:$AD,MATCH(Vlookup_Match!D$1,Raw_Data!$K$1:$AD$1,0),0)</f>
        <v>Q2</v>
      </c>
      <c r="E67" t="str">
        <f>VLOOKUP($A67,Raw_Data!$K:$AD,MATCH(Vlookup_Match!E$1,Raw_Data!$K$1:$AD$1,0),0)</f>
        <v>SMART WATCH</v>
      </c>
      <c r="F67" t="str">
        <f>VLOOKUP($A67,Raw_Data!$K:$AD,MATCH(Vlookup_Match!F$1,Raw_Data!$K$1:$AD$1,0),0)</f>
        <v>FTW4071</v>
      </c>
      <c r="G67" t="str">
        <f>VLOOKUP($A67,Raw_Data!$K:$AD,MATCH(Vlookup_Match!G$1,Raw_Data!$K$1:$AD$1,0),0)</f>
        <v>FTW4071</v>
      </c>
      <c r="J67" t="s">
        <v>707</v>
      </c>
    </row>
    <row r="68" spans="1:10" x14ac:dyDescent="0.35">
      <c r="A68" t="s">
        <v>707</v>
      </c>
      <c r="B68" t="str">
        <f>VLOOKUP($A68,Raw_Data!$K:$AD,MATCH(Vlookup_Match!B$1,Raw_Data!$K$1:$AD$1,0),0)</f>
        <v>P4</v>
      </c>
      <c r="C68" t="str">
        <f>VLOOKUP($A68,Raw_Data!$K:$AD,MATCH(Vlookup_Match!C$1,Raw_Data!$K$1:$AD$1,0),0)</f>
        <v>P4W3</v>
      </c>
      <c r="D68" t="str">
        <f>VLOOKUP($A68,Raw_Data!$K:$AD,MATCH(Vlookup_Match!D$1,Raw_Data!$K$1:$AD$1,0),0)</f>
        <v>Q2</v>
      </c>
      <c r="E68" t="str">
        <f>VLOOKUP($A68,Raw_Data!$K:$AD,MATCH(Vlookup_Match!E$1,Raw_Data!$K$1:$AD$1,0),0)</f>
        <v>SMART WATCH</v>
      </c>
      <c r="F68" t="str">
        <f>VLOOKUP($A68,Raw_Data!$K:$AD,MATCH(Vlookup_Match!F$1,Raw_Data!$K$1:$AD$1,0),0)</f>
        <v>FTW4071</v>
      </c>
      <c r="G68" t="str">
        <f>VLOOKUP($A68,Raw_Data!$K:$AD,MATCH(Vlookup_Match!G$1,Raw_Data!$K$1:$AD$1,0),0)</f>
        <v>FTW4071</v>
      </c>
      <c r="J68" t="s">
        <v>707</v>
      </c>
    </row>
    <row r="69" spans="1:10" x14ac:dyDescent="0.35">
      <c r="A69" t="s">
        <v>711</v>
      </c>
      <c r="B69" t="str">
        <f>VLOOKUP($A69,Raw_Data!$K:$AD,MATCH(Vlookup_Match!B$1,Raw_Data!$K$1:$AD$1,0),0)</f>
        <v>P4</v>
      </c>
      <c r="C69" t="str">
        <f>VLOOKUP($A69,Raw_Data!$K:$AD,MATCH(Vlookup_Match!C$1,Raw_Data!$K$1:$AD$1,0),0)</f>
        <v>P4W3</v>
      </c>
      <c r="D69" t="str">
        <f>VLOOKUP($A69,Raw_Data!$K:$AD,MATCH(Vlookup_Match!D$1,Raw_Data!$K$1:$AD$1,0),0)</f>
        <v>Q2</v>
      </c>
      <c r="E69" t="str">
        <f>VLOOKUP($A69,Raw_Data!$K:$AD,MATCH(Vlookup_Match!E$1,Raw_Data!$K$1:$AD$1,0),0)</f>
        <v>SMART WATCH</v>
      </c>
      <c r="F69" t="str">
        <f>VLOOKUP($A69,Raw_Data!$K:$AD,MATCH(Vlookup_Match!F$1,Raw_Data!$K$1:$AD$1,0),0)</f>
        <v>FTW4062I</v>
      </c>
      <c r="G69" t="str">
        <f>VLOOKUP($A69,Raw_Data!$K:$AD,MATCH(Vlookup_Match!G$1,Raw_Data!$K$1:$AD$1,0),0)</f>
        <v>FTW4062</v>
      </c>
      <c r="J69" t="s">
        <v>711</v>
      </c>
    </row>
    <row r="70" spans="1:10" x14ac:dyDescent="0.35">
      <c r="A70" t="s">
        <v>713</v>
      </c>
      <c r="B70" t="str">
        <f>VLOOKUP($A70,Raw_Data!$K:$AD,MATCH(Vlookup_Match!B$1,Raw_Data!$K$1:$AD$1,0),0)</f>
        <v>P4</v>
      </c>
      <c r="C70" t="str">
        <f>VLOOKUP($A70,Raw_Data!$K:$AD,MATCH(Vlookup_Match!C$1,Raw_Data!$K$1:$AD$1,0),0)</f>
        <v>P4W3</v>
      </c>
      <c r="D70" t="str">
        <f>VLOOKUP($A70,Raw_Data!$K:$AD,MATCH(Vlookup_Match!D$1,Raw_Data!$K$1:$AD$1,0),0)</f>
        <v>Q2</v>
      </c>
      <c r="E70" t="str">
        <f>VLOOKUP($A70,Raw_Data!$K:$AD,MATCH(Vlookup_Match!E$1,Raw_Data!$K$1:$AD$1,0),0)</f>
        <v>SMART WATCH</v>
      </c>
      <c r="F70" t="str">
        <f>VLOOKUP($A70,Raw_Data!$K:$AD,MATCH(Vlookup_Match!F$1,Raw_Data!$K$1:$AD$1,0),0)</f>
        <v>FTW4061I</v>
      </c>
      <c r="G70" t="str">
        <f>VLOOKUP($A70,Raw_Data!$K:$AD,MATCH(Vlookup_Match!G$1,Raw_Data!$K$1:$AD$1,0),0)</f>
        <v>FTW4061</v>
      </c>
      <c r="J70" t="s">
        <v>713</v>
      </c>
    </row>
    <row r="71" spans="1:10" x14ac:dyDescent="0.35">
      <c r="A71" t="s">
        <v>717</v>
      </c>
      <c r="B71" t="str">
        <f>VLOOKUP($A71,Raw_Data!$K:$AD,MATCH(Vlookup_Match!B$1,Raw_Data!$K$1:$AD$1,0),0)</f>
        <v>P4</v>
      </c>
      <c r="C71" t="str">
        <f>VLOOKUP($A71,Raw_Data!$K:$AD,MATCH(Vlookup_Match!C$1,Raw_Data!$K$1:$AD$1,0),0)</f>
        <v>P4W3</v>
      </c>
      <c r="D71" t="str">
        <f>VLOOKUP($A71,Raw_Data!$K:$AD,MATCH(Vlookup_Match!D$1,Raw_Data!$K$1:$AD$1,0),0)</f>
        <v>Q2</v>
      </c>
      <c r="E71" t="str">
        <f>VLOOKUP($A71,Raw_Data!$K:$AD,MATCH(Vlookup_Match!E$1,Raw_Data!$K$1:$AD$1,0),0)</f>
        <v>SMART WATCH</v>
      </c>
      <c r="F71" t="str">
        <f>VLOOKUP($A71,Raw_Data!$K:$AD,MATCH(Vlookup_Match!F$1,Raw_Data!$K$1:$AD$1,0),0)</f>
        <v>FTW6080</v>
      </c>
      <c r="G71" t="str">
        <f>VLOOKUP($A71,Raw_Data!$K:$AD,MATCH(Vlookup_Match!G$1,Raw_Data!$K$1:$AD$1,0),0)</f>
        <v>FTW6080</v>
      </c>
      <c r="J71" t="s">
        <v>717</v>
      </c>
    </row>
    <row r="72" spans="1:10" x14ac:dyDescent="0.35">
      <c r="A72" t="s">
        <v>718</v>
      </c>
      <c r="B72" t="str">
        <f>VLOOKUP($A72,Raw_Data!$K:$AD,MATCH(Vlookup_Match!B$1,Raw_Data!$K$1:$AD$1,0),0)</f>
        <v>P4</v>
      </c>
      <c r="C72" t="str">
        <f>VLOOKUP($A72,Raw_Data!$K:$AD,MATCH(Vlookup_Match!C$1,Raw_Data!$K$1:$AD$1,0),0)</f>
        <v>P4W3</v>
      </c>
      <c r="D72" t="str">
        <f>VLOOKUP($A72,Raw_Data!$K:$AD,MATCH(Vlookup_Match!D$1,Raw_Data!$K$1:$AD$1,0),0)</f>
        <v>Q2</v>
      </c>
      <c r="E72" t="str">
        <f>VLOOKUP($A72,Raw_Data!$K:$AD,MATCH(Vlookup_Match!E$1,Raw_Data!$K$1:$AD$1,0),0)</f>
        <v>SMART WATCH</v>
      </c>
      <c r="F72" t="str">
        <f>VLOOKUP($A72,Raw_Data!$K:$AD,MATCH(Vlookup_Match!F$1,Raw_Data!$K$1:$AD$1,0),0)</f>
        <v>FTW4068I</v>
      </c>
      <c r="G72" t="str">
        <f>VLOOKUP($A72,Raw_Data!$K:$AD,MATCH(Vlookup_Match!G$1,Raw_Data!$K$1:$AD$1,0),0)</f>
        <v>FTW4068</v>
      </c>
      <c r="J72" t="s">
        <v>718</v>
      </c>
    </row>
    <row r="73" spans="1:10" x14ac:dyDescent="0.35">
      <c r="A73" t="s">
        <v>699</v>
      </c>
      <c r="B73" t="str">
        <f>VLOOKUP($A73,Raw_Data!$K:$AD,MATCH(Vlookup_Match!B$1,Raw_Data!$K$1:$AD$1,0),0)</f>
        <v>P4</v>
      </c>
      <c r="C73" t="str">
        <f>VLOOKUP($A73,Raw_Data!$K:$AD,MATCH(Vlookup_Match!C$1,Raw_Data!$K$1:$AD$1,0),0)</f>
        <v>P4W3</v>
      </c>
      <c r="D73" t="str">
        <f>VLOOKUP($A73,Raw_Data!$K:$AD,MATCH(Vlookup_Match!D$1,Raw_Data!$K$1:$AD$1,0),0)</f>
        <v>Q2</v>
      </c>
      <c r="E73" t="str">
        <f>VLOOKUP($A73,Raw_Data!$K:$AD,MATCH(Vlookup_Match!E$1,Raw_Data!$K$1:$AD$1,0),0)</f>
        <v>WATCH</v>
      </c>
      <c r="F73" t="str">
        <f>VLOOKUP($A73,Raw_Data!$K:$AD,MATCH(Vlookup_Match!F$1,Raw_Data!$K$1:$AD$1,0),0)</f>
        <v>MK8344I</v>
      </c>
      <c r="G73" t="str">
        <f>VLOOKUP($A73,Raw_Data!$K:$AD,MATCH(Vlookup_Match!G$1,Raw_Data!$K$1:$AD$1,0),0)</f>
        <v>MK8344</v>
      </c>
      <c r="J73" t="s">
        <v>699</v>
      </c>
    </row>
    <row r="74" spans="1:10" x14ac:dyDescent="0.35">
      <c r="A74" t="s">
        <v>723</v>
      </c>
      <c r="B74" t="str">
        <f>VLOOKUP($A74,Raw_Data!$K:$AD,MATCH(Vlookup_Match!B$1,Raw_Data!$K$1:$AD$1,0),0)</f>
        <v>P4</v>
      </c>
      <c r="C74" t="str">
        <f>VLOOKUP($A74,Raw_Data!$K:$AD,MATCH(Vlookup_Match!C$1,Raw_Data!$K$1:$AD$1,0),0)</f>
        <v>P4W1</v>
      </c>
      <c r="D74" t="str">
        <f>VLOOKUP($A74,Raw_Data!$K:$AD,MATCH(Vlookup_Match!D$1,Raw_Data!$K$1:$AD$1,0),0)</f>
        <v>Q2</v>
      </c>
      <c r="E74" t="str">
        <f>VLOOKUP($A74,Raw_Data!$K:$AD,MATCH(Vlookup_Match!E$1,Raw_Data!$K$1:$AD$1,0),0)</f>
        <v>WATCH</v>
      </c>
      <c r="F74" t="str">
        <f>VLOOKUP($A74,Raw_Data!$K:$AD,MATCH(Vlookup_Match!F$1,Raw_Data!$K$1:$AD$1,0),0)</f>
        <v>CE5028</v>
      </c>
      <c r="G74" t="str">
        <f>VLOOKUP($A74,Raw_Data!$K:$AD,MATCH(Vlookup_Match!G$1,Raw_Data!$K$1:$AD$1,0),0)</f>
        <v>CE5028</v>
      </c>
      <c r="J74" t="s">
        <v>723</v>
      </c>
    </row>
    <row r="75" spans="1:10" x14ac:dyDescent="0.35">
      <c r="A75" t="s">
        <v>723</v>
      </c>
      <c r="B75" t="str">
        <f>VLOOKUP($A75,Raw_Data!$K:$AD,MATCH(Vlookup_Match!B$1,Raw_Data!$K$1:$AD$1,0),0)</f>
        <v>P4</v>
      </c>
      <c r="C75" t="str">
        <f>VLOOKUP($A75,Raw_Data!$K:$AD,MATCH(Vlookup_Match!C$1,Raw_Data!$K$1:$AD$1,0),0)</f>
        <v>P4W1</v>
      </c>
      <c r="D75" t="str">
        <f>VLOOKUP($A75,Raw_Data!$K:$AD,MATCH(Vlookup_Match!D$1,Raw_Data!$K$1:$AD$1,0),0)</f>
        <v>Q2</v>
      </c>
      <c r="E75" t="str">
        <f>VLOOKUP($A75,Raw_Data!$K:$AD,MATCH(Vlookup_Match!E$1,Raw_Data!$K$1:$AD$1,0),0)</f>
        <v>WATCH</v>
      </c>
      <c r="F75" t="str">
        <f>VLOOKUP($A75,Raw_Data!$K:$AD,MATCH(Vlookup_Match!F$1,Raw_Data!$K$1:$AD$1,0),0)</f>
        <v>CE5028</v>
      </c>
      <c r="G75" t="str">
        <f>VLOOKUP($A75,Raw_Data!$K:$AD,MATCH(Vlookup_Match!G$1,Raw_Data!$K$1:$AD$1,0),0)</f>
        <v>CE5028</v>
      </c>
      <c r="J75" t="s">
        <v>723</v>
      </c>
    </row>
    <row r="76" spans="1:10" x14ac:dyDescent="0.35">
      <c r="A76" t="s">
        <v>725</v>
      </c>
      <c r="B76" t="str">
        <f>VLOOKUP($A76,Raw_Data!$K:$AD,MATCH(Vlookup_Match!B$1,Raw_Data!$K$1:$AD$1,0),0)</f>
        <v>P4</v>
      </c>
      <c r="C76" t="str">
        <f>VLOOKUP($A76,Raw_Data!$K:$AD,MATCH(Vlookup_Match!C$1,Raw_Data!$K$1:$AD$1,0),0)</f>
        <v>P4W2</v>
      </c>
      <c r="D76" t="str">
        <f>VLOOKUP($A76,Raw_Data!$K:$AD,MATCH(Vlookup_Match!D$1,Raw_Data!$K$1:$AD$1,0),0)</f>
        <v>Q2</v>
      </c>
      <c r="E76" t="str">
        <f>VLOOKUP($A76,Raw_Data!$K:$AD,MATCH(Vlookup_Match!E$1,Raw_Data!$K$1:$AD$1,0),0)</f>
        <v>WATCH</v>
      </c>
      <c r="F76" t="str">
        <f>VLOOKUP($A76,Raw_Data!$K:$AD,MATCH(Vlookup_Match!F$1,Raw_Data!$K$1:$AD$1,0),0)</f>
        <v>AX2417I</v>
      </c>
      <c r="G76" t="str">
        <f>VLOOKUP($A76,Raw_Data!$K:$AD,MATCH(Vlookup_Match!G$1,Raw_Data!$K$1:$AD$1,0),0)</f>
        <v>AX2417</v>
      </c>
      <c r="J76" t="s">
        <v>725</v>
      </c>
    </row>
    <row r="77" spans="1:10" x14ac:dyDescent="0.35">
      <c r="A77" t="s">
        <v>726</v>
      </c>
      <c r="B77" t="str">
        <f>VLOOKUP($A77,Raw_Data!$K:$AD,MATCH(Vlookup_Match!B$1,Raw_Data!$K$1:$AD$1,0),0)</f>
        <v>P4</v>
      </c>
      <c r="C77" t="str">
        <f>VLOOKUP($A77,Raw_Data!$K:$AD,MATCH(Vlookup_Match!C$1,Raw_Data!$K$1:$AD$1,0),0)</f>
        <v>P4W2</v>
      </c>
      <c r="D77" t="str">
        <f>VLOOKUP($A77,Raw_Data!$K:$AD,MATCH(Vlookup_Match!D$1,Raw_Data!$K$1:$AD$1,0),0)</f>
        <v>Q2</v>
      </c>
      <c r="E77" t="str">
        <f>VLOOKUP($A77,Raw_Data!$K:$AD,MATCH(Vlookup_Match!E$1,Raw_Data!$K$1:$AD$1,0),0)</f>
        <v>WATCH</v>
      </c>
      <c r="F77" t="str">
        <f>VLOOKUP($A77,Raw_Data!$K:$AD,MATCH(Vlookup_Match!F$1,Raw_Data!$K$1:$AD$1,0),0)</f>
        <v>AX2417I</v>
      </c>
      <c r="G77" t="str">
        <f>VLOOKUP($A77,Raw_Data!$K:$AD,MATCH(Vlookup_Match!G$1,Raw_Data!$K$1:$AD$1,0),0)</f>
        <v>AX2417</v>
      </c>
      <c r="J77" t="s">
        <v>726</v>
      </c>
    </row>
    <row r="78" spans="1:10" x14ac:dyDescent="0.35">
      <c r="A78" t="s">
        <v>727</v>
      </c>
      <c r="B78" t="str">
        <f>VLOOKUP($A78,Raw_Data!$K:$AD,MATCH(Vlookup_Match!B$1,Raw_Data!$K$1:$AD$1,0),0)</f>
        <v>P4</v>
      </c>
      <c r="C78" t="str">
        <f>VLOOKUP($A78,Raw_Data!$K:$AD,MATCH(Vlookup_Match!C$1,Raw_Data!$K$1:$AD$1,0),0)</f>
        <v>P4W2</v>
      </c>
      <c r="D78" t="str">
        <f>VLOOKUP($A78,Raw_Data!$K:$AD,MATCH(Vlookup_Match!D$1,Raw_Data!$K$1:$AD$1,0),0)</f>
        <v>Q2</v>
      </c>
      <c r="E78" t="str">
        <f>VLOOKUP($A78,Raw_Data!$K:$AD,MATCH(Vlookup_Match!E$1,Raw_Data!$K$1:$AD$1,0),0)</f>
        <v>WATCH</v>
      </c>
      <c r="F78" t="str">
        <f>VLOOKUP($A78,Raw_Data!$K:$AD,MATCH(Vlookup_Match!F$1,Raw_Data!$K$1:$AD$1,0),0)</f>
        <v>CE5028I</v>
      </c>
      <c r="G78" t="str">
        <f>VLOOKUP($A78,Raw_Data!$K:$AD,MATCH(Vlookup_Match!G$1,Raw_Data!$K$1:$AD$1,0),0)</f>
        <v>CE5028</v>
      </c>
      <c r="J78" t="s">
        <v>727</v>
      </c>
    </row>
    <row r="79" spans="1:10" x14ac:dyDescent="0.35">
      <c r="A79" t="s">
        <v>728</v>
      </c>
      <c r="B79" t="str">
        <f>VLOOKUP($A79,Raw_Data!$K:$AD,MATCH(Vlookup_Match!B$1,Raw_Data!$K$1:$AD$1,0),0)</f>
        <v>P4</v>
      </c>
      <c r="C79" t="str">
        <f>VLOOKUP($A79,Raw_Data!$K:$AD,MATCH(Vlookup_Match!C$1,Raw_Data!$K$1:$AD$1,0),0)</f>
        <v>P4W2</v>
      </c>
      <c r="D79" t="str">
        <f>VLOOKUP($A79,Raw_Data!$K:$AD,MATCH(Vlookup_Match!D$1,Raw_Data!$K$1:$AD$1,0),0)</f>
        <v>Q2</v>
      </c>
      <c r="E79" t="str">
        <f>VLOOKUP($A79,Raw_Data!$K:$AD,MATCH(Vlookup_Match!E$1,Raw_Data!$K$1:$AD$1,0),0)</f>
        <v>WATCH</v>
      </c>
      <c r="F79" t="str">
        <f>VLOOKUP($A79,Raw_Data!$K:$AD,MATCH(Vlookup_Match!F$1,Raw_Data!$K$1:$AD$1,0),0)</f>
        <v>AX2417</v>
      </c>
      <c r="G79" t="str">
        <f>VLOOKUP($A79,Raw_Data!$K:$AD,MATCH(Vlookup_Match!G$1,Raw_Data!$K$1:$AD$1,0),0)</f>
        <v>AX2417</v>
      </c>
      <c r="J79" t="s">
        <v>728</v>
      </c>
    </row>
    <row r="80" spans="1:10" x14ac:dyDescent="0.35">
      <c r="A80" t="s">
        <v>729</v>
      </c>
      <c r="B80" t="str">
        <f>VLOOKUP($A80,Raw_Data!$K:$AD,MATCH(Vlookup_Match!B$1,Raw_Data!$K$1:$AD$1,0),0)</f>
        <v>P4</v>
      </c>
      <c r="C80" t="str">
        <f>VLOOKUP($A80,Raw_Data!$K:$AD,MATCH(Vlookup_Match!C$1,Raw_Data!$K$1:$AD$1,0),0)</f>
        <v>P4W2</v>
      </c>
      <c r="D80" t="str">
        <f>VLOOKUP($A80,Raw_Data!$K:$AD,MATCH(Vlookup_Match!D$1,Raw_Data!$K$1:$AD$1,0),0)</f>
        <v>Q2</v>
      </c>
      <c r="E80" t="str">
        <f>VLOOKUP($A80,Raw_Data!$K:$AD,MATCH(Vlookup_Match!E$1,Raw_Data!$K$1:$AD$1,0),0)</f>
        <v>WATCH</v>
      </c>
      <c r="F80" t="str">
        <f>VLOOKUP($A80,Raw_Data!$K:$AD,MATCH(Vlookup_Match!F$1,Raw_Data!$K$1:$AD$1,0),0)</f>
        <v>CE5028I</v>
      </c>
      <c r="G80" t="str">
        <f>VLOOKUP($A80,Raw_Data!$K:$AD,MATCH(Vlookup_Match!G$1,Raw_Data!$K$1:$AD$1,0),0)</f>
        <v>CE5028</v>
      </c>
      <c r="J80" t="s">
        <v>729</v>
      </c>
    </row>
    <row r="81" spans="1:10" x14ac:dyDescent="0.35">
      <c r="A81" t="s">
        <v>730</v>
      </c>
      <c r="B81" t="str">
        <f>VLOOKUP($A81,Raw_Data!$K:$AD,MATCH(Vlookup_Match!B$1,Raw_Data!$K$1:$AD$1,0),0)</f>
        <v>P4</v>
      </c>
      <c r="C81" t="str">
        <f>VLOOKUP($A81,Raw_Data!$K:$AD,MATCH(Vlookup_Match!C$1,Raw_Data!$K$1:$AD$1,0),0)</f>
        <v>P4W2</v>
      </c>
      <c r="D81" t="str">
        <f>VLOOKUP($A81,Raw_Data!$K:$AD,MATCH(Vlookup_Match!D$1,Raw_Data!$K$1:$AD$1,0),0)</f>
        <v>Q2</v>
      </c>
      <c r="E81" t="str">
        <f>VLOOKUP($A81,Raw_Data!$K:$AD,MATCH(Vlookup_Match!E$1,Raw_Data!$K$1:$AD$1,0),0)</f>
        <v>WATCH</v>
      </c>
      <c r="F81" t="str">
        <f>VLOOKUP($A81,Raw_Data!$K:$AD,MATCH(Vlookup_Match!F$1,Raw_Data!$K$1:$AD$1,0),0)</f>
        <v>AX2417I</v>
      </c>
      <c r="G81" t="str">
        <f>VLOOKUP($A81,Raw_Data!$K:$AD,MATCH(Vlookup_Match!G$1,Raw_Data!$K$1:$AD$1,0),0)</f>
        <v>AX2417</v>
      </c>
      <c r="J81" t="s">
        <v>730</v>
      </c>
    </row>
    <row r="82" spans="1:10" x14ac:dyDescent="0.35">
      <c r="A82" t="s">
        <v>731</v>
      </c>
      <c r="B82" t="str">
        <f>VLOOKUP($A82,Raw_Data!$K:$AD,MATCH(Vlookup_Match!B$1,Raw_Data!$K$1:$AD$1,0),0)</f>
        <v>P4</v>
      </c>
      <c r="C82" t="str">
        <f>VLOOKUP($A82,Raw_Data!$K:$AD,MATCH(Vlookup_Match!C$1,Raw_Data!$K$1:$AD$1,0),0)</f>
        <v>P4W2</v>
      </c>
      <c r="D82" t="str">
        <f>VLOOKUP($A82,Raw_Data!$K:$AD,MATCH(Vlookup_Match!D$1,Raw_Data!$K$1:$AD$1,0),0)</f>
        <v>Q2</v>
      </c>
      <c r="E82" t="str">
        <f>VLOOKUP($A82,Raw_Data!$K:$AD,MATCH(Vlookup_Match!E$1,Raw_Data!$K$1:$AD$1,0),0)</f>
        <v>WATCH</v>
      </c>
      <c r="F82" t="str">
        <f>VLOOKUP($A82,Raw_Data!$K:$AD,MATCH(Vlookup_Match!F$1,Raw_Data!$K$1:$AD$1,0),0)</f>
        <v>CE5028</v>
      </c>
      <c r="G82" t="str">
        <f>VLOOKUP($A82,Raw_Data!$K:$AD,MATCH(Vlookup_Match!G$1,Raw_Data!$K$1:$AD$1,0),0)</f>
        <v>CE5028</v>
      </c>
      <c r="J82" t="s">
        <v>731</v>
      </c>
    </row>
    <row r="83" spans="1:10" x14ac:dyDescent="0.35">
      <c r="A83" t="s">
        <v>732</v>
      </c>
      <c r="B83" t="str">
        <f>VLOOKUP($A83,Raw_Data!$K:$AD,MATCH(Vlookup_Match!B$1,Raw_Data!$K$1:$AD$1,0),0)</f>
        <v>P4</v>
      </c>
      <c r="C83" t="str">
        <f>VLOOKUP($A83,Raw_Data!$K:$AD,MATCH(Vlookup_Match!C$1,Raw_Data!$K$1:$AD$1,0),0)</f>
        <v>P4W2</v>
      </c>
      <c r="D83" t="str">
        <f>VLOOKUP($A83,Raw_Data!$K:$AD,MATCH(Vlookup_Match!D$1,Raw_Data!$K$1:$AD$1,0),0)</f>
        <v>Q2</v>
      </c>
      <c r="E83" t="str">
        <f>VLOOKUP($A83,Raw_Data!$K:$AD,MATCH(Vlookup_Match!E$1,Raw_Data!$K$1:$AD$1,0),0)</f>
        <v>WATCH</v>
      </c>
      <c r="F83" t="str">
        <f>VLOOKUP($A83,Raw_Data!$K:$AD,MATCH(Vlookup_Match!F$1,Raw_Data!$K$1:$AD$1,0),0)</f>
        <v>AX5262I</v>
      </c>
      <c r="G83" t="str">
        <f>VLOOKUP($A83,Raw_Data!$K:$AD,MATCH(Vlookup_Match!G$1,Raw_Data!$K$1:$AD$1,0),0)</f>
        <v>AX5262</v>
      </c>
      <c r="J83" t="s">
        <v>732</v>
      </c>
    </row>
    <row r="84" spans="1:10" x14ac:dyDescent="0.35">
      <c r="A84" t="s">
        <v>735</v>
      </c>
      <c r="B84" t="str">
        <f>VLOOKUP($A84,Raw_Data!$K:$AD,MATCH(Vlookup_Match!B$1,Raw_Data!$K$1:$AD$1,0),0)</f>
        <v>P4</v>
      </c>
      <c r="C84" t="str">
        <f>VLOOKUP($A84,Raw_Data!$K:$AD,MATCH(Vlookup_Match!C$1,Raw_Data!$K$1:$AD$1,0),0)</f>
        <v>P4W2</v>
      </c>
      <c r="D84" t="str">
        <f>VLOOKUP($A84,Raw_Data!$K:$AD,MATCH(Vlookup_Match!D$1,Raw_Data!$K$1:$AD$1,0),0)</f>
        <v>Q2</v>
      </c>
      <c r="E84" t="str">
        <f>VLOOKUP($A84,Raw_Data!$K:$AD,MATCH(Vlookup_Match!E$1,Raw_Data!$K$1:$AD$1,0),0)</f>
        <v>WATCH</v>
      </c>
      <c r="F84" t="str">
        <f>VLOOKUP($A84,Raw_Data!$K:$AD,MATCH(Vlookup_Match!F$1,Raw_Data!$K$1:$AD$1,0),0)</f>
        <v>CE5027</v>
      </c>
      <c r="G84" t="str">
        <f>VLOOKUP($A84,Raw_Data!$K:$AD,MATCH(Vlookup_Match!G$1,Raw_Data!$K$1:$AD$1,0),0)</f>
        <v>CE5027</v>
      </c>
      <c r="J84" t="s">
        <v>735</v>
      </c>
    </row>
    <row r="85" spans="1:10" x14ac:dyDescent="0.35">
      <c r="A85" t="s">
        <v>737</v>
      </c>
      <c r="B85" t="str">
        <f>VLOOKUP($A85,Raw_Data!$K:$AD,MATCH(Vlookup_Match!B$1,Raw_Data!$K$1:$AD$1,0),0)</f>
        <v>P4</v>
      </c>
      <c r="C85" t="str">
        <f>VLOOKUP($A85,Raw_Data!$K:$AD,MATCH(Vlookup_Match!C$1,Raw_Data!$K$1:$AD$1,0),0)</f>
        <v>P4W3</v>
      </c>
      <c r="D85" t="str">
        <f>VLOOKUP($A85,Raw_Data!$K:$AD,MATCH(Vlookup_Match!D$1,Raw_Data!$K$1:$AD$1,0),0)</f>
        <v>Q2</v>
      </c>
      <c r="E85" t="str">
        <f>VLOOKUP($A85,Raw_Data!$K:$AD,MATCH(Vlookup_Match!E$1,Raw_Data!$K$1:$AD$1,0),0)</f>
        <v>WATCH</v>
      </c>
      <c r="F85" t="str">
        <f>VLOOKUP($A85,Raw_Data!$K:$AD,MATCH(Vlookup_Match!F$1,Raw_Data!$K$1:$AD$1,0),0)</f>
        <v>AX2417</v>
      </c>
      <c r="G85" t="str">
        <f>VLOOKUP($A85,Raw_Data!$K:$AD,MATCH(Vlookup_Match!G$1,Raw_Data!$K$1:$AD$1,0),0)</f>
        <v>AX2417</v>
      </c>
      <c r="J85" t="s">
        <v>737</v>
      </c>
    </row>
    <row r="86" spans="1:10" x14ac:dyDescent="0.35">
      <c r="A86" t="s">
        <v>738</v>
      </c>
      <c r="B86" t="str">
        <f>VLOOKUP($A86,Raw_Data!$K:$AD,MATCH(Vlookup_Match!B$1,Raw_Data!$K$1:$AD$1,0),0)</f>
        <v>P4</v>
      </c>
      <c r="C86" t="str">
        <f>VLOOKUP($A86,Raw_Data!$K:$AD,MATCH(Vlookup_Match!C$1,Raw_Data!$K$1:$AD$1,0),0)</f>
        <v>P4W3</v>
      </c>
      <c r="D86" t="str">
        <f>VLOOKUP($A86,Raw_Data!$K:$AD,MATCH(Vlookup_Match!D$1,Raw_Data!$K$1:$AD$1,0),0)</f>
        <v>Q2</v>
      </c>
      <c r="E86" t="str">
        <f>VLOOKUP($A86,Raw_Data!$K:$AD,MATCH(Vlookup_Match!E$1,Raw_Data!$K$1:$AD$1,0),0)</f>
        <v>WATCH</v>
      </c>
      <c r="F86" t="str">
        <f>VLOOKUP($A86,Raw_Data!$K:$AD,MATCH(Vlookup_Match!F$1,Raw_Data!$K$1:$AD$1,0),0)</f>
        <v>CE5027I</v>
      </c>
      <c r="G86" t="str">
        <f>VLOOKUP($A86,Raw_Data!$K:$AD,MATCH(Vlookup_Match!G$1,Raw_Data!$K$1:$AD$1,0),0)</f>
        <v>CE5027</v>
      </c>
      <c r="J86" t="s">
        <v>738</v>
      </c>
    </row>
    <row r="87" spans="1:10" x14ac:dyDescent="0.35">
      <c r="A87" t="s">
        <v>740</v>
      </c>
      <c r="B87" t="str">
        <f>VLOOKUP($A87,Raw_Data!$K:$AD,MATCH(Vlookup_Match!B$1,Raw_Data!$K$1:$AD$1,0),0)</f>
        <v>P4</v>
      </c>
      <c r="C87" t="str">
        <f>VLOOKUP($A87,Raw_Data!$K:$AD,MATCH(Vlookup_Match!C$1,Raw_Data!$K$1:$AD$1,0),0)</f>
        <v>P4W3</v>
      </c>
      <c r="D87" t="str">
        <f>VLOOKUP($A87,Raw_Data!$K:$AD,MATCH(Vlookup_Match!D$1,Raw_Data!$K$1:$AD$1,0),0)</f>
        <v>Q2</v>
      </c>
      <c r="E87" t="str">
        <f>VLOOKUP($A87,Raw_Data!$K:$AD,MATCH(Vlookup_Match!E$1,Raw_Data!$K$1:$AD$1,0),0)</f>
        <v>WATCH</v>
      </c>
      <c r="F87" t="str">
        <f>VLOOKUP($A87,Raw_Data!$K:$AD,MATCH(Vlookup_Match!F$1,Raw_Data!$K$1:$AD$1,0),0)</f>
        <v>FS5987SET</v>
      </c>
      <c r="G87" t="str">
        <f>VLOOKUP($A87,Raw_Data!$K:$AD,MATCH(Vlookup_Match!G$1,Raw_Data!$K$1:$AD$1,0),0)</f>
        <v>FS5987SET</v>
      </c>
      <c r="J87" t="s">
        <v>740</v>
      </c>
    </row>
    <row r="88" spans="1:10" x14ac:dyDescent="0.35">
      <c r="A88" t="s">
        <v>741</v>
      </c>
      <c r="B88" t="str">
        <f>VLOOKUP($A88,Raw_Data!$K:$AD,MATCH(Vlookup_Match!B$1,Raw_Data!$K$1:$AD$1,0),0)</f>
        <v>P4</v>
      </c>
      <c r="C88" t="str">
        <f>VLOOKUP($A88,Raw_Data!$K:$AD,MATCH(Vlookup_Match!C$1,Raw_Data!$K$1:$AD$1,0),0)</f>
        <v>P4W3</v>
      </c>
      <c r="D88" t="str">
        <f>VLOOKUP($A88,Raw_Data!$K:$AD,MATCH(Vlookup_Match!D$1,Raw_Data!$K$1:$AD$1,0),0)</f>
        <v>Q2</v>
      </c>
      <c r="E88" t="str">
        <f>VLOOKUP($A88,Raw_Data!$K:$AD,MATCH(Vlookup_Match!E$1,Raw_Data!$K$1:$AD$1,0),0)</f>
        <v>WATCH</v>
      </c>
      <c r="F88" t="str">
        <f>VLOOKUP($A88,Raw_Data!$K:$AD,MATCH(Vlookup_Match!F$1,Raw_Data!$K$1:$AD$1,0),0)</f>
        <v>AX2417</v>
      </c>
      <c r="G88" t="str">
        <f>VLOOKUP($A88,Raw_Data!$K:$AD,MATCH(Vlookup_Match!G$1,Raw_Data!$K$1:$AD$1,0),0)</f>
        <v>AX2417</v>
      </c>
      <c r="J88" t="s">
        <v>741</v>
      </c>
    </row>
    <row r="89" spans="1:10" x14ac:dyDescent="0.35">
      <c r="A89" t="s">
        <v>725</v>
      </c>
      <c r="B89" t="str">
        <f>VLOOKUP($A89,Raw_Data!$K:$AD,MATCH(Vlookup_Match!B$1,Raw_Data!$K$1:$AD$1,0),0)</f>
        <v>P4</v>
      </c>
      <c r="C89" t="str">
        <f>VLOOKUP($A89,Raw_Data!$K:$AD,MATCH(Vlookup_Match!C$1,Raw_Data!$K$1:$AD$1,0),0)</f>
        <v>P4W2</v>
      </c>
      <c r="D89" t="str">
        <f>VLOOKUP($A89,Raw_Data!$K:$AD,MATCH(Vlookup_Match!D$1,Raw_Data!$K$1:$AD$1,0),0)</f>
        <v>Q2</v>
      </c>
      <c r="E89" t="str">
        <f>VLOOKUP($A89,Raw_Data!$K:$AD,MATCH(Vlookup_Match!E$1,Raw_Data!$K$1:$AD$1,0),0)</f>
        <v>WATCH</v>
      </c>
      <c r="F89" t="str">
        <f>VLOOKUP($A89,Raw_Data!$K:$AD,MATCH(Vlookup_Match!F$1,Raw_Data!$K$1:$AD$1,0),0)</f>
        <v>AX2417I</v>
      </c>
      <c r="G89" t="str">
        <f>VLOOKUP($A89,Raw_Data!$K:$AD,MATCH(Vlookup_Match!G$1,Raw_Data!$K$1:$AD$1,0),0)</f>
        <v>AX2417</v>
      </c>
      <c r="J89" t="s">
        <v>725</v>
      </c>
    </row>
    <row r="90" spans="1:10" x14ac:dyDescent="0.35">
      <c r="A90" t="s">
        <v>742</v>
      </c>
      <c r="B90" t="str">
        <f>VLOOKUP($A90,Raw_Data!$K:$AD,MATCH(Vlookup_Match!B$1,Raw_Data!$K$1:$AD$1,0),0)</f>
        <v>P4</v>
      </c>
      <c r="C90" t="str">
        <f>VLOOKUP($A90,Raw_Data!$K:$AD,MATCH(Vlookup_Match!C$1,Raw_Data!$K$1:$AD$1,0),0)</f>
        <v>P4W3</v>
      </c>
      <c r="D90" t="str">
        <f>VLOOKUP($A90,Raw_Data!$K:$AD,MATCH(Vlookup_Match!D$1,Raw_Data!$K$1:$AD$1,0),0)</f>
        <v>Q2</v>
      </c>
      <c r="E90" t="str">
        <f>VLOOKUP($A90,Raw_Data!$K:$AD,MATCH(Vlookup_Match!E$1,Raw_Data!$K$1:$AD$1,0),0)</f>
        <v>WATCH</v>
      </c>
      <c r="F90" t="str">
        <f>VLOOKUP($A90,Raw_Data!$K:$AD,MATCH(Vlookup_Match!F$1,Raw_Data!$K$1:$AD$1,0),0)</f>
        <v>CE5027I</v>
      </c>
      <c r="G90" t="str">
        <f>VLOOKUP($A90,Raw_Data!$K:$AD,MATCH(Vlookup_Match!G$1,Raw_Data!$K$1:$AD$1,0),0)</f>
        <v>CE5027</v>
      </c>
      <c r="J90" t="s">
        <v>742</v>
      </c>
    </row>
    <row r="91" spans="1:10" x14ac:dyDescent="0.35">
      <c r="A91" t="s">
        <v>740</v>
      </c>
      <c r="B91" t="str">
        <f>VLOOKUP($A91,Raw_Data!$K:$AD,MATCH(Vlookup_Match!B$1,Raw_Data!$K$1:$AD$1,0),0)</f>
        <v>P4</v>
      </c>
      <c r="C91" t="str">
        <f>VLOOKUP($A91,Raw_Data!$K:$AD,MATCH(Vlookup_Match!C$1,Raw_Data!$K$1:$AD$1,0),0)</f>
        <v>P4W3</v>
      </c>
      <c r="D91" t="str">
        <f>VLOOKUP($A91,Raw_Data!$K:$AD,MATCH(Vlookup_Match!D$1,Raw_Data!$K$1:$AD$1,0),0)</f>
        <v>Q2</v>
      </c>
      <c r="E91" t="str">
        <f>VLOOKUP($A91,Raw_Data!$K:$AD,MATCH(Vlookup_Match!E$1,Raw_Data!$K$1:$AD$1,0),0)</f>
        <v>WATCH</v>
      </c>
      <c r="F91" t="str">
        <f>VLOOKUP($A91,Raw_Data!$K:$AD,MATCH(Vlookup_Match!F$1,Raw_Data!$K$1:$AD$1,0),0)</f>
        <v>FS5987SET</v>
      </c>
      <c r="G91" t="str">
        <f>VLOOKUP($A91,Raw_Data!$K:$AD,MATCH(Vlookup_Match!G$1,Raw_Data!$K$1:$AD$1,0),0)</f>
        <v>FS5987SET</v>
      </c>
      <c r="J91" t="s">
        <v>740</v>
      </c>
    </row>
    <row r="92" spans="1:10" x14ac:dyDescent="0.35">
      <c r="A92" t="s">
        <v>743</v>
      </c>
      <c r="B92" t="str">
        <f>VLOOKUP($A92,Raw_Data!$K:$AD,MATCH(Vlookup_Match!B$1,Raw_Data!$K$1:$AD$1,0),0)</f>
        <v>P4</v>
      </c>
      <c r="C92" t="str">
        <f>VLOOKUP($A92,Raw_Data!$K:$AD,MATCH(Vlookup_Match!C$1,Raw_Data!$K$1:$AD$1,0),0)</f>
        <v>P4W3</v>
      </c>
      <c r="D92" t="str">
        <f>VLOOKUP($A92,Raw_Data!$K:$AD,MATCH(Vlookup_Match!D$1,Raw_Data!$K$1:$AD$1,0),0)</f>
        <v>Q2</v>
      </c>
      <c r="E92" t="str">
        <f>VLOOKUP($A92,Raw_Data!$K:$AD,MATCH(Vlookup_Match!E$1,Raw_Data!$K$1:$AD$1,0),0)</f>
        <v>WATCH</v>
      </c>
      <c r="F92" t="str">
        <f>VLOOKUP($A92,Raw_Data!$K:$AD,MATCH(Vlookup_Match!F$1,Raw_Data!$K$1:$AD$1,0),0)</f>
        <v>CE5027</v>
      </c>
      <c r="G92" t="str">
        <f>VLOOKUP($A92,Raw_Data!$K:$AD,MATCH(Vlookup_Match!G$1,Raw_Data!$K$1:$AD$1,0),0)</f>
        <v>CE5027</v>
      </c>
      <c r="J92" t="s">
        <v>743</v>
      </c>
    </row>
    <row r="93" spans="1:10" x14ac:dyDescent="0.35">
      <c r="A93" t="s">
        <v>744</v>
      </c>
      <c r="B93" t="str">
        <f>VLOOKUP($A93,Raw_Data!$K:$AD,MATCH(Vlookup_Match!B$1,Raw_Data!$K$1:$AD$1,0),0)</f>
        <v>P4</v>
      </c>
      <c r="C93" t="str">
        <f>VLOOKUP($A93,Raw_Data!$K:$AD,MATCH(Vlookup_Match!C$1,Raw_Data!$K$1:$AD$1,0),0)</f>
        <v>P4W3</v>
      </c>
      <c r="D93" t="str">
        <f>VLOOKUP($A93,Raw_Data!$K:$AD,MATCH(Vlookup_Match!D$1,Raw_Data!$K$1:$AD$1,0),0)</f>
        <v>Q2</v>
      </c>
      <c r="E93" t="str">
        <f>VLOOKUP($A93,Raw_Data!$K:$AD,MATCH(Vlookup_Match!E$1,Raw_Data!$K$1:$AD$1,0),0)</f>
        <v>WATCH</v>
      </c>
      <c r="F93" t="str">
        <f>VLOOKUP($A93,Raw_Data!$K:$AD,MATCH(Vlookup_Match!F$1,Raw_Data!$K$1:$AD$1,0),0)</f>
        <v>FS5987SET</v>
      </c>
      <c r="G93" t="str">
        <f>VLOOKUP($A93,Raw_Data!$K:$AD,MATCH(Vlookup_Match!G$1,Raw_Data!$K$1:$AD$1,0),0)</f>
        <v>FS5987SET</v>
      </c>
      <c r="J93" t="s">
        <v>744</v>
      </c>
    </row>
    <row r="94" spans="1:10" x14ac:dyDescent="0.35">
      <c r="A94" t="s">
        <v>749</v>
      </c>
      <c r="B94" t="str">
        <f>VLOOKUP($A94,Raw_Data!$K:$AD,MATCH(Vlookup_Match!B$1,Raw_Data!$K$1:$AD$1,0),0)</f>
        <v>P4</v>
      </c>
      <c r="C94" t="str">
        <f>VLOOKUP($A94,Raw_Data!$K:$AD,MATCH(Vlookup_Match!C$1,Raw_Data!$K$1:$AD$1,0),0)</f>
        <v>P4W1</v>
      </c>
      <c r="D94" t="str">
        <f>VLOOKUP($A94,Raw_Data!$K:$AD,MATCH(Vlookup_Match!D$1,Raw_Data!$K$1:$AD$1,0),0)</f>
        <v>Q2</v>
      </c>
      <c r="E94" t="str">
        <f>VLOOKUP($A94,Raw_Data!$K:$AD,MATCH(Vlookup_Match!E$1,Raw_Data!$K$1:$AD$1,0),0)</f>
        <v>WATCH</v>
      </c>
      <c r="F94" t="str">
        <f>VLOOKUP($A94,Raw_Data!$K:$AD,MATCH(Vlookup_Match!F$1,Raw_Data!$K$1:$AD$1,0),0)</f>
        <v>AR11339I</v>
      </c>
      <c r="G94" t="str">
        <f>VLOOKUP($A94,Raw_Data!$K:$AD,MATCH(Vlookup_Match!G$1,Raw_Data!$K$1:$AD$1,0),0)</f>
        <v>AR11339</v>
      </c>
      <c r="J94" t="s">
        <v>749</v>
      </c>
    </row>
    <row r="95" spans="1:10" x14ac:dyDescent="0.35">
      <c r="A95" t="s">
        <v>750</v>
      </c>
      <c r="B95" t="str">
        <f>VLOOKUP($A95,Raw_Data!$K:$AD,MATCH(Vlookup_Match!B$1,Raw_Data!$K$1:$AD$1,0),0)</f>
        <v>P4</v>
      </c>
      <c r="C95" t="str">
        <f>VLOOKUP($A95,Raw_Data!$K:$AD,MATCH(Vlookup_Match!C$1,Raw_Data!$K$1:$AD$1,0),0)</f>
        <v>P4W1</v>
      </c>
      <c r="D95" t="str">
        <f>VLOOKUP($A95,Raw_Data!$K:$AD,MATCH(Vlookup_Match!D$1,Raw_Data!$K$1:$AD$1,0),0)</f>
        <v>Q2</v>
      </c>
      <c r="E95" t="str">
        <f>VLOOKUP($A95,Raw_Data!$K:$AD,MATCH(Vlookup_Match!E$1,Raw_Data!$K$1:$AD$1,0),0)</f>
        <v>WATCH</v>
      </c>
      <c r="F95" t="str">
        <f>VLOOKUP($A95,Raw_Data!$K:$AD,MATCH(Vlookup_Match!F$1,Raw_Data!$K$1:$AD$1,0),0)</f>
        <v>MK9074I</v>
      </c>
      <c r="G95" t="str">
        <f>VLOOKUP($A95,Raw_Data!$K:$AD,MATCH(Vlookup_Match!G$1,Raw_Data!$K$1:$AD$1,0),0)</f>
        <v>MK9074</v>
      </c>
      <c r="J95" t="s">
        <v>750</v>
      </c>
    </row>
    <row r="96" spans="1:10" x14ac:dyDescent="0.35">
      <c r="A96" t="s">
        <v>751</v>
      </c>
      <c r="B96" t="str">
        <f>VLOOKUP($A96,Raw_Data!$K:$AD,MATCH(Vlookup_Match!B$1,Raw_Data!$K$1:$AD$1,0),0)</f>
        <v>P4</v>
      </c>
      <c r="C96" t="str">
        <f>VLOOKUP($A96,Raw_Data!$K:$AD,MATCH(Vlookup_Match!C$1,Raw_Data!$K$1:$AD$1,0),0)</f>
        <v>P4W1</v>
      </c>
      <c r="D96" t="str">
        <f>VLOOKUP($A96,Raw_Data!$K:$AD,MATCH(Vlookup_Match!D$1,Raw_Data!$K$1:$AD$1,0),0)</f>
        <v>Q2</v>
      </c>
      <c r="E96" t="str">
        <f>VLOOKUP($A96,Raw_Data!$K:$AD,MATCH(Vlookup_Match!E$1,Raw_Data!$K$1:$AD$1,0),0)</f>
        <v>WATCH</v>
      </c>
      <c r="F96" t="str">
        <f>VLOOKUP($A96,Raw_Data!$K:$AD,MATCH(Vlookup_Match!F$1,Raw_Data!$K$1:$AD$1,0),0)</f>
        <v>MK9075I</v>
      </c>
      <c r="G96" t="str">
        <f>VLOOKUP($A96,Raw_Data!$K:$AD,MATCH(Vlookup_Match!G$1,Raw_Data!$K$1:$AD$1,0),0)</f>
        <v>MK9075</v>
      </c>
      <c r="J96" t="s">
        <v>751</v>
      </c>
    </row>
    <row r="97" spans="1:10" x14ac:dyDescent="0.35">
      <c r="A97" t="s">
        <v>752</v>
      </c>
      <c r="B97" t="str">
        <f>VLOOKUP($A97,Raw_Data!$K:$AD,MATCH(Vlookup_Match!B$1,Raw_Data!$K$1:$AD$1,0),0)</f>
        <v>P4</v>
      </c>
      <c r="C97" t="str">
        <f>VLOOKUP($A97,Raw_Data!$K:$AD,MATCH(Vlookup_Match!C$1,Raw_Data!$K$1:$AD$1,0),0)</f>
        <v>P4W1</v>
      </c>
      <c r="D97" t="str">
        <f>VLOOKUP($A97,Raw_Data!$K:$AD,MATCH(Vlookup_Match!D$1,Raw_Data!$K$1:$AD$1,0),0)</f>
        <v>Q2</v>
      </c>
      <c r="E97" t="str">
        <f>VLOOKUP($A97,Raw_Data!$K:$AD,MATCH(Vlookup_Match!E$1,Raw_Data!$K$1:$AD$1,0),0)</f>
        <v>WATCH</v>
      </c>
      <c r="F97" t="str">
        <f>VLOOKUP($A97,Raw_Data!$K:$AD,MATCH(Vlookup_Match!F$1,Raw_Data!$K$1:$AD$1,0),0)</f>
        <v>MK7223I</v>
      </c>
      <c r="G97" t="str">
        <f>VLOOKUP($A97,Raw_Data!$K:$AD,MATCH(Vlookup_Match!G$1,Raw_Data!$K$1:$AD$1,0),0)</f>
        <v>MK7223</v>
      </c>
      <c r="J97" t="s">
        <v>752</v>
      </c>
    </row>
    <row r="98" spans="1:10" x14ac:dyDescent="0.35">
      <c r="A98" t="s">
        <v>755</v>
      </c>
      <c r="B98" t="str">
        <f>VLOOKUP($A98,Raw_Data!$K:$AD,MATCH(Vlookup_Match!B$1,Raw_Data!$K$1:$AD$1,0),0)</f>
        <v>P4</v>
      </c>
      <c r="C98" t="str">
        <f>VLOOKUP($A98,Raw_Data!$K:$AD,MATCH(Vlookup_Match!C$1,Raw_Data!$K$1:$AD$1,0),0)</f>
        <v>P4W1</v>
      </c>
      <c r="D98" t="str">
        <f>VLOOKUP($A98,Raw_Data!$K:$AD,MATCH(Vlookup_Match!D$1,Raw_Data!$K$1:$AD$1,0),0)</f>
        <v>Q2</v>
      </c>
      <c r="E98" t="str">
        <f>VLOOKUP($A98,Raw_Data!$K:$AD,MATCH(Vlookup_Match!E$1,Raw_Data!$K$1:$AD$1,0),0)</f>
        <v>WATCH</v>
      </c>
      <c r="F98" t="str">
        <f>VLOOKUP($A98,Raw_Data!$K:$AD,MATCH(Vlookup_Match!F$1,Raw_Data!$K$1:$AD$1,0),0)</f>
        <v>MK7303I</v>
      </c>
      <c r="G98" t="str">
        <f>VLOOKUP($A98,Raw_Data!$K:$AD,MATCH(Vlookup_Match!G$1,Raw_Data!$K$1:$AD$1,0),0)</f>
        <v>MK7303</v>
      </c>
      <c r="J98" t="s">
        <v>755</v>
      </c>
    </row>
    <row r="99" spans="1:10" x14ac:dyDescent="0.35">
      <c r="A99" t="s">
        <v>758</v>
      </c>
      <c r="B99" t="str">
        <f>VLOOKUP($A99,Raw_Data!$K:$AD,MATCH(Vlookup_Match!B$1,Raw_Data!$K$1:$AD$1,0),0)</f>
        <v>P4</v>
      </c>
      <c r="C99" t="str">
        <f>VLOOKUP($A99,Raw_Data!$K:$AD,MATCH(Vlookup_Match!C$1,Raw_Data!$K$1:$AD$1,0),0)</f>
        <v>P4W1</v>
      </c>
      <c r="D99" t="str">
        <f>VLOOKUP($A99,Raw_Data!$K:$AD,MATCH(Vlookup_Match!D$1,Raw_Data!$K$1:$AD$1,0),0)</f>
        <v>Q2</v>
      </c>
      <c r="E99" t="str">
        <f>VLOOKUP($A99,Raw_Data!$K:$AD,MATCH(Vlookup_Match!E$1,Raw_Data!$K$1:$AD$1,0),0)</f>
        <v>WATCH</v>
      </c>
      <c r="F99" t="str">
        <f>VLOOKUP($A99,Raw_Data!$K:$AD,MATCH(Vlookup_Match!F$1,Raw_Data!$K$1:$AD$1,0),0)</f>
        <v>AR11306I</v>
      </c>
      <c r="G99" t="str">
        <f>VLOOKUP($A99,Raw_Data!$K:$AD,MATCH(Vlookup_Match!G$1,Raw_Data!$K$1:$AD$1,0),0)</f>
        <v>AR11306</v>
      </c>
      <c r="J99" t="s">
        <v>758</v>
      </c>
    </row>
    <row r="100" spans="1:10" x14ac:dyDescent="0.35">
      <c r="A100" t="s">
        <v>761</v>
      </c>
      <c r="B100" t="str">
        <f>VLOOKUP($A100,Raw_Data!$K:$AD,MATCH(Vlookup_Match!B$1,Raw_Data!$K$1:$AD$1,0),0)</f>
        <v>P4</v>
      </c>
      <c r="C100" t="str">
        <f>VLOOKUP($A100,Raw_Data!$K:$AD,MATCH(Vlookup_Match!C$1,Raw_Data!$K$1:$AD$1,0),0)</f>
        <v>P4W1</v>
      </c>
      <c r="D100" t="str">
        <f>VLOOKUP($A100,Raw_Data!$K:$AD,MATCH(Vlookup_Match!D$1,Raw_Data!$K$1:$AD$1,0),0)</f>
        <v>Q2</v>
      </c>
      <c r="E100" t="str">
        <f>VLOOKUP($A100,Raw_Data!$K:$AD,MATCH(Vlookup_Match!E$1,Raw_Data!$K$1:$AD$1,0),0)</f>
        <v>WATCH</v>
      </c>
      <c r="F100" t="str">
        <f>VLOOKUP($A100,Raw_Data!$K:$AD,MATCH(Vlookup_Match!F$1,Raw_Data!$K$1:$AD$1,0),0)</f>
        <v>AR11475</v>
      </c>
      <c r="G100" t="str">
        <f>VLOOKUP($A100,Raw_Data!$K:$AD,MATCH(Vlookup_Match!G$1,Raw_Data!$K$1:$AD$1,0),0)</f>
        <v>AR11475</v>
      </c>
      <c r="J100" t="s">
        <v>761</v>
      </c>
    </row>
    <row r="101" spans="1:10" x14ac:dyDescent="0.35">
      <c r="A101" t="s">
        <v>763</v>
      </c>
      <c r="B101" t="str">
        <f>VLOOKUP($A101,Raw_Data!$K:$AD,MATCH(Vlookup_Match!B$1,Raw_Data!$K$1:$AD$1,0),0)</f>
        <v>P4</v>
      </c>
      <c r="C101" t="str">
        <f>VLOOKUP($A101,Raw_Data!$K:$AD,MATCH(Vlookup_Match!C$1,Raw_Data!$K$1:$AD$1,0),0)</f>
        <v>P4W1</v>
      </c>
      <c r="D101" t="str">
        <f>VLOOKUP($A101,Raw_Data!$K:$AD,MATCH(Vlookup_Match!D$1,Raw_Data!$K$1:$AD$1,0),0)</f>
        <v>Q2</v>
      </c>
      <c r="E101" t="str">
        <f>VLOOKUP($A101,Raw_Data!$K:$AD,MATCH(Vlookup_Match!E$1,Raw_Data!$K$1:$AD$1,0),0)</f>
        <v>WATCH</v>
      </c>
      <c r="F101" t="str">
        <f>VLOOKUP($A101,Raw_Data!$K:$AD,MATCH(Vlookup_Match!F$1,Raw_Data!$K$1:$AD$1,0),0)</f>
        <v>MK5799I</v>
      </c>
      <c r="G101" t="str">
        <f>VLOOKUP($A101,Raw_Data!$K:$AD,MATCH(Vlookup_Match!G$1,Raw_Data!$K$1:$AD$1,0),0)</f>
        <v>MK5799</v>
      </c>
      <c r="J101" t="s">
        <v>763</v>
      </c>
    </row>
    <row r="102" spans="1:10" x14ac:dyDescent="0.35">
      <c r="A102" t="s">
        <v>766</v>
      </c>
      <c r="B102" t="str">
        <f>VLOOKUP($A102,Raw_Data!$K:$AD,MATCH(Vlookup_Match!B$1,Raw_Data!$K$1:$AD$1,0),0)</f>
        <v>P4</v>
      </c>
      <c r="C102" t="str">
        <f>VLOOKUP($A102,Raw_Data!$K:$AD,MATCH(Vlookup_Match!C$1,Raw_Data!$K$1:$AD$1,0),0)</f>
        <v>P4W2</v>
      </c>
      <c r="D102" t="str">
        <f>VLOOKUP($A102,Raw_Data!$K:$AD,MATCH(Vlookup_Match!D$1,Raw_Data!$K$1:$AD$1,0),0)</f>
        <v>Q2</v>
      </c>
      <c r="E102" t="str">
        <f>VLOOKUP($A102,Raw_Data!$K:$AD,MATCH(Vlookup_Match!E$1,Raw_Data!$K$1:$AD$1,0),0)</f>
        <v>WATCH</v>
      </c>
      <c r="F102" t="str">
        <f>VLOOKUP($A102,Raw_Data!$K:$AD,MATCH(Vlookup_Match!F$1,Raw_Data!$K$1:$AD$1,0),0)</f>
        <v>AR11105IT</v>
      </c>
      <c r="G102" t="str">
        <f>VLOOKUP($A102,Raw_Data!$K:$AD,MATCH(Vlookup_Match!G$1,Raw_Data!$K$1:$AD$1,0),0)</f>
        <v>AR11105</v>
      </c>
      <c r="J102" t="s">
        <v>766</v>
      </c>
    </row>
    <row r="103" spans="1:10" x14ac:dyDescent="0.35">
      <c r="A103" t="s">
        <v>767</v>
      </c>
      <c r="B103" t="str">
        <f>VLOOKUP($A103,Raw_Data!$K:$AD,MATCH(Vlookup_Match!B$1,Raw_Data!$K$1:$AD$1,0),0)</f>
        <v>P4</v>
      </c>
      <c r="C103" t="str">
        <f>VLOOKUP($A103,Raw_Data!$K:$AD,MATCH(Vlookup_Match!C$1,Raw_Data!$K$1:$AD$1,0),0)</f>
        <v>P4W2</v>
      </c>
      <c r="D103" t="str">
        <f>VLOOKUP($A103,Raw_Data!$K:$AD,MATCH(Vlookup_Match!D$1,Raw_Data!$K$1:$AD$1,0),0)</f>
        <v>Q2</v>
      </c>
      <c r="E103" t="str">
        <f>VLOOKUP($A103,Raw_Data!$K:$AD,MATCH(Vlookup_Match!E$1,Raw_Data!$K$1:$AD$1,0),0)</f>
        <v>WATCH</v>
      </c>
      <c r="F103" t="str">
        <f>VLOOKUP($A103,Raw_Data!$K:$AD,MATCH(Vlookup_Match!F$1,Raw_Data!$K$1:$AD$1,0),0)</f>
        <v>AR11105IT</v>
      </c>
      <c r="G103" t="str">
        <f>VLOOKUP($A103,Raw_Data!$K:$AD,MATCH(Vlookup_Match!G$1,Raw_Data!$K$1:$AD$1,0),0)</f>
        <v>AR11105</v>
      </c>
      <c r="J103" t="s">
        <v>767</v>
      </c>
    </row>
    <row r="104" spans="1:10" x14ac:dyDescent="0.35">
      <c r="A104" t="s">
        <v>768</v>
      </c>
      <c r="B104" t="str">
        <f>VLOOKUP($A104,Raw_Data!$K:$AD,MATCH(Vlookup_Match!B$1,Raw_Data!$K$1:$AD$1,0),0)</f>
        <v>P4</v>
      </c>
      <c r="C104" t="str">
        <f>VLOOKUP($A104,Raw_Data!$K:$AD,MATCH(Vlookup_Match!C$1,Raw_Data!$K$1:$AD$1,0),0)</f>
        <v>P4W2</v>
      </c>
      <c r="D104" t="str">
        <f>VLOOKUP($A104,Raw_Data!$K:$AD,MATCH(Vlookup_Match!D$1,Raw_Data!$K$1:$AD$1,0),0)</f>
        <v>Q2</v>
      </c>
      <c r="E104" t="str">
        <f>VLOOKUP($A104,Raw_Data!$K:$AD,MATCH(Vlookup_Match!E$1,Raw_Data!$K$1:$AD$1,0),0)</f>
        <v>WATCH</v>
      </c>
      <c r="F104" t="str">
        <f>VLOOKUP($A104,Raw_Data!$K:$AD,MATCH(Vlookup_Match!F$1,Raw_Data!$K$1:$AD$1,0),0)</f>
        <v>MK5799I</v>
      </c>
      <c r="G104" t="str">
        <f>VLOOKUP($A104,Raw_Data!$K:$AD,MATCH(Vlookup_Match!G$1,Raw_Data!$K$1:$AD$1,0),0)</f>
        <v>MK5799</v>
      </c>
      <c r="J104" t="s">
        <v>768</v>
      </c>
    </row>
    <row r="105" spans="1:10" x14ac:dyDescent="0.35">
      <c r="A105" t="s">
        <v>769</v>
      </c>
      <c r="B105" t="str">
        <f>VLOOKUP($A105,Raw_Data!$K:$AD,MATCH(Vlookup_Match!B$1,Raw_Data!$K$1:$AD$1,0),0)</f>
        <v>P4</v>
      </c>
      <c r="C105" t="str">
        <f>VLOOKUP($A105,Raw_Data!$K:$AD,MATCH(Vlookup_Match!C$1,Raw_Data!$K$1:$AD$1,0),0)</f>
        <v>P4W2</v>
      </c>
      <c r="D105" t="str">
        <f>VLOOKUP($A105,Raw_Data!$K:$AD,MATCH(Vlookup_Match!D$1,Raw_Data!$K$1:$AD$1,0),0)</f>
        <v>Q2</v>
      </c>
      <c r="E105" t="str">
        <f>VLOOKUP($A105,Raw_Data!$K:$AD,MATCH(Vlookup_Match!E$1,Raw_Data!$K$1:$AD$1,0),0)</f>
        <v>WATCH</v>
      </c>
      <c r="F105" t="str">
        <f>VLOOKUP($A105,Raw_Data!$K:$AD,MATCH(Vlookup_Match!F$1,Raw_Data!$K$1:$AD$1,0),0)</f>
        <v>DZ4587</v>
      </c>
      <c r="G105" t="str">
        <f>VLOOKUP($A105,Raw_Data!$K:$AD,MATCH(Vlookup_Match!G$1,Raw_Data!$K$1:$AD$1,0),0)</f>
        <v>DZ4587</v>
      </c>
      <c r="J105" t="s">
        <v>769</v>
      </c>
    </row>
    <row r="106" spans="1:10" x14ac:dyDescent="0.35">
      <c r="A106" t="s">
        <v>771</v>
      </c>
      <c r="B106" t="str">
        <f>VLOOKUP($A106,Raw_Data!$K:$AD,MATCH(Vlookup_Match!B$1,Raw_Data!$K$1:$AD$1,0),0)</f>
        <v>P4</v>
      </c>
      <c r="C106" t="str">
        <f>VLOOKUP($A106,Raw_Data!$K:$AD,MATCH(Vlookup_Match!C$1,Raw_Data!$K$1:$AD$1,0),0)</f>
        <v>P4W2</v>
      </c>
      <c r="D106" t="str">
        <f>VLOOKUP($A106,Raw_Data!$K:$AD,MATCH(Vlookup_Match!D$1,Raw_Data!$K$1:$AD$1,0),0)</f>
        <v>Q2</v>
      </c>
      <c r="E106" t="str">
        <f>VLOOKUP($A106,Raw_Data!$K:$AD,MATCH(Vlookup_Match!E$1,Raw_Data!$K$1:$AD$1,0),0)</f>
        <v>WATCH</v>
      </c>
      <c r="F106" t="str">
        <f>VLOOKUP($A106,Raw_Data!$K:$AD,MATCH(Vlookup_Match!F$1,Raw_Data!$K$1:$AD$1,0),0)</f>
        <v>MK4592</v>
      </c>
      <c r="G106" t="str">
        <f>VLOOKUP($A106,Raw_Data!$K:$AD,MATCH(Vlookup_Match!G$1,Raw_Data!$K$1:$AD$1,0),0)</f>
        <v>MK4592</v>
      </c>
      <c r="J106" t="s">
        <v>771</v>
      </c>
    </row>
    <row r="107" spans="1:10" x14ac:dyDescent="0.35">
      <c r="A107" t="s">
        <v>763</v>
      </c>
      <c r="B107" t="str">
        <f>VLOOKUP($A107,Raw_Data!$K:$AD,MATCH(Vlookup_Match!B$1,Raw_Data!$K$1:$AD$1,0),0)</f>
        <v>P4</v>
      </c>
      <c r="C107" t="str">
        <f>VLOOKUP($A107,Raw_Data!$K:$AD,MATCH(Vlookup_Match!C$1,Raw_Data!$K$1:$AD$1,0),0)</f>
        <v>P4W1</v>
      </c>
      <c r="D107" t="str">
        <f>VLOOKUP($A107,Raw_Data!$K:$AD,MATCH(Vlookup_Match!D$1,Raw_Data!$K$1:$AD$1,0),0)</f>
        <v>Q2</v>
      </c>
      <c r="E107" t="str">
        <f>VLOOKUP($A107,Raw_Data!$K:$AD,MATCH(Vlookup_Match!E$1,Raw_Data!$K$1:$AD$1,0),0)</f>
        <v>WATCH</v>
      </c>
      <c r="F107" t="str">
        <f>VLOOKUP($A107,Raw_Data!$K:$AD,MATCH(Vlookup_Match!F$1,Raw_Data!$K$1:$AD$1,0),0)</f>
        <v>MK5799I</v>
      </c>
      <c r="G107" t="str">
        <f>VLOOKUP($A107,Raw_Data!$K:$AD,MATCH(Vlookup_Match!G$1,Raw_Data!$K$1:$AD$1,0),0)</f>
        <v>MK5799</v>
      </c>
      <c r="J107" t="s">
        <v>763</v>
      </c>
    </row>
    <row r="108" spans="1:10" x14ac:dyDescent="0.35">
      <c r="A108" t="s">
        <v>772</v>
      </c>
      <c r="B108" t="str">
        <f>VLOOKUP($A108,Raw_Data!$K:$AD,MATCH(Vlookup_Match!B$1,Raw_Data!$K$1:$AD$1,0),0)</f>
        <v>P4</v>
      </c>
      <c r="C108" t="str">
        <f>VLOOKUP($A108,Raw_Data!$K:$AD,MATCH(Vlookup_Match!C$1,Raw_Data!$K$1:$AD$1,0),0)</f>
        <v>P4W2</v>
      </c>
      <c r="D108" t="str">
        <f>VLOOKUP($A108,Raw_Data!$K:$AD,MATCH(Vlookup_Match!D$1,Raw_Data!$K$1:$AD$1,0),0)</f>
        <v>Q2</v>
      </c>
      <c r="E108" t="str">
        <f>VLOOKUP($A108,Raw_Data!$K:$AD,MATCH(Vlookup_Match!E$1,Raw_Data!$K$1:$AD$1,0),0)</f>
        <v>WATCH</v>
      </c>
      <c r="F108" t="str">
        <f>VLOOKUP($A108,Raw_Data!$K:$AD,MATCH(Vlookup_Match!F$1,Raw_Data!$K$1:$AD$1,0),0)</f>
        <v>DZ4589I</v>
      </c>
      <c r="G108" t="str">
        <f>VLOOKUP($A108,Raw_Data!$K:$AD,MATCH(Vlookup_Match!G$1,Raw_Data!$K$1:$AD$1,0),0)</f>
        <v>DZ4589</v>
      </c>
      <c r="J108" t="s">
        <v>772</v>
      </c>
    </row>
    <row r="109" spans="1:10" x14ac:dyDescent="0.35">
      <c r="A109" t="s">
        <v>775</v>
      </c>
      <c r="B109" t="str">
        <f>VLOOKUP($A109,Raw_Data!$K:$AD,MATCH(Vlookup_Match!B$1,Raw_Data!$K$1:$AD$1,0),0)</f>
        <v>P4</v>
      </c>
      <c r="C109" t="str">
        <f>VLOOKUP($A109,Raw_Data!$K:$AD,MATCH(Vlookup_Match!C$1,Raw_Data!$K$1:$AD$1,0),0)</f>
        <v>P4W3</v>
      </c>
      <c r="D109" t="str">
        <f>VLOOKUP($A109,Raw_Data!$K:$AD,MATCH(Vlookup_Match!D$1,Raw_Data!$K$1:$AD$1,0),0)</f>
        <v>Q2</v>
      </c>
      <c r="E109" t="str">
        <f>VLOOKUP($A109,Raw_Data!$K:$AD,MATCH(Vlookup_Match!E$1,Raw_Data!$K$1:$AD$1,0),0)</f>
        <v>WATCH</v>
      </c>
      <c r="F109" t="str">
        <f>VLOOKUP($A109,Raw_Data!$K:$AD,MATCH(Vlookup_Match!F$1,Raw_Data!$K$1:$AD$1,0),0)</f>
        <v>MK5605IT</v>
      </c>
      <c r="G109" t="str">
        <f>VLOOKUP($A109,Raw_Data!$K:$AD,MATCH(Vlookup_Match!G$1,Raw_Data!$K$1:$AD$1,0),0)</f>
        <v>MK5605</v>
      </c>
      <c r="J109" t="s">
        <v>775</v>
      </c>
    </row>
    <row r="110" spans="1:10" x14ac:dyDescent="0.35">
      <c r="A110" t="s">
        <v>776</v>
      </c>
      <c r="B110" t="str">
        <f>VLOOKUP($A110,Raw_Data!$K:$AD,MATCH(Vlookup_Match!B$1,Raw_Data!$K$1:$AD$1,0),0)</f>
        <v>P4</v>
      </c>
      <c r="C110" t="str">
        <f>VLOOKUP($A110,Raw_Data!$K:$AD,MATCH(Vlookup_Match!C$1,Raw_Data!$K$1:$AD$1,0),0)</f>
        <v>P4W3</v>
      </c>
      <c r="D110" t="str">
        <f>VLOOKUP($A110,Raw_Data!$K:$AD,MATCH(Vlookup_Match!D$1,Raw_Data!$K$1:$AD$1,0),0)</f>
        <v>Q2</v>
      </c>
      <c r="E110" t="str">
        <f>VLOOKUP($A110,Raw_Data!$K:$AD,MATCH(Vlookup_Match!E$1,Raw_Data!$K$1:$AD$1,0),0)</f>
        <v>WATCH</v>
      </c>
      <c r="F110" t="str">
        <f>VLOOKUP($A110,Raw_Data!$K:$AD,MATCH(Vlookup_Match!F$1,Raw_Data!$K$1:$AD$1,0),0)</f>
        <v>AR11105IT</v>
      </c>
      <c r="G110" t="str">
        <f>VLOOKUP($A110,Raw_Data!$K:$AD,MATCH(Vlookup_Match!G$1,Raw_Data!$K$1:$AD$1,0),0)</f>
        <v>AR11105</v>
      </c>
      <c r="J110" t="s">
        <v>776</v>
      </c>
    </row>
    <row r="111" spans="1:10" x14ac:dyDescent="0.35">
      <c r="A111" t="s">
        <v>777</v>
      </c>
      <c r="B111" t="str">
        <f>VLOOKUP($A111,Raw_Data!$K:$AD,MATCH(Vlookup_Match!B$1,Raw_Data!$K$1:$AD$1,0),0)</f>
        <v>P4</v>
      </c>
      <c r="C111" t="str">
        <f>VLOOKUP($A111,Raw_Data!$K:$AD,MATCH(Vlookup_Match!C$1,Raw_Data!$K$1:$AD$1,0),0)</f>
        <v>P4W3</v>
      </c>
      <c r="D111" t="str">
        <f>VLOOKUP($A111,Raw_Data!$K:$AD,MATCH(Vlookup_Match!D$1,Raw_Data!$K$1:$AD$1,0),0)</f>
        <v>Q2</v>
      </c>
      <c r="E111" t="str">
        <f>VLOOKUP($A111,Raw_Data!$K:$AD,MATCH(Vlookup_Match!E$1,Raw_Data!$K$1:$AD$1,0),0)</f>
        <v>WATCH</v>
      </c>
      <c r="F111" t="str">
        <f>VLOOKUP($A111,Raw_Data!$K:$AD,MATCH(Vlookup_Match!F$1,Raw_Data!$K$1:$AD$1,0),0)</f>
        <v>MK4592I</v>
      </c>
      <c r="G111" t="str">
        <f>VLOOKUP($A111,Raw_Data!$K:$AD,MATCH(Vlookup_Match!G$1,Raw_Data!$K$1:$AD$1,0),0)</f>
        <v>MK4592</v>
      </c>
      <c r="J111" t="s">
        <v>777</v>
      </c>
    </row>
    <row r="112" spans="1:10" x14ac:dyDescent="0.35">
      <c r="A112" t="s">
        <v>779</v>
      </c>
      <c r="B112" t="str">
        <f>VLOOKUP($A112,Raw_Data!$K:$AD,MATCH(Vlookup_Match!B$1,Raw_Data!$K$1:$AD$1,0),0)</f>
        <v>P4</v>
      </c>
      <c r="C112" t="str">
        <f>VLOOKUP($A112,Raw_Data!$K:$AD,MATCH(Vlookup_Match!C$1,Raw_Data!$K$1:$AD$1,0),0)</f>
        <v>P4W3</v>
      </c>
      <c r="D112" t="str">
        <f>VLOOKUP($A112,Raw_Data!$K:$AD,MATCH(Vlookup_Match!D$1,Raw_Data!$K$1:$AD$1,0),0)</f>
        <v>Q2</v>
      </c>
      <c r="E112" t="str">
        <f>VLOOKUP($A112,Raw_Data!$K:$AD,MATCH(Vlookup_Match!E$1,Raw_Data!$K$1:$AD$1,0),0)</f>
        <v>WATCH</v>
      </c>
      <c r="F112" t="str">
        <f>VLOOKUP($A112,Raw_Data!$K:$AD,MATCH(Vlookup_Match!F$1,Raw_Data!$K$1:$AD$1,0),0)</f>
        <v>AR11105I</v>
      </c>
      <c r="G112" t="str">
        <f>VLOOKUP($A112,Raw_Data!$K:$AD,MATCH(Vlookup_Match!G$1,Raw_Data!$K$1:$AD$1,0),0)</f>
        <v>AR11105</v>
      </c>
      <c r="J112" t="s">
        <v>779</v>
      </c>
    </row>
    <row r="113" spans="1:10" x14ac:dyDescent="0.35">
      <c r="A113" t="s">
        <v>781</v>
      </c>
      <c r="B113" t="str">
        <f>VLOOKUP($A113,Raw_Data!$K:$AD,MATCH(Vlookup_Match!B$1,Raw_Data!$K$1:$AD$1,0),0)</f>
        <v>P4</v>
      </c>
      <c r="C113" t="str">
        <f>VLOOKUP($A113,Raw_Data!$K:$AD,MATCH(Vlookup_Match!C$1,Raw_Data!$K$1:$AD$1,0),0)</f>
        <v>P4W3</v>
      </c>
      <c r="D113" t="str">
        <f>VLOOKUP($A113,Raw_Data!$K:$AD,MATCH(Vlookup_Match!D$1,Raw_Data!$K$1:$AD$1,0),0)</f>
        <v>Q2</v>
      </c>
      <c r="E113" t="str">
        <f>VLOOKUP($A113,Raw_Data!$K:$AD,MATCH(Vlookup_Match!E$1,Raw_Data!$K$1:$AD$1,0),0)</f>
        <v>WATCH</v>
      </c>
      <c r="F113" t="str">
        <f>VLOOKUP($A113,Raw_Data!$K:$AD,MATCH(Vlookup_Match!F$1,Raw_Data!$K$1:$AD$1,0),0)</f>
        <v>MK5491I</v>
      </c>
      <c r="G113" t="str">
        <f>VLOOKUP($A113,Raw_Data!$K:$AD,MATCH(Vlookup_Match!G$1,Raw_Data!$K$1:$AD$1,0),0)</f>
        <v>MK5491</v>
      </c>
      <c r="J113" t="s">
        <v>781</v>
      </c>
    </row>
    <row r="114" spans="1:10" x14ac:dyDescent="0.35">
      <c r="A114" t="s">
        <v>782</v>
      </c>
      <c r="B114" t="str">
        <f>VLOOKUP($A114,Raw_Data!$K:$AD,MATCH(Vlookup_Match!B$1,Raw_Data!$K$1:$AD$1,0),0)</f>
        <v>P4</v>
      </c>
      <c r="C114" t="str">
        <f>VLOOKUP($A114,Raw_Data!$K:$AD,MATCH(Vlookup_Match!C$1,Raw_Data!$K$1:$AD$1,0),0)</f>
        <v>P4W3</v>
      </c>
      <c r="D114" t="str">
        <f>VLOOKUP($A114,Raw_Data!$K:$AD,MATCH(Vlookup_Match!D$1,Raw_Data!$K$1:$AD$1,0),0)</f>
        <v>Q2</v>
      </c>
      <c r="E114" t="str">
        <f>VLOOKUP($A114,Raw_Data!$K:$AD,MATCH(Vlookup_Match!E$1,Raw_Data!$K$1:$AD$1,0),0)</f>
        <v>WATCH</v>
      </c>
      <c r="F114" t="str">
        <f>VLOOKUP($A114,Raw_Data!$K:$AD,MATCH(Vlookup_Match!F$1,Raw_Data!$K$1:$AD$1,0),0)</f>
        <v>MK5799I</v>
      </c>
      <c r="G114" t="str">
        <f>VLOOKUP($A114,Raw_Data!$K:$AD,MATCH(Vlookup_Match!G$1,Raw_Data!$K$1:$AD$1,0),0)</f>
        <v>MK5799</v>
      </c>
      <c r="J114" t="s">
        <v>782</v>
      </c>
    </row>
    <row r="115" spans="1:10" x14ac:dyDescent="0.35">
      <c r="A115" t="s">
        <v>783</v>
      </c>
      <c r="B115" t="str">
        <f>VLOOKUP($A115,Raw_Data!$K:$AD,MATCH(Vlookup_Match!B$1,Raw_Data!$K$1:$AD$1,0),0)</f>
        <v>P4</v>
      </c>
      <c r="C115" t="str">
        <f>VLOOKUP($A115,Raw_Data!$K:$AD,MATCH(Vlookup_Match!C$1,Raw_Data!$K$1:$AD$1,0),0)</f>
        <v>P4W4</v>
      </c>
      <c r="D115" t="str">
        <f>VLOOKUP($A115,Raw_Data!$K:$AD,MATCH(Vlookup_Match!D$1,Raw_Data!$K$1:$AD$1,0),0)</f>
        <v>Q2</v>
      </c>
      <c r="E115" t="str">
        <f>VLOOKUP($A115,Raw_Data!$K:$AD,MATCH(Vlookup_Match!E$1,Raw_Data!$K$1:$AD$1,0),0)</f>
        <v>WATCH</v>
      </c>
      <c r="F115" t="str">
        <f>VLOOKUP($A115,Raw_Data!$K:$AD,MATCH(Vlookup_Match!F$1,Raw_Data!$K$1:$AD$1,0),0)</f>
        <v>MK7242IT</v>
      </c>
      <c r="G115" t="str">
        <f>VLOOKUP($A115,Raw_Data!$K:$AD,MATCH(Vlookup_Match!G$1,Raw_Data!$K$1:$AD$1,0),0)</f>
        <v>MK7242</v>
      </c>
      <c r="J115" t="s">
        <v>783</v>
      </c>
    </row>
    <row r="116" spans="1:10" x14ac:dyDescent="0.35">
      <c r="A116" t="s">
        <v>786</v>
      </c>
      <c r="B116" t="str">
        <f>VLOOKUP($A116,Raw_Data!$K:$AD,MATCH(Vlookup_Match!B$1,Raw_Data!$K$1:$AD$1,0),0)</f>
        <v>P4</v>
      </c>
      <c r="C116" t="str">
        <f>VLOOKUP($A116,Raw_Data!$K:$AD,MATCH(Vlookup_Match!C$1,Raw_Data!$K$1:$AD$1,0),0)</f>
        <v>P4W4</v>
      </c>
      <c r="D116" t="str">
        <f>VLOOKUP($A116,Raw_Data!$K:$AD,MATCH(Vlookup_Match!D$1,Raw_Data!$K$1:$AD$1,0),0)</f>
        <v>Q2</v>
      </c>
      <c r="E116" t="str">
        <f>VLOOKUP($A116,Raw_Data!$K:$AD,MATCH(Vlookup_Match!E$1,Raw_Data!$K$1:$AD$1,0),0)</f>
        <v>WATCH</v>
      </c>
      <c r="F116" t="str">
        <f>VLOOKUP($A116,Raw_Data!$K:$AD,MATCH(Vlookup_Match!F$1,Raw_Data!$K$1:$AD$1,0),0)</f>
        <v>ME3218</v>
      </c>
      <c r="G116" t="str">
        <f>VLOOKUP($A116,Raw_Data!$K:$AD,MATCH(Vlookup_Match!G$1,Raw_Data!$K$1:$AD$1,0),0)</f>
        <v>ME3218</v>
      </c>
      <c r="J116" t="s">
        <v>786</v>
      </c>
    </row>
    <row r="117" spans="1:10" x14ac:dyDescent="0.35">
      <c r="A117" t="s">
        <v>787</v>
      </c>
      <c r="B117" t="str">
        <f>VLOOKUP($A117,Raw_Data!$K:$AD,MATCH(Vlookup_Match!B$1,Raw_Data!$K$1:$AD$1,0),0)</f>
        <v>P3</v>
      </c>
      <c r="C117" t="str">
        <f>VLOOKUP($A117,Raw_Data!$K:$AD,MATCH(Vlookup_Match!C$1,Raw_Data!$K$1:$AD$1,0),0)</f>
        <v>P3W5</v>
      </c>
      <c r="D117" t="str">
        <f>VLOOKUP($A117,Raw_Data!$K:$AD,MATCH(Vlookup_Match!D$1,Raw_Data!$K$1:$AD$1,0),0)</f>
        <v>Q1</v>
      </c>
      <c r="E117" t="str">
        <f>VLOOKUP($A117,Raw_Data!$K:$AD,MATCH(Vlookup_Match!E$1,Raw_Data!$K$1:$AD$1,0),0)</f>
        <v>WATCH</v>
      </c>
      <c r="F117" t="str">
        <f>VLOOKUP($A117,Raw_Data!$K:$AD,MATCH(Vlookup_Match!F$1,Raw_Data!$K$1:$AD$1,0),0)</f>
        <v>AR1970I</v>
      </c>
      <c r="G117" t="str">
        <f>VLOOKUP($A117,Raw_Data!$K:$AD,MATCH(Vlookup_Match!G$1,Raw_Data!$K$1:$AD$1,0),0)</f>
        <v>AR1970</v>
      </c>
      <c r="J117" t="s">
        <v>787</v>
      </c>
    </row>
    <row r="118" spans="1:10" x14ac:dyDescent="0.35">
      <c r="A118" t="s">
        <v>789</v>
      </c>
      <c r="B118" t="str">
        <f>VLOOKUP($A118,Raw_Data!$K:$AD,MATCH(Vlookup_Match!B$1,Raw_Data!$K$1:$AD$1,0),0)</f>
        <v>P4</v>
      </c>
      <c r="C118" t="str">
        <f>VLOOKUP($A118,Raw_Data!$K:$AD,MATCH(Vlookup_Match!C$1,Raw_Data!$K$1:$AD$1,0),0)</f>
        <v>P4W1</v>
      </c>
      <c r="D118" t="str">
        <f>VLOOKUP($A118,Raw_Data!$K:$AD,MATCH(Vlookup_Match!D$1,Raw_Data!$K$1:$AD$1,0),0)</f>
        <v>Q2</v>
      </c>
      <c r="E118" t="str">
        <f>VLOOKUP($A118,Raw_Data!$K:$AD,MATCH(Vlookup_Match!E$1,Raw_Data!$K$1:$AD$1,0),0)</f>
        <v>WATCH</v>
      </c>
      <c r="F118" t="str">
        <f>VLOOKUP($A118,Raw_Data!$K:$AD,MATCH(Vlookup_Match!F$1,Raw_Data!$K$1:$AD$1,0),0)</f>
        <v>AX5261</v>
      </c>
      <c r="G118" t="str">
        <f>VLOOKUP($A118,Raw_Data!$K:$AD,MATCH(Vlookup_Match!G$1,Raw_Data!$K$1:$AD$1,0),0)</f>
        <v>AX5261</v>
      </c>
      <c r="J118" t="s">
        <v>789</v>
      </c>
    </row>
    <row r="119" spans="1:10" x14ac:dyDescent="0.35">
      <c r="A119" t="s">
        <v>790</v>
      </c>
      <c r="B119" t="str">
        <f>VLOOKUP($A119,Raw_Data!$K:$AD,MATCH(Vlookup_Match!B$1,Raw_Data!$K$1:$AD$1,0),0)</f>
        <v>P4</v>
      </c>
      <c r="C119" t="str">
        <f>VLOOKUP($A119,Raw_Data!$K:$AD,MATCH(Vlookup_Match!C$1,Raw_Data!$K$1:$AD$1,0),0)</f>
        <v>P4W1</v>
      </c>
      <c r="D119" t="str">
        <f>VLOOKUP($A119,Raw_Data!$K:$AD,MATCH(Vlookup_Match!D$1,Raw_Data!$K$1:$AD$1,0),0)</f>
        <v>Q2</v>
      </c>
      <c r="E119" t="str">
        <f>VLOOKUP($A119,Raw_Data!$K:$AD,MATCH(Vlookup_Match!E$1,Raw_Data!$K$1:$AD$1,0),0)</f>
        <v>WATCH</v>
      </c>
      <c r="F119" t="str">
        <f>VLOOKUP($A119,Raw_Data!$K:$AD,MATCH(Vlookup_Match!F$1,Raw_Data!$K$1:$AD$1,0),0)</f>
        <v>AX2444I</v>
      </c>
      <c r="G119" t="str">
        <f>VLOOKUP($A119,Raw_Data!$K:$AD,MATCH(Vlookup_Match!G$1,Raw_Data!$K$1:$AD$1,0),0)</f>
        <v>AX2444</v>
      </c>
      <c r="J119" t="s">
        <v>790</v>
      </c>
    </row>
    <row r="120" spans="1:10" x14ac:dyDescent="0.35">
      <c r="A120" t="s">
        <v>791</v>
      </c>
      <c r="B120" t="str">
        <f>VLOOKUP($A120,Raw_Data!$K:$AD,MATCH(Vlookup_Match!B$1,Raw_Data!$K$1:$AD$1,0),0)</f>
        <v>P4</v>
      </c>
      <c r="C120" t="str">
        <f>VLOOKUP($A120,Raw_Data!$K:$AD,MATCH(Vlookup_Match!C$1,Raw_Data!$K$1:$AD$1,0),0)</f>
        <v>P4W1</v>
      </c>
      <c r="D120" t="str">
        <f>VLOOKUP($A120,Raw_Data!$K:$AD,MATCH(Vlookup_Match!D$1,Raw_Data!$K$1:$AD$1,0),0)</f>
        <v>Q2</v>
      </c>
      <c r="E120" t="str">
        <f>VLOOKUP($A120,Raw_Data!$K:$AD,MATCH(Vlookup_Match!E$1,Raw_Data!$K$1:$AD$1,0),0)</f>
        <v>WATCH</v>
      </c>
      <c r="F120" t="str">
        <f>VLOOKUP($A120,Raw_Data!$K:$AD,MATCH(Vlookup_Match!F$1,Raw_Data!$K$1:$AD$1,0),0)</f>
        <v>DZ4329I</v>
      </c>
      <c r="G120" t="str">
        <f>VLOOKUP($A120,Raw_Data!$K:$AD,MATCH(Vlookup_Match!G$1,Raw_Data!$K$1:$AD$1,0),0)</f>
        <v>DZ4329</v>
      </c>
      <c r="J120" t="s">
        <v>791</v>
      </c>
    </row>
    <row r="121" spans="1:10" x14ac:dyDescent="0.35">
      <c r="A121" t="s">
        <v>794</v>
      </c>
      <c r="B121" t="str">
        <f>VLOOKUP($A121,Raw_Data!$K:$AD,MATCH(Vlookup_Match!B$1,Raw_Data!$K$1:$AD$1,0),0)</f>
        <v>P4</v>
      </c>
      <c r="C121" t="str">
        <f>VLOOKUP($A121,Raw_Data!$K:$AD,MATCH(Vlookup_Match!C$1,Raw_Data!$K$1:$AD$1,0),0)</f>
        <v>P4W1</v>
      </c>
      <c r="D121" t="str">
        <f>VLOOKUP($A121,Raw_Data!$K:$AD,MATCH(Vlookup_Match!D$1,Raw_Data!$K$1:$AD$1,0),0)</f>
        <v>Q2</v>
      </c>
      <c r="E121" t="str">
        <f>VLOOKUP($A121,Raw_Data!$K:$AD,MATCH(Vlookup_Match!E$1,Raw_Data!$K$1:$AD$1,0),0)</f>
        <v>WATCH</v>
      </c>
      <c r="F121" t="str">
        <f>VLOOKUP($A121,Raw_Data!$K:$AD,MATCH(Vlookup_Match!F$1,Raw_Data!$K$1:$AD$1,0),0)</f>
        <v>DZ4552</v>
      </c>
      <c r="G121" t="str">
        <f>VLOOKUP($A121,Raw_Data!$K:$AD,MATCH(Vlookup_Match!G$1,Raw_Data!$K$1:$AD$1,0),0)</f>
        <v>DZ4552</v>
      </c>
      <c r="J121" t="s">
        <v>794</v>
      </c>
    </row>
    <row r="122" spans="1:10" x14ac:dyDescent="0.35">
      <c r="A122" t="s">
        <v>796</v>
      </c>
      <c r="B122" t="str">
        <f>VLOOKUP($A122,Raw_Data!$K:$AD,MATCH(Vlookup_Match!B$1,Raw_Data!$K$1:$AD$1,0),0)</f>
        <v>P4</v>
      </c>
      <c r="C122" t="str">
        <f>VLOOKUP($A122,Raw_Data!$K:$AD,MATCH(Vlookup_Match!C$1,Raw_Data!$K$1:$AD$1,0),0)</f>
        <v>P4W2</v>
      </c>
      <c r="D122" t="str">
        <f>VLOOKUP($A122,Raw_Data!$K:$AD,MATCH(Vlookup_Match!D$1,Raw_Data!$K$1:$AD$1,0),0)</f>
        <v>Q2</v>
      </c>
      <c r="E122" t="str">
        <f>VLOOKUP($A122,Raw_Data!$K:$AD,MATCH(Vlookup_Match!E$1,Raw_Data!$K$1:$AD$1,0),0)</f>
        <v>WATCH</v>
      </c>
      <c r="F122" t="str">
        <f>VLOOKUP($A122,Raw_Data!$K:$AD,MATCH(Vlookup_Match!F$1,Raw_Data!$K$1:$AD$1,0),0)</f>
        <v>DZ4577I</v>
      </c>
      <c r="G122" t="str">
        <f>VLOOKUP($A122,Raw_Data!$K:$AD,MATCH(Vlookup_Match!G$1,Raw_Data!$K$1:$AD$1,0),0)</f>
        <v>DZ4577</v>
      </c>
      <c r="J122" t="s">
        <v>796</v>
      </c>
    </row>
    <row r="123" spans="1:10" x14ac:dyDescent="0.35">
      <c r="A123" t="s">
        <v>797</v>
      </c>
      <c r="B123" t="str">
        <f>VLOOKUP($A123,Raw_Data!$K:$AD,MATCH(Vlookup_Match!B$1,Raw_Data!$K$1:$AD$1,0),0)</f>
        <v>P4</v>
      </c>
      <c r="C123" t="str">
        <f>VLOOKUP($A123,Raw_Data!$K:$AD,MATCH(Vlookup_Match!C$1,Raw_Data!$K$1:$AD$1,0),0)</f>
        <v>P4W2</v>
      </c>
      <c r="D123" t="str">
        <f>VLOOKUP($A123,Raw_Data!$K:$AD,MATCH(Vlookup_Match!D$1,Raw_Data!$K$1:$AD$1,0),0)</f>
        <v>Q2</v>
      </c>
      <c r="E123" t="str">
        <f>VLOOKUP($A123,Raw_Data!$K:$AD,MATCH(Vlookup_Match!E$1,Raw_Data!$K$1:$AD$1,0),0)</f>
        <v>WATCH</v>
      </c>
      <c r="F123" t="str">
        <f>VLOOKUP($A123,Raw_Data!$K:$AD,MATCH(Vlookup_Match!F$1,Raw_Data!$K$1:$AD$1,0),0)</f>
        <v>DZ4338I</v>
      </c>
      <c r="G123" t="str">
        <f>VLOOKUP($A123,Raw_Data!$K:$AD,MATCH(Vlookup_Match!G$1,Raw_Data!$K$1:$AD$1,0),0)</f>
        <v>DZ4338</v>
      </c>
      <c r="J123" t="s">
        <v>797</v>
      </c>
    </row>
    <row r="124" spans="1:10" x14ac:dyDescent="0.35">
      <c r="A124" t="s">
        <v>800</v>
      </c>
      <c r="B124" t="str">
        <f>VLOOKUP($A124,Raw_Data!$K:$AD,MATCH(Vlookup_Match!B$1,Raw_Data!$K$1:$AD$1,0),0)</f>
        <v>P4</v>
      </c>
      <c r="C124" t="str">
        <f>VLOOKUP($A124,Raw_Data!$K:$AD,MATCH(Vlookup_Match!C$1,Raw_Data!$K$1:$AD$1,0),0)</f>
        <v>P4W2</v>
      </c>
      <c r="D124" t="str">
        <f>VLOOKUP($A124,Raw_Data!$K:$AD,MATCH(Vlookup_Match!D$1,Raw_Data!$K$1:$AD$1,0),0)</f>
        <v>Q2</v>
      </c>
      <c r="E124" t="str">
        <f>VLOOKUP($A124,Raw_Data!$K:$AD,MATCH(Vlookup_Match!E$1,Raw_Data!$K$1:$AD$1,0),0)</f>
        <v>WATCH</v>
      </c>
      <c r="F124" t="str">
        <f>VLOOKUP($A124,Raw_Data!$K:$AD,MATCH(Vlookup_Match!F$1,Raw_Data!$K$1:$AD$1,0),0)</f>
        <v>ME3197I</v>
      </c>
      <c r="G124" t="str">
        <f>VLOOKUP($A124,Raw_Data!$K:$AD,MATCH(Vlookup_Match!G$1,Raw_Data!$K$1:$AD$1,0),0)</f>
        <v>ME3197</v>
      </c>
      <c r="J124" t="s">
        <v>800</v>
      </c>
    </row>
    <row r="125" spans="1:10" x14ac:dyDescent="0.35">
      <c r="A125" t="s">
        <v>801</v>
      </c>
      <c r="B125" t="str">
        <f>VLOOKUP($A125,Raw_Data!$K:$AD,MATCH(Vlookup_Match!B$1,Raw_Data!$K$1:$AD$1,0),0)</f>
        <v>P4</v>
      </c>
      <c r="C125" t="str">
        <f>VLOOKUP($A125,Raw_Data!$K:$AD,MATCH(Vlookup_Match!C$1,Raw_Data!$K$1:$AD$1,0),0)</f>
        <v>P4W3</v>
      </c>
      <c r="D125" t="str">
        <f>VLOOKUP($A125,Raw_Data!$K:$AD,MATCH(Vlookup_Match!D$1,Raw_Data!$K$1:$AD$1,0),0)</f>
        <v>Q2</v>
      </c>
      <c r="E125" t="str">
        <f>VLOOKUP($A125,Raw_Data!$K:$AD,MATCH(Vlookup_Match!E$1,Raw_Data!$K$1:$AD$1,0),0)</f>
        <v>WATCH</v>
      </c>
      <c r="F125" t="str">
        <f>VLOOKUP($A125,Raw_Data!$K:$AD,MATCH(Vlookup_Match!F$1,Raw_Data!$K$1:$AD$1,0),0)</f>
        <v>AR1970I</v>
      </c>
      <c r="G125" t="str">
        <f>VLOOKUP($A125,Raw_Data!$K:$AD,MATCH(Vlookup_Match!G$1,Raw_Data!$K$1:$AD$1,0),0)</f>
        <v>AR1970</v>
      </c>
      <c r="J125" t="s">
        <v>801</v>
      </c>
    </row>
    <row r="126" spans="1:10" x14ac:dyDescent="0.35">
      <c r="A126" t="s">
        <v>801</v>
      </c>
      <c r="B126" t="str">
        <f>VLOOKUP($A126,Raw_Data!$K:$AD,MATCH(Vlookup_Match!B$1,Raw_Data!$K$1:$AD$1,0),0)</f>
        <v>P4</v>
      </c>
      <c r="C126" t="str">
        <f>VLOOKUP($A126,Raw_Data!$K:$AD,MATCH(Vlookup_Match!C$1,Raw_Data!$K$1:$AD$1,0),0)</f>
        <v>P4W3</v>
      </c>
      <c r="D126" t="str">
        <f>VLOOKUP($A126,Raw_Data!$K:$AD,MATCH(Vlookup_Match!D$1,Raw_Data!$K$1:$AD$1,0),0)</f>
        <v>Q2</v>
      </c>
      <c r="E126" t="str">
        <f>VLOOKUP($A126,Raw_Data!$K:$AD,MATCH(Vlookup_Match!E$1,Raw_Data!$K$1:$AD$1,0),0)</f>
        <v>WATCH</v>
      </c>
      <c r="F126" t="str">
        <f>VLOOKUP($A126,Raw_Data!$K:$AD,MATCH(Vlookup_Match!F$1,Raw_Data!$K$1:$AD$1,0),0)</f>
        <v>AR1970I</v>
      </c>
      <c r="G126" t="str">
        <f>VLOOKUP($A126,Raw_Data!$K:$AD,MATCH(Vlookup_Match!G$1,Raw_Data!$K$1:$AD$1,0),0)</f>
        <v>AR1970</v>
      </c>
      <c r="J126" t="s">
        <v>801</v>
      </c>
    </row>
    <row r="127" spans="1:10" x14ac:dyDescent="0.35">
      <c r="A127" t="s">
        <v>806</v>
      </c>
      <c r="B127" t="str">
        <f>VLOOKUP($A127,Raw_Data!$K:$AD,MATCH(Vlookup_Match!B$1,Raw_Data!$K$1:$AD$1,0),0)</f>
        <v>P4</v>
      </c>
      <c r="C127" t="str">
        <f>VLOOKUP($A127,Raw_Data!$K:$AD,MATCH(Vlookup_Match!C$1,Raw_Data!$K$1:$AD$1,0),0)</f>
        <v>P4W1</v>
      </c>
      <c r="D127" t="str">
        <f>VLOOKUP($A127,Raw_Data!$K:$AD,MATCH(Vlookup_Match!D$1,Raw_Data!$K$1:$AD$1,0),0)</f>
        <v>Q2</v>
      </c>
      <c r="E127" t="str">
        <f>VLOOKUP($A127,Raw_Data!$K:$AD,MATCH(Vlookup_Match!E$1,Raw_Data!$K$1:$AD$1,0),0)</f>
        <v>WATCH</v>
      </c>
      <c r="F127" t="str">
        <f>VLOOKUP($A127,Raw_Data!$K:$AD,MATCH(Vlookup_Match!F$1,Raw_Data!$K$1:$AD$1,0),0)</f>
        <v>ME3172I</v>
      </c>
      <c r="G127" t="str">
        <f>VLOOKUP($A127,Raw_Data!$K:$AD,MATCH(Vlookup_Match!G$1,Raw_Data!$K$1:$AD$1,0),0)</f>
        <v>ME3172</v>
      </c>
      <c r="J127" t="s">
        <v>806</v>
      </c>
    </row>
    <row r="128" spans="1:10" x14ac:dyDescent="0.35">
      <c r="A128" t="s">
        <v>807</v>
      </c>
      <c r="B128" t="str">
        <f>VLOOKUP($A128,Raw_Data!$K:$AD,MATCH(Vlookup_Match!B$1,Raw_Data!$K$1:$AD$1,0),0)</f>
        <v>P4</v>
      </c>
      <c r="C128" t="str">
        <f>VLOOKUP($A128,Raw_Data!$K:$AD,MATCH(Vlookup_Match!C$1,Raw_Data!$K$1:$AD$1,0),0)</f>
        <v>P4W1</v>
      </c>
      <c r="D128" t="str">
        <f>VLOOKUP($A128,Raw_Data!$K:$AD,MATCH(Vlookup_Match!D$1,Raw_Data!$K$1:$AD$1,0),0)</f>
        <v>Q2</v>
      </c>
      <c r="E128" t="str">
        <f>VLOOKUP($A128,Raw_Data!$K:$AD,MATCH(Vlookup_Match!E$1,Raw_Data!$K$1:$AD$1,0),0)</f>
        <v>WATCH</v>
      </c>
      <c r="F128" t="str">
        <f>VLOOKUP($A128,Raw_Data!$K:$AD,MATCH(Vlookup_Match!F$1,Raw_Data!$K$1:$AD$1,0),0)</f>
        <v>MK3716</v>
      </c>
      <c r="G128" t="str">
        <f>VLOOKUP($A128,Raw_Data!$K:$AD,MATCH(Vlookup_Match!G$1,Raw_Data!$K$1:$AD$1,0),0)</f>
        <v>MK3716</v>
      </c>
      <c r="J128" t="s">
        <v>807</v>
      </c>
    </row>
    <row r="129" spans="1:10" x14ac:dyDescent="0.35">
      <c r="A129" t="s">
        <v>809</v>
      </c>
      <c r="B129" t="str">
        <f>VLOOKUP($A129,Raw_Data!$K:$AD,MATCH(Vlookup_Match!B$1,Raw_Data!$K$1:$AD$1,0),0)</f>
        <v>P4</v>
      </c>
      <c r="C129" t="str">
        <f>VLOOKUP($A129,Raw_Data!$K:$AD,MATCH(Vlookup_Match!C$1,Raw_Data!$K$1:$AD$1,0),0)</f>
        <v>P4W1</v>
      </c>
      <c r="D129" t="str">
        <f>VLOOKUP($A129,Raw_Data!$K:$AD,MATCH(Vlookup_Match!D$1,Raw_Data!$K$1:$AD$1,0),0)</f>
        <v>Q2</v>
      </c>
      <c r="E129" t="str">
        <f>VLOOKUP($A129,Raw_Data!$K:$AD,MATCH(Vlookup_Match!E$1,Raw_Data!$K$1:$AD$1,0),0)</f>
        <v>WATCH</v>
      </c>
      <c r="F129" t="str">
        <f>VLOOKUP($A129,Raw_Data!$K:$AD,MATCH(Vlookup_Match!F$1,Raw_Data!$K$1:$AD$1,0),0)</f>
        <v>CE1112I</v>
      </c>
      <c r="G129" t="str">
        <f>VLOOKUP($A129,Raw_Data!$K:$AD,MATCH(Vlookup_Match!G$1,Raw_Data!$K$1:$AD$1,0),0)</f>
        <v>CE1112</v>
      </c>
      <c r="J129" t="s">
        <v>809</v>
      </c>
    </row>
    <row r="130" spans="1:10" x14ac:dyDescent="0.35">
      <c r="A130" t="s">
        <v>810</v>
      </c>
      <c r="B130" t="str">
        <f>VLOOKUP($A130,Raw_Data!$K:$AD,MATCH(Vlookup_Match!B$1,Raw_Data!$K$1:$AD$1,0),0)</f>
        <v>P4</v>
      </c>
      <c r="C130" t="str">
        <f>VLOOKUP($A130,Raw_Data!$K:$AD,MATCH(Vlookup_Match!C$1,Raw_Data!$K$1:$AD$1,0),0)</f>
        <v>P4W1</v>
      </c>
      <c r="D130" t="str">
        <f>VLOOKUP($A130,Raw_Data!$K:$AD,MATCH(Vlookup_Match!D$1,Raw_Data!$K$1:$AD$1,0),0)</f>
        <v>Q2</v>
      </c>
      <c r="E130" t="str">
        <f>VLOOKUP($A130,Raw_Data!$K:$AD,MATCH(Vlookup_Match!E$1,Raw_Data!$K$1:$AD$1,0),0)</f>
        <v>WATCH</v>
      </c>
      <c r="F130" t="str">
        <f>VLOOKUP($A130,Raw_Data!$K:$AD,MATCH(Vlookup_Match!F$1,Raw_Data!$K$1:$AD$1,0),0)</f>
        <v>AR11457I</v>
      </c>
      <c r="G130" t="str">
        <f>VLOOKUP($A130,Raw_Data!$K:$AD,MATCH(Vlookup_Match!G$1,Raw_Data!$K$1:$AD$1,0),0)</f>
        <v>AR11457</v>
      </c>
      <c r="J130" t="s">
        <v>810</v>
      </c>
    </row>
    <row r="131" spans="1:10" x14ac:dyDescent="0.35">
      <c r="A131" t="s">
        <v>813</v>
      </c>
      <c r="B131" t="str">
        <f>VLOOKUP($A131,Raw_Data!$K:$AD,MATCH(Vlookup_Match!B$1,Raw_Data!$K$1:$AD$1,0),0)</f>
        <v>P4</v>
      </c>
      <c r="C131" t="str">
        <f>VLOOKUP($A131,Raw_Data!$K:$AD,MATCH(Vlookup_Match!C$1,Raw_Data!$K$1:$AD$1,0),0)</f>
        <v>P4W1</v>
      </c>
      <c r="D131" t="str">
        <f>VLOOKUP($A131,Raw_Data!$K:$AD,MATCH(Vlookup_Match!D$1,Raw_Data!$K$1:$AD$1,0),0)</f>
        <v>Q2</v>
      </c>
      <c r="E131" t="str">
        <f>VLOOKUP($A131,Raw_Data!$K:$AD,MATCH(Vlookup_Match!E$1,Raw_Data!$K$1:$AD$1,0),0)</f>
        <v>WATCH</v>
      </c>
      <c r="F131" t="str">
        <f>VLOOKUP($A131,Raw_Data!$K:$AD,MATCH(Vlookup_Match!F$1,Raw_Data!$K$1:$AD$1,0),0)</f>
        <v>MK3716I</v>
      </c>
      <c r="G131" t="str">
        <f>VLOOKUP($A131,Raw_Data!$K:$AD,MATCH(Vlookup_Match!G$1,Raw_Data!$K$1:$AD$1,0),0)</f>
        <v>MK3716</v>
      </c>
      <c r="J131" t="s">
        <v>813</v>
      </c>
    </row>
    <row r="132" spans="1:10" x14ac:dyDescent="0.35">
      <c r="A132" t="s">
        <v>815</v>
      </c>
      <c r="B132" t="str">
        <f>VLOOKUP($A132,Raw_Data!$K:$AD,MATCH(Vlookup_Match!B$1,Raw_Data!$K$1:$AD$1,0),0)</f>
        <v>P4</v>
      </c>
      <c r="C132" t="str">
        <f>VLOOKUP($A132,Raw_Data!$K:$AD,MATCH(Vlookup_Match!C$1,Raw_Data!$K$1:$AD$1,0),0)</f>
        <v>P4W1</v>
      </c>
      <c r="D132" t="str">
        <f>VLOOKUP($A132,Raw_Data!$K:$AD,MATCH(Vlookup_Match!D$1,Raw_Data!$K$1:$AD$1,0),0)</f>
        <v>Q2</v>
      </c>
      <c r="E132" t="str">
        <f>VLOOKUP($A132,Raw_Data!$K:$AD,MATCH(Vlookup_Match!E$1,Raw_Data!$K$1:$AD$1,0),0)</f>
        <v>WATCH</v>
      </c>
      <c r="F132" t="str">
        <f>VLOOKUP($A132,Raw_Data!$K:$AD,MATCH(Vlookup_Match!F$1,Raw_Data!$K$1:$AD$1,0),0)</f>
        <v>CE1112I</v>
      </c>
      <c r="G132" t="str">
        <f>VLOOKUP($A132,Raw_Data!$K:$AD,MATCH(Vlookup_Match!G$1,Raw_Data!$K$1:$AD$1,0),0)</f>
        <v>CE1112</v>
      </c>
      <c r="J132" t="s">
        <v>815</v>
      </c>
    </row>
    <row r="133" spans="1:10" x14ac:dyDescent="0.35">
      <c r="A133" t="s">
        <v>816</v>
      </c>
      <c r="B133" t="str">
        <f>VLOOKUP($A133,Raw_Data!$K:$AD,MATCH(Vlookup_Match!B$1,Raw_Data!$K$1:$AD$1,0),0)</f>
        <v>P4</v>
      </c>
      <c r="C133" t="str">
        <f>VLOOKUP($A133,Raw_Data!$K:$AD,MATCH(Vlookup_Match!C$1,Raw_Data!$K$1:$AD$1,0),0)</f>
        <v>P4W1</v>
      </c>
      <c r="D133" t="str">
        <f>VLOOKUP($A133,Raw_Data!$K:$AD,MATCH(Vlookup_Match!D$1,Raw_Data!$K$1:$AD$1,0),0)</f>
        <v>Q2</v>
      </c>
      <c r="E133" t="str">
        <f>VLOOKUP($A133,Raw_Data!$K:$AD,MATCH(Vlookup_Match!E$1,Raw_Data!$K$1:$AD$1,0),0)</f>
        <v>WATCH</v>
      </c>
      <c r="F133" t="str">
        <f>VLOOKUP($A133,Raw_Data!$K:$AD,MATCH(Vlookup_Match!F$1,Raw_Data!$K$1:$AD$1,0),0)</f>
        <v>ME3183I</v>
      </c>
      <c r="G133" t="str">
        <f>VLOOKUP($A133,Raw_Data!$K:$AD,MATCH(Vlookup_Match!G$1,Raw_Data!$K$1:$AD$1,0),0)</f>
        <v>ME3183</v>
      </c>
      <c r="J133" t="s">
        <v>816</v>
      </c>
    </row>
    <row r="134" spans="1:10" x14ac:dyDescent="0.35">
      <c r="A134" t="s">
        <v>817</v>
      </c>
      <c r="B134" t="str">
        <f>VLOOKUP($A134,Raw_Data!$K:$AD,MATCH(Vlookup_Match!B$1,Raw_Data!$K$1:$AD$1,0),0)</f>
        <v>P4</v>
      </c>
      <c r="C134" t="str">
        <f>VLOOKUP($A134,Raw_Data!$K:$AD,MATCH(Vlookup_Match!C$1,Raw_Data!$K$1:$AD$1,0),0)</f>
        <v>P4W1</v>
      </c>
      <c r="D134" t="str">
        <f>VLOOKUP($A134,Raw_Data!$K:$AD,MATCH(Vlookup_Match!D$1,Raw_Data!$K$1:$AD$1,0),0)</f>
        <v>Q2</v>
      </c>
      <c r="E134" t="str">
        <f>VLOOKUP($A134,Raw_Data!$K:$AD,MATCH(Vlookup_Match!E$1,Raw_Data!$K$1:$AD$1,0),0)</f>
        <v>WATCH</v>
      </c>
      <c r="F134" t="str">
        <f>VLOOKUP($A134,Raw_Data!$K:$AD,MATCH(Vlookup_Match!F$1,Raw_Data!$K$1:$AD$1,0),0)</f>
        <v>ME3098I</v>
      </c>
      <c r="G134" t="str">
        <f>VLOOKUP($A134,Raw_Data!$K:$AD,MATCH(Vlookup_Match!G$1,Raw_Data!$K$1:$AD$1,0),0)</f>
        <v>ME3098</v>
      </c>
      <c r="J134" t="s">
        <v>817</v>
      </c>
    </row>
    <row r="135" spans="1:10" x14ac:dyDescent="0.35">
      <c r="A135" t="s">
        <v>818</v>
      </c>
      <c r="B135" t="str">
        <f>VLOOKUP($A135,Raw_Data!$K:$AD,MATCH(Vlookup_Match!B$1,Raw_Data!$K$1:$AD$1,0),0)</f>
        <v>P4</v>
      </c>
      <c r="C135" t="str">
        <f>VLOOKUP($A135,Raw_Data!$K:$AD,MATCH(Vlookup_Match!C$1,Raw_Data!$K$1:$AD$1,0),0)</f>
        <v>P4W1</v>
      </c>
      <c r="D135" t="str">
        <f>VLOOKUP($A135,Raw_Data!$K:$AD,MATCH(Vlookup_Match!D$1,Raw_Data!$K$1:$AD$1,0),0)</f>
        <v>Q2</v>
      </c>
      <c r="E135" t="str">
        <f>VLOOKUP($A135,Raw_Data!$K:$AD,MATCH(Vlookup_Match!E$1,Raw_Data!$K$1:$AD$1,0),0)</f>
        <v>WATCH</v>
      </c>
      <c r="F135" t="str">
        <f>VLOOKUP($A135,Raw_Data!$K:$AD,MATCH(Vlookup_Match!F$1,Raw_Data!$K$1:$AD$1,0),0)</f>
        <v>ME3098I</v>
      </c>
      <c r="G135" t="str">
        <f>VLOOKUP($A135,Raw_Data!$K:$AD,MATCH(Vlookup_Match!G$1,Raw_Data!$K$1:$AD$1,0),0)</f>
        <v>ME3098</v>
      </c>
      <c r="J135" t="s">
        <v>818</v>
      </c>
    </row>
    <row r="136" spans="1:10" x14ac:dyDescent="0.35">
      <c r="A136" t="s">
        <v>819</v>
      </c>
      <c r="B136" t="str">
        <f>VLOOKUP($A136,Raw_Data!$K:$AD,MATCH(Vlookup_Match!B$1,Raw_Data!$K$1:$AD$1,0),0)</f>
        <v>P4</v>
      </c>
      <c r="C136" t="str">
        <f>VLOOKUP($A136,Raw_Data!$K:$AD,MATCH(Vlookup_Match!C$1,Raw_Data!$K$1:$AD$1,0),0)</f>
        <v>P4W1</v>
      </c>
      <c r="D136" t="str">
        <f>VLOOKUP($A136,Raw_Data!$K:$AD,MATCH(Vlookup_Match!D$1,Raw_Data!$K$1:$AD$1,0),0)</f>
        <v>Q2</v>
      </c>
      <c r="E136" t="str">
        <f>VLOOKUP($A136,Raw_Data!$K:$AD,MATCH(Vlookup_Match!E$1,Raw_Data!$K$1:$AD$1,0),0)</f>
        <v>WATCH</v>
      </c>
      <c r="F136" t="str">
        <f>VLOOKUP($A136,Raw_Data!$K:$AD,MATCH(Vlookup_Match!F$1,Raw_Data!$K$1:$AD$1,0),0)</f>
        <v>ME3183I</v>
      </c>
      <c r="G136" t="str">
        <f>VLOOKUP($A136,Raw_Data!$K:$AD,MATCH(Vlookup_Match!G$1,Raw_Data!$K$1:$AD$1,0),0)</f>
        <v>ME3183</v>
      </c>
      <c r="J136" t="s">
        <v>819</v>
      </c>
    </row>
    <row r="137" spans="1:10" x14ac:dyDescent="0.35">
      <c r="A137" t="s">
        <v>820</v>
      </c>
      <c r="B137" t="str">
        <f>VLOOKUP($A137,Raw_Data!$K:$AD,MATCH(Vlookup_Match!B$1,Raw_Data!$K$1:$AD$1,0),0)</f>
        <v>P4</v>
      </c>
      <c r="C137" t="str">
        <f>VLOOKUP($A137,Raw_Data!$K:$AD,MATCH(Vlookup_Match!C$1,Raw_Data!$K$1:$AD$1,0),0)</f>
        <v>P4W1</v>
      </c>
      <c r="D137" t="str">
        <f>VLOOKUP($A137,Raw_Data!$K:$AD,MATCH(Vlookup_Match!D$1,Raw_Data!$K$1:$AD$1,0),0)</f>
        <v>Q2</v>
      </c>
      <c r="E137" t="str">
        <f>VLOOKUP($A137,Raw_Data!$K:$AD,MATCH(Vlookup_Match!E$1,Raw_Data!$K$1:$AD$1,0),0)</f>
        <v>WATCH</v>
      </c>
      <c r="F137" t="str">
        <f>VLOOKUP($A137,Raw_Data!$K:$AD,MATCH(Vlookup_Match!F$1,Raw_Data!$K$1:$AD$1,0),0)</f>
        <v>ME3155</v>
      </c>
      <c r="G137" t="str">
        <f>VLOOKUP($A137,Raw_Data!$K:$AD,MATCH(Vlookup_Match!G$1,Raw_Data!$K$1:$AD$1,0),0)</f>
        <v>ME3155</v>
      </c>
      <c r="J137" t="s">
        <v>820</v>
      </c>
    </row>
    <row r="138" spans="1:10" x14ac:dyDescent="0.35">
      <c r="A138" t="s">
        <v>821</v>
      </c>
      <c r="B138" t="str">
        <f>VLOOKUP($A138,Raw_Data!$K:$AD,MATCH(Vlookup_Match!B$1,Raw_Data!$K$1:$AD$1,0),0)</f>
        <v>P4</v>
      </c>
      <c r="C138" t="str">
        <f>VLOOKUP($A138,Raw_Data!$K:$AD,MATCH(Vlookup_Match!C$1,Raw_Data!$K$1:$AD$1,0),0)</f>
        <v>P4W1</v>
      </c>
      <c r="D138" t="str">
        <f>VLOOKUP($A138,Raw_Data!$K:$AD,MATCH(Vlookup_Match!D$1,Raw_Data!$K$1:$AD$1,0),0)</f>
        <v>Q2</v>
      </c>
      <c r="E138" t="str">
        <f>VLOOKUP($A138,Raw_Data!$K:$AD,MATCH(Vlookup_Match!E$1,Raw_Data!$K$1:$AD$1,0),0)</f>
        <v>WATCH</v>
      </c>
      <c r="F138" t="str">
        <f>VLOOKUP($A138,Raw_Data!$K:$AD,MATCH(Vlookup_Match!F$1,Raw_Data!$K$1:$AD$1,0),0)</f>
        <v>ME3238</v>
      </c>
      <c r="G138" t="str">
        <f>VLOOKUP($A138,Raw_Data!$K:$AD,MATCH(Vlookup_Match!G$1,Raw_Data!$K$1:$AD$1,0),0)</f>
        <v>ME3238</v>
      </c>
      <c r="J138" t="s">
        <v>821</v>
      </c>
    </row>
    <row r="139" spans="1:10" x14ac:dyDescent="0.35">
      <c r="A139" t="s">
        <v>822</v>
      </c>
      <c r="B139" t="str">
        <f>VLOOKUP($A139,Raw_Data!$K:$AD,MATCH(Vlookup_Match!B$1,Raw_Data!$K$1:$AD$1,0),0)</f>
        <v>P4</v>
      </c>
      <c r="C139" t="str">
        <f>VLOOKUP($A139,Raw_Data!$K:$AD,MATCH(Vlookup_Match!C$1,Raw_Data!$K$1:$AD$1,0),0)</f>
        <v>P4W1</v>
      </c>
      <c r="D139" t="str">
        <f>VLOOKUP($A139,Raw_Data!$K:$AD,MATCH(Vlookup_Match!D$1,Raw_Data!$K$1:$AD$1,0),0)</f>
        <v>Q2</v>
      </c>
      <c r="E139" t="str">
        <f>VLOOKUP($A139,Raw_Data!$K:$AD,MATCH(Vlookup_Match!E$1,Raw_Data!$K$1:$AD$1,0),0)</f>
        <v>WATCH</v>
      </c>
      <c r="F139" t="str">
        <f>VLOOKUP($A139,Raw_Data!$K:$AD,MATCH(Vlookup_Match!F$1,Raw_Data!$K$1:$AD$1,0),0)</f>
        <v>ME3219</v>
      </c>
      <c r="G139" t="str">
        <f>VLOOKUP($A139,Raw_Data!$K:$AD,MATCH(Vlookup_Match!G$1,Raw_Data!$K$1:$AD$1,0),0)</f>
        <v>ME3219</v>
      </c>
      <c r="J139" t="s">
        <v>822</v>
      </c>
    </row>
    <row r="140" spans="1:10" x14ac:dyDescent="0.35">
      <c r="A140" t="s">
        <v>823</v>
      </c>
      <c r="B140" t="str">
        <f>VLOOKUP($A140,Raw_Data!$K:$AD,MATCH(Vlookup_Match!B$1,Raw_Data!$K$1:$AD$1,0),0)</f>
        <v>P4</v>
      </c>
      <c r="C140" t="str">
        <f>VLOOKUP($A140,Raw_Data!$K:$AD,MATCH(Vlookup_Match!C$1,Raw_Data!$K$1:$AD$1,0),0)</f>
        <v>P4W1</v>
      </c>
      <c r="D140" t="str">
        <f>VLOOKUP($A140,Raw_Data!$K:$AD,MATCH(Vlookup_Match!D$1,Raw_Data!$K$1:$AD$1,0),0)</f>
        <v>Q2</v>
      </c>
      <c r="E140" t="str">
        <f>VLOOKUP($A140,Raw_Data!$K:$AD,MATCH(Vlookup_Match!E$1,Raw_Data!$K$1:$AD$1,0),0)</f>
        <v>WATCH</v>
      </c>
      <c r="F140" t="str">
        <f>VLOOKUP($A140,Raw_Data!$K:$AD,MATCH(Vlookup_Match!F$1,Raw_Data!$K$1:$AD$1,0),0)</f>
        <v>ME3238</v>
      </c>
      <c r="G140" t="str">
        <f>VLOOKUP($A140,Raw_Data!$K:$AD,MATCH(Vlookup_Match!G$1,Raw_Data!$K$1:$AD$1,0),0)</f>
        <v>ME3238</v>
      </c>
      <c r="J140" t="s">
        <v>823</v>
      </c>
    </row>
    <row r="141" spans="1:10" x14ac:dyDescent="0.35">
      <c r="A141" t="s">
        <v>824</v>
      </c>
      <c r="B141" t="str">
        <f>VLOOKUP($A141,Raw_Data!$K:$AD,MATCH(Vlookup_Match!B$1,Raw_Data!$K$1:$AD$1,0),0)</f>
        <v>P4</v>
      </c>
      <c r="C141" t="str">
        <f>VLOOKUP($A141,Raw_Data!$K:$AD,MATCH(Vlookup_Match!C$1,Raw_Data!$K$1:$AD$1,0),0)</f>
        <v>P4W2</v>
      </c>
      <c r="D141" t="str">
        <f>VLOOKUP($A141,Raw_Data!$K:$AD,MATCH(Vlookup_Match!D$1,Raw_Data!$K$1:$AD$1,0),0)</f>
        <v>Q2</v>
      </c>
      <c r="E141" t="str">
        <f>VLOOKUP($A141,Raw_Data!$K:$AD,MATCH(Vlookup_Match!E$1,Raw_Data!$K$1:$AD$1,0),0)</f>
        <v>WATCH</v>
      </c>
      <c r="F141" t="str">
        <f>VLOOKUP($A141,Raw_Data!$K:$AD,MATCH(Vlookup_Match!F$1,Raw_Data!$K$1:$AD$1,0),0)</f>
        <v>AR11431I</v>
      </c>
      <c r="G141" t="str">
        <f>VLOOKUP($A141,Raw_Data!$K:$AD,MATCH(Vlookup_Match!G$1,Raw_Data!$K$1:$AD$1,0),0)</f>
        <v>AR11431</v>
      </c>
      <c r="J141" t="s">
        <v>824</v>
      </c>
    </row>
    <row r="142" spans="1:10" x14ac:dyDescent="0.35">
      <c r="A142" t="s">
        <v>828</v>
      </c>
      <c r="B142" t="str">
        <f>VLOOKUP($A142,Raw_Data!$K:$AD,MATCH(Vlookup_Match!B$1,Raw_Data!$K$1:$AD$1,0),0)</f>
        <v>P4</v>
      </c>
      <c r="C142" t="str">
        <f>VLOOKUP($A142,Raw_Data!$K:$AD,MATCH(Vlookup_Match!C$1,Raw_Data!$K$1:$AD$1,0),0)</f>
        <v>P4W2</v>
      </c>
      <c r="D142" t="str">
        <f>VLOOKUP($A142,Raw_Data!$K:$AD,MATCH(Vlookup_Match!D$1,Raw_Data!$K$1:$AD$1,0),0)</f>
        <v>Q2</v>
      </c>
      <c r="E142" t="str">
        <f>VLOOKUP($A142,Raw_Data!$K:$AD,MATCH(Vlookup_Match!E$1,Raw_Data!$K$1:$AD$1,0),0)</f>
        <v>WATCH</v>
      </c>
      <c r="F142" t="str">
        <f>VLOOKUP($A142,Raw_Data!$K:$AD,MATCH(Vlookup_Match!F$1,Raw_Data!$K$1:$AD$1,0),0)</f>
        <v>CE1111IT</v>
      </c>
      <c r="G142" t="str">
        <f>VLOOKUP($A142,Raw_Data!$K:$AD,MATCH(Vlookup_Match!G$1,Raw_Data!$K$1:$AD$1,0),0)</f>
        <v>CE1111</v>
      </c>
      <c r="J142" t="s">
        <v>828</v>
      </c>
    </row>
    <row r="143" spans="1:10" x14ac:dyDescent="0.35">
      <c r="A143" t="s">
        <v>829</v>
      </c>
      <c r="B143" t="str">
        <f>VLOOKUP($A143,Raw_Data!$K:$AD,MATCH(Vlookup_Match!B$1,Raw_Data!$K$1:$AD$1,0),0)</f>
        <v>P4</v>
      </c>
      <c r="C143" t="str">
        <f>VLOOKUP($A143,Raw_Data!$K:$AD,MATCH(Vlookup_Match!C$1,Raw_Data!$K$1:$AD$1,0),0)</f>
        <v>P4W2</v>
      </c>
      <c r="D143" t="str">
        <f>VLOOKUP($A143,Raw_Data!$K:$AD,MATCH(Vlookup_Match!D$1,Raw_Data!$K$1:$AD$1,0),0)</f>
        <v>Q2</v>
      </c>
      <c r="E143" t="str">
        <f>VLOOKUP($A143,Raw_Data!$K:$AD,MATCH(Vlookup_Match!E$1,Raw_Data!$K$1:$AD$1,0),0)</f>
        <v>WATCH</v>
      </c>
      <c r="F143" t="str">
        <f>VLOOKUP($A143,Raw_Data!$K:$AD,MATCH(Vlookup_Match!F$1,Raw_Data!$K$1:$AD$1,0),0)</f>
        <v>AR11431I</v>
      </c>
      <c r="G143" t="str">
        <f>VLOOKUP($A143,Raw_Data!$K:$AD,MATCH(Vlookup_Match!G$1,Raw_Data!$K$1:$AD$1,0),0)</f>
        <v>AR11431</v>
      </c>
      <c r="J143" t="s">
        <v>829</v>
      </c>
    </row>
    <row r="144" spans="1:10" x14ac:dyDescent="0.35">
      <c r="A144" t="s">
        <v>830</v>
      </c>
      <c r="B144" t="str">
        <f>VLOOKUP($A144,Raw_Data!$K:$AD,MATCH(Vlookup_Match!B$1,Raw_Data!$K$1:$AD$1,0),0)</f>
        <v>P4</v>
      </c>
      <c r="C144" t="str">
        <f>VLOOKUP($A144,Raw_Data!$K:$AD,MATCH(Vlookup_Match!C$1,Raw_Data!$K$1:$AD$1,0),0)</f>
        <v>P4W2</v>
      </c>
      <c r="D144" t="str">
        <f>VLOOKUP($A144,Raw_Data!$K:$AD,MATCH(Vlookup_Match!D$1,Raw_Data!$K$1:$AD$1,0),0)</f>
        <v>Q2</v>
      </c>
      <c r="E144" t="str">
        <f>VLOOKUP($A144,Raw_Data!$K:$AD,MATCH(Vlookup_Match!E$1,Raw_Data!$K$1:$AD$1,0),0)</f>
        <v>WATCH</v>
      </c>
      <c r="F144" t="str">
        <f>VLOOKUP($A144,Raw_Data!$K:$AD,MATCH(Vlookup_Match!F$1,Raw_Data!$K$1:$AD$1,0),0)</f>
        <v>ME3238</v>
      </c>
      <c r="G144" t="str">
        <f>VLOOKUP($A144,Raw_Data!$K:$AD,MATCH(Vlookup_Match!G$1,Raw_Data!$K$1:$AD$1,0),0)</f>
        <v>ME3238</v>
      </c>
      <c r="J144" t="s">
        <v>830</v>
      </c>
    </row>
    <row r="145" spans="1:10" x14ac:dyDescent="0.35">
      <c r="A145" t="s">
        <v>831</v>
      </c>
      <c r="B145" t="str">
        <f>VLOOKUP($A145,Raw_Data!$K:$AD,MATCH(Vlookup_Match!B$1,Raw_Data!$K$1:$AD$1,0),0)</f>
        <v>P4</v>
      </c>
      <c r="C145" t="str">
        <f>VLOOKUP($A145,Raw_Data!$K:$AD,MATCH(Vlookup_Match!C$1,Raw_Data!$K$1:$AD$1,0),0)</f>
        <v>P4W2</v>
      </c>
      <c r="D145" t="str">
        <f>VLOOKUP($A145,Raw_Data!$K:$AD,MATCH(Vlookup_Match!D$1,Raw_Data!$K$1:$AD$1,0),0)</f>
        <v>Q2</v>
      </c>
      <c r="E145" t="str">
        <f>VLOOKUP($A145,Raw_Data!$K:$AD,MATCH(Vlookup_Match!E$1,Raw_Data!$K$1:$AD$1,0),0)</f>
        <v>WATCH</v>
      </c>
      <c r="F145" t="str">
        <f>VLOOKUP($A145,Raw_Data!$K:$AD,MATCH(Vlookup_Match!F$1,Raw_Data!$K$1:$AD$1,0),0)</f>
        <v>CE1111IT</v>
      </c>
      <c r="G145" t="str">
        <f>VLOOKUP($A145,Raw_Data!$K:$AD,MATCH(Vlookup_Match!G$1,Raw_Data!$K$1:$AD$1,0),0)</f>
        <v>CE1111</v>
      </c>
      <c r="J145" t="s">
        <v>831</v>
      </c>
    </row>
    <row r="146" spans="1:10" x14ac:dyDescent="0.35">
      <c r="A146" t="s">
        <v>832</v>
      </c>
      <c r="B146" t="str">
        <f>VLOOKUP($A146,Raw_Data!$K:$AD,MATCH(Vlookup_Match!B$1,Raw_Data!$K$1:$AD$1,0),0)</f>
        <v>P4</v>
      </c>
      <c r="C146" t="str">
        <f>VLOOKUP($A146,Raw_Data!$K:$AD,MATCH(Vlookup_Match!C$1,Raw_Data!$K$1:$AD$1,0),0)</f>
        <v>P4W2</v>
      </c>
      <c r="D146" t="str">
        <f>VLOOKUP($A146,Raw_Data!$K:$AD,MATCH(Vlookup_Match!D$1,Raw_Data!$K$1:$AD$1,0),0)</f>
        <v>Q2</v>
      </c>
      <c r="E146" t="str">
        <f>VLOOKUP($A146,Raw_Data!$K:$AD,MATCH(Vlookup_Match!E$1,Raw_Data!$K$1:$AD$1,0),0)</f>
        <v>WATCH</v>
      </c>
      <c r="F146" t="str">
        <f>VLOOKUP($A146,Raw_Data!$K:$AD,MATCH(Vlookup_Match!F$1,Raw_Data!$K$1:$AD$1,0),0)</f>
        <v>ME3155</v>
      </c>
      <c r="G146" t="str">
        <f>VLOOKUP($A146,Raw_Data!$K:$AD,MATCH(Vlookup_Match!G$1,Raw_Data!$K$1:$AD$1,0),0)</f>
        <v>ME3155</v>
      </c>
      <c r="J146" t="s">
        <v>832</v>
      </c>
    </row>
    <row r="147" spans="1:10" x14ac:dyDescent="0.35">
      <c r="A147" t="s">
        <v>833</v>
      </c>
      <c r="B147" t="str">
        <f>VLOOKUP($A147,Raw_Data!$K:$AD,MATCH(Vlookup_Match!B$1,Raw_Data!$K$1:$AD$1,0),0)</f>
        <v>P4</v>
      </c>
      <c r="C147" t="str">
        <f>VLOOKUP($A147,Raw_Data!$K:$AD,MATCH(Vlookup_Match!C$1,Raw_Data!$K$1:$AD$1,0),0)</f>
        <v>P4W2</v>
      </c>
      <c r="D147" t="str">
        <f>VLOOKUP($A147,Raw_Data!$K:$AD,MATCH(Vlookup_Match!D$1,Raw_Data!$K$1:$AD$1,0),0)</f>
        <v>Q2</v>
      </c>
      <c r="E147" t="str">
        <f>VLOOKUP($A147,Raw_Data!$K:$AD,MATCH(Vlookup_Match!E$1,Raw_Data!$K$1:$AD$1,0),0)</f>
        <v>WATCH</v>
      </c>
      <c r="F147" t="str">
        <f>VLOOKUP($A147,Raw_Data!$K:$AD,MATCH(Vlookup_Match!F$1,Raw_Data!$K$1:$AD$1,0),0)</f>
        <v>MK7286I</v>
      </c>
      <c r="G147" t="str">
        <f>VLOOKUP($A147,Raw_Data!$K:$AD,MATCH(Vlookup_Match!G$1,Raw_Data!$K$1:$AD$1,0),0)</f>
        <v>MK7286</v>
      </c>
      <c r="J147" t="s">
        <v>833</v>
      </c>
    </row>
    <row r="148" spans="1:10" x14ac:dyDescent="0.35">
      <c r="A148" t="s">
        <v>834</v>
      </c>
      <c r="B148" t="str">
        <f>VLOOKUP($A148,Raw_Data!$K:$AD,MATCH(Vlookup_Match!B$1,Raw_Data!$K$1:$AD$1,0),0)</f>
        <v>P4</v>
      </c>
      <c r="C148" t="str">
        <f>VLOOKUP($A148,Raw_Data!$K:$AD,MATCH(Vlookup_Match!C$1,Raw_Data!$K$1:$AD$1,0),0)</f>
        <v>P4W2</v>
      </c>
      <c r="D148" t="str">
        <f>VLOOKUP($A148,Raw_Data!$K:$AD,MATCH(Vlookup_Match!D$1,Raw_Data!$K$1:$AD$1,0),0)</f>
        <v>Q2</v>
      </c>
      <c r="E148" t="str">
        <f>VLOOKUP($A148,Raw_Data!$K:$AD,MATCH(Vlookup_Match!E$1,Raw_Data!$K$1:$AD$1,0),0)</f>
        <v>WATCH</v>
      </c>
      <c r="F148" t="str">
        <f>VLOOKUP($A148,Raw_Data!$K:$AD,MATCH(Vlookup_Match!F$1,Raw_Data!$K$1:$AD$1,0),0)</f>
        <v>ME3238</v>
      </c>
      <c r="G148" t="str">
        <f>VLOOKUP($A148,Raw_Data!$K:$AD,MATCH(Vlookup_Match!G$1,Raw_Data!$K$1:$AD$1,0),0)</f>
        <v>ME3238</v>
      </c>
      <c r="J148" t="s">
        <v>834</v>
      </c>
    </row>
    <row r="149" spans="1:10" x14ac:dyDescent="0.35">
      <c r="A149" t="s">
        <v>835</v>
      </c>
      <c r="B149" t="str">
        <f>VLOOKUP($A149,Raw_Data!$K:$AD,MATCH(Vlookup_Match!B$1,Raw_Data!$K$1:$AD$1,0),0)</f>
        <v>P4</v>
      </c>
      <c r="C149" t="str">
        <f>VLOOKUP($A149,Raw_Data!$K:$AD,MATCH(Vlookup_Match!C$1,Raw_Data!$K$1:$AD$1,0),0)</f>
        <v>P4W2</v>
      </c>
      <c r="D149" t="str">
        <f>VLOOKUP($A149,Raw_Data!$K:$AD,MATCH(Vlookup_Match!D$1,Raw_Data!$K$1:$AD$1,0),0)</f>
        <v>Q2</v>
      </c>
      <c r="E149" t="str">
        <f>VLOOKUP($A149,Raw_Data!$K:$AD,MATCH(Vlookup_Match!E$1,Raw_Data!$K$1:$AD$1,0),0)</f>
        <v>WATCH</v>
      </c>
      <c r="F149" t="str">
        <f>VLOOKUP($A149,Raw_Data!$K:$AD,MATCH(Vlookup_Match!F$1,Raw_Data!$K$1:$AD$1,0),0)</f>
        <v>AR1828I</v>
      </c>
      <c r="G149" t="str">
        <f>VLOOKUP($A149,Raw_Data!$K:$AD,MATCH(Vlookup_Match!G$1,Raw_Data!$K$1:$AD$1,0),0)</f>
        <v>AR1828</v>
      </c>
      <c r="J149" t="s">
        <v>835</v>
      </c>
    </row>
    <row r="150" spans="1:10" x14ac:dyDescent="0.35">
      <c r="A150" t="s">
        <v>838</v>
      </c>
      <c r="B150" t="str">
        <f>VLOOKUP($A150,Raw_Data!$K:$AD,MATCH(Vlookup_Match!B$1,Raw_Data!$K$1:$AD$1,0),0)</f>
        <v>P4</v>
      </c>
      <c r="C150" t="str">
        <f>VLOOKUP($A150,Raw_Data!$K:$AD,MATCH(Vlookup_Match!C$1,Raw_Data!$K$1:$AD$1,0),0)</f>
        <v>P4W2</v>
      </c>
      <c r="D150" t="str">
        <f>VLOOKUP($A150,Raw_Data!$K:$AD,MATCH(Vlookup_Match!D$1,Raw_Data!$K$1:$AD$1,0),0)</f>
        <v>Q2</v>
      </c>
      <c r="E150" t="str">
        <f>VLOOKUP($A150,Raw_Data!$K:$AD,MATCH(Vlookup_Match!E$1,Raw_Data!$K$1:$AD$1,0),0)</f>
        <v>WATCH</v>
      </c>
      <c r="F150" t="str">
        <f>VLOOKUP($A150,Raw_Data!$K:$AD,MATCH(Vlookup_Match!F$1,Raw_Data!$K$1:$AD$1,0),0)</f>
        <v>ME3210</v>
      </c>
      <c r="G150" t="str">
        <f>VLOOKUP($A150,Raw_Data!$K:$AD,MATCH(Vlookup_Match!G$1,Raw_Data!$K$1:$AD$1,0),0)</f>
        <v>ME3210</v>
      </c>
      <c r="J150" t="s">
        <v>838</v>
      </c>
    </row>
    <row r="151" spans="1:10" x14ac:dyDescent="0.35">
      <c r="A151" t="s">
        <v>839</v>
      </c>
      <c r="B151" t="str">
        <f>VLOOKUP($A151,Raw_Data!$K:$AD,MATCH(Vlookup_Match!B$1,Raw_Data!$K$1:$AD$1,0),0)</f>
        <v>P4</v>
      </c>
      <c r="C151" t="str">
        <f>VLOOKUP($A151,Raw_Data!$K:$AD,MATCH(Vlookup_Match!C$1,Raw_Data!$K$1:$AD$1,0),0)</f>
        <v>P4W2</v>
      </c>
      <c r="D151" t="str">
        <f>VLOOKUP($A151,Raw_Data!$K:$AD,MATCH(Vlookup_Match!D$1,Raw_Data!$K$1:$AD$1,0),0)</f>
        <v>Q2</v>
      </c>
      <c r="E151" t="str">
        <f>VLOOKUP($A151,Raw_Data!$K:$AD,MATCH(Vlookup_Match!E$1,Raw_Data!$K$1:$AD$1,0),0)</f>
        <v>WATCH</v>
      </c>
      <c r="F151" t="str">
        <f>VLOOKUP($A151,Raw_Data!$K:$AD,MATCH(Vlookup_Match!F$1,Raw_Data!$K$1:$AD$1,0),0)</f>
        <v>CE1125I</v>
      </c>
      <c r="G151" t="str">
        <f>VLOOKUP($A151,Raw_Data!$K:$AD,MATCH(Vlookup_Match!G$1,Raw_Data!$K$1:$AD$1,0),0)</f>
        <v>CE1125</v>
      </c>
      <c r="J151" t="s">
        <v>839</v>
      </c>
    </row>
    <row r="152" spans="1:10" x14ac:dyDescent="0.35">
      <c r="A152" t="s">
        <v>840</v>
      </c>
      <c r="B152" t="str">
        <f>VLOOKUP($A152,Raw_Data!$K:$AD,MATCH(Vlookup_Match!B$1,Raw_Data!$K$1:$AD$1,0),0)</f>
        <v>P4</v>
      </c>
      <c r="C152" t="str">
        <f>VLOOKUP($A152,Raw_Data!$K:$AD,MATCH(Vlookup_Match!C$1,Raw_Data!$K$1:$AD$1,0),0)</f>
        <v>P4W2</v>
      </c>
      <c r="D152" t="str">
        <f>VLOOKUP($A152,Raw_Data!$K:$AD,MATCH(Vlookup_Match!D$1,Raw_Data!$K$1:$AD$1,0),0)</f>
        <v>Q2</v>
      </c>
      <c r="E152" t="str">
        <f>VLOOKUP($A152,Raw_Data!$K:$AD,MATCH(Vlookup_Match!E$1,Raw_Data!$K$1:$AD$1,0),0)</f>
        <v>WATCH</v>
      </c>
      <c r="F152" t="str">
        <f>VLOOKUP($A152,Raw_Data!$K:$AD,MATCH(Vlookup_Match!F$1,Raw_Data!$K$1:$AD$1,0),0)</f>
        <v>ME3210I</v>
      </c>
      <c r="G152" t="str">
        <f>VLOOKUP($A152,Raw_Data!$K:$AD,MATCH(Vlookup_Match!G$1,Raw_Data!$K$1:$AD$1,0),0)</f>
        <v>ME3210</v>
      </c>
      <c r="J152" t="s">
        <v>840</v>
      </c>
    </row>
    <row r="153" spans="1:10" x14ac:dyDescent="0.35">
      <c r="A153" t="s">
        <v>842</v>
      </c>
      <c r="B153" t="str">
        <f>VLOOKUP($A153,Raw_Data!$K:$AD,MATCH(Vlookup_Match!B$1,Raw_Data!$K$1:$AD$1,0),0)</f>
        <v>P4</v>
      </c>
      <c r="C153" t="str">
        <f>VLOOKUP($A153,Raw_Data!$K:$AD,MATCH(Vlookup_Match!C$1,Raw_Data!$K$1:$AD$1,0),0)</f>
        <v>P4W3</v>
      </c>
      <c r="D153" t="str">
        <f>VLOOKUP($A153,Raw_Data!$K:$AD,MATCH(Vlookup_Match!D$1,Raw_Data!$K$1:$AD$1,0),0)</f>
        <v>Q2</v>
      </c>
      <c r="E153" t="str">
        <f>VLOOKUP($A153,Raw_Data!$K:$AD,MATCH(Vlookup_Match!E$1,Raw_Data!$K$1:$AD$1,0),0)</f>
        <v>WATCH</v>
      </c>
      <c r="F153" t="str">
        <f>VLOOKUP($A153,Raw_Data!$K:$AD,MATCH(Vlookup_Match!F$1,Raw_Data!$K$1:$AD$1,0),0)</f>
        <v>AR11181I</v>
      </c>
      <c r="G153" t="str">
        <f>VLOOKUP($A153,Raw_Data!$K:$AD,MATCH(Vlookup_Match!G$1,Raw_Data!$K$1:$AD$1,0),0)</f>
        <v>AR11181</v>
      </c>
      <c r="J153" t="s">
        <v>842</v>
      </c>
    </row>
    <row r="154" spans="1:10" x14ac:dyDescent="0.35">
      <c r="A154" t="s">
        <v>845</v>
      </c>
      <c r="B154" t="str">
        <f>VLOOKUP($A154,Raw_Data!$K:$AD,MATCH(Vlookup_Match!B$1,Raw_Data!$K$1:$AD$1,0),0)</f>
        <v>P4</v>
      </c>
      <c r="C154" t="str">
        <f>VLOOKUP($A154,Raw_Data!$K:$AD,MATCH(Vlookup_Match!C$1,Raw_Data!$K$1:$AD$1,0),0)</f>
        <v>P4W3</v>
      </c>
      <c r="D154" t="str">
        <f>VLOOKUP($A154,Raw_Data!$K:$AD,MATCH(Vlookup_Match!D$1,Raw_Data!$K$1:$AD$1,0),0)</f>
        <v>Q2</v>
      </c>
      <c r="E154" t="str">
        <f>VLOOKUP($A154,Raw_Data!$K:$AD,MATCH(Vlookup_Match!E$1,Raw_Data!$K$1:$AD$1,0),0)</f>
        <v>WATCH</v>
      </c>
      <c r="F154" t="str">
        <f>VLOOKUP($A154,Raw_Data!$K:$AD,MATCH(Vlookup_Match!F$1,Raw_Data!$K$1:$AD$1,0),0)</f>
        <v>ME3172</v>
      </c>
      <c r="G154" t="str">
        <f>VLOOKUP($A154,Raw_Data!$K:$AD,MATCH(Vlookup_Match!G$1,Raw_Data!$K$1:$AD$1,0),0)</f>
        <v>ME3172</v>
      </c>
      <c r="J154" t="s">
        <v>845</v>
      </c>
    </row>
    <row r="155" spans="1:10" x14ac:dyDescent="0.35">
      <c r="A155" t="s">
        <v>846</v>
      </c>
      <c r="B155" t="str">
        <f>VLOOKUP($A155,Raw_Data!$K:$AD,MATCH(Vlookup_Match!B$1,Raw_Data!$K$1:$AD$1,0),0)</f>
        <v>P4</v>
      </c>
      <c r="C155" t="str">
        <f>VLOOKUP($A155,Raw_Data!$K:$AD,MATCH(Vlookup_Match!C$1,Raw_Data!$K$1:$AD$1,0),0)</f>
        <v>P4W3</v>
      </c>
      <c r="D155" t="str">
        <f>VLOOKUP($A155,Raw_Data!$K:$AD,MATCH(Vlookup_Match!D$1,Raw_Data!$K$1:$AD$1,0),0)</f>
        <v>Q2</v>
      </c>
      <c r="E155" t="str">
        <f>VLOOKUP($A155,Raw_Data!$K:$AD,MATCH(Vlookup_Match!E$1,Raw_Data!$K$1:$AD$1,0),0)</f>
        <v>WATCH</v>
      </c>
      <c r="F155" t="str">
        <f>VLOOKUP($A155,Raw_Data!$K:$AD,MATCH(Vlookup_Match!F$1,Raw_Data!$K$1:$AD$1,0),0)</f>
        <v>BQ2386</v>
      </c>
      <c r="G155" t="str">
        <f>VLOOKUP($A155,Raw_Data!$K:$AD,MATCH(Vlookup_Match!G$1,Raw_Data!$K$1:$AD$1,0),0)</f>
        <v>BQ2386</v>
      </c>
      <c r="J155" t="s">
        <v>846</v>
      </c>
    </row>
    <row r="156" spans="1:10" x14ac:dyDescent="0.35">
      <c r="A156" t="s">
        <v>848</v>
      </c>
      <c r="B156" t="str">
        <f>VLOOKUP($A156,Raw_Data!$K:$AD,MATCH(Vlookup_Match!B$1,Raw_Data!$K$1:$AD$1,0),0)</f>
        <v>P4</v>
      </c>
      <c r="C156" t="str">
        <f>VLOOKUP($A156,Raw_Data!$K:$AD,MATCH(Vlookup_Match!C$1,Raw_Data!$K$1:$AD$1,0),0)</f>
        <v>P4W3</v>
      </c>
      <c r="D156" t="str">
        <f>VLOOKUP($A156,Raw_Data!$K:$AD,MATCH(Vlookup_Match!D$1,Raw_Data!$K$1:$AD$1,0),0)</f>
        <v>Q2</v>
      </c>
      <c r="E156" t="str">
        <f>VLOOKUP($A156,Raw_Data!$K:$AD,MATCH(Vlookup_Match!E$1,Raw_Data!$K$1:$AD$1,0),0)</f>
        <v>WATCH</v>
      </c>
      <c r="F156" t="str">
        <f>VLOOKUP($A156,Raw_Data!$K:$AD,MATCH(Vlookup_Match!F$1,Raw_Data!$K$1:$AD$1,0),0)</f>
        <v>ME3183I</v>
      </c>
      <c r="G156" t="str">
        <f>VLOOKUP($A156,Raw_Data!$K:$AD,MATCH(Vlookup_Match!G$1,Raw_Data!$K$1:$AD$1,0),0)</f>
        <v>ME3183</v>
      </c>
      <c r="J156" t="s">
        <v>848</v>
      </c>
    </row>
    <row r="157" spans="1:10" x14ac:dyDescent="0.35">
      <c r="A157" t="s">
        <v>849</v>
      </c>
      <c r="B157" t="str">
        <f>VLOOKUP($A157,Raw_Data!$K:$AD,MATCH(Vlookup_Match!B$1,Raw_Data!$K$1:$AD$1,0),0)</f>
        <v>P4</v>
      </c>
      <c r="C157" t="str">
        <f>VLOOKUP($A157,Raw_Data!$K:$AD,MATCH(Vlookup_Match!C$1,Raw_Data!$K$1:$AD$1,0),0)</f>
        <v>P4W3</v>
      </c>
      <c r="D157" t="str">
        <f>VLOOKUP($A157,Raw_Data!$K:$AD,MATCH(Vlookup_Match!D$1,Raw_Data!$K$1:$AD$1,0),0)</f>
        <v>Q2</v>
      </c>
      <c r="E157" t="str">
        <f>VLOOKUP($A157,Raw_Data!$K:$AD,MATCH(Vlookup_Match!E$1,Raw_Data!$K$1:$AD$1,0),0)</f>
        <v>WATCH</v>
      </c>
      <c r="F157" t="str">
        <f>VLOOKUP($A157,Raw_Data!$K:$AD,MATCH(Vlookup_Match!F$1,Raw_Data!$K$1:$AD$1,0),0)</f>
        <v>ME3155</v>
      </c>
      <c r="G157" t="str">
        <f>VLOOKUP($A157,Raw_Data!$K:$AD,MATCH(Vlookup_Match!G$1,Raw_Data!$K$1:$AD$1,0),0)</f>
        <v>ME3155</v>
      </c>
      <c r="J157" t="s">
        <v>849</v>
      </c>
    </row>
    <row r="158" spans="1:10" x14ac:dyDescent="0.35">
      <c r="A158" t="s">
        <v>850</v>
      </c>
      <c r="B158" t="str">
        <f>VLOOKUP($A158,Raw_Data!$K:$AD,MATCH(Vlookup_Match!B$1,Raw_Data!$K$1:$AD$1,0),0)</f>
        <v>P4</v>
      </c>
      <c r="C158" t="str">
        <f>VLOOKUP($A158,Raw_Data!$K:$AD,MATCH(Vlookup_Match!C$1,Raw_Data!$K$1:$AD$1,0),0)</f>
        <v>P4W3</v>
      </c>
      <c r="D158" t="str">
        <f>VLOOKUP($A158,Raw_Data!$K:$AD,MATCH(Vlookup_Match!D$1,Raw_Data!$K$1:$AD$1,0),0)</f>
        <v>Q2</v>
      </c>
      <c r="E158" t="str">
        <f>VLOOKUP($A158,Raw_Data!$K:$AD,MATCH(Vlookup_Match!E$1,Raw_Data!$K$1:$AD$1,0),0)</f>
        <v>WATCH</v>
      </c>
      <c r="F158" t="str">
        <f>VLOOKUP($A158,Raw_Data!$K:$AD,MATCH(Vlookup_Match!F$1,Raw_Data!$K$1:$AD$1,0),0)</f>
        <v>ME3172I</v>
      </c>
      <c r="G158" t="str">
        <f>VLOOKUP($A158,Raw_Data!$K:$AD,MATCH(Vlookup_Match!G$1,Raw_Data!$K$1:$AD$1,0),0)</f>
        <v>ME3172</v>
      </c>
      <c r="J158" t="s">
        <v>850</v>
      </c>
    </row>
    <row r="159" spans="1:10" x14ac:dyDescent="0.35">
      <c r="A159" t="s">
        <v>851</v>
      </c>
      <c r="B159" t="str">
        <f>VLOOKUP($A159,Raw_Data!$K:$AD,MATCH(Vlookup_Match!B$1,Raw_Data!$K$1:$AD$1,0),0)</f>
        <v>P4</v>
      </c>
      <c r="C159" t="str">
        <f>VLOOKUP($A159,Raw_Data!$K:$AD,MATCH(Vlookup_Match!C$1,Raw_Data!$K$1:$AD$1,0),0)</f>
        <v>P4W3</v>
      </c>
      <c r="D159" t="str">
        <f>VLOOKUP($A159,Raw_Data!$K:$AD,MATCH(Vlookup_Match!D$1,Raw_Data!$K$1:$AD$1,0),0)</f>
        <v>Q2</v>
      </c>
      <c r="E159" t="str">
        <f>VLOOKUP($A159,Raw_Data!$K:$AD,MATCH(Vlookup_Match!E$1,Raw_Data!$K$1:$AD$1,0),0)</f>
        <v>WATCH</v>
      </c>
      <c r="F159" t="str">
        <f>VLOOKUP($A159,Raw_Data!$K:$AD,MATCH(Vlookup_Match!F$1,Raw_Data!$K$1:$AD$1,0),0)</f>
        <v>CE1112I</v>
      </c>
      <c r="G159" t="str">
        <f>VLOOKUP($A159,Raw_Data!$K:$AD,MATCH(Vlookup_Match!G$1,Raw_Data!$K$1:$AD$1,0),0)</f>
        <v>CE1112</v>
      </c>
      <c r="J159" t="s">
        <v>851</v>
      </c>
    </row>
    <row r="160" spans="1:10" x14ac:dyDescent="0.35">
      <c r="A160" t="s">
        <v>829</v>
      </c>
      <c r="B160" t="str">
        <f>VLOOKUP($A160,Raw_Data!$K:$AD,MATCH(Vlookup_Match!B$1,Raw_Data!$K$1:$AD$1,0),0)</f>
        <v>P4</v>
      </c>
      <c r="C160" t="str">
        <f>VLOOKUP($A160,Raw_Data!$K:$AD,MATCH(Vlookup_Match!C$1,Raw_Data!$K$1:$AD$1,0),0)</f>
        <v>P4W2</v>
      </c>
      <c r="D160" t="str">
        <f>VLOOKUP($A160,Raw_Data!$K:$AD,MATCH(Vlookup_Match!D$1,Raw_Data!$K$1:$AD$1,0),0)</f>
        <v>Q2</v>
      </c>
      <c r="E160" t="str">
        <f>VLOOKUP($A160,Raw_Data!$K:$AD,MATCH(Vlookup_Match!E$1,Raw_Data!$K$1:$AD$1,0),0)</f>
        <v>WATCH</v>
      </c>
      <c r="F160" t="str">
        <f>VLOOKUP($A160,Raw_Data!$K:$AD,MATCH(Vlookup_Match!F$1,Raw_Data!$K$1:$AD$1,0),0)</f>
        <v>AR11431I</v>
      </c>
      <c r="G160" t="str">
        <f>VLOOKUP($A160,Raw_Data!$K:$AD,MATCH(Vlookup_Match!G$1,Raw_Data!$K$1:$AD$1,0),0)</f>
        <v>AR11431</v>
      </c>
      <c r="J160" t="s">
        <v>829</v>
      </c>
    </row>
    <row r="161" spans="1:10" x14ac:dyDescent="0.35">
      <c r="A161" t="s">
        <v>852</v>
      </c>
      <c r="B161" t="str">
        <f>VLOOKUP($A161,Raw_Data!$K:$AD,MATCH(Vlookup_Match!B$1,Raw_Data!$K$1:$AD$1,0),0)</f>
        <v>P4</v>
      </c>
      <c r="C161" t="str">
        <f>VLOOKUP($A161,Raw_Data!$K:$AD,MATCH(Vlookup_Match!C$1,Raw_Data!$K$1:$AD$1,0),0)</f>
        <v>P4W3</v>
      </c>
      <c r="D161" t="str">
        <f>VLOOKUP($A161,Raw_Data!$K:$AD,MATCH(Vlookup_Match!D$1,Raw_Data!$K$1:$AD$1,0),0)</f>
        <v>Q2</v>
      </c>
      <c r="E161" t="str">
        <f>VLOOKUP($A161,Raw_Data!$K:$AD,MATCH(Vlookup_Match!E$1,Raw_Data!$K$1:$AD$1,0),0)</f>
        <v>WATCH</v>
      </c>
      <c r="F161" t="str">
        <f>VLOOKUP($A161,Raw_Data!$K:$AD,MATCH(Vlookup_Match!F$1,Raw_Data!$K$1:$AD$1,0),0)</f>
        <v>DZ4344I</v>
      </c>
      <c r="G161" t="str">
        <f>VLOOKUP($A161,Raw_Data!$K:$AD,MATCH(Vlookup_Match!G$1,Raw_Data!$K$1:$AD$1,0),0)</f>
        <v>DZ4344</v>
      </c>
      <c r="J161" t="s">
        <v>852</v>
      </c>
    </row>
    <row r="162" spans="1:10" x14ac:dyDescent="0.35">
      <c r="A162" t="s">
        <v>855</v>
      </c>
      <c r="B162" t="str">
        <f>VLOOKUP($A162,Raw_Data!$K:$AD,MATCH(Vlookup_Match!B$1,Raw_Data!$K$1:$AD$1,0),0)</f>
        <v>P4</v>
      </c>
      <c r="C162" t="str">
        <f>VLOOKUP($A162,Raw_Data!$K:$AD,MATCH(Vlookup_Match!C$1,Raw_Data!$K$1:$AD$1,0),0)</f>
        <v>P4W4</v>
      </c>
      <c r="D162" t="str">
        <f>VLOOKUP($A162,Raw_Data!$K:$AD,MATCH(Vlookup_Match!D$1,Raw_Data!$K$1:$AD$1,0),0)</f>
        <v>Q2</v>
      </c>
      <c r="E162" t="str">
        <f>VLOOKUP($A162,Raw_Data!$K:$AD,MATCH(Vlookup_Match!E$1,Raw_Data!$K$1:$AD$1,0),0)</f>
        <v>WATCH</v>
      </c>
      <c r="F162" t="str">
        <f>VLOOKUP($A162,Raw_Data!$K:$AD,MATCH(Vlookup_Match!F$1,Raw_Data!$K$1:$AD$1,0),0)</f>
        <v>SKW6795</v>
      </c>
      <c r="G162" t="str">
        <f>VLOOKUP($A162,Raw_Data!$K:$AD,MATCH(Vlookup_Match!G$1,Raw_Data!$K$1:$AD$1,0),0)</f>
        <v>SKW6795</v>
      </c>
      <c r="J162" t="s">
        <v>855</v>
      </c>
    </row>
    <row r="163" spans="1:10" x14ac:dyDescent="0.35">
      <c r="A163" t="s">
        <v>848</v>
      </c>
      <c r="B163" t="str">
        <f>VLOOKUP($A163,Raw_Data!$K:$AD,MATCH(Vlookup_Match!B$1,Raw_Data!$K$1:$AD$1,0),0)</f>
        <v>P4</v>
      </c>
      <c r="C163" t="str">
        <f>VLOOKUP($A163,Raw_Data!$K:$AD,MATCH(Vlookup_Match!C$1,Raw_Data!$K$1:$AD$1,0),0)</f>
        <v>P4W3</v>
      </c>
      <c r="D163" t="str">
        <f>VLOOKUP($A163,Raw_Data!$K:$AD,MATCH(Vlookup_Match!D$1,Raw_Data!$K$1:$AD$1,0),0)</f>
        <v>Q2</v>
      </c>
      <c r="E163" t="str">
        <f>VLOOKUP($A163,Raw_Data!$K:$AD,MATCH(Vlookup_Match!E$1,Raw_Data!$K$1:$AD$1,0),0)</f>
        <v>WATCH</v>
      </c>
      <c r="F163" t="str">
        <f>VLOOKUP($A163,Raw_Data!$K:$AD,MATCH(Vlookup_Match!F$1,Raw_Data!$K$1:$AD$1,0),0)</f>
        <v>ME3183I</v>
      </c>
      <c r="G163" t="str">
        <f>VLOOKUP($A163,Raw_Data!$K:$AD,MATCH(Vlookup_Match!G$1,Raw_Data!$K$1:$AD$1,0),0)</f>
        <v>ME3183</v>
      </c>
      <c r="J163" t="s">
        <v>848</v>
      </c>
    </row>
    <row r="164" spans="1:10" x14ac:dyDescent="0.35">
      <c r="A164" t="s">
        <v>867</v>
      </c>
      <c r="B164" t="str">
        <f>VLOOKUP($A164,Raw_Data!$K:$AD,MATCH(Vlookup_Match!B$1,Raw_Data!$K$1:$AD$1,0),0)</f>
        <v>P4</v>
      </c>
      <c r="C164" t="str">
        <f>VLOOKUP($A164,Raw_Data!$K:$AD,MATCH(Vlookup_Match!C$1,Raw_Data!$K$1:$AD$1,0),0)</f>
        <v>P4W1</v>
      </c>
      <c r="D164" t="str">
        <f>VLOOKUP($A164,Raw_Data!$K:$AD,MATCH(Vlookup_Match!D$1,Raw_Data!$K$1:$AD$1,0),0)</f>
        <v>Q2</v>
      </c>
      <c r="E164" t="str">
        <f>VLOOKUP($A164,Raw_Data!$K:$AD,MATCH(Vlookup_Match!E$1,Raw_Data!$K$1:$AD$1,0),0)</f>
        <v>WATCH</v>
      </c>
      <c r="F164" t="str">
        <f>VLOOKUP($A164,Raw_Data!$K:$AD,MATCH(Vlookup_Match!F$1,Raw_Data!$K$1:$AD$1,0),0)</f>
        <v>DZ4588I</v>
      </c>
      <c r="G164" t="str">
        <f>VLOOKUP($A164,Raw_Data!$K:$AD,MATCH(Vlookup_Match!G$1,Raw_Data!$K$1:$AD$1,0),0)</f>
        <v>DZ4588</v>
      </c>
      <c r="J164" t="s">
        <v>867</v>
      </c>
    </row>
    <row r="165" spans="1:10" x14ac:dyDescent="0.35">
      <c r="A165" t="s">
        <v>868</v>
      </c>
      <c r="B165" t="str">
        <f>VLOOKUP($A165,Raw_Data!$K:$AD,MATCH(Vlookup_Match!B$1,Raw_Data!$K$1:$AD$1,0),0)</f>
        <v>P4</v>
      </c>
      <c r="C165" t="str">
        <f>VLOOKUP($A165,Raw_Data!$K:$AD,MATCH(Vlookup_Match!C$1,Raw_Data!$K$1:$AD$1,0),0)</f>
        <v>P4W1</v>
      </c>
      <c r="D165" t="str">
        <f>VLOOKUP($A165,Raw_Data!$K:$AD,MATCH(Vlookup_Match!D$1,Raw_Data!$K$1:$AD$1,0),0)</f>
        <v>Q2</v>
      </c>
      <c r="E165" t="str">
        <f>VLOOKUP($A165,Raw_Data!$K:$AD,MATCH(Vlookup_Match!E$1,Raw_Data!$K$1:$AD$1,0),0)</f>
        <v>WATCH</v>
      </c>
      <c r="F165" t="str">
        <f>VLOOKUP($A165,Raw_Data!$K:$AD,MATCH(Vlookup_Match!F$1,Raw_Data!$K$1:$AD$1,0),0)</f>
        <v>DZ4596I</v>
      </c>
      <c r="G165" t="str">
        <f>VLOOKUP($A165,Raw_Data!$K:$AD,MATCH(Vlookup_Match!G$1,Raw_Data!$K$1:$AD$1,0),0)</f>
        <v>DZ4596</v>
      </c>
      <c r="J165" t="s">
        <v>868</v>
      </c>
    </row>
    <row r="166" spans="1:10" x14ac:dyDescent="0.35">
      <c r="A166" t="s">
        <v>869</v>
      </c>
      <c r="B166" t="str">
        <f>VLOOKUP($A166,Raw_Data!$K:$AD,MATCH(Vlookup_Match!B$1,Raw_Data!$K$1:$AD$1,0),0)</f>
        <v>P4</v>
      </c>
      <c r="C166" t="str">
        <f>VLOOKUP($A166,Raw_Data!$K:$AD,MATCH(Vlookup_Match!C$1,Raw_Data!$K$1:$AD$1,0),0)</f>
        <v>P4W2</v>
      </c>
      <c r="D166" t="str">
        <f>VLOOKUP($A166,Raw_Data!$K:$AD,MATCH(Vlookup_Match!D$1,Raw_Data!$K$1:$AD$1,0),0)</f>
        <v>Q2</v>
      </c>
      <c r="E166" t="str">
        <f>VLOOKUP($A166,Raw_Data!$K:$AD,MATCH(Vlookup_Match!E$1,Raw_Data!$K$1:$AD$1,0),0)</f>
        <v>WATCH</v>
      </c>
      <c r="F166" t="str">
        <f>VLOOKUP($A166,Raw_Data!$K:$AD,MATCH(Vlookup_Match!F$1,Raw_Data!$K$1:$AD$1,0),0)</f>
        <v>AX1726</v>
      </c>
      <c r="G166" t="str">
        <f>VLOOKUP($A166,Raw_Data!$K:$AD,MATCH(Vlookup_Match!G$1,Raw_Data!$K$1:$AD$1,0),0)</f>
        <v>AX1726</v>
      </c>
      <c r="J166" t="s">
        <v>869</v>
      </c>
    </row>
    <row r="167" spans="1:10" x14ac:dyDescent="0.35">
      <c r="A167" t="s">
        <v>871</v>
      </c>
      <c r="B167" t="str">
        <f>VLOOKUP($A167,Raw_Data!$K:$AD,MATCH(Vlookup_Match!B$1,Raw_Data!$K$1:$AD$1,0),0)</f>
        <v>P4</v>
      </c>
      <c r="C167" t="str">
        <f>VLOOKUP($A167,Raw_Data!$K:$AD,MATCH(Vlookup_Match!C$1,Raw_Data!$K$1:$AD$1,0),0)</f>
        <v>P4W2</v>
      </c>
      <c r="D167" t="str">
        <f>VLOOKUP($A167,Raw_Data!$K:$AD,MATCH(Vlookup_Match!D$1,Raw_Data!$K$1:$AD$1,0),0)</f>
        <v>Q2</v>
      </c>
      <c r="E167" t="str">
        <f>VLOOKUP($A167,Raw_Data!$K:$AD,MATCH(Vlookup_Match!E$1,Raw_Data!$K$1:$AD$1,0),0)</f>
        <v>WATCH</v>
      </c>
      <c r="F167" t="str">
        <f>VLOOKUP($A167,Raw_Data!$K:$AD,MATCH(Vlookup_Match!F$1,Raw_Data!$K$1:$AD$1,0),0)</f>
        <v>AX1726</v>
      </c>
      <c r="G167" t="str">
        <f>VLOOKUP($A167,Raw_Data!$K:$AD,MATCH(Vlookup_Match!G$1,Raw_Data!$K$1:$AD$1,0),0)</f>
        <v>AX1726</v>
      </c>
      <c r="J167" t="s">
        <v>871</v>
      </c>
    </row>
    <row r="168" spans="1:10" x14ac:dyDescent="0.35">
      <c r="A168" t="s">
        <v>872</v>
      </c>
      <c r="B168" t="str">
        <f>VLOOKUP($A168,Raw_Data!$K:$AD,MATCH(Vlookup_Match!B$1,Raw_Data!$K$1:$AD$1,0),0)</f>
        <v>P4</v>
      </c>
      <c r="C168" t="str">
        <f>VLOOKUP($A168,Raw_Data!$K:$AD,MATCH(Vlookup_Match!C$1,Raw_Data!$K$1:$AD$1,0),0)</f>
        <v>P4W2</v>
      </c>
      <c r="D168" t="str">
        <f>VLOOKUP($A168,Raw_Data!$K:$AD,MATCH(Vlookup_Match!D$1,Raw_Data!$K$1:$AD$1,0),0)</f>
        <v>Q2</v>
      </c>
      <c r="E168" t="str">
        <f>VLOOKUP($A168,Raw_Data!$K:$AD,MATCH(Vlookup_Match!E$1,Raw_Data!$K$1:$AD$1,0),0)</f>
        <v>WATCH</v>
      </c>
      <c r="F168" t="str">
        <f>VLOOKUP($A168,Raw_Data!$K:$AD,MATCH(Vlookup_Match!F$1,Raw_Data!$K$1:$AD$1,0),0)</f>
        <v>AX1726</v>
      </c>
      <c r="G168" t="str">
        <f>VLOOKUP($A168,Raw_Data!$K:$AD,MATCH(Vlookup_Match!G$1,Raw_Data!$K$1:$AD$1,0),0)</f>
        <v>AX1726</v>
      </c>
      <c r="J168" t="s">
        <v>872</v>
      </c>
    </row>
    <row r="169" spans="1:10" x14ac:dyDescent="0.35">
      <c r="A169" t="s">
        <v>873</v>
      </c>
      <c r="B169" t="str">
        <f>VLOOKUP($A169,Raw_Data!$K:$AD,MATCH(Vlookup_Match!B$1,Raw_Data!$K$1:$AD$1,0),0)</f>
        <v>P4</v>
      </c>
      <c r="C169" t="str">
        <f>VLOOKUP($A169,Raw_Data!$K:$AD,MATCH(Vlookup_Match!C$1,Raw_Data!$K$1:$AD$1,0),0)</f>
        <v>P4W1</v>
      </c>
      <c r="D169" t="str">
        <f>VLOOKUP($A169,Raw_Data!$K:$AD,MATCH(Vlookup_Match!D$1,Raw_Data!$K$1:$AD$1,0),0)</f>
        <v>Q2</v>
      </c>
      <c r="E169" t="str">
        <f>VLOOKUP($A169,Raw_Data!$K:$AD,MATCH(Vlookup_Match!E$1,Raw_Data!$K$1:$AD$1,0),0)</f>
        <v>WATCH</v>
      </c>
      <c r="F169" t="str">
        <f>VLOOKUP($A169,Raw_Data!$K:$AD,MATCH(Vlookup_Match!F$1,Raw_Data!$K$1:$AD$1,0),0)</f>
        <v>ME3061I</v>
      </c>
      <c r="G169" t="str">
        <f>VLOOKUP($A169,Raw_Data!$K:$AD,MATCH(Vlookup_Match!G$1,Raw_Data!$K$1:$AD$1,0),0)</f>
        <v>ME3061</v>
      </c>
      <c r="J169" t="s">
        <v>873</v>
      </c>
    </row>
    <row r="170" spans="1:10" x14ac:dyDescent="0.35">
      <c r="A170" t="s">
        <v>874</v>
      </c>
      <c r="B170" t="str">
        <f>VLOOKUP($A170,Raw_Data!$K:$AD,MATCH(Vlookup_Match!B$1,Raw_Data!$K$1:$AD$1,0),0)</f>
        <v>P4</v>
      </c>
      <c r="C170" t="str">
        <f>VLOOKUP($A170,Raw_Data!$K:$AD,MATCH(Vlookup_Match!C$1,Raw_Data!$K$1:$AD$1,0),0)</f>
        <v>P4W2</v>
      </c>
      <c r="D170" t="str">
        <f>VLOOKUP($A170,Raw_Data!$K:$AD,MATCH(Vlookup_Match!D$1,Raw_Data!$K$1:$AD$1,0),0)</f>
        <v>Q2</v>
      </c>
      <c r="E170" t="str">
        <f>VLOOKUP($A170,Raw_Data!$K:$AD,MATCH(Vlookup_Match!E$1,Raw_Data!$K$1:$AD$1,0),0)</f>
        <v>WATCH</v>
      </c>
      <c r="F170" t="str">
        <f>VLOOKUP($A170,Raw_Data!$K:$AD,MATCH(Vlookup_Match!F$1,Raw_Data!$K$1:$AD$1,0),0)</f>
        <v>ME3171I</v>
      </c>
      <c r="G170" t="str">
        <f>VLOOKUP($A170,Raw_Data!$K:$AD,MATCH(Vlookup_Match!G$1,Raw_Data!$K$1:$AD$1,0),0)</f>
        <v>ME3171</v>
      </c>
      <c r="J170" t="s">
        <v>874</v>
      </c>
    </row>
    <row r="171" spans="1:10" x14ac:dyDescent="0.35">
      <c r="A171" t="s">
        <v>875</v>
      </c>
      <c r="B171" t="str">
        <f>VLOOKUP($A171,Raw_Data!$K:$AD,MATCH(Vlookup_Match!B$1,Raw_Data!$K$1:$AD$1,0),0)</f>
        <v>P4</v>
      </c>
      <c r="C171" t="str">
        <f>VLOOKUP($A171,Raw_Data!$K:$AD,MATCH(Vlookup_Match!C$1,Raw_Data!$K$1:$AD$1,0),0)</f>
        <v>P4W2</v>
      </c>
      <c r="D171" t="str">
        <f>VLOOKUP($A171,Raw_Data!$K:$AD,MATCH(Vlookup_Match!D$1,Raw_Data!$K$1:$AD$1,0),0)</f>
        <v>Q2</v>
      </c>
      <c r="E171" t="str">
        <f>VLOOKUP($A171,Raw_Data!$K:$AD,MATCH(Vlookup_Match!E$1,Raw_Data!$K$1:$AD$1,0),0)</f>
        <v>WATCH</v>
      </c>
      <c r="F171" t="str">
        <f>VLOOKUP($A171,Raw_Data!$K:$AD,MATCH(Vlookup_Match!F$1,Raw_Data!$K$1:$AD$1,0),0)</f>
        <v>ME3170I</v>
      </c>
      <c r="G171" t="str">
        <f>VLOOKUP($A171,Raw_Data!$K:$AD,MATCH(Vlookup_Match!G$1,Raw_Data!$K$1:$AD$1,0),0)</f>
        <v>ME3170</v>
      </c>
      <c r="J171" t="s">
        <v>875</v>
      </c>
    </row>
    <row r="172" spans="1:10" x14ac:dyDescent="0.35">
      <c r="A172" t="s">
        <v>876</v>
      </c>
      <c r="B172" t="str">
        <f>VLOOKUP($A172,Raw_Data!$K:$AD,MATCH(Vlookup_Match!B$1,Raw_Data!$K$1:$AD$1,0),0)</f>
        <v>P4</v>
      </c>
      <c r="C172" t="str">
        <f>VLOOKUP($A172,Raw_Data!$K:$AD,MATCH(Vlookup_Match!C$1,Raw_Data!$K$1:$AD$1,0),0)</f>
        <v>P4W2</v>
      </c>
      <c r="D172" t="str">
        <f>VLOOKUP($A172,Raw_Data!$K:$AD,MATCH(Vlookup_Match!D$1,Raw_Data!$K$1:$AD$1,0),0)</f>
        <v>Q2</v>
      </c>
      <c r="E172" t="str">
        <f>VLOOKUP($A172,Raw_Data!$K:$AD,MATCH(Vlookup_Match!E$1,Raw_Data!$K$1:$AD$1,0),0)</f>
        <v>WATCH</v>
      </c>
      <c r="F172" t="str">
        <f>VLOOKUP($A172,Raw_Data!$K:$AD,MATCH(Vlookup_Match!F$1,Raw_Data!$K$1:$AD$1,0),0)</f>
        <v>ME3061I</v>
      </c>
      <c r="G172" t="str">
        <f>VLOOKUP($A172,Raw_Data!$K:$AD,MATCH(Vlookup_Match!G$1,Raw_Data!$K$1:$AD$1,0),0)</f>
        <v>ME3061</v>
      </c>
      <c r="J172" t="s">
        <v>876</v>
      </c>
    </row>
    <row r="173" spans="1:10" x14ac:dyDescent="0.35">
      <c r="A173" t="s">
        <v>877</v>
      </c>
      <c r="B173" t="str">
        <f>VLOOKUP($A173,Raw_Data!$K:$AD,MATCH(Vlookup_Match!B$1,Raw_Data!$K$1:$AD$1,0),0)</f>
        <v>P4</v>
      </c>
      <c r="C173" t="str">
        <f>VLOOKUP($A173,Raw_Data!$K:$AD,MATCH(Vlookup_Match!C$1,Raw_Data!$K$1:$AD$1,0),0)</f>
        <v>P4W3</v>
      </c>
      <c r="D173" t="str">
        <f>VLOOKUP($A173,Raw_Data!$K:$AD,MATCH(Vlookup_Match!D$1,Raw_Data!$K$1:$AD$1,0),0)</f>
        <v>Q2</v>
      </c>
      <c r="E173" t="str">
        <f>VLOOKUP($A173,Raw_Data!$K:$AD,MATCH(Vlookup_Match!E$1,Raw_Data!$K$1:$AD$1,0),0)</f>
        <v>WATCH</v>
      </c>
      <c r="F173" t="str">
        <f>VLOOKUP($A173,Raw_Data!$K:$AD,MATCH(Vlookup_Match!F$1,Raw_Data!$K$1:$AD$1,0),0)</f>
        <v>ME3170I</v>
      </c>
      <c r="G173" t="str">
        <f>VLOOKUP($A173,Raw_Data!$K:$AD,MATCH(Vlookup_Match!G$1,Raw_Data!$K$1:$AD$1,0),0)</f>
        <v>ME3170</v>
      </c>
      <c r="J173" t="s">
        <v>877</v>
      </c>
    </row>
    <row r="174" spans="1:10" x14ac:dyDescent="0.35">
      <c r="A174" t="s">
        <v>878</v>
      </c>
      <c r="B174" t="str">
        <f>VLOOKUP($A174,Raw_Data!$K:$AD,MATCH(Vlookup_Match!B$1,Raw_Data!$K$1:$AD$1,0),0)</f>
        <v>P4</v>
      </c>
      <c r="C174" t="str">
        <f>VLOOKUP($A174,Raw_Data!$K:$AD,MATCH(Vlookup_Match!C$1,Raw_Data!$K$1:$AD$1,0),0)</f>
        <v>P4W3</v>
      </c>
      <c r="D174" t="str">
        <f>VLOOKUP($A174,Raw_Data!$K:$AD,MATCH(Vlookup_Match!D$1,Raw_Data!$K$1:$AD$1,0),0)</f>
        <v>Q2</v>
      </c>
      <c r="E174" t="str">
        <f>VLOOKUP($A174,Raw_Data!$K:$AD,MATCH(Vlookup_Match!E$1,Raw_Data!$K$1:$AD$1,0),0)</f>
        <v>WATCH</v>
      </c>
      <c r="F174" t="str">
        <f>VLOOKUP($A174,Raw_Data!$K:$AD,MATCH(Vlookup_Match!F$1,Raw_Data!$K$1:$AD$1,0),0)</f>
        <v>ME3171I</v>
      </c>
      <c r="G174" t="str">
        <f>VLOOKUP($A174,Raw_Data!$K:$AD,MATCH(Vlookup_Match!G$1,Raw_Data!$K$1:$AD$1,0),0)</f>
        <v>ME3171</v>
      </c>
      <c r="J174" t="s">
        <v>878</v>
      </c>
    </row>
    <row r="175" spans="1:10" x14ac:dyDescent="0.35">
      <c r="A175" t="s">
        <v>879</v>
      </c>
      <c r="B175" t="str">
        <f>VLOOKUP($A175,Raw_Data!$K:$AD,MATCH(Vlookup_Match!B$1,Raw_Data!$K$1:$AD$1,0),0)</f>
        <v>P4</v>
      </c>
      <c r="C175" t="str">
        <f>VLOOKUP($A175,Raw_Data!$K:$AD,MATCH(Vlookup_Match!C$1,Raw_Data!$K$1:$AD$1,0),0)</f>
        <v>P4W3</v>
      </c>
      <c r="D175" t="str">
        <f>VLOOKUP($A175,Raw_Data!$K:$AD,MATCH(Vlookup_Match!D$1,Raw_Data!$K$1:$AD$1,0),0)</f>
        <v>Q2</v>
      </c>
      <c r="E175" t="str">
        <f>VLOOKUP($A175,Raw_Data!$K:$AD,MATCH(Vlookup_Match!E$1,Raw_Data!$K$1:$AD$1,0),0)</f>
        <v>WATCH</v>
      </c>
      <c r="F175" t="str">
        <f>VLOOKUP($A175,Raw_Data!$K:$AD,MATCH(Vlookup_Match!F$1,Raw_Data!$K$1:$AD$1,0),0)</f>
        <v>ME3160</v>
      </c>
      <c r="G175" t="str">
        <f>VLOOKUP($A175,Raw_Data!$K:$AD,MATCH(Vlookup_Match!G$1,Raw_Data!$K$1:$AD$1,0),0)</f>
        <v>ME3160</v>
      </c>
      <c r="J175" t="s">
        <v>879</v>
      </c>
    </row>
    <row r="176" spans="1:10" x14ac:dyDescent="0.35">
      <c r="A176" t="s">
        <v>881</v>
      </c>
      <c r="B176" t="str">
        <f>VLOOKUP($A176,Raw_Data!$K:$AD,MATCH(Vlookup_Match!B$1,Raw_Data!$K$1:$AD$1,0),0)</f>
        <v>P4</v>
      </c>
      <c r="C176" t="str">
        <f>VLOOKUP($A176,Raw_Data!$K:$AD,MATCH(Vlookup_Match!C$1,Raw_Data!$K$1:$AD$1,0),0)</f>
        <v>P4W3</v>
      </c>
      <c r="D176" t="str">
        <f>VLOOKUP($A176,Raw_Data!$K:$AD,MATCH(Vlookup_Match!D$1,Raw_Data!$K$1:$AD$1,0),0)</f>
        <v>Q2</v>
      </c>
      <c r="E176" t="str">
        <f>VLOOKUP($A176,Raw_Data!$K:$AD,MATCH(Vlookup_Match!E$1,Raw_Data!$K$1:$AD$1,0),0)</f>
        <v>WATCH</v>
      </c>
      <c r="F176" t="str">
        <f>VLOOKUP($A176,Raw_Data!$K:$AD,MATCH(Vlookup_Match!F$1,Raw_Data!$K$1:$AD$1,0),0)</f>
        <v>ME3061I</v>
      </c>
      <c r="G176" t="str">
        <f>VLOOKUP($A176,Raw_Data!$K:$AD,MATCH(Vlookup_Match!G$1,Raw_Data!$K$1:$AD$1,0),0)</f>
        <v>ME3061</v>
      </c>
      <c r="J176" t="s">
        <v>881</v>
      </c>
    </row>
    <row r="177" spans="1:10" x14ac:dyDescent="0.35">
      <c r="A177" t="s">
        <v>882</v>
      </c>
      <c r="B177" t="str">
        <f>VLOOKUP($A177,Raw_Data!$K:$AD,MATCH(Vlookup_Match!B$1,Raw_Data!$K$1:$AD$1,0),0)</f>
        <v>P4</v>
      </c>
      <c r="C177" t="str">
        <f>VLOOKUP($A177,Raw_Data!$K:$AD,MATCH(Vlookup_Match!C$1,Raw_Data!$K$1:$AD$1,0),0)</f>
        <v>P4W4</v>
      </c>
      <c r="D177" t="str">
        <f>VLOOKUP($A177,Raw_Data!$K:$AD,MATCH(Vlookup_Match!D$1,Raw_Data!$K$1:$AD$1,0),0)</f>
        <v>Q2</v>
      </c>
      <c r="E177" t="str">
        <f>VLOOKUP($A177,Raw_Data!$K:$AD,MATCH(Vlookup_Match!E$1,Raw_Data!$K$1:$AD$1,0),0)</f>
        <v>WATCH</v>
      </c>
      <c r="F177" t="str">
        <f>VLOOKUP($A177,Raw_Data!$K:$AD,MATCH(Vlookup_Match!F$1,Raw_Data!$K$1:$AD$1,0),0)</f>
        <v>ME3110IT</v>
      </c>
      <c r="G177" t="str">
        <f>VLOOKUP($A177,Raw_Data!$K:$AD,MATCH(Vlookup_Match!G$1,Raw_Data!$K$1:$AD$1,0),0)</f>
        <v>ME3110</v>
      </c>
      <c r="J177" t="s">
        <v>882</v>
      </c>
    </row>
    <row r="178" spans="1:10" x14ac:dyDescent="0.35">
      <c r="A178" t="s">
        <v>893</v>
      </c>
      <c r="B178" t="str">
        <f>VLOOKUP($A178,Raw_Data!$K:$AD,MATCH(Vlookup_Match!B$1,Raw_Data!$K$1:$AD$1,0),0)</f>
        <v>P4</v>
      </c>
      <c r="C178" t="str">
        <f>VLOOKUP($A178,Raw_Data!$K:$AD,MATCH(Vlookup_Match!C$1,Raw_Data!$K$1:$AD$1,0),0)</f>
        <v>P4W1</v>
      </c>
      <c r="D178" t="str">
        <f>VLOOKUP($A178,Raw_Data!$K:$AD,MATCH(Vlookup_Match!D$1,Raw_Data!$K$1:$AD$1,0),0)</f>
        <v>Q2</v>
      </c>
      <c r="E178" t="str">
        <f>VLOOKUP($A178,Raw_Data!$K:$AD,MATCH(Vlookup_Match!E$1,Raw_Data!$K$1:$AD$1,0),0)</f>
        <v>SMART WATCH</v>
      </c>
      <c r="F178" t="str">
        <f>VLOOKUP($A178,Raw_Data!$K:$AD,MATCH(Vlookup_Match!F$1,Raw_Data!$K$1:$AD$1,0),0)</f>
        <v>FTW4049</v>
      </c>
      <c r="G178" t="str">
        <f>VLOOKUP($A178,Raw_Data!$K:$AD,MATCH(Vlookup_Match!G$1,Raw_Data!$K$1:$AD$1,0),0)</f>
        <v>FTW4049</v>
      </c>
      <c r="J178" t="s">
        <v>893</v>
      </c>
    </row>
    <row r="179" spans="1:10" x14ac:dyDescent="0.35">
      <c r="A179" t="s">
        <v>894</v>
      </c>
      <c r="B179" t="str">
        <f>VLOOKUP($A179,Raw_Data!$K:$AD,MATCH(Vlookup_Match!B$1,Raw_Data!$K$1:$AD$1,0),0)</f>
        <v>P4</v>
      </c>
      <c r="C179" t="str">
        <f>VLOOKUP($A179,Raw_Data!$K:$AD,MATCH(Vlookup_Match!C$1,Raw_Data!$K$1:$AD$1,0),0)</f>
        <v>P4W1</v>
      </c>
      <c r="D179" t="str">
        <f>VLOOKUP($A179,Raw_Data!$K:$AD,MATCH(Vlookup_Match!D$1,Raw_Data!$K$1:$AD$1,0),0)</f>
        <v>Q2</v>
      </c>
      <c r="E179" t="str">
        <f>VLOOKUP($A179,Raw_Data!$K:$AD,MATCH(Vlookup_Match!E$1,Raw_Data!$K$1:$AD$1,0),0)</f>
        <v>SMART WATCH</v>
      </c>
      <c r="F179" t="str">
        <f>VLOOKUP($A179,Raw_Data!$K:$AD,MATCH(Vlookup_Match!F$1,Raw_Data!$K$1:$AD$1,0),0)</f>
        <v>FTW4056I</v>
      </c>
      <c r="G179" t="str">
        <f>VLOOKUP($A179,Raw_Data!$K:$AD,MATCH(Vlookup_Match!G$1,Raw_Data!$K$1:$AD$1,0),0)</f>
        <v>FTW4056</v>
      </c>
      <c r="J179" t="s">
        <v>894</v>
      </c>
    </row>
    <row r="180" spans="1:10" x14ac:dyDescent="0.35">
      <c r="A180" t="s">
        <v>897</v>
      </c>
      <c r="B180" t="str">
        <f>VLOOKUP($A180,Raw_Data!$K:$AD,MATCH(Vlookup_Match!B$1,Raw_Data!$K$1:$AD$1,0),0)</f>
        <v>P4</v>
      </c>
      <c r="C180" t="str">
        <f>VLOOKUP($A180,Raw_Data!$K:$AD,MATCH(Vlookup_Match!C$1,Raw_Data!$K$1:$AD$1,0),0)</f>
        <v>P4W1</v>
      </c>
      <c r="D180" t="str">
        <f>VLOOKUP($A180,Raw_Data!$K:$AD,MATCH(Vlookup_Match!D$1,Raw_Data!$K$1:$AD$1,0),0)</f>
        <v>Q2</v>
      </c>
      <c r="E180" t="str">
        <f>VLOOKUP($A180,Raw_Data!$K:$AD,MATCH(Vlookup_Match!E$1,Raw_Data!$K$1:$AD$1,0),0)</f>
        <v>SMART WATCH</v>
      </c>
      <c r="F180" t="str">
        <f>VLOOKUP($A180,Raw_Data!$K:$AD,MATCH(Vlookup_Match!F$1,Raw_Data!$K$1:$AD$1,0),0)</f>
        <v>FTW4049I</v>
      </c>
      <c r="G180" t="str">
        <f>VLOOKUP($A180,Raw_Data!$K:$AD,MATCH(Vlookup_Match!G$1,Raw_Data!$K$1:$AD$1,0),0)</f>
        <v>FTW4049</v>
      </c>
      <c r="J180" t="s">
        <v>897</v>
      </c>
    </row>
    <row r="181" spans="1:10" x14ac:dyDescent="0.35">
      <c r="A181" t="s">
        <v>898</v>
      </c>
      <c r="B181" t="str">
        <f>VLOOKUP($A181,Raw_Data!$K:$AD,MATCH(Vlookup_Match!B$1,Raw_Data!$K$1:$AD$1,0),0)</f>
        <v>P4</v>
      </c>
      <c r="C181" t="str">
        <f>VLOOKUP($A181,Raw_Data!$K:$AD,MATCH(Vlookup_Match!C$1,Raw_Data!$K$1:$AD$1,0),0)</f>
        <v>P4W1</v>
      </c>
      <c r="D181" t="str">
        <f>VLOOKUP($A181,Raw_Data!$K:$AD,MATCH(Vlookup_Match!D$1,Raw_Data!$K$1:$AD$1,0),0)</f>
        <v>Q2</v>
      </c>
      <c r="E181" t="str">
        <f>VLOOKUP($A181,Raw_Data!$K:$AD,MATCH(Vlookup_Match!E$1,Raw_Data!$K$1:$AD$1,0),0)</f>
        <v>SMART WATCH</v>
      </c>
      <c r="F181" t="str">
        <f>VLOOKUP($A181,Raw_Data!$K:$AD,MATCH(Vlookup_Match!F$1,Raw_Data!$K$1:$AD$1,0),0)</f>
        <v>FTW4049I</v>
      </c>
      <c r="G181" t="str">
        <f>VLOOKUP($A181,Raw_Data!$K:$AD,MATCH(Vlookup_Match!G$1,Raw_Data!$K$1:$AD$1,0),0)</f>
        <v>FTW4049</v>
      </c>
      <c r="J181" t="s">
        <v>898</v>
      </c>
    </row>
    <row r="182" spans="1:10" x14ac:dyDescent="0.35">
      <c r="A182" t="s">
        <v>894</v>
      </c>
      <c r="B182" t="str">
        <f>VLOOKUP($A182,Raw_Data!$K:$AD,MATCH(Vlookup_Match!B$1,Raw_Data!$K$1:$AD$1,0),0)</f>
        <v>P4</v>
      </c>
      <c r="C182" t="str">
        <f>VLOOKUP($A182,Raw_Data!$K:$AD,MATCH(Vlookup_Match!C$1,Raw_Data!$K$1:$AD$1,0),0)</f>
        <v>P4W1</v>
      </c>
      <c r="D182" t="str">
        <f>VLOOKUP($A182,Raw_Data!$K:$AD,MATCH(Vlookup_Match!D$1,Raw_Data!$K$1:$AD$1,0),0)</f>
        <v>Q2</v>
      </c>
      <c r="E182" t="str">
        <f>VLOOKUP($A182,Raw_Data!$K:$AD,MATCH(Vlookup_Match!E$1,Raw_Data!$K$1:$AD$1,0),0)</f>
        <v>SMART WATCH</v>
      </c>
      <c r="F182" t="str">
        <f>VLOOKUP($A182,Raw_Data!$K:$AD,MATCH(Vlookup_Match!F$1,Raw_Data!$K$1:$AD$1,0),0)</f>
        <v>FTW4056I</v>
      </c>
      <c r="G182" t="str">
        <f>VLOOKUP($A182,Raw_Data!$K:$AD,MATCH(Vlookup_Match!G$1,Raw_Data!$K$1:$AD$1,0),0)</f>
        <v>FTW4056</v>
      </c>
      <c r="J182" t="s">
        <v>894</v>
      </c>
    </row>
    <row r="183" spans="1:10" x14ac:dyDescent="0.35">
      <c r="A183" t="s">
        <v>899</v>
      </c>
      <c r="B183" t="str">
        <f>VLOOKUP($A183,Raw_Data!$K:$AD,MATCH(Vlookup_Match!B$1,Raw_Data!$K$1:$AD$1,0),0)</f>
        <v>P4</v>
      </c>
      <c r="C183" t="str">
        <f>VLOOKUP($A183,Raw_Data!$K:$AD,MATCH(Vlookup_Match!C$1,Raw_Data!$K$1:$AD$1,0),0)</f>
        <v>P4W2</v>
      </c>
      <c r="D183" t="str">
        <f>VLOOKUP($A183,Raw_Data!$K:$AD,MATCH(Vlookup_Match!D$1,Raw_Data!$K$1:$AD$1,0),0)</f>
        <v>Q2</v>
      </c>
      <c r="E183" t="str">
        <f>VLOOKUP($A183,Raw_Data!$K:$AD,MATCH(Vlookup_Match!E$1,Raw_Data!$K$1:$AD$1,0),0)</f>
        <v>SMART WATCH</v>
      </c>
      <c r="F183" t="str">
        <f>VLOOKUP($A183,Raw_Data!$K:$AD,MATCH(Vlookup_Match!F$1,Raw_Data!$K$1:$AD$1,0),0)</f>
        <v>FTW6066</v>
      </c>
      <c r="G183" t="str">
        <f>VLOOKUP($A183,Raw_Data!$K:$AD,MATCH(Vlookup_Match!G$1,Raw_Data!$K$1:$AD$1,0),0)</f>
        <v>FTW6066</v>
      </c>
      <c r="J183" t="s">
        <v>899</v>
      </c>
    </row>
    <row r="184" spans="1:10" x14ac:dyDescent="0.35">
      <c r="A184" t="s">
        <v>900</v>
      </c>
      <c r="B184" t="str">
        <f>VLOOKUP($A184,Raw_Data!$K:$AD,MATCH(Vlookup_Match!B$1,Raw_Data!$K$1:$AD$1,0),0)</f>
        <v>P4</v>
      </c>
      <c r="C184" t="str">
        <f>VLOOKUP($A184,Raw_Data!$K:$AD,MATCH(Vlookup_Match!C$1,Raw_Data!$K$1:$AD$1,0),0)</f>
        <v>P4W2</v>
      </c>
      <c r="D184" t="str">
        <f>VLOOKUP($A184,Raw_Data!$K:$AD,MATCH(Vlookup_Match!D$1,Raw_Data!$K$1:$AD$1,0),0)</f>
        <v>Q2</v>
      </c>
      <c r="E184" t="str">
        <f>VLOOKUP($A184,Raw_Data!$K:$AD,MATCH(Vlookup_Match!E$1,Raw_Data!$K$1:$AD$1,0),0)</f>
        <v>WATCH</v>
      </c>
      <c r="F184" t="str">
        <f>VLOOKUP($A184,Raw_Data!$K:$AD,MATCH(Vlookup_Match!F$1,Raw_Data!$K$1:$AD$1,0),0)</f>
        <v>ME3234I</v>
      </c>
      <c r="G184" t="str">
        <f>VLOOKUP($A184,Raw_Data!$K:$AD,MATCH(Vlookup_Match!G$1,Raw_Data!$K$1:$AD$1,0),0)</f>
        <v>ME3234</v>
      </c>
      <c r="J184" t="s">
        <v>900</v>
      </c>
    </row>
    <row r="185" spans="1:10" x14ac:dyDescent="0.35">
      <c r="A185" t="s">
        <v>903</v>
      </c>
      <c r="B185" t="str">
        <f>VLOOKUP($A185,Raw_Data!$K:$AD,MATCH(Vlookup_Match!B$1,Raw_Data!$K$1:$AD$1,0),0)</f>
        <v>P4</v>
      </c>
      <c r="C185" t="str">
        <f>VLOOKUP($A185,Raw_Data!$K:$AD,MATCH(Vlookup_Match!C$1,Raw_Data!$K$1:$AD$1,0),0)</f>
        <v>P4W2</v>
      </c>
      <c r="D185" t="str">
        <f>VLOOKUP($A185,Raw_Data!$K:$AD,MATCH(Vlookup_Match!D$1,Raw_Data!$K$1:$AD$1,0),0)</f>
        <v>Q2</v>
      </c>
      <c r="E185" t="str">
        <f>VLOOKUP($A185,Raw_Data!$K:$AD,MATCH(Vlookup_Match!E$1,Raw_Data!$K$1:$AD$1,0),0)</f>
        <v>SMART WATCH</v>
      </c>
      <c r="F185" t="str">
        <f>VLOOKUP($A185,Raw_Data!$K:$AD,MATCH(Vlookup_Match!F$1,Raw_Data!$K$1:$AD$1,0),0)</f>
        <v>FTW4047I</v>
      </c>
      <c r="G185" t="str">
        <f>VLOOKUP($A185,Raw_Data!$K:$AD,MATCH(Vlookup_Match!G$1,Raw_Data!$K$1:$AD$1,0),0)</f>
        <v>FTW4047</v>
      </c>
      <c r="J185" t="s">
        <v>903</v>
      </c>
    </row>
    <row r="186" spans="1:10" x14ac:dyDescent="0.35">
      <c r="A186" t="s">
        <v>904</v>
      </c>
      <c r="B186" t="str">
        <f>VLOOKUP($A186,Raw_Data!$K:$AD,MATCH(Vlookup_Match!B$1,Raw_Data!$K$1:$AD$1,0),0)</f>
        <v>P4</v>
      </c>
      <c r="C186" t="str">
        <f>VLOOKUP($A186,Raw_Data!$K:$AD,MATCH(Vlookup_Match!C$1,Raw_Data!$K$1:$AD$1,0),0)</f>
        <v>P4W2</v>
      </c>
      <c r="D186" t="str">
        <f>VLOOKUP($A186,Raw_Data!$K:$AD,MATCH(Vlookup_Match!D$1,Raw_Data!$K$1:$AD$1,0),0)</f>
        <v>Q2</v>
      </c>
      <c r="E186" t="str">
        <f>VLOOKUP($A186,Raw_Data!$K:$AD,MATCH(Vlookup_Match!E$1,Raw_Data!$K$1:$AD$1,0),0)</f>
        <v>WATCH</v>
      </c>
      <c r="F186" t="str">
        <f>VLOOKUP($A186,Raw_Data!$K:$AD,MATCH(Vlookup_Match!F$1,Raw_Data!$K$1:$AD$1,0),0)</f>
        <v>AR11477I</v>
      </c>
      <c r="G186" t="str">
        <f>VLOOKUP($A186,Raw_Data!$K:$AD,MATCH(Vlookup_Match!G$1,Raw_Data!$K$1:$AD$1,0),0)</f>
        <v>AR11477</v>
      </c>
      <c r="J186" t="s">
        <v>904</v>
      </c>
    </row>
    <row r="187" spans="1:10" x14ac:dyDescent="0.35">
      <c r="A187" t="s">
        <v>905</v>
      </c>
      <c r="B187" t="str">
        <f>VLOOKUP($A187,Raw_Data!$K:$AD,MATCH(Vlookup_Match!B$1,Raw_Data!$K$1:$AD$1,0),0)</f>
        <v>P4</v>
      </c>
      <c r="C187" t="str">
        <f>VLOOKUP($A187,Raw_Data!$K:$AD,MATCH(Vlookup_Match!C$1,Raw_Data!$K$1:$AD$1,0),0)</f>
        <v>P4W3</v>
      </c>
      <c r="D187" t="str">
        <f>VLOOKUP($A187,Raw_Data!$K:$AD,MATCH(Vlookup_Match!D$1,Raw_Data!$K$1:$AD$1,0),0)</f>
        <v>Q2</v>
      </c>
      <c r="E187" t="str">
        <f>VLOOKUP($A187,Raw_Data!$K:$AD,MATCH(Vlookup_Match!E$1,Raw_Data!$K$1:$AD$1,0),0)</f>
        <v>WATCH</v>
      </c>
      <c r="F187" t="str">
        <f>VLOOKUP($A187,Raw_Data!$K:$AD,MATCH(Vlookup_Match!F$1,Raw_Data!$K$1:$AD$1,0),0)</f>
        <v>MK6988I</v>
      </c>
      <c r="G187" t="str">
        <f>VLOOKUP($A187,Raw_Data!$K:$AD,MATCH(Vlookup_Match!G$1,Raw_Data!$K$1:$AD$1,0),0)</f>
        <v>MK6988</v>
      </c>
      <c r="J187" t="s">
        <v>905</v>
      </c>
    </row>
    <row r="188" spans="1:10" x14ac:dyDescent="0.35">
      <c r="A188" t="s">
        <v>906</v>
      </c>
      <c r="B188" t="str">
        <f>VLOOKUP($A188,Raw_Data!$K:$AD,MATCH(Vlookup_Match!B$1,Raw_Data!$K$1:$AD$1,0),0)</f>
        <v>P4</v>
      </c>
      <c r="C188" t="str">
        <f>VLOOKUP($A188,Raw_Data!$K:$AD,MATCH(Vlookup_Match!C$1,Raw_Data!$K$1:$AD$1,0),0)</f>
        <v>P4W3</v>
      </c>
      <c r="D188" t="str">
        <f>VLOOKUP($A188,Raw_Data!$K:$AD,MATCH(Vlookup_Match!D$1,Raw_Data!$K$1:$AD$1,0),0)</f>
        <v>Q2</v>
      </c>
      <c r="E188" t="str">
        <f>VLOOKUP($A188,Raw_Data!$K:$AD,MATCH(Vlookup_Match!E$1,Raw_Data!$K$1:$AD$1,0),0)</f>
        <v>WATCH</v>
      </c>
      <c r="F188" t="str">
        <f>VLOOKUP($A188,Raw_Data!$K:$AD,MATCH(Vlookup_Match!F$1,Raw_Data!$K$1:$AD$1,0),0)</f>
        <v>MK6988I</v>
      </c>
      <c r="G188" t="str">
        <f>VLOOKUP($A188,Raw_Data!$K:$AD,MATCH(Vlookup_Match!G$1,Raw_Data!$K$1:$AD$1,0),0)</f>
        <v>MK6988</v>
      </c>
      <c r="J188" t="s">
        <v>906</v>
      </c>
    </row>
    <row r="189" spans="1:10" x14ac:dyDescent="0.35">
      <c r="A189" t="s">
        <v>907</v>
      </c>
      <c r="B189" t="str">
        <f>VLOOKUP($A189,Raw_Data!$K:$AD,MATCH(Vlookup_Match!B$1,Raw_Data!$K$1:$AD$1,0),0)</f>
        <v>P4</v>
      </c>
      <c r="C189" t="str">
        <f>VLOOKUP($A189,Raw_Data!$K:$AD,MATCH(Vlookup_Match!C$1,Raw_Data!$K$1:$AD$1,0),0)</f>
        <v>P4W3</v>
      </c>
      <c r="D189" t="str">
        <f>VLOOKUP($A189,Raw_Data!$K:$AD,MATCH(Vlookup_Match!D$1,Raw_Data!$K$1:$AD$1,0),0)</f>
        <v>Q2</v>
      </c>
      <c r="E189" t="str">
        <f>VLOOKUP($A189,Raw_Data!$K:$AD,MATCH(Vlookup_Match!E$1,Raw_Data!$K$1:$AD$1,0),0)</f>
        <v>SMART WATCH</v>
      </c>
      <c r="F189" t="str">
        <f>VLOOKUP($A189,Raw_Data!$K:$AD,MATCH(Vlookup_Match!F$1,Raw_Data!$K$1:$AD$1,0),0)</f>
        <v>FTW6068I</v>
      </c>
      <c r="G189" t="str">
        <f>VLOOKUP($A189,Raw_Data!$K:$AD,MATCH(Vlookup_Match!G$1,Raw_Data!$K$1:$AD$1,0),0)</f>
        <v>FTW6068</v>
      </c>
      <c r="J189" t="s">
        <v>907</v>
      </c>
    </row>
    <row r="190" spans="1:10" x14ac:dyDescent="0.35">
      <c r="A190" t="s">
        <v>910</v>
      </c>
      <c r="B190" t="str">
        <f>VLOOKUP($A190,Raw_Data!$K:$AD,MATCH(Vlookup_Match!B$1,Raw_Data!$K$1:$AD$1,0),0)</f>
        <v>P4</v>
      </c>
      <c r="C190" t="str">
        <f>VLOOKUP($A190,Raw_Data!$K:$AD,MATCH(Vlookup_Match!C$1,Raw_Data!$K$1:$AD$1,0),0)</f>
        <v>P4W3</v>
      </c>
      <c r="D190" t="str">
        <f>VLOOKUP($A190,Raw_Data!$K:$AD,MATCH(Vlookup_Match!D$1,Raw_Data!$K$1:$AD$1,0),0)</f>
        <v>Q2</v>
      </c>
      <c r="E190" t="str">
        <f>VLOOKUP($A190,Raw_Data!$K:$AD,MATCH(Vlookup_Match!E$1,Raw_Data!$K$1:$AD$1,0),0)</f>
        <v>WATCH</v>
      </c>
      <c r="F190" t="str">
        <f>VLOOKUP($A190,Raw_Data!$K:$AD,MATCH(Vlookup_Match!F$1,Raw_Data!$K$1:$AD$1,0),0)</f>
        <v>CE1119I</v>
      </c>
      <c r="G190" t="str">
        <f>VLOOKUP($A190,Raw_Data!$K:$AD,MATCH(Vlookup_Match!G$1,Raw_Data!$K$1:$AD$1,0),0)</f>
        <v>CE1119</v>
      </c>
      <c r="J190" t="s">
        <v>910</v>
      </c>
    </row>
    <row r="191" spans="1:10" x14ac:dyDescent="0.35">
      <c r="A191" t="s">
        <v>913</v>
      </c>
      <c r="B191" t="str">
        <f>VLOOKUP($A191,Raw_Data!$K:$AD,MATCH(Vlookup_Match!B$1,Raw_Data!$K$1:$AD$1,0),0)</f>
        <v>P4</v>
      </c>
      <c r="C191" t="str">
        <f>VLOOKUP($A191,Raw_Data!$K:$AD,MATCH(Vlookup_Match!C$1,Raw_Data!$K$1:$AD$1,0),0)</f>
        <v>P4W3</v>
      </c>
      <c r="D191" t="str">
        <f>VLOOKUP($A191,Raw_Data!$K:$AD,MATCH(Vlookup_Match!D$1,Raw_Data!$K$1:$AD$1,0),0)</f>
        <v>Q2</v>
      </c>
      <c r="E191" t="str">
        <f>VLOOKUP($A191,Raw_Data!$K:$AD,MATCH(Vlookup_Match!E$1,Raw_Data!$K$1:$AD$1,0),0)</f>
        <v>SMART WATCH</v>
      </c>
      <c r="F191" t="str">
        <f>VLOOKUP($A191,Raw_Data!$K:$AD,MATCH(Vlookup_Match!F$1,Raw_Data!$K$1:$AD$1,0),0)</f>
        <v>FTW4047I</v>
      </c>
      <c r="G191" t="str">
        <f>VLOOKUP($A191,Raw_Data!$K:$AD,MATCH(Vlookup_Match!G$1,Raw_Data!$K$1:$AD$1,0),0)</f>
        <v>FTW4047</v>
      </c>
      <c r="J191" t="s">
        <v>913</v>
      </c>
    </row>
    <row r="192" spans="1:10" x14ac:dyDescent="0.35">
      <c r="A192" t="s">
        <v>914</v>
      </c>
      <c r="B192" t="str">
        <f>VLOOKUP($A192,Raw_Data!$K:$AD,MATCH(Vlookup_Match!B$1,Raw_Data!$K$1:$AD$1,0),0)</f>
        <v>P4</v>
      </c>
      <c r="C192" t="str">
        <f>VLOOKUP($A192,Raw_Data!$K:$AD,MATCH(Vlookup_Match!C$1,Raw_Data!$K$1:$AD$1,0),0)</f>
        <v>P4W3</v>
      </c>
      <c r="D192" t="str">
        <f>VLOOKUP($A192,Raw_Data!$K:$AD,MATCH(Vlookup_Match!D$1,Raw_Data!$K$1:$AD$1,0),0)</f>
        <v>Q2</v>
      </c>
      <c r="E192" t="str">
        <f>VLOOKUP($A192,Raw_Data!$K:$AD,MATCH(Vlookup_Match!E$1,Raw_Data!$K$1:$AD$1,0),0)</f>
        <v>SMART WATCH</v>
      </c>
      <c r="F192" t="str">
        <f>VLOOKUP($A192,Raw_Data!$K:$AD,MATCH(Vlookup_Match!F$1,Raw_Data!$K$1:$AD$1,0),0)</f>
        <v>FTW4047I</v>
      </c>
      <c r="G192" t="str">
        <f>VLOOKUP($A192,Raw_Data!$K:$AD,MATCH(Vlookup_Match!G$1,Raw_Data!$K$1:$AD$1,0),0)</f>
        <v>FTW4047</v>
      </c>
      <c r="J192" t="s">
        <v>914</v>
      </c>
    </row>
    <row r="193" spans="1:10" x14ac:dyDescent="0.35">
      <c r="A193" t="s">
        <v>915</v>
      </c>
      <c r="B193" t="str">
        <f>VLOOKUP($A193,Raw_Data!$K:$AD,MATCH(Vlookup_Match!B$1,Raw_Data!$K$1:$AD$1,0),0)</f>
        <v>P4</v>
      </c>
      <c r="C193" t="str">
        <f>VLOOKUP($A193,Raw_Data!$K:$AD,MATCH(Vlookup_Match!C$1,Raw_Data!$K$1:$AD$1,0),0)</f>
        <v>P4W1</v>
      </c>
      <c r="D193" t="str">
        <f>VLOOKUP($A193,Raw_Data!$K:$AD,MATCH(Vlookup_Match!D$1,Raw_Data!$K$1:$AD$1,0),0)</f>
        <v>Q2</v>
      </c>
      <c r="E193" t="str">
        <f>VLOOKUP($A193,Raw_Data!$K:$AD,MATCH(Vlookup_Match!E$1,Raw_Data!$K$1:$AD$1,0),0)</f>
        <v>WATCH</v>
      </c>
      <c r="F193" t="str">
        <f>VLOOKUP($A193,Raw_Data!$K:$AD,MATCH(Vlookup_Match!F$1,Raw_Data!$K$1:$AD$1,0),0)</f>
        <v>MK7282I</v>
      </c>
      <c r="G193" t="str">
        <f>VLOOKUP($A193,Raw_Data!$K:$AD,MATCH(Vlookup_Match!G$1,Raw_Data!$K$1:$AD$1,0),0)</f>
        <v>MK7282</v>
      </c>
      <c r="J193" t="s">
        <v>915</v>
      </c>
    </row>
    <row r="194" spans="1:10" x14ac:dyDescent="0.35">
      <c r="A194" t="s">
        <v>918</v>
      </c>
      <c r="B194" t="str">
        <f>VLOOKUP($A194,Raw_Data!$K:$AD,MATCH(Vlookup_Match!B$1,Raw_Data!$K$1:$AD$1,0),0)</f>
        <v>P4</v>
      </c>
      <c r="C194" t="str">
        <f>VLOOKUP($A194,Raw_Data!$K:$AD,MATCH(Vlookup_Match!C$1,Raw_Data!$K$1:$AD$1,0),0)</f>
        <v>P4W1</v>
      </c>
      <c r="D194" t="str">
        <f>VLOOKUP($A194,Raw_Data!$K:$AD,MATCH(Vlookup_Match!D$1,Raw_Data!$K$1:$AD$1,0),0)</f>
        <v>Q2</v>
      </c>
      <c r="E194" t="str">
        <f>VLOOKUP($A194,Raw_Data!$K:$AD,MATCH(Vlookup_Match!E$1,Raw_Data!$K$1:$AD$1,0),0)</f>
        <v>WATCH</v>
      </c>
      <c r="F194" t="str">
        <f>VLOOKUP($A194,Raw_Data!$K:$AD,MATCH(Vlookup_Match!F$1,Raw_Data!$K$1:$AD$1,0),0)</f>
        <v>AX1729</v>
      </c>
      <c r="G194" t="str">
        <f>VLOOKUP($A194,Raw_Data!$K:$AD,MATCH(Vlookup_Match!G$1,Raw_Data!$K$1:$AD$1,0),0)</f>
        <v>AX1729</v>
      </c>
      <c r="J194" t="s">
        <v>918</v>
      </c>
    </row>
    <row r="195" spans="1:10" x14ac:dyDescent="0.35">
      <c r="A195" t="s">
        <v>919</v>
      </c>
      <c r="B195" t="str">
        <f>VLOOKUP($A195,Raw_Data!$K:$AD,MATCH(Vlookup_Match!B$1,Raw_Data!$K$1:$AD$1,0),0)</f>
        <v>P4</v>
      </c>
      <c r="C195" t="str">
        <f>VLOOKUP($A195,Raw_Data!$K:$AD,MATCH(Vlookup_Match!C$1,Raw_Data!$K$1:$AD$1,0),0)</f>
        <v>P4W1</v>
      </c>
      <c r="D195" t="str">
        <f>VLOOKUP($A195,Raw_Data!$K:$AD,MATCH(Vlookup_Match!D$1,Raw_Data!$K$1:$AD$1,0),0)</f>
        <v>Q2</v>
      </c>
      <c r="E195" t="str">
        <f>VLOOKUP($A195,Raw_Data!$K:$AD,MATCH(Vlookup_Match!E$1,Raw_Data!$K$1:$AD$1,0),0)</f>
        <v>WATCH</v>
      </c>
      <c r="F195" t="str">
        <f>VLOOKUP($A195,Raw_Data!$K:$AD,MATCH(Vlookup_Match!F$1,Raw_Data!$K$1:$AD$1,0),0)</f>
        <v>ME3208</v>
      </c>
      <c r="G195" t="str">
        <f>VLOOKUP($A195,Raw_Data!$K:$AD,MATCH(Vlookup_Match!G$1,Raw_Data!$K$1:$AD$1,0),0)</f>
        <v>ME3208</v>
      </c>
      <c r="J195" t="s">
        <v>919</v>
      </c>
    </row>
    <row r="196" spans="1:10" x14ac:dyDescent="0.35">
      <c r="A196" t="s">
        <v>920</v>
      </c>
      <c r="B196" t="str">
        <f>VLOOKUP($A196,Raw_Data!$K:$AD,MATCH(Vlookup_Match!B$1,Raw_Data!$K$1:$AD$1,0),0)</f>
        <v>P4</v>
      </c>
      <c r="C196" t="str">
        <f>VLOOKUP($A196,Raw_Data!$K:$AD,MATCH(Vlookup_Match!C$1,Raw_Data!$K$1:$AD$1,0),0)</f>
        <v>P4W2</v>
      </c>
      <c r="D196" t="str">
        <f>VLOOKUP($A196,Raw_Data!$K:$AD,MATCH(Vlookup_Match!D$1,Raw_Data!$K$1:$AD$1,0),0)</f>
        <v>Q2</v>
      </c>
      <c r="E196" t="str">
        <f>VLOOKUP($A196,Raw_Data!$K:$AD,MATCH(Vlookup_Match!E$1,Raw_Data!$K$1:$AD$1,0),0)</f>
        <v>WATCH</v>
      </c>
      <c r="F196" t="str">
        <f>VLOOKUP($A196,Raw_Data!$K:$AD,MATCH(Vlookup_Match!F$1,Raw_Data!$K$1:$AD$1,0),0)</f>
        <v>CE1110I</v>
      </c>
      <c r="G196" t="str">
        <f>VLOOKUP($A196,Raw_Data!$K:$AD,MATCH(Vlookup_Match!G$1,Raw_Data!$K$1:$AD$1,0),0)</f>
        <v>CE1110</v>
      </c>
      <c r="J196" t="s">
        <v>920</v>
      </c>
    </row>
    <row r="197" spans="1:10" x14ac:dyDescent="0.35">
      <c r="A197" t="s">
        <v>921</v>
      </c>
      <c r="B197" t="str">
        <f>VLOOKUP($A197,Raw_Data!$K:$AD,MATCH(Vlookup_Match!B$1,Raw_Data!$K$1:$AD$1,0),0)</f>
        <v>P4</v>
      </c>
      <c r="C197" t="str">
        <f>VLOOKUP($A197,Raw_Data!$K:$AD,MATCH(Vlookup_Match!C$1,Raw_Data!$K$1:$AD$1,0),0)</f>
        <v>P4W2</v>
      </c>
      <c r="D197" t="str">
        <f>VLOOKUP($A197,Raw_Data!$K:$AD,MATCH(Vlookup_Match!D$1,Raw_Data!$K$1:$AD$1,0),0)</f>
        <v>Q2</v>
      </c>
      <c r="E197" t="str">
        <f>VLOOKUP($A197,Raw_Data!$K:$AD,MATCH(Vlookup_Match!E$1,Raw_Data!$K$1:$AD$1,0),0)</f>
        <v>WATCH</v>
      </c>
      <c r="F197" t="str">
        <f>VLOOKUP($A197,Raw_Data!$K:$AD,MATCH(Vlookup_Match!F$1,Raw_Data!$K$1:$AD$1,0),0)</f>
        <v>CE1110I</v>
      </c>
      <c r="G197" t="str">
        <f>VLOOKUP($A197,Raw_Data!$K:$AD,MATCH(Vlookup_Match!G$1,Raw_Data!$K$1:$AD$1,0),0)</f>
        <v>CE1110</v>
      </c>
      <c r="J197" t="s">
        <v>921</v>
      </c>
    </row>
    <row r="198" spans="1:10" x14ac:dyDescent="0.35">
      <c r="A198" t="s">
        <v>922</v>
      </c>
      <c r="B198" t="str">
        <f>VLOOKUP($A198,Raw_Data!$K:$AD,MATCH(Vlookup_Match!B$1,Raw_Data!$K$1:$AD$1,0),0)</f>
        <v>P4</v>
      </c>
      <c r="C198" t="str">
        <f>VLOOKUP($A198,Raw_Data!$K:$AD,MATCH(Vlookup_Match!C$1,Raw_Data!$K$1:$AD$1,0),0)</f>
        <v>P4W3</v>
      </c>
      <c r="D198" t="str">
        <f>VLOOKUP($A198,Raw_Data!$K:$AD,MATCH(Vlookup_Match!D$1,Raw_Data!$K$1:$AD$1,0),0)</f>
        <v>Q2</v>
      </c>
      <c r="E198" t="str">
        <f>VLOOKUP($A198,Raw_Data!$K:$AD,MATCH(Vlookup_Match!E$1,Raw_Data!$K$1:$AD$1,0),0)</f>
        <v>WATCH</v>
      </c>
      <c r="F198" t="str">
        <f>VLOOKUP($A198,Raw_Data!$K:$AD,MATCH(Vlookup_Match!F$1,Raw_Data!$K$1:$AD$1,0),0)</f>
        <v>MK7255I</v>
      </c>
      <c r="G198" t="str">
        <f>VLOOKUP($A198,Raw_Data!$K:$AD,MATCH(Vlookup_Match!G$1,Raw_Data!$K$1:$AD$1,0),0)</f>
        <v>MK7255</v>
      </c>
      <c r="J198" t="s">
        <v>922</v>
      </c>
    </row>
    <row r="199" spans="1:10" x14ac:dyDescent="0.35">
      <c r="A199" t="s">
        <v>923</v>
      </c>
      <c r="B199" t="str">
        <f>VLOOKUP($A199,Raw_Data!$K:$AD,MATCH(Vlookup_Match!B$1,Raw_Data!$K$1:$AD$1,0),0)</f>
        <v>P4</v>
      </c>
      <c r="C199" t="str">
        <f>VLOOKUP($A199,Raw_Data!$K:$AD,MATCH(Vlookup_Match!C$1,Raw_Data!$K$1:$AD$1,0),0)</f>
        <v>P4W3</v>
      </c>
      <c r="D199" t="str">
        <f>VLOOKUP($A199,Raw_Data!$K:$AD,MATCH(Vlookup_Match!D$1,Raw_Data!$K$1:$AD$1,0),0)</f>
        <v>Q2</v>
      </c>
      <c r="E199" t="str">
        <f>VLOOKUP($A199,Raw_Data!$K:$AD,MATCH(Vlookup_Match!E$1,Raw_Data!$K$1:$AD$1,0),0)</f>
        <v>WATCH</v>
      </c>
      <c r="F199" t="str">
        <f>VLOOKUP($A199,Raw_Data!$K:$AD,MATCH(Vlookup_Match!F$1,Raw_Data!$K$1:$AD$1,0),0)</f>
        <v>CE1110I</v>
      </c>
      <c r="G199" t="str">
        <f>VLOOKUP($A199,Raw_Data!$K:$AD,MATCH(Vlookup_Match!G$1,Raw_Data!$K$1:$AD$1,0),0)</f>
        <v>CE1110</v>
      </c>
      <c r="J199" t="s">
        <v>923</v>
      </c>
    </row>
    <row r="200" spans="1:10" x14ac:dyDescent="0.35">
      <c r="A200" t="s">
        <v>926</v>
      </c>
      <c r="B200" t="str">
        <f>VLOOKUP($A200,Raw_Data!$K:$AD,MATCH(Vlookup_Match!B$1,Raw_Data!$K$1:$AD$1,0),0)</f>
        <v>P4</v>
      </c>
      <c r="C200" t="str">
        <f>VLOOKUP($A200,Raw_Data!$K:$AD,MATCH(Vlookup_Match!C$1,Raw_Data!$K$1:$AD$1,0),0)</f>
        <v>P4W1</v>
      </c>
      <c r="D200" t="str">
        <f>VLOOKUP($A200,Raw_Data!$K:$AD,MATCH(Vlookup_Match!D$1,Raw_Data!$K$1:$AD$1,0),0)</f>
        <v>Q2</v>
      </c>
      <c r="E200" t="str">
        <f>VLOOKUP($A200,Raw_Data!$K:$AD,MATCH(Vlookup_Match!E$1,Raw_Data!$K$1:$AD$1,0),0)</f>
        <v>WATCH</v>
      </c>
      <c r="F200" t="str">
        <f>VLOOKUP($A200,Raw_Data!$K:$AD,MATCH(Vlookup_Match!F$1,Raw_Data!$K$1:$AD$1,0),0)</f>
        <v>AX1721IT</v>
      </c>
      <c r="G200" t="str">
        <f>VLOOKUP($A200,Raw_Data!$K:$AD,MATCH(Vlookup_Match!G$1,Raw_Data!$K$1:$AD$1,0),0)</f>
        <v>AX1721</v>
      </c>
      <c r="J200" t="s">
        <v>926</v>
      </c>
    </row>
    <row r="201" spans="1:10" x14ac:dyDescent="0.35">
      <c r="A201" t="s">
        <v>927</v>
      </c>
      <c r="B201" t="str">
        <f>VLOOKUP($A201,Raw_Data!$K:$AD,MATCH(Vlookup_Match!B$1,Raw_Data!$K$1:$AD$1,0),0)</f>
        <v>P4</v>
      </c>
      <c r="C201" t="str">
        <f>VLOOKUP($A201,Raw_Data!$K:$AD,MATCH(Vlookup_Match!C$1,Raw_Data!$K$1:$AD$1,0),0)</f>
        <v>P4W1</v>
      </c>
      <c r="D201" t="str">
        <f>VLOOKUP($A201,Raw_Data!$K:$AD,MATCH(Vlookup_Match!D$1,Raw_Data!$K$1:$AD$1,0),0)</f>
        <v>Q2</v>
      </c>
      <c r="E201" t="str">
        <f>VLOOKUP($A201,Raw_Data!$K:$AD,MATCH(Vlookup_Match!E$1,Raw_Data!$K$1:$AD$1,0),0)</f>
        <v>WATCH</v>
      </c>
      <c r="F201" t="str">
        <f>VLOOKUP($A201,Raw_Data!$K:$AD,MATCH(Vlookup_Match!F$1,Raw_Data!$K$1:$AD$1,0),0)</f>
        <v>AX2429I</v>
      </c>
      <c r="G201" t="str">
        <f>VLOOKUP($A201,Raw_Data!$K:$AD,MATCH(Vlookup_Match!G$1,Raw_Data!$K$1:$AD$1,0),0)</f>
        <v>AX2429</v>
      </c>
      <c r="J201" t="s">
        <v>927</v>
      </c>
    </row>
    <row r="202" spans="1:10" x14ac:dyDescent="0.35">
      <c r="A202" t="s">
        <v>928</v>
      </c>
      <c r="B202" t="str">
        <f>VLOOKUP($A202,Raw_Data!$K:$AD,MATCH(Vlookup_Match!B$1,Raw_Data!$K$1:$AD$1,0),0)</f>
        <v>P4</v>
      </c>
      <c r="C202" t="str">
        <f>VLOOKUP($A202,Raw_Data!$K:$AD,MATCH(Vlookup_Match!C$1,Raw_Data!$K$1:$AD$1,0),0)</f>
        <v>P4W1</v>
      </c>
      <c r="D202" t="str">
        <f>VLOOKUP($A202,Raw_Data!$K:$AD,MATCH(Vlookup_Match!D$1,Raw_Data!$K$1:$AD$1,0),0)</f>
        <v>Q2</v>
      </c>
      <c r="E202" t="str">
        <f>VLOOKUP($A202,Raw_Data!$K:$AD,MATCH(Vlookup_Match!E$1,Raw_Data!$K$1:$AD$1,0),0)</f>
        <v>WATCH</v>
      </c>
      <c r="F202" t="str">
        <f>VLOOKUP($A202,Raw_Data!$K:$AD,MATCH(Vlookup_Match!F$1,Raw_Data!$K$1:$AD$1,0),0)</f>
        <v>AX2164I</v>
      </c>
      <c r="G202" t="str">
        <f>VLOOKUP($A202,Raw_Data!$K:$AD,MATCH(Vlookup_Match!G$1,Raw_Data!$K$1:$AD$1,0),0)</f>
        <v>AX2164</v>
      </c>
      <c r="J202" t="s">
        <v>928</v>
      </c>
    </row>
    <row r="203" spans="1:10" x14ac:dyDescent="0.35">
      <c r="A203" t="s">
        <v>931</v>
      </c>
      <c r="B203" t="str">
        <f>VLOOKUP($A203,Raw_Data!$K:$AD,MATCH(Vlookup_Match!B$1,Raw_Data!$K$1:$AD$1,0),0)</f>
        <v>P4</v>
      </c>
      <c r="C203" t="str">
        <f>VLOOKUP($A203,Raw_Data!$K:$AD,MATCH(Vlookup_Match!C$1,Raw_Data!$K$1:$AD$1,0),0)</f>
        <v>P4W2</v>
      </c>
      <c r="D203" t="str">
        <f>VLOOKUP($A203,Raw_Data!$K:$AD,MATCH(Vlookup_Match!D$1,Raw_Data!$K$1:$AD$1,0),0)</f>
        <v>Q2</v>
      </c>
      <c r="E203" t="str">
        <f>VLOOKUP($A203,Raw_Data!$K:$AD,MATCH(Vlookup_Match!E$1,Raw_Data!$K$1:$AD$1,0),0)</f>
        <v>WATCH</v>
      </c>
      <c r="F203" t="str">
        <f>VLOOKUP($A203,Raw_Data!$K:$AD,MATCH(Vlookup_Match!F$1,Raw_Data!$K$1:$AD$1,0),0)</f>
        <v>BQ2533I</v>
      </c>
      <c r="G203" t="str">
        <f>VLOOKUP($A203,Raw_Data!$K:$AD,MATCH(Vlookup_Match!G$1,Raw_Data!$K$1:$AD$1,0),0)</f>
        <v>BQ2533</v>
      </c>
      <c r="J203" t="s">
        <v>931</v>
      </c>
    </row>
    <row r="204" spans="1:10" x14ac:dyDescent="0.35">
      <c r="A204" t="s">
        <v>934</v>
      </c>
      <c r="B204" t="str">
        <f>VLOOKUP($A204,Raw_Data!$K:$AD,MATCH(Vlookup_Match!B$1,Raw_Data!$K$1:$AD$1,0),0)</f>
        <v>P4</v>
      </c>
      <c r="C204" t="str">
        <f>VLOOKUP($A204,Raw_Data!$K:$AD,MATCH(Vlookup_Match!C$1,Raw_Data!$K$1:$AD$1,0),0)</f>
        <v>P4W2</v>
      </c>
      <c r="D204" t="str">
        <f>VLOOKUP($A204,Raw_Data!$K:$AD,MATCH(Vlookup_Match!D$1,Raw_Data!$K$1:$AD$1,0),0)</f>
        <v>Q2</v>
      </c>
      <c r="E204" t="str">
        <f>VLOOKUP($A204,Raw_Data!$K:$AD,MATCH(Vlookup_Match!E$1,Raw_Data!$K$1:$AD$1,0),0)</f>
        <v>WATCH</v>
      </c>
      <c r="F204" t="str">
        <f>VLOOKUP($A204,Raw_Data!$K:$AD,MATCH(Vlookup_Match!F$1,Raw_Data!$K$1:$AD$1,0),0)</f>
        <v>DZ1949I</v>
      </c>
      <c r="G204" t="str">
        <f>VLOOKUP($A204,Raw_Data!$K:$AD,MATCH(Vlookup_Match!G$1,Raw_Data!$K$1:$AD$1,0),0)</f>
        <v>DZ1949</v>
      </c>
      <c r="J204" t="s">
        <v>934</v>
      </c>
    </row>
    <row r="205" spans="1:10" x14ac:dyDescent="0.35">
      <c r="A205" t="s">
        <v>935</v>
      </c>
      <c r="B205" t="str">
        <f>VLOOKUP($A205,Raw_Data!$K:$AD,MATCH(Vlookup_Match!B$1,Raw_Data!$K$1:$AD$1,0),0)</f>
        <v>P4</v>
      </c>
      <c r="C205" t="str">
        <f>VLOOKUP($A205,Raw_Data!$K:$AD,MATCH(Vlookup_Match!C$1,Raw_Data!$K$1:$AD$1,0),0)</f>
        <v>P4W2</v>
      </c>
      <c r="D205" t="str">
        <f>VLOOKUP($A205,Raw_Data!$K:$AD,MATCH(Vlookup_Match!D$1,Raw_Data!$K$1:$AD$1,0),0)</f>
        <v>Q2</v>
      </c>
      <c r="E205" t="str">
        <f>VLOOKUP($A205,Raw_Data!$K:$AD,MATCH(Vlookup_Match!E$1,Raw_Data!$K$1:$AD$1,0),0)</f>
        <v>WATCH</v>
      </c>
      <c r="F205" t="str">
        <f>VLOOKUP($A205,Raw_Data!$K:$AD,MATCH(Vlookup_Match!F$1,Raw_Data!$K$1:$AD$1,0),0)</f>
        <v>AX1721IT</v>
      </c>
      <c r="G205" t="str">
        <f>VLOOKUP($A205,Raw_Data!$K:$AD,MATCH(Vlookup_Match!G$1,Raw_Data!$K$1:$AD$1,0),0)</f>
        <v>AX1721</v>
      </c>
      <c r="J205" t="s">
        <v>935</v>
      </c>
    </row>
    <row r="206" spans="1:10" x14ac:dyDescent="0.35">
      <c r="A206" t="s">
        <v>936</v>
      </c>
      <c r="B206" t="str">
        <f>VLOOKUP($A206,Raw_Data!$K:$AD,MATCH(Vlookup_Match!B$1,Raw_Data!$K$1:$AD$1,0),0)</f>
        <v>P4</v>
      </c>
      <c r="C206" t="str">
        <f>VLOOKUP($A206,Raw_Data!$K:$AD,MATCH(Vlookup_Match!C$1,Raw_Data!$K$1:$AD$1,0),0)</f>
        <v>P4W2</v>
      </c>
      <c r="D206" t="str">
        <f>VLOOKUP($A206,Raw_Data!$K:$AD,MATCH(Vlookup_Match!D$1,Raw_Data!$K$1:$AD$1,0),0)</f>
        <v>Q2</v>
      </c>
      <c r="E206" t="str">
        <f>VLOOKUP($A206,Raw_Data!$K:$AD,MATCH(Vlookup_Match!E$1,Raw_Data!$K$1:$AD$1,0),0)</f>
        <v>WATCH</v>
      </c>
      <c r="F206" t="str">
        <f>VLOOKUP($A206,Raw_Data!$K:$AD,MATCH(Vlookup_Match!F$1,Raw_Data!$K$1:$AD$1,0),0)</f>
        <v>DZ1949I</v>
      </c>
      <c r="G206" t="str">
        <f>VLOOKUP($A206,Raw_Data!$K:$AD,MATCH(Vlookup_Match!G$1,Raw_Data!$K$1:$AD$1,0),0)</f>
        <v>DZ1949</v>
      </c>
      <c r="J206" t="s">
        <v>936</v>
      </c>
    </row>
    <row r="207" spans="1:10" x14ac:dyDescent="0.35">
      <c r="A207" t="s">
        <v>937</v>
      </c>
      <c r="B207" t="str">
        <f>VLOOKUP($A207,Raw_Data!$K:$AD,MATCH(Vlookup_Match!B$1,Raw_Data!$K$1:$AD$1,0),0)</f>
        <v>P4</v>
      </c>
      <c r="C207" t="str">
        <f>VLOOKUP($A207,Raw_Data!$K:$AD,MATCH(Vlookup_Match!C$1,Raw_Data!$K$1:$AD$1,0),0)</f>
        <v>P4W2</v>
      </c>
      <c r="D207" t="str">
        <f>VLOOKUP($A207,Raw_Data!$K:$AD,MATCH(Vlookup_Match!D$1,Raw_Data!$K$1:$AD$1,0),0)</f>
        <v>Q2</v>
      </c>
      <c r="E207" t="str">
        <f>VLOOKUP($A207,Raw_Data!$K:$AD,MATCH(Vlookup_Match!E$1,Raw_Data!$K$1:$AD$1,0),0)</f>
        <v>WATCH</v>
      </c>
      <c r="F207" t="str">
        <f>VLOOKUP($A207,Raw_Data!$K:$AD,MATCH(Vlookup_Match!F$1,Raw_Data!$K$1:$AD$1,0),0)</f>
        <v>AX1722I</v>
      </c>
      <c r="G207" t="str">
        <f>VLOOKUP($A207,Raw_Data!$K:$AD,MATCH(Vlookup_Match!G$1,Raw_Data!$K$1:$AD$1,0),0)</f>
        <v>AX1722</v>
      </c>
      <c r="J207" t="s">
        <v>937</v>
      </c>
    </row>
    <row r="208" spans="1:10" x14ac:dyDescent="0.35">
      <c r="A208" t="s">
        <v>940</v>
      </c>
      <c r="B208" t="str">
        <f>VLOOKUP($A208,Raw_Data!$K:$AD,MATCH(Vlookup_Match!B$1,Raw_Data!$K$1:$AD$1,0),0)</f>
        <v>P4</v>
      </c>
      <c r="C208" t="str">
        <f>VLOOKUP($A208,Raw_Data!$K:$AD,MATCH(Vlookup_Match!C$1,Raw_Data!$K$1:$AD$1,0),0)</f>
        <v>P4W3</v>
      </c>
      <c r="D208" t="str">
        <f>VLOOKUP($A208,Raw_Data!$K:$AD,MATCH(Vlookup_Match!D$1,Raw_Data!$K$1:$AD$1,0),0)</f>
        <v>Q2</v>
      </c>
      <c r="E208" t="str">
        <f>VLOOKUP($A208,Raw_Data!$K:$AD,MATCH(Vlookup_Match!E$1,Raw_Data!$K$1:$AD$1,0),0)</f>
        <v>WATCH</v>
      </c>
      <c r="F208" t="str">
        <f>VLOOKUP($A208,Raw_Data!$K:$AD,MATCH(Vlookup_Match!F$1,Raw_Data!$K$1:$AD$1,0),0)</f>
        <v>AX1739I</v>
      </c>
      <c r="G208" t="str">
        <f>VLOOKUP($A208,Raw_Data!$K:$AD,MATCH(Vlookup_Match!G$1,Raw_Data!$K$1:$AD$1,0),0)</f>
        <v>AX1739</v>
      </c>
      <c r="J208" t="s">
        <v>940</v>
      </c>
    </row>
    <row r="209" spans="1:10" x14ac:dyDescent="0.35">
      <c r="A209" t="s">
        <v>941</v>
      </c>
      <c r="B209" t="str">
        <f>VLOOKUP($A209,Raw_Data!$K:$AD,MATCH(Vlookup_Match!B$1,Raw_Data!$K$1:$AD$1,0),0)</f>
        <v>P4</v>
      </c>
      <c r="C209" t="str">
        <f>VLOOKUP($A209,Raw_Data!$K:$AD,MATCH(Vlookup_Match!C$1,Raw_Data!$K$1:$AD$1,0),0)</f>
        <v>P4W3</v>
      </c>
      <c r="D209" t="str">
        <f>VLOOKUP($A209,Raw_Data!$K:$AD,MATCH(Vlookup_Match!D$1,Raw_Data!$K$1:$AD$1,0),0)</f>
        <v>Q2</v>
      </c>
      <c r="E209" t="str">
        <f>VLOOKUP($A209,Raw_Data!$K:$AD,MATCH(Vlookup_Match!E$1,Raw_Data!$K$1:$AD$1,0),0)</f>
        <v>WATCH</v>
      </c>
      <c r="F209" t="str">
        <f>VLOOKUP($A209,Raw_Data!$K:$AD,MATCH(Vlookup_Match!F$1,Raw_Data!$K$1:$AD$1,0),0)</f>
        <v>AX1739I</v>
      </c>
      <c r="G209" t="str">
        <f>VLOOKUP($A209,Raw_Data!$K:$AD,MATCH(Vlookup_Match!G$1,Raw_Data!$K$1:$AD$1,0),0)</f>
        <v>AX1739</v>
      </c>
      <c r="J209" t="s">
        <v>941</v>
      </c>
    </row>
    <row r="210" spans="1:10" x14ac:dyDescent="0.35">
      <c r="A210" t="s">
        <v>942</v>
      </c>
      <c r="B210" t="str">
        <f>VLOOKUP($A210,Raw_Data!$K:$AD,MATCH(Vlookup_Match!B$1,Raw_Data!$K$1:$AD$1,0),0)</f>
        <v>P4</v>
      </c>
      <c r="C210" t="str">
        <f>VLOOKUP($A210,Raw_Data!$K:$AD,MATCH(Vlookup_Match!C$1,Raw_Data!$K$1:$AD$1,0),0)</f>
        <v>P4W3</v>
      </c>
      <c r="D210" t="str">
        <f>VLOOKUP($A210,Raw_Data!$K:$AD,MATCH(Vlookup_Match!D$1,Raw_Data!$K$1:$AD$1,0),0)</f>
        <v>Q2</v>
      </c>
      <c r="E210" t="str">
        <f>VLOOKUP($A210,Raw_Data!$K:$AD,MATCH(Vlookup_Match!E$1,Raw_Data!$K$1:$AD$1,0),0)</f>
        <v>WATCH</v>
      </c>
      <c r="F210" t="str">
        <f>VLOOKUP($A210,Raw_Data!$K:$AD,MATCH(Vlookup_Match!F$1,Raw_Data!$K$1:$AD$1,0),0)</f>
        <v>BQ2533I</v>
      </c>
      <c r="G210" t="str">
        <f>VLOOKUP($A210,Raw_Data!$K:$AD,MATCH(Vlookup_Match!G$1,Raw_Data!$K$1:$AD$1,0),0)</f>
        <v>BQ2533</v>
      </c>
      <c r="J210" t="s">
        <v>942</v>
      </c>
    </row>
    <row r="211" spans="1:10" x14ac:dyDescent="0.35">
      <c r="A211" t="s">
        <v>946</v>
      </c>
      <c r="B211" t="str">
        <f>VLOOKUP($A211,Raw_Data!$K:$AD,MATCH(Vlookup_Match!B$1,Raw_Data!$K$1:$AD$1,0),0)</f>
        <v>P4</v>
      </c>
      <c r="C211" t="str">
        <f>VLOOKUP($A211,Raw_Data!$K:$AD,MATCH(Vlookup_Match!C$1,Raw_Data!$K$1:$AD$1,0),0)</f>
        <v>P4W3</v>
      </c>
      <c r="D211" t="str">
        <f>VLOOKUP($A211,Raw_Data!$K:$AD,MATCH(Vlookup_Match!D$1,Raw_Data!$K$1:$AD$1,0),0)</f>
        <v>Q2</v>
      </c>
      <c r="E211" t="str">
        <f>VLOOKUP($A211,Raw_Data!$K:$AD,MATCH(Vlookup_Match!E$1,Raw_Data!$K$1:$AD$1,0),0)</f>
        <v>WATCH</v>
      </c>
      <c r="F211" t="str">
        <f>VLOOKUP($A211,Raw_Data!$K:$AD,MATCH(Vlookup_Match!F$1,Raw_Data!$K$1:$AD$1,0),0)</f>
        <v>AX2164I</v>
      </c>
      <c r="G211" t="str">
        <f>VLOOKUP($A211,Raw_Data!$K:$AD,MATCH(Vlookup_Match!G$1,Raw_Data!$K$1:$AD$1,0),0)</f>
        <v>AX2164</v>
      </c>
      <c r="J211" t="s">
        <v>946</v>
      </c>
    </row>
    <row r="212" spans="1:10" x14ac:dyDescent="0.35">
      <c r="A212" t="s">
        <v>947</v>
      </c>
      <c r="B212" t="str">
        <f>VLOOKUP($A212,Raw_Data!$K:$AD,MATCH(Vlookup_Match!B$1,Raw_Data!$K$1:$AD$1,0),0)</f>
        <v>P4</v>
      </c>
      <c r="C212" t="str">
        <f>VLOOKUP($A212,Raw_Data!$K:$AD,MATCH(Vlookup_Match!C$1,Raw_Data!$K$1:$AD$1,0),0)</f>
        <v>P4W4</v>
      </c>
      <c r="D212" t="str">
        <f>VLOOKUP($A212,Raw_Data!$K:$AD,MATCH(Vlookup_Match!D$1,Raw_Data!$K$1:$AD$1,0),0)</f>
        <v>Q2</v>
      </c>
      <c r="E212" t="str">
        <f>VLOOKUP($A212,Raw_Data!$K:$AD,MATCH(Vlookup_Match!E$1,Raw_Data!$K$1:$AD$1,0),0)</f>
        <v>WATCH</v>
      </c>
      <c r="F212" t="str">
        <f>VLOOKUP($A212,Raw_Data!$K:$AD,MATCH(Vlookup_Match!F$1,Raw_Data!$K$1:$AD$1,0),0)</f>
        <v>AX1739I</v>
      </c>
      <c r="G212" t="str">
        <f>VLOOKUP($A212,Raw_Data!$K:$AD,MATCH(Vlookup_Match!G$1,Raw_Data!$K$1:$AD$1,0),0)</f>
        <v>AX1739</v>
      </c>
      <c r="J212" t="s">
        <v>947</v>
      </c>
    </row>
    <row r="213" spans="1:10" x14ac:dyDescent="0.35">
      <c r="A213" t="s">
        <v>949</v>
      </c>
      <c r="B213" t="str">
        <f>VLOOKUP($A213,Raw_Data!$K:$AD,MATCH(Vlookup_Match!B$1,Raw_Data!$K$1:$AD$1,0),0)</f>
        <v>P4</v>
      </c>
      <c r="C213" t="str">
        <f>VLOOKUP($A213,Raw_Data!$K:$AD,MATCH(Vlookup_Match!C$1,Raw_Data!$K$1:$AD$1,0),0)</f>
        <v>P4W2</v>
      </c>
      <c r="D213" t="str">
        <f>VLOOKUP($A213,Raw_Data!$K:$AD,MATCH(Vlookup_Match!D$1,Raw_Data!$K$1:$AD$1,0),0)</f>
        <v>Q2</v>
      </c>
      <c r="E213" t="str">
        <f>VLOOKUP($A213,Raw_Data!$K:$AD,MATCH(Vlookup_Match!E$1,Raw_Data!$K$1:$AD$1,0),0)</f>
        <v>WATCH</v>
      </c>
      <c r="F213" t="str">
        <f>VLOOKUP($A213,Raw_Data!$K:$AD,MATCH(Vlookup_Match!F$1,Raw_Data!$K$1:$AD$1,0),0)</f>
        <v>DZ1987I</v>
      </c>
      <c r="G213" t="str">
        <f>VLOOKUP($A213,Raw_Data!$K:$AD,MATCH(Vlookup_Match!G$1,Raw_Data!$K$1:$AD$1,0),0)</f>
        <v>DZ1987</v>
      </c>
      <c r="J213" t="s">
        <v>949</v>
      </c>
    </row>
    <row r="214" spans="1:10" x14ac:dyDescent="0.35">
      <c r="A214" t="s">
        <v>950</v>
      </c>
      <c r="B214" t="str">
        <f>VLOOKUP($A214,Raw_Data!$K:$AD,MATCH(Vlookup_Match!B$1,Raw_Data!$K$1:$AD$1,0),0)</f>
        <v>P4</v>
      </c>
      <c r="C214" t="str">
        <f>VLOOKUP($A214,Raw_Data!$K:$AD,MATCH(Vlookup_Match!C$1,Raw_Data!$K$1:$AD$1,0),0)</f>
        <v>P4W3</v>
      </c>
      <c r="D214" t="str">
        <f>VLOOKUP($A214,Raw_Data!$K:$AD,MATCH(Vlookup_Match!D$1,Raw_Data!$K$1:$AD$1,0),0)</f>
        <v>Q2</v>
      </c>
      <c r="E214" t="str">
        <f>VLOOKUP($A214,Raw_Data!$K:$AD,MATCH(Vlookup_Match!E$1,Raw_Data!$K$1:$AD$1,0),0)</f>
        <v>WATCH</v>
      </c>
      <c r="F214" t="str">
        <f>VLOOKUP($A214,Raw_Data!$K:$AD,MATCH(Vlookup_Match!F$1,Raw_Data!$K$1:$AD$1,0),0)</f>
        <v>DZ1986I</v>
      </c>
      <c r="G214" t="str">
        <f>VLOOKUP($A214,Raw_Data!$K:$AD,MATCH(Vlookup_Match!G$1,Raw_Data!$K$1:$AD$1,0),0)</f>
        <v>DZ1986</v>
      </c>
      <c r="J214" t="s">
        <v>950</v>
      </c>
    </row>
    <row r="215" spans="1:10" x14ac:dyDescent="0.35">
      <c r="A215" t="s">
        <v>953</v>
      </c>
      <c r="B215" t="str">
        <f>VLOOKUP($A215,Raw_Data!$K:$AD,MATCH(Vlookup_Match!B$1,Raw_Data!$K$1:$AD$1,0),0)</f>
        <v>P4</v>
      </c>
      <c r="C215" t="str">
        <f>VLOOKUP($A215,Raw_Data!$K:$AD,MATCH(Vlookup_Match!C$1,Raw_Data!$K$1:$AD$1,0),0)</f>
        <v>P4W3</v>
      </c>
      <c r="D215" t="str">
        <f>VLOOKUP($A215,Raw_Data!$K:$AD,MATCH(Vlookup_Match!D$1,Raw_Data!$K$1:$AD$1,0),0)</f>
        <v>Q2</v>
      </c>
      <c r="E215" t="str">
        <f>VLOOKUP($A215,Raw_Data!$K:$AD,MATCH(Vlookup_Match!E$1,Raw_Data!$K$1:$AD$1,0),0)</f>
        <v>WATCH</v>
      </c>
      <c r="F215" t="str">
        <f>VLOOKUP($A215,Raw_Data!$K:$AD,MATCH(Vlookup_Match!F$1,Raw_Data!$K$1:$AD$1,0),0)</f>
        <v>AX4331I</v>
      </c>
      <c r="G215" t="str">
        <f>VLOOKUP($A215,Raw_Data!$K:$AD,MATCH(Vlookup_Match!G$1,Raw_Data!$K$1:$AD$1,0),0)</f>
        <v>AX4331</v>
      </c>
      <c r="J215" t="s">
        <v>953</v>
      </c>
    </row>
    <row r="216" spans="1:10" x14ac:dyDescent="0.35">
      <c r="A216" t="s">
        <v>955</v>
      </c>
      <c r="B216" t="str">
        <f>VLOOKUP($A216,Raw_Data!$K:$AD,MATCH(Vlookup_Match!B$1,Raw_Data!$K$1:$AD$1,0),0)</f>
        <v>P4</v>
      </c>
      <c r="C216" t="str">
        <f>VLOOKUP($A216,Raw_Data!$K:$AD,MATCH(Vlookup_Match!C$1,Raw_Data!$K$1:$AD$1,0),0)</f>
        <v>P4W3</v>
      </c>
      <c r="D216" t="str">
        <f>VLOOKUP($A216,Raw_Data!$K:$AD,MATCH(Vlookup_Match!D$1,Raw_Data!$K$1:$AD$1,0),0)</f>
        <v>Q2</v>
      </c>
      <c r="E216" t="str">
        <f>VLOOKUP($A216,Raw_Data!$K:$AD,MATCH(Vlookup_Match!E$1,Raw_Data!$K$1:$AD$1,0),0)</f>
        <v>WATCH</v>
      </c>
      <c r="F216" t="str">
        <f>VLOOKUP($A216,Raw_Data!$K:$AD,MATCH(Vlookup_Match!F$1,Raw_Data!$K$1:$AD$1,0),0)</f>
        <v>BQ3726</v>
      </c>
      <c r="G216" t="str">
        <f>VLOOKUP($A216,Raw_Data!$K:$AD,MATCH(Vlookup_Match!G$1,Raw_Data!$K$1:$AD$1,0),0)</f>
        <v>BQ3726</v>
      </c>
      <c r="J216" t="s">
        <v>955</v>
      </c>
    </row>
    <row r="217" spans="1:10" x14ac:dyDescent="0.35">
      <c r="A217" t="s">
        <v>957</v>
      </c>
      <c r="B217" t="str">
        <f>VLOOKUP($A217,Raw_Data!$K:$AD,MATCH(Vlookup_Match!B$1,Raw_Data!$K$1:$AD$1,0),0)</f>
        <v>P4</v>
      </c>
      <c r="C217" t="str">
        <f>VLOOKUP($A217,Raw_Data!$K:$AD,MATCH(Vlookup_Match!C$1,Raw_Data!$K$1:$AD$1,0),0)</f>
        <v>P4W2</v>
      </c>
      <c r="D217" t="str">
        <f>VLOOKUP($A217,Raw_Data!$K:$AD,MATCH(Vlookup_Match!D$1,Raw_Data!$K$1:$AD$1,0),0)</f>
        <v>Q2</v>
      </c>
      <c r="E217" t="str">
        <f>VLOOKUP($A217,Raw_Data!$K:$AD,MATCH(Vlookup_Match!E$1,Raw_Data!$K$1:$AD$1,0),0)</f>
        <v>WATCH</v>
      </c>
      <c r="F217" t="str">
        <f>VLOOKUP($A217,Raw_Data!$K:$AD,MATCH(Vlookup_Match!F$1,Raw_Data!$K$1:$AD$1,0),0)</f>
        <v>SKW6614</v>
      </c>
      <c r="G217" t="str">
        <f>VLOOKUP($A217,Raw_Data!$K:$AD,MATCH(Vlookup_Match!G$1,Raw_Data!$K$1:$AD$1,0),0)</f>
        <v>SKW6614</v>
      </c>
      <c r="J217" t="s">
        <v>957</v>
      </c>
    </row>
    <row r="218" spans="1:10" x14ac:dyDescent="0.35">
      <c r="A218" t="s">
        <v>959</v>
      </c>
      <c r="B218" t="str">
        <f>VLOOKUP($A218,Raw_Data!$K:$AD,MATCH(Vlookup_Match!B$1,Raw_Data!$K$1:$AD$1,0),0)</f>
        <v>P4</v>
      </c>
      <c r="C218" t="str">
        <f>VLOOKUP($A218,Raw_Data!$K:$AD,MATCH(Vlookup_Match!C$1,Raw_Data!$K$1:$AD$1,0),0)</f>
        <v>P4W2</v>
      </c>
      <c r="D218" t="str">
        <f>VLOOKUP($A218,Raw_Data!$K:$AD,MATCH(Vlookup_Match!D$1,Raw_Data!$K$1:$AD$1,0),0)</f>
        <v>Q2</v>
      </c>
      <c r="E218" t="str">
        <f>VLOOKUP($A218,Raw_Data!$K:$AD,MATCH(Vlookup_Match!E$1,Raw_Data!$K$1:$AD$1,0),0)</f>
        <v>WATCH</v>
      </c>
      <c r="F218" t="str">
        <f>VLOOKUP($A218,Raw_Data!$K:$AD,MATCH(Vlookup_Match!F$1,Raw_Data!$K$1:$AD$1,0),0)</f>
        <v>SKW6784</v>
      </c>
      <c r="G218" t="str">
        <f>VLOOKUP($A218,Raw_Data!$K:$AD,MATCH(Vlookup_Match!G$1,Raw_Data!$K$1:$AD$1,0),0)</f>
        <v>SKW6784</v>
      </c>
      <c r="J218" t="s">
        <v>959</v>
      </c>
    </row>
    <row r="219" spans="1:10" x14ac:dyDescent="0.35">
      <c r="A219" t="s">
        <v>960</v>
      </c>
      <c r="B219" t="str">
        <f>VLOOKUP($A219,Raw_Data!$K:$AD,MATCH(Vlookup_Match!B$1,Raw_Data!$K$1:$AD$1,0),0)</f>
        <v>P4</v>
      </c>
      <c r="C219" t="str">
        <f>VLOOKUP($A219,Raw_Data!$K:$AD,MATCH(Vlookup_Match!C$1,Raw_Data!$K$1:$AD$1,0),0)</f>
        <v>P4W2</v>
      </c>
      <c r="D219" t="str">
        <f>VLOOKUP($A219,Raw_Data!$K:$AD,MATCH(Vlookup_Match!D$1,Raw_Data!$K$1:$AD$1,0),0)</f>
        <v>Q2</v>
      </c>
      <c r="E219" t="str">
        <f>VLOOKUP($A219,Raw_Data!$K:$AD,MATCH(Vlookup_Match!E$1,Raw_Data!$K$1:$AD$1,0),0)</f>
        <v>WATCH</v>
      </c>
      <c r="F219" t="str">
        <f>VLOOKUP($A219,Raw_Data!$K:$AD,MATCH(Vlookup_Match!F$1,Raw_Data!$K$1:$AD$1,0),0)</f>
        <v>AX1722IT</v>
      </c>
      <c r="G219" t="str">
        <f>VLOOKUP($A219,Raw_Data!$K:$AD,MATCH(Vlookup_Match!G$1,Raw_Data!$K$1:$AD$1,0),0)</f>
        <v>AX1722</v>
      </c>
      <c r="J219" t="s">
        <v>960</v>
      </c>
    </row>
    <row r="220" spans="1:10" x14ac:dyDescent="0.35">
      <c r="A220" t="s">
        <v>962</v>
      </c>
      <c r="B220" t="str">
        <f>VLOOKUP($A220,Raw_Data!$K:$AD,MATCH(Vlookup_Match!B$1,Raw_Data!$K$1:$AD$1,0),0)</f>
        <v>P4</v>
      </c>
      <c r="C220" t="str">
        <f>VLOOKUP($A220,Raw_Data!$K:$AD,MATCH(Vlookup_Match!C$1,Raw_Data!$K$1:$AD$1,0),0)</f>
        <v>P4W3</v>
      </c>
      <c r="D220" t="str">
        <f>VLOOKUP($A220,Raw_Data!$K:$AD,MATCH(Vlookup_Match!D$1,Raw_Data!$K$1:$AD$1,0),0)</f>
        <v>Q2</v>
      </c>
      <c r="E220" t="str">
        <f>VLOOKUP($A220,Raw_Data!$K:$AD,MATCH(Vlookup_Match!E$1,Raw_Data!$K$1:$AD$1,0),0)</f>
        <v>WATCH</v>
      </c>
      <c r="F220" t="str">
        <f>VLOOKUP($A220,Raw_Data!$K:$AD,MATCH(Vlookup_Match!F$1,Raw_Data!$K$1:$AD$1,0),0)</f>
        <v>SKW6784</v>
      </c>
      <c r="G220" t="str">
        <f>VLOOKUP($A220,Raw_Data!$K:$AD,MATCH(Vlookup_Match!G$1,Raw_Data!$K$1:$AD$1,0),0)</f>
        <v>SKW6784</v>
      </c>
      <c r="J220" t="s">
        <v>962</v>
      </c>
    </row>
    <row r="221" spans="1:10" x14ac:dyDescent="0.35">
      <c r="A221" t="s">
        <v>963</v>
      </c>
      <c r="B221" t="str">
        <f>VLOOKUP($A221,Raw_Data!$K:$AD,MATCH(Vlookup_Match!B$1,Raw_Data!$K$1:$AD$1,0),0)</f>
        <v>P4</v>
      </c>
      <c r="C221" t="str">
        <f>VLOOKUP($A221,Raw_Data!$K:$AD,MATCH(Vlookup_Match!C$1,Raw_Data!$K$1:$AD$1,0),0)</f>
        <v>P4W3</v>
      </c>
      <c r="D221" t="str">
        <f>VLOOKUP($A221,Raw_Data!$K:$AD,MATCH(Vlookup_Match!D$1,Raw_Data!$K$1:$AD$1,0),0)</f>
        <v>Q2</v>
      </c>
      <c r="E221" t="str">
        <f>VLOOKUP($A221,Raw_Data!$K:$AD,MATCH(Vlookup_Match!E$1,Raw_Data!$K$1:$AD$1,0),0)</f>
        <v>WATCH</v>
      </c>
      <c r="F221" t="str">
        <f>VLOOKUP($A221,Raw_Data!$K:$AD,MATCH(Vlookup_Match!F$1,Raw_Data!$K$1:$AD$1,0),0)</f>
        <v>DZ4471I</v>
      </c>
      <c r="G221" t="str">
        <f>VLOOKUP($A221,Raw_Data!$K:$AD,MATCH(Vlookup_Match!G$1,Raw_Data!$K$1:$AD$1,0),0)</f>
        <v>DZ4471</v>
      </c>
      <c r="J221" t="s">
        <v>963</v>
      </c>
    </row>
    <row r="222" spans="1:10" x14ac:dyDescent="0.35">
      <c r="A222" t="s">
        <v>966</v>
      </c>
      <c r="B222" t="str">
        <f>VLOOKUP($A222,Raw_Data!$K:$AD,MATCH(Vlookup_Match!B$1,Raw_Data!$K$1:$AD$1,0),0)</f>
        <v>P4</v>
      </c>
      <c r="C222" t="str">
        <f>VLOOKUP($A222,Raw_Data!$K:$AD,MATCH(Vlookup_Match!C$1,Raw_Data!$K$1:$AD$1,0),0)</f>
        <v>P4W4</v>
      </c>
      <c r="D222" t="str">
        <f>VLOOKUP($A222,Raw_Data!$K:$AD,MATCH(Vlookup_Match!D$1,Raw_Data!$K$1:$AD$1,0),0)</f>
        <v>Q2</v>
      </c>
      <c r="E222" t="str">
        <f>VLOOKUP($A222,Raw_Data!$K:$AD,MATCH(Vlookup_Match!E$1,Raw_Data!$K$1:$AD$1,0),0)</f>
        <v>WATCH</v>
      </c>
      <c r="F222" t="str">
        <f>VLOOKUP($A222,Raw_Data!$K:$AD,MATCH(Vlookup_Match!F$1,Raw_Data!$K$1:$AD$1,0),0)</f>
        <v>SKW6784</v>
      </c>
      <c r="G222" t="str">
        <f>VLOOKUP($A222,Raw_Data!$K:$AD,MATCH(Vlookup_Match!G$1,Raw_Data!$K$1:$AD$1,0),0)</f>
        <v>SKW6784</v>
      </c>
      <c r="J222" t="s">
        <v>966</v>
      </c>
    </row>
    <row r="223" spans="1:10" x14ac:dyDescent="0.35">
      <c r="A223" t="s">
        <v>973</v>
      </c>
      <c r="B223" t="str">
        <f>VLOOKUP($A223,Raw_Data!$K:$AD,MATCH(Vlookup_Match!B$1,Raw_Data!$K$1:$AD$1,0),0)</f>
        <v>P4</v>
      </c>
      <c r="C223" t="str">
        <f>VLOOKUP($A223,Raw_Data!$K:$AD,MATCH(Vlookup_Match!C$1,Raw_Data!$K$1:$AD$1,0),0)</f>
        <v>P4W1</v>
      </c>
      <c r="D223" t="str">
        <f>VLOOKUP($A223,Raw_Data!$K:$AD,MATCH(Vlookup_Match!D$1,Raw_Data!$K$1:$AD$1,0),0)</f>
        <v>Q2</v>
      </c>
      <c r="E223" t="str">
        <f>VLOOKUP($A223,Raw_Data!$K:$AD,MATCH(Vlookup_Match!E$1,Raw_Data!$K$1:$AD$1,0),0)</f>
        <v>WATCH</v>
      </c>
      <c r="F223" t="str">
        <f>VLOOKUP($A223,Raw_Data!$K:$AD,MATCH(Vlookup_Match!F$1,Raw_Data!$K$1:$AD$1,0),0)</f>
        <v>AX2855I</v>
      </c>
      <c r="G223" t="str">
        <f>VLOOKUP($A223,Raw_Data!$K:$AD,MATCH(Vlookup_Match!G$1,Raw_Data!$K$1:$AD$1,0),0)</f>
        <v>AX2855</v>
      </c>
      <c r="J223" t="s">
        <v>973</v>
      </c>
    </row>
    <row r="224" spans="1:10" x14ac:dyDescent="0.35">
      <c r="A224" t="s">
        <v>976</v>
      </c>
      <c r="B224" t="str">
        <f>VLOOKUP($A224,Raw_Data!$K:$AD,MATCH(Vlookup_Match!B$1,Raw_Data!$K$1:$AD$1,0),0)</f>
        <v>P4</v>
      </c>
      <c r="C224" t="str">
        <f>VLOOKUP($A224,Raw_Data!$K:$AD,MATCH(Vlookup_Match!C$1,Raw_Data!$K$1:$AD$1,0),0)</f>
        <v>P4W1</v>
      </c>
      <c r="D224" t="str">
        <f>VLOOKUP($A224,Raw_Data!$K:$AD,MATCH(Vlookup_Match!D$1,Raw_Data!$K$1:$AD$1,0),0)</f>
        <v>Q2</v>
      </c>
      <c r="E224" t="str">
        <f>VLOOKUP($A224,Raw_Data!$K:$AD,MATCH(Vlookup_Match!E$1,Raw_Data!$K$1:$AD$1,0),0)</f>
        <v>WATCH</v>
      </c>
      <c r="F224" t="str">
        <f>VLOOKUP($A224,Raw_Data!$K:$AD,MATCH(Vlookup_Match!F$1,Raw_Data!$K$1:$AD$1,0),0)</f>
        <v>AX2169I</v>
      </c>
      <c r="G224" t="str">
        <f>VLOOKUP($A224,Raw_Data!$K:$AD,MATCH(Vlookup_Match!G$1,Raw_Data!$K$1:$AD$1,0),0)</f>
        <v>AX2169</v>
      </c>
      <c r="J224" t="s">
        <v>976</v>
      </c>
    </row>
    <row r="225" spans="1:10" x14ac:dyDescent="0.35">
      <c r="A225" t="s">
        <v>979</v>
      </c>
      <c r="B225" t="str">
        <f>VLOOKUP($A225,Raw_Data!$K:$AD,MATCH(Vlookup_Match!B$1,Raw_Data!$K$1:$AD$1,0),0)</f>
        <v>P4</v>
      </c>
      <c r="C225" t="str">
        <f>VLOOKUP($A225,Raw_Data!$K:$AD,MATCH(Vlookup_Match!C$1,Raw_Data!$K$1:$AD$1,0),0)</f>
        <v>P4W2</v>
      </c>
      <c r="D225" t="str">
        <f>VLOOKUP($A225,Raw_Data!$K:$AD,MATCH(Vlookup_Match!D$1,Raw_Data!$K$1:$AD$1,0),0)</f>
        <v>Q2</v>
      </c>
      <c r="E225" t="str">
        <f>VLOOKUP($A225,Raw_Data!$K:$AD,MATCH(Vlookup_Match!E$1,Raw_Data!$K$1:$AD$1,0),0)</f>
        <v>WATCH</v>
      </c>
      <c r="F225" t="str">
        <f>VLOOKUP($A225,Raw_Data!$K:$AD,MATCH(Vlookup_Match!F$1,Raw_Data!$K$1:$AD$1,0),0)</f>
        <v>SKW6733</v>
      </c>
      <c r="G225" t="str">
        <f>VLOOKUP($A225,Raw_Data!$K:$AD,MATCH(Vlookup_Match!G$1,Raw_Data!$K$1:$AD$1,0),0)</f>
        <v>SKW6733</v>
      </c>
      <c r="J225" t="s">
        <v>979</v>
      </c>
    </row>
    <row r="226" spans="1:10" x14ac:dyDescent="0.35">
      <c r="A226" t="s">
        <v>980</v>
      </c>
      <c r="B226" t="str">
        <f>VLOOKUP($A226,Raw_Data!$K:$AD,MATCH(Vlookup_Match!B$1,Raw_Data!$K$1:$AD$1,0),0)</f>
        <v>P4</v>
      </c>
      <c r="C226" t="str">
        <f>VLOOKUP($A226,Raw_Data!$K:$AD,MATCH(Vlookup_Match!C$1,Raw_Data!$K$1:$AD$1,0),0)</f>
        <v>P4W3</v>
      </c>
      <c r="D226" t="str">
        <f>VLOOKUP($A226,Raw_Data!$K:$AD,MATCH(Vlookup_Match!D$1,Raw_Data!$K$1:$AD$1,0),0)</f>
        <v>Q2</v>
      </c>
      <c r="E226" t="str">
        <f>VLOOKUP($A226,Raw_Data!$K:$AD,MATCH(Vlookup_Match!E$1,Raw_Data!$K$1:$AD$1,0),0)</f>
        <v>WATCH</v>
      </c>
      <c r="F226" t="str">
        <f>VLOOKUP($A226,Raw_Data!$K:$AD,MATCH(Vlookup_Match!F$1,Raw_Data!$K$1:$AD$1,0),0)</f>
        <v>AX2169I</v>
      </c>
      <c r="G226" t="str">
        <f>VLOOKUP($A226,Raw_Data!$K:$AD,MATCH(Vlookup_Match!G$1,Raw_Data!$K$1:$AD$1,0),0)</f>
        <v>AX2169</v>
      </c>
      <c r="J226" t="s">
        <v>980</v>
      </c>
    </row>
    <row r="227" spans="1:10" x14ac:dyDescent="0.35">
      <c r="A227" t="s">
        <v>997</v>
      </c>
      <c r="B227" t="str">
        <f>VLOOKUP($A227,Raw_Data!$K:$AD,MATCH(Vlookup_Match!B$1,Raw_Data!$K$1:$AD$1,0),0)</f>
        <v>P4</v>
      </c>
      <c r="C227" t="str">
        <f>VLOOKUP($A227,Raw_Data!$K:$AD,MATCH(Vlookup_Match!C$1,Raw_Data!$K$1:$AD$1,0),0)</f>
        <v>P4W1</v>
      </c>
      <c r="D227" t="str">
        <f>VLOOKUP($A227,Raw_Data!$K:$AD,MATCH(Vlookup_Match!D$1,Raw_Data!$K$1:$AD$1,0),0)</f>
        <v>Q2</v>
      </c>
      <c r="E227" t="str">
        <f>VLOOKUP($A227,Raw_Data!$K:$AD,MATCH(Vlookup_Match!E$1,Raw_Data!$K$1:$AD$1,0),0)</f>
        <v>WATCH</v>
      </c>
      <c r="F227" t="str">
        <f>VLOOKUP($A227,Raw_Data!$K:$AD,MATCH(Vlookup_Match!F$1,Raw_Data!$K$1:$AD$1,0),0)</f>
        <v>BQ2491I</v>
      </c>
      <c r="G227" t="str">
        <f>VLOOKUP($A227,Raw_Data!$K:$AD,MATCH(Vlookup_Match!G$1,Raw_Data!$K$1:$AD$1,0),0)</f>
        <v>BQ2491</v>
      </c>
      <c r="J227" t="s">
        <v>997</v>
      </c>
    </row>
    <row r="228" spans="1:10" x14ac:dyDescent="0.35">
      <c r="A228" t="s">
        <v>998</v>
      </c>
      <c r="B228" t="str">
        <f>VLOOKUP($A228,Raw_Data!$K:$AD,MATCH(Vlookup_Match!B$1,Raw_Data!$K$1:$AD$1,0),0)</f>
        <v>P4</v>
      </c>
      <c r="C228" t="str">
        <f>VLOOKUP($A228,Raw_Data!$K:$AD,MATCH(Vlookup_Match!C$1,Raw_Data!$K$1:$AD$1,0),0)</f>
        <v>P4W1</v>
      </c>
      <c r="D228" t="str">
        <f>VLOOKUP($A228,Raw_Data!$K:$AD,MATCH(Vlookup_Match!D$1,Raw_Data!$K$1:$AD$1,0),0)</f>
        <v>Q2</v>
      </c>
      <c r="E228" t="str">
        <f>VLOOKUP($A228,Raw_Data!$K:$AD,MATCH(Vlookup_Match!E$1,Raw_Data!$K$1:$AD$1,0),0)</f>
        <v>WATCH</v>
      </c>
      <c r="F228" t="str">
        <f>VLOOKUP($A228,Raw_Data!$K:$AD,MATCH(Vlookup_Match!F$1,Raw_Data!$K$1:$AD$1,0),0)</f>
        <v>AX2104I</v>
      </c>
      <c r="G228" t="str">
        <f>VLOOKUP($A228,Raw_Data!$K:$AD,MATCH(Vlookup_Match!G$1,Raw_Data!$K$1:$AD$1,0),0)</f>
        <v>AX2104</v>
      </c>
      <c r="J228" t="s">
        <v>998</v>
      </c>
    </row>
    <row r="229" spans="1:10" x14ac:dyDescent="0.35">
      <c r="A229" t="s">
        <v>1001</v>
      </c>
      <c r="B229" t="str">
        <f>VLOOKUP($A229,Raw_Data!$K:$AD,MATCH(Vlookup_Match!B$1,Raw_Data!$K$1:$AD$1,0),0)</f>
        <v>P4</v>
      </c>
      <c r="C229" t="str">
        <f>VLOOKUP($A229,Raw_Data!$K:$AD,MATCH(Vlookup_Match!C$1,Raw_Data!$K$1:$AD$1,0),0)</f>
        <v>P4W1</v>
      </c>
      <c r="D229" t="str">
        <f>VLOOKUP($A229,Raw_Data!$K:$AD,MATCH(Vlookup_Match!D$1,Raw_Data!$K$1:$AD$1,0),0)</f>
        <v>Q2</v>
      </c>
      <c r="E229" t="str">
        <f>VLOOKUP($A229,Raw_Data!$K:$AD,MATCH(Vlookup_Match!E$1,Raw_Data!$K$1:$AD$1,0),0)</f>
        <v>WATCH</v>
      </c>
      <c r="F229" t="str">
        <f>VLOOKUP($A229,Raw_Data!$K:$AD,MATCH(Vlookup_Match!F$1,Raw_Data!$K$1:$AD$1,0),0)</f>
        <v>AX2716I</v>
      </c>
      <c r="G229" t="str">
        <f>VLOOKUP($A229,Raw_Data!$K:$AD,MATCH(Vlookup_Match!G$1,Raw_Data!$K$1:$AD$1,0),0)</f>
        <v>AX2716</v>
      </c>
      <c r="J229" t="s">
        <v>1001</v>
      </c>
    </row>
    <row r="230" spans="1:10" x14ac:dyDescent="0.35">
      <c r="A230" t="s">
        <v>1002</v>
      </c>
      <c r="B230" t="str">
        <f>VLOOKUP($A230,Raw_Data!$K:$AD,MATCH(Vlookup_Match!B$1,Raw_Data!$K$1:$AD$1,0),0)</f>
        <v>P4</v>
      </c>
      <c r="C230" t="str">
        <f>VLOOKUP($A230,Raw_Data!$K:$AD,MATCH(Vlookup_Match!C$1,Raw_Data!$K$1:$AD$1,0),0)</f>
        <v>P4W1</v>
      </c>
      <c r="D230" t="str">
        <f>VLOOKUP($A230,Raw_Data!$K:$AD,MATCH(Vlookup_Match!D$1,Raw_Data!$K$1:$AD$1,0),0)</f>
        <v>Q2</v>
      </c>
      <c r="E230" t="str">
        <f>VLOOKUP($A230,Raw_Data!$K:$AD,MATCH(Vlookup_Match!E$1,Raw_Data!$K$1:$AD$1,0),0)</f>
        <v>WATCH</v>
      </c>
      <c r="F230" t="str">
        <f>VLOOKUP($A230,Raw_Data!$K:$AD,MATCH(Vlookup_Match!F$1,Raw_Data!$K$1:$AD$1,0),0)</f>
        <v>FS4682I</v>
      </c>
      <c r="G230" t="str">
        <f>VLOOKUP($A230,Raw_Data!$K:$AD,MATCH(Vlookup_Match!G$1,Raw_Data!$K$1:$AD$1,0),0)</f>
        <v>FS4682</v>
      </c>
      <c r="J230" t="s">
        <v>1002</v>
      </c>
    </row>
    <row r="231" spans="1:10" x14ac:dyDescent="0.35">
      <c r="A231" t="s">
        <v>1003</v>
      </c>
      <c r="B231" t="str">
        <f>VLOOKUP($A231,Raw_Data!$K:$AD,MATCH(Vlookup_Match!B$1,Raw_Data!$K$1:$AD$1,0),0)</f>
        <v>P4</v>
      </c>
      <c r="C231" t="str">
        <f>VLOOKUP($A231,Raw_Data!$K:$AD,MATCH(Vlookup_Match!C$1,Raw_Data!$K$1:$AD$1,0),0)</f>
        <v>P4W1</v>
      </c>
      <c r="D231" t="str">
        <f>VLOOKUP($A231,Raw_Data!$K:$AD,MATCH(Vlookup_Match!D$1,Raw_Data!$K$1:$AD$1,0),0)</f>
        <v>Q2</v>
      </c>
      <c r="E231" t="str">
        <f>VLOOKUP($A231,Raw_Data!$K:$AD,MATCH(Vlookup_Match!E$1,Raw_Data!$K$1:$AD$1,0),0)</f>
        <v>WATCH</v>
      </c>
      <c r="F231" t="str">
        <f>VLOOKUP($A231,Raw_Data!$K:$AD,MATCH(Vlookup_Match!F$1,Raw_Data!$K$1:$AD$1,0),0)</f>
        <v>FS4682I</v>
      </c>
      <c r="G231" t="str">
        <f>VLOOKUP($A231,Raw_Data!$K:$AD,MATCH(Vlookup_Match!G$1,Raw_Data!$K$1:$AD$1,0),0)</f>
        <v>FS4682</v>
      </c>
      <c r="J231" t="s">
        <v>1003</v>
      </c>
    </row>
    <row r="232" spans="1:10" x14ac:dyDescent="0.35">
      <c r="A232" t="s">
        <v>1004</v>
      </c>
      <c r="B232" t="str">
        <f>VLOOKUP($A232,Raw_Data!$K:$AD,MATCH(Vlookup_Match!B$1,Raw_Data!$K$1:$AD$1,0),0)</f>
        <v>P4</v>
      </c>
      <c r="C232" t="str">
        <f>VLOOKUP($A232,Raw_Data!$K:$AD,MATCH(Vlookup_Match!C$1,Raw_Data!$K$1:$AD$1,0),0)</f>
        <v>P4W1</v>
      </c>
      <c r="D232" t="str">
        <f>VLOOKUP($A232,Raw_Data!$K:$AD,MATCH(Vlookup_Match!D$1,Raw_Data!$K$1:$AD$1,0),0)</f>
        <v>Q2</v>
      </c>
      <c r="E232" t="str">
        <f>VLOOKUP($A232,Raw_Data!$K:$AD,MATCH(Vlookup_Match!E$1,Raw_Data!$K$1:$AD$1,0),0)</f>
        <v>WATCH</v>
      </c>
      <c r="F232" t="str">
        <f>VLOOKUP($A232,Raw_Data!$K:$AD,MATCH(Vlookup_Match!F$1,Raw_Data!$K$1:$AD$1,0),0)</f>
        <v>AX1732I</v>
      </c>
      <c r="G232" t="str">
        <f>VLOOKUP($A232,Raw_Data!$K:$AD,MATCH(Vlookup_Match!G$1,Raw_Data!$K$1:$AD$1,0),0)</f>
        <v>AX1732</v>
      </c>
      <c r="J232" t="s">
        <v>1004</v>
      </c>
    </row>
    <row r="233" spans="1:10" x14ac:dyDescent="0.35">
      <c r="A233" t="s">
        <v>1007</v>
      </c>
      <c r="B233" t="str">
        <f>VLOOKUP($A233,Raw_Data!$K:$AD,MATCH(Vlookup_Match!B$1,Raw_Data!$K$1:$AD$1,0),0)</f>
        <v>P4</v>
      </c>
      <c r="C233" t="str">
        <f>VLOOKUP($A233,Raw_Data!$K:$AD,MATCH(Vlookup_Match!C$1,Raw_Data!$K$1:$AD$1,0),0)</f>
        <v>P4W1</v>
      </c>
      <c r="D233" t="str">
        <f>VLOOKUP($A233,Raw_Data!$K:$AD,MATCH(Vlookup_Match!D$1,Raw_Data!$K$1:$AD$1,0),0)</f>
        <v>Q2</v>
      </c>
      <c r="E233" t="str">
        <f>VLOOKUP($A233,Raw_Data!$K:$AD,MATCH(Vlookup_Match!E$1,Raw_Data!$K$1:$AD$1,0),0)</f>
        <v>WATCH</v>
      </c>
      <c r="F233" t="str">
        <f>VLOOKUP($A233,Raw_Data!$K:$AD,MATCH(Vlookup_Match!F$1,Raw_Data!$K$1:$AD$1,0),0)</f>
        <v>AX2440I</v>
      </c>
      <c r="G233" t="str">
        <f>VLOOKUP($A233,Raw_Data!$K:$AD,MATCH(Vlookup_Match!G$1,Raw_Data!$K$1:$AD$1,0),0)</f>
        <v>AX2440</v>
      </c>
      <c r="J233" t="s">
        <v>1007</v>
      </c>
    </row>
    <row r="234" spans="1:10" x14ac:dyDescent="0.35">
      <c r="A234" t="s">
        <v>1008</v>
      </c>
      <c r="B234" t="str">
        <f>VLOOKUP($A234,Raw_Data!$K:$AD,MATCH(Vlookup_Match!B$1,Raw_Data!$K$1:$AD$1,0),0)</f>
        <v>P4</v>
      </c>
      <c r="C234" t="str">
        <f>VLOOKUP($A234,Raw_Data!$K:$AD,MATCH(Vlookup_Match!C$1,Raw_Data!$K$1:$AD$1,0),0)</f>
        <v>P4W1</v>
      </c>
      <c r="D234" t="str">
        <f>VLOOKUP($A234,Raw_Data!$K:$AD,MATCH(Vlookup_Match!D$1,Raw_Data!$K$1:$AD$1,0),0)</f>
        <v>Q2</v>
      </c>
      <c r="E234" t="str">
        <f>VLOOKUP($A234,Raw_Data!$K:$AD,MATCH(Vlookup_Match!E$1,Raw_Data!$K$1:$AD$1,0),0)</f>
        <v>WATCH</v>
      </c>
      <c r="F234" t="str">
        <f>VLOOKUP($A234,Raw_Data!$K:$AD,MATCH(Vlookup_Match!F$1,Raw_Data!$K$1:$AD$1,0),0)</f>
        <v>FS4552IE</v>
      </c>
      <c r="G234" t="str">
        <f>VLOOKUP($A234,Raw_Data!$K:$AD,MATCH(Vlookup_Match!G$1,Raw_Data!$K$1:$AD$1,0),0)</f>
        <v>FS4552</v>
      </c>
      <c r="J234" t="s">
        <v>1008</v>
      </c>
    </row>
    <row r="235" spans="1:10" x14ac:dyDescent="0.35">
      <c r="A235" t="s">
        <v>1009</v>
      </c>
      <c r="B235" t="str">
        <f>VLOOKUP($A235,Raw_Data!$K:$AD,MATCH(Vlookup_Match!B$1,Raw_Data!$K$1:$AD$1,0),0)</f>
        <v>P4</v>
      </c>
      <c r="C235" t="str">
        <f>VLOOKUP($A235,Raw_Data!$K:$AD,MATCH(Vlookup_Match!C$1,Raw_Data!$K$1:$AD$1,0),0)</f>
        <v>P4W1</v>
      </c>
      <c r="D235" t="str">
        <f>VLOOKUP($A235,Raw_Data!$K:$AD,MATCH(Vlookup_Match!D$1,Raw_Data!$K$1:$AD$1,0),0)</f>
        <v>Q2</v>
      </c>
      <c r="E235" t="str">
        <f>VLOOKUP($A235,Raw_Data!$K:$AD,MATCH(Vlookup_Match!E$1,Raw_Data!$K$1:$AD$1,0),0)</f>
        <v>WATCH</v>
      </c>
      <c r="F235" t="str">
        <f>VLOOKUP($A235,Raw_Data!$K:$AD,MATCH(Vlookup_Match!F$1,Raw_Data!$K$1:$AD$1,0),0)</f>
        <v>AX2716I</v>
      </c>
      <c r="G235" t="str">
        <f>VLOOKUP($A235,Raw_Data!$K:$AD,MATCH(Vlookup_Match!G$1,Raw_Data!$K$1:$AD$1,0),0)</f>
        <v>AX2716</v>
      </c>
      <c r="J235" t="s">
        <v>1009</v>
      </c>
    </row>
    <row r="236" spans="1:10" x14ac:dyDescent="0.35">
      <c r="A236" t="s">
        <v>1010</v>
      </c>
      <c r="B236" t="str">
        <f>VLOOKUP($A236,Raw_Data!$K:$AD,MATCH(Vlookup_Match!B$1,Raw_Data!$K$1:$AD$1,0),0)</f>
        <v>P4</v>
      </c>
      <c r="C236" t="str">
        <f>VLOOKUP($A236,Raw_Data!$K:$AD,MATCH(Vlookup_Match!C$1,Raw_Data!$K$1:$AD$1,0),0)</f>
        <v>P4W1</v>
      </c>
      <c r="D236" t="str">
        <f>VLOOKUP($A236,Raw_Data!$K:$AD,MATCH(Vlookup_Match!D$1,Raw_Data!$K$1:$AD$1,0),0)</f>
        <v>Q2</v>
      </c>
      <c r="E236" t="str">
        <f>VLOOKUP($A236,Raw_Data!$K:$AD,MATCH(Vlookup_Match!E$1,Raw_Data!$K$1:$AD$1,0),0)</f>
        <v>WATCH</v>
      </c>
      <c r="F236" t="str">
        <f>VLOOKUP($A236,Raw_Data!$K:$AD,MATCH(Vlookup_Match!F$1,Raw_Data!$K$1:$AD$1,0),0)</f>
        <v>SKW6834I</v>
      </c>
      <c r="G236" t="str">
        <f>VLOOKUP($A236,Raw_Data!$K:$AD,MATCH(Vlookup_Match!G$1,Raw_Data!$K$1:$AD$1,0),0)</f>
        <v>SKW6834</v>
      </c>
      <c r="J236" t="s">
        <v>1010</v>
      </c>
    </row>
    <row r="237" spans="1:10" x14ac:dyDescent="0.35">
      <c r="A237" t="s">
        <v>1011</v>
      </c>
      <c r="B237" t="str">
        <f>VLOOKUP($A237,Raw_Data!$K:$AD,MATCH(Vlookup_Match!B$1,Raw_Data!$K$1:$AD$1,0),0)</f>
        <v>P4</v>
      </c>
      <c r="C237" t="str">
        <f>VLOOKUP($A237,Raw_Data!$K:$AD,MATCH(Vlookup_Match!C$1,Raw_Data!$K$1:$AD$1,0),0)</f>
        <v>P4W1</v>
      </c>
      <c r="D237" t="str">
        <f>VLOOKUP($A237,Raw_Data!$K:$AD,MATCH(Vlookup_Match!D$1,Raw_Data!$K$1:$AD$1,0),0)</f>
        <v>Q2</v>
      </c>
      <c r="E237" t="str">
        <f>VLOOKUP($A237,Raw_Data!$K:$AD,MATCH(Vlookup_Match!E$1,Raw_Data!$K$1:$AD$1,0),0)</f>
        <v>WATCH</v>
      </c>
      <c r="F237" t="str">
        <f>VLOOKUP($A237,Raw_Data!$K:$AD,MATCH(Vlookup_Match!F$1,Raw_Data!$K$1:$AD$1,0),0)</f>
        <v>JR1437I</v>
      </c>
      <c r="G237" t="str">
        <f>VLOOKUP($A237,Raw_Data!$K:$AD,MATCH(Vlookup_Match!G$1,Raw_Data!$K$1:$AD$1,0),0)</f>
        <v>JR1437</v>
      </c>
      <c r="J237" t="s">
        <v>1011</v>
      </c>
    </row>
    <row r="238" spans="1:10" x14ac:dyDescent="0.35">
      <c r="A238" t="s">
        <v>1012</v>
      </c>
      <c r="B238" t="str">
        <f>VLOOKUP($A238,Raw_Data!$K:$AD,MATCH(Vlookup_Match!B$1,Raw_Data!$K$1:$AD$1,0),0)</f>
        <v>P4</v>
      </c>
      <c r="C238" t="str">
        <f>VLOOKUP($A238,Raw_Data!$K:$AD,MATCH(Vlookup_Match!C$1,Raw_Data!$K$1:$AD$1,0),0)</f>
        <v>P4W1</v>
      </c>
      <c r="D238" t="str">
        <f>VLOOKUP($A238,Raw_Data!$K:$AD,MATCH(Vlookup_Match!D$1,Raw_Data!$K$1:$AD$1,0),0)</f>
        <v>Q2</v>
      </c>
      <c r="E238" t="str">
        <f>VLOOKUP($A238,Raw_Data!$K:$AD,MATCH(Vlookup_Match!E$1,Raw_Data!$K$1:$AD$1,0),0)</f>
        <v>WATCH</v>
      </c>
      <c r="F238" t="str">
        <f>VLOOKUP($A238,Raw_Data!$K:$AD,MATCH(Vlookup_Match!F$1,Raw_Data!$K$1:$AD$1,0),0)</f>
        <v>FS4931IT</v>
      </c>
      <c r="G238" t="str">
        <f>VLOOKUP($A238,Raw_Data!$K:$AD,MATCH(Vlookup_Match!G$1,Raw_Data!$K$1:$AD$1,0),0)</f>
        <v>FS4931</v>
      </c>
      <c r="J238" t="s">
        <v>1012</v>
      </c>
    </row>
    <row r="239" spans="1:10" x14ac:dyDescent="0.35">
      <c r="A239" t="s">
        <v>1013</v>
      </c>
      <c r="B239" t="str">
        <f>VLOOKUP($A239,Raw_Data!$K:$AD,MATCH(Vlookup_Match!B$1,Raw_Data!$K$1:$AD$1,0),0)</f>
        <v>P4</v>
      </c>
      <c r="C239" t="str">
        <f>VLOOKUP($A239,Raw_Data!$K:$AD,MATCH(Vlookup_Match!C$1,Raw_Data!$K$1:$AD$1,0),0)</f>
        <v>P4W1</v>
      </c>
      <c r="D239" t="str">
        <f>VLOOKUP($A239,Raw_Data!$K:$AD,MATCH(Vlookup_Match!D$1,Raw_Data!$K$1:$AD$1,0),0)</f>
        <v>Q2</v>
      </c>
      <c r="E239" t="str">
        <f>VLOOKUP($A239,Raw_Data!$K:$AD,MATCH(Vlookup_Match!E$1,Raw_Data!$K$1:$AD$1,0),0)</f>
        <v>WATCH</v>
      </c>
      <c r="F239" t="str">
        <f>VLOOKUP($A239,Raw_Data!$K:$AD,MATCH(Vlookup_Match!F$1,Raw_Data!$K$1:$AD$1,0),0)</f>
        <v>SKW6824I</v>
      </c>
      <c r="G239" t="str">
        <f>VLOOKUP($A239,Raw_Data!$K:$AD,MATCH(Vlookup_Match!G$1,Raw_Data!$K$1:$AD$1,0),0)</f>
        <v>SKW6824</v>
      </c>
      <c r="J239" t="s">
        <v>1013</v>
      </c>
    </row>
    <row r="240" spans="1:10" x14ac:dyDescent="0.35">
      <c r="A240" t="s">
        <v>1014</v>
      </c>
      <c r="B240" t="str">
        <f>VLOOKUP($A240,Raw_Data!$K:$AD,MATCH(Vlookup_Match!B$1,Raw_Data!$K$1:$AD$1,0),0)</f>
        <v>P4</v>
      </c>
      <c r="C240" t="str">
        <f>VLOOKUP($A240,Raw_Data!$K:$AD,MATCH(Vlookup_Match!C$1,Raw_Data!$K$1:$AD$1,0),0)</f>
        <v>P4W1</v>
      </c>
      <c r="D240" t="str">
        <f>VLOOKUP($A240,Raw_Data!$K:$AD,MATCH(Vlookup_Match!D$1,Raw_Data!$K$1:$AD$1,0),0)</f>
        <v>Q2</v>
      </c>
      <c r="E240" t="str">
        <f>VLOOKUP($A240,Raw_Data!$K:$AD,MATCH(Vlookup_Match!E$1,Raw_Data!$K$1:$AD$1,0),0)</f>
        <v>WATCH</v>
      </c>
      <c r="F240" t="str">
        <f>VLOOKUP($A240,Raw_Data!$K:$AD,MATCH(Vlookup_Match!F$1,Raw_Data!$K$1:$AD$1,0),0)</f>
        <v>AX2144I</v>
      </c>
      <c r="G240" t="str">
        <f>VLOOKUP($A240,Raw_Data!$K:$AD,MATCH(Vlookup_Match!G$1,Raw_Data!$K$1:$AD$1,0),0)</f>
        <v>AX2144</v>
      </c>
      <c r="J240" t="s">
        <v>1014</v>
      </c>
    </row>
    <row r="241" spans="1:10" x14ac:dyDescent="0.35">
      <c r="A241" t="s">
        <v>1017</v>
      </c>
      <c r="B241" t="str">
        <f>VLOOKUP($A241,Raw_Data!$K:$AD,MATCH(Vlookup_Match!B$1,Raw_Data!$K$1:$AD$1,0),0)</f>
        <v>P4</v>
      </c>
      <c r="C241" t="str">
        <f>VLOOKUP($A241,Raw_Data!$K:$AD,MATCH(Vlookup_Match!C$1,Raw_Data!$K$1:$AD$1,0),0)</f>
        <v>P4W2</v>
      </c>
      <c r="D241" t="str">
        <f>VLOOKUP($A241,Raw_Data!$K:$AD,MATCH(Vlookup_Match!D$1,Raw_Data!$K$1:$AD$1,0),0)</f>
        <v>Q2</v>
      </c>
      <c r="E241" t="str">
        <f>VLOOKUP($A241,Raw_Data!$K:$AD,MATCH(Vlookup_Match!E$1,Raw_Data!$K$1:$AD$1,0),0)</f>
        <v>WATCH</v>
      </c>
      <c r="F241" t="str">
        <f>VLOOKUP($A241,Raw_Data!$K:$AD,MATCH(Vlookup_Match!F$1,Raw_Data!$K$1:$AD$1,0),0)</f>
        <v>BQ2491IT</v>
      </c>
      <c r="G241" t="str">
        <f>VLOOKUP($A241,Raw_Data!$K:$AD,MATCH(Vlookup_Match!G$1,Raw_Data!$K$1:$AD$1,0),0)</f>
        <v>BQ2491</v>
      </c>
      <c r="J241" t="s">
        <v>1017</v>
      </c>
    </row>
    <row r="242" spans="1:10" x14ac:dyDescent="0.35">
      <c r="A242" t="s">
        <v>1019</v>
      </c>
      <c r="B242" t="str">
        <f>VLOOKUP($A242,Raw_Data!$K:$AD,MATCH(Vlookup_Match!B$1,Raw_Data!$K$1:$AD$1,0),0)</f>
        <v>P4</v>
      </c>
      <c r="C242" t="str">
        <f>VLOOKUP($A242,Raw_Data!$K:$AD,MATCH(Vlookup_Match!C$1,Raw_Data!$K$1:$AD$1,0),0)</f>
        <v>P4W2</v>
      </c>
      <c r="D242" t="str">
        <f>VLOOKUP($A242,Raw_Data!$K:$AD,MATCH(Vlookup_Match!D$1,Raw_Data!$K$1:$AD$1,0),0)</f>
        <v>Q2</v>
      </c>
      <c r="E242" t="str">
        <f>VLOOKUP($A242,Raw_Data!$K:$AD,MATCH(Vlookup_Match!E$1,Raw_Data!$K$1:$AD$1,0),0)</f>
        <v>WATCH</v>
      </c>
      <c r="F242" t="str">
        <f>VLOOKUP($A242,Raw_Data!$K:$AD,MATCH(Vlookup_Match!F$1,Raw_Data!$K$1:$AD$1,0),0)</f>
        <v>FS4682</v>
      </c>
      <c r="G242" t="str">
        <f>VLOOKUP($A242,Raw_Data!$K:$AD,MATCH(Vlookup_Match!G$1,Raw_Data!$K$1:$AD$1,0),0)</f>
        <v>FS4682</v>
      </c>
      <c r="J242" t="s">
        <v>1019</v>
      </c>
    </row>
    <row r="243" spans="1:10" x14ac:dyDescent="0.35">
      <c r="A243" t="s">
        <v>1020</v>
      </c>
      <c r="B243" t="str">
        <f>VLOOKUP($A243,Raw_Data!$K:$AD,MATCH(Vlookup_Match!B$1,Raw_Data!$K$1:$AD$1,0),0)</f>
        <v>P4</v>
      </c>
      <c r="C243" t="str">
        <f>VLOOKUP($A243,Raw_Data!$K:$AD,MATCH(Vlookup_Match!C$1,Raw_Data!$K$1:$AD$1,0),0)</f>
        <v>P4W2</v>
      </c>
      <c r="D243" t="str">
        <f>VLOOKUP($A243,Raw_Data!$K:$AD,MATCH(Vlookup_Match!D$1,Raw_Data!$K$1:$AD$1,0),0)</f>
        <v>Q2</v>
      </c>
      <c r="E243" t="str">
        <f>VLOOKUP($A243,Raw_Data!$K:$AD,MATCH(Vlookup_Match!E$1,Raw_Data!$K$1:$AD$1,0),0)</f>
        <v>WATCH</v>
      </c>
      <c r="F243" t="str">
        <f>VLOOKUP($A243,Raw_Data!$K:$AD,MATCH(Vlookup_Match!F$1,Raw_Data!$K$1:$AD$1,0),0)</f>
        <v>SKW6824I</v>
      </c>
      <c r="G243" t="str">
        <f>VLOOKUP($A243,Raw_Data!$K:$AD,MATCH(Vlookup_Match!G$1,Raw_Data!$K$1:$AD$1,0),0)</f>
        <v>SKW6824</v>
      </c>
      <c r="J243" t="s">
        <v>1020</v>
      </c>
    </row>
    <row r="244" spans="1:10" x14ac:dyDescent="0.35">
      <c r="A244" t="s">
        <v>1021</v>
      </c>
      <c r="B244" t="str">
        <f>VLOOKUP($A244,Raw_Data!$K:$AD,MATCH(Vlookup_Match!B$1,Raw_Data!$K$1:$AD$1,0),0)</f>
        <v>P4</v>
      </c>
      <c r="C244" t="str">
        <f>VLOOKUP($A244,Raw_Data!$K:$AD,MATCH(Vlookup_Match!C$1,Raw_Data!$K$1:$AD$1,0),0)</f>
        <v>P4W2</v>
      </c>
      <c r="D244" t="str">
        <f>VLOOKUP($A244,Raw_Data!$K:$AD,MATCH(Vlookup_Match!D$1,Raw_Data!$K$1:$AD$1,0),0)</f>
        <v>Q2</v>
      </c>
      <c r="E244" t="str">
        <f>VLOOKUP($A244,Raw_Data!$K:$AD,MATCH(Vlookup_Match!E$1,Raw_Data!$K$1:$AD$1,0),0)</f>
        <v>WATCH</v>
      </c>
      <c r="F244" t="str">
        <f>VLOOKUP($A244,Raw_Data!$K:$AD,MATCH(Vlookup_Match!F$1,Raw_Data!$K$1:$AD$1,0),0)</f>
        <v>BQ2491IT</v>
      </c>
      <c r="G244" t="str">
        <f>VLOOKUP($A244,Raw_Data!$K:$AD,MATCH(Vlookup_Match!G$1,Raw_Data!$K$1:$AD$1,0),0)</f>
        <v>BQ2491</v>
      </c>
      <c r="J244" t="s">
        <v>1021</v>
      </c>
    </row>
    <row r="245" spans="1:10" x14ac:dyDescent="0.35">
      <c r="A245" t="s">
        <v>1022</v>
      </c>
      <c r="B245" t="str">
        <f>VLOOKUP($A245,Raw_Data!$K:$AD,MATCH(Vlookup_Match!B$1,Raw_Data!$K$1:$AD$1,0),0)</f>
        <v>P4</v>
      </c>
      <c r="C245" t="str">
        <f>VLOOKUP($A245,Raw_Data!$K:$AD,MATCH(Vlookup_Match!C$1,Raw_Data!$K$1:$AD$1,0),0)</f>
        <v>P4W2</v>
      </c>
      <c r="D245" t="str">
        <f>VLOOKUP($A245,Raw_Data!$K:$AD,MATCH(Vlookup_Match!D$1,Raw_Data!$K$1:$AD$1,0),0)</f>
        <v>Q2</v>
      </c>
      <c r="E245" t="str">
        <f>VLOOKUP($A245,Raw_Data!$K:$AD,MATCH(Vlookup_Match!E$1,Raw_Data!$K$1:$AD$1,0),0)</f>
        <v>WATCH</v>
      </c>
      <c r="F245" t="str">
        <f>VLOOKUP($A245,Raw_Data!$K:$AD,MATCH(Vlookup_Match!F$1,Raw_Data!$K$1:$AD$1,0),0)</f>
        <v>MK4588I</v>
      </c>
      <c r="G245" t="str">
        <f>VLOOKUP($A245,Raw_Data!$K:$AD,MATCH(Vlookup_Match!G$1,Raw_Data!$K$1:$AD$1,0),0)</f>
        <v>MK4588</v>
      </c>
      <c r="J245" t="s">
        <v>1022</v>
      </c>
    </row>
    <row r="246" spans="1:10" x14ac:dyDescent="0.35">
      <c r="A246" t="s">
        <v>1023</v>
      </c>
      <c r="B246" t="str">
        <f>VLOOKUP($A246,Raw_Data!$K:$AD,MATCH(Vlookup_Match!B$1,Raw_Data!$K$1:$AD$1,0),0)</f>
        <v>P4</v>
      </c>
      <c r="C246" t="str">
        <f>VLOOKUP($A246,Raw_Data!$K:$AD,MATCH(Vlookup_Match!C$1,Raw_Data!$K$1:$AD$1,0),0)</f>
        <v>P4W2</v>
      </c>
      <c r="D246" t="str">
        <f>VLOOKUP($A246,Raw_Data!$K:$AD,MATCH(Vlookup_Match!D$1,Raw_Data!$K$1:$AD$1,0),0)</f>
        <v>Q2</v>
      </c>
      <c r="E246" t="str">
        <f>VLOOKUP($A246,Raw_Data!$K:$AD,MATCH(Vlookup_Match!E$1,Raw_Data!$K$1:$AD$1,0),0)</f>
        <v>WATCH</v>
      </c>
      <c r="F246" t="str">
        <f>VLOOKUP($A246,Raw_Data!$K:$AD,MATCH(Vlookup_Match!F$1,Raw_Data!$K$1:$AD$1,0),0)</f>
        <v>BQ2493I</v>
      </c>
      <c r="G246" t="str">
        <f>VLOOKUP($A246,Raw_Data!$K:$AD,MATCH(Vlookup_Match!G$1,Raw_Data!$K$1:$AD$1,0),0)</f>
        <v>BQ2493</v>
      </c>
      <c r="J246" t="s">
        <v>1023</v>
      </c>
    </row>
    <row r="247" spans="1:10" x14ac:dyDescent="0.35">
      <c r="A247" t="s">
        <v>1024</v>
      </c>
      <c r="B247" t="str">
        <f>VLOOKUP($A247,Raw_Data!$K:$AD,MATCH(Vlookup_Match!B$1,Raw_Data!$K$1:$AD$1,0),0)</f>
        <v>P4</v>
      </c>
      <c r="C247" t="str">
        <f>VLOOKUP($A247,Raw_Data!$K:$AD,MATCH(Vlookup_Match!C$1,Raw_Data!$K$1:$AD$1,0),0)</f>
        <v>P4W2</v>
      </c>
      <c r="D247" t="str">
        <f>VLOOKUP($A247,Raw_Data!$K:$AD,MATCH(Vlookup_Match!D$1,Raw_Data!$K$1:$AD$1,0),0)</f>
        <v>Q2</v>
      </c>
      <c r="E247" t="str">
        <f>VLOOKUP($A247,Raw_Data!$K:$AD,MATCH(Vlookup_Match!E$1,Raw_Data!$K$1:$AD$1,0),0)</f>
        <v>WATCH</v>
      </c>
      <c r="F247" t="str">
        <f>VLOOKUP($A247,Raw_Data!$K:$AD,MATCH(Vlookup_Match!F$1,Raw_Data!$K$1:$AD$1,0),0)</f>
        <v>FS4552IT</v>
      </c>
      <c r="G247" t="str">
        <f>VLOOKUP($A247,Raw_Data!$K:$AD,MATCH(Vlookup_Match!G$1,Raw_Data!$K$1:$AD$1,0),0)</f>
        <v>FS4552</v>
      </c>
      <c r="J247" t="s">
        <v>1024</v>
      </c>
    </row>
    <row r="248" spans="1:10" x14ac:dyDescent="0.35">
      <c r="A248" t="s">
        <v>1026</v>
      </c>
      <c r="B248" t="str">
        <f>VLOOKUP($A248,Raw_Data!$K:$AD,MATCH(Vlookup_Match!B$1,Raw_Data!$K$1:$AD$1,0),0)</f>
        <v>P4</v>
      </c>
      <c r="C248" t="str">
        <f>VLOOKUP($A248,Raw_Data!$K:$AD,MATCH(Vlookup_Match!C$1,Raw_Data!$K$1:$AD$1,0),0)</f>
        <v>P4W2</v>
      </c>
      <c r="D248" t="str">
        <f>VLOOKUP($A248,Raw_Data!$K:$AD,MATCH(Vlookup_Match!D$1,Raw_Data!$K$1:$AD$1,0),0)</f>
        <v>Q2</v>
      </c>
      <c r="E248" t="str">
        <f>VLOOKUP($A248,Raw_Data!$K:$AD,MATCH(Vlookup_Match!E$1,Raw_Data!$K$1:$AD$1,0),0)</f>
        <v>WATCH</v>
      </c>
      <c r="F248" t="str">
        <f>VLOOKUP($A248,Raw_Data!$K:$AD,MATCH(Vlookup_Match!F$1,Raw_Data!$K$1:$AD$1,0),0)</f>
        <v>FS4682I</v>
      </c>
      <c r="G248" t="str">
        <f>VLOOKUP($A248,Raw_Data!$K:$AD,MATCH(Vlookup_Match!G$1,Raw_Data!$K$1:$AD$1,0),0)</f>
        <v>FS4682</v>
      </c>
      <c r="J248" t="s">
        <v>1026</v>
      </c>
    </row>
    <row r="249" spans="1:10" x14ac:dyDescent="0.35">
      <c r="A249" t="s">
        <v>1027</v>
      </c>
      <c r="B249" t="str">
        <f>VLOOKUP($A249,Raw_Data!$K:$AD,MATCH(Vlookup_Match!B$1,Raw_Data!$K$1:$AD$1,0),0)</f>
        <v>P4</v>
      </c>
      <c r="C249" t="str">
        <f>VLOOKUP($A249,Raw_Data!$K:$AD,MATCH(Vlookup_Match!C$1,Raw_Data!$K$1:$AD$1,0),0)</f>
        <v>P4W2</v>
      </c>
      <c r="D249" t="str">
        <f>VLOOKUP($A249,Raw_Data!$K:$AD,MATCH(Vlookup_Match!D$1,Raw_Data!$K$1:$AD$1,0),0)</f>
        <v>Q2</v>
      </c>
      <c r="E249" t="str">
        <f>VLOOKUP($A249,Raw_Data!$K:$AD,MATCH(Vlookup_Match!E$1,Raw_Data!$K$1:$AD$1,0),0)</f>
        <v>WATCH</v>
      </c>
      <c r="F249" t="str">
        <f>VLOOKUP($A249,Raw_Data!$K:$AD,MATCH(Vlookup_Match!F$1,Raw_Data!$K$1:$AD$1,0),0)</f>
        <v>MK4340I</v>
      </c>
      <c r="G249" t="str">
        <f>VLOOKUP($A249,Raw_Data!$K:$AD,MATCH(Vlookup_Match!G$1,Raw_Data!$K$1:$AD$1,0),0)</f>
        <v>MK4340</v>
      </c>
      <c r="J249" t="s">
        <v>1027</v>
      </c>
    </row>
    <row r="250" spans="1:10" x14ac:dyDescent="0.35">
      <c r="A250" t="s">
        <v>1028</v>
      </c>
      <c r="B250" t="str">
        <f>VLOOKUP($A250,Raw_Data!$K:$AD,MATCH(Vlookup_Match!B$1,Raw_Data!$K$1:$AD$1,0),0)</f>
        <v>P4</v>
      </c>
      <c r="C250" t="str">
        <f>VLOOKUP($A250,Raw_Data!$K:$AD,MATCH(Vlookup_Match!C$1,Raw_Data!$K$1:$AD$1,0),0)</f>
        <v>P4W2</v>
      </c>
      <c r="D250" t="str">
        <f>VLOOKUP($A250,Raw_Data!$K:$AD,MATCH(Vlookup_Match!D$1,Raw_Data!$K$1:$AD$1,0),0)</f>
        <v>Q2</v>
      </c>
      <c r="E250" t="str">
        <f>VLOOKUP($A250,Raw_Data!$K:$AD,MATCH(Vlookup_Match!E$1,Raw_Data!$K$1:$AD$1,0),0)</f>
        <v>WATCH</v>
      </c>
      <c r="F250" t="str">
        <f>VLOOKUP($A250,Raw_Data!$K:$AD,MATCH(Vlookup_Match!F$1,Raw_Data!$K$1:$AD$1,0),0)</f>
        <v>FS4931I</v>
      </c>
      <c r="G250" t="str">
        <f>VLOOKUP($A250,Raw_Data!$K:$AD,MATCH(Vlookup_Match!G$1,Raw_Data!$K$1:$AD$1,0),0)</f>
        <v>FS4931</v>
      </c>
      <c r="J250" t="s">
        <v>1028</v>
      </c>
    </row>
    <row r="251" spans="1:10" x14ac:dyDescent="0.35">
      <c r="A251" t="s">
        <v>1029</v>
      </c>
      <c r="B251" t="str">
        <f>VLOOKUP($A251,Raw_Data!$K:$AD,MATCH(Vlookup_Match!B$1,Raw_Data!$K$1:$AD$1,0),0)</f>
        <v>P4</v>
      </c>
      <c r="C251" t="str">
        <f>VLOOKUP($A251,Raw_Data!$K:$AD,MATCH(Vlookup_Match!C$1,Raw_Data!$K$1:$AD$1,0),0)</f>
        <v>P4W2</v>
      </c>
      <c r="D251" t="str">
        <f>VLOOKUP($A251,Raw_Data!$K:$AD,MATCH(Vlookup_Match!D$1,Raw_Data!$K$1:$AD$1,0),0)</f>
        <v>Q2</v>
      </c>
      <c r="E251" t="str">
        <f>VLOOKUP($A251,Raw_Data!$K:$AD,MATCH(Vlookup_Match!E$1,Raw_Data!$K$1:$AD$1,0),0)</f>
        <v>WATCH</v>
      </c>
      <c r="F251" t="str">
        <f>VLOOKUP($A251,Raw_Data!$K:$AD,MATCH(Vlookup_Match!F$1,Raw_Data!$K$1:$AD$1,0),0)</f>
        <v>SKW6824I</v>
      </c>
      <c r="G251" t="str">
        <f>VLOOKUP($A251,Raw_Data!$K:$AD,MATCH(Vlookup_Match!G$1,Raw_Data!$K$1:$AD$1,0),0)</f>
        <v>SKW6824</v>
      </c>
      <c r="J251" t="s">
        <v>1029</v>
      </c>
    </row>
    <row r="252" spans="1:10" x14ac:dyDescent="0.35">
      <c r="A252" t="s">
        <v>1030</v>
      </c>
      <c r="B252" t="str">
        <f>VLOOKUP($A252,Raw_Data!$K:$AD,MATCH(Vlookup_Match!B$1,Raw_Data!$K$1:$AD$1,0),0)</f>
        <v>P4</v>
      </c>
      <c r="C252" t="str">
        <f>VLOOKUP($A252,Raw_Data!$K:$AD,MATCH(Vlookup_Match!C$1,Raw_Data!$K$1:$AD$1,0),0)</f>
        <v>P4W2</v>
      </c>
      <c r="D252" t="str">
        <f>VLOOKUP($A252,Raw_Data!$K:$AD,MATCH(Vlookup_Match!D$1,Raw_Data!$K$1:$AD$1,0),0)</f>
        <v>Q2</v>
      </c>
      <c r="E252" t="str">
        <f>VLOOKUP($A252,Raw_Data!$K:$AD,MATCH(Vlookup_Match!E$1,Raw_Data!$K$1:$AD$1,0),0)</f>
        <v>WATCH</v>
      </c>
      <c r="F252" t="str">
        <f>VLOOKUP($A252,Raw_Data!$K:$AD,MATCH(Vlookup_Match!F$1,Raw_Data!$K$1:$AD$1,0),0)</f>
        <v>AX2440I</v>
      </c>
      <c r="G252" t="str">
        <f>VLOOKUP($A252,Raw_Data!$K:$AD,MATCH(Vlookup_Match!G$1,Raw_Data!$K$1:$AD$1,0),0)</f>
        <v>AX2440</v>
      </c>
      <c r="J252" t="s">
        <v>1030</v>
      </c>
    </row>
    <row r="253" spans="1:10" x14ac:dyDescent="0.35">
      <c r="A253" t="s">
        <v>1031</v>
      </c>
      <c r="B253" t="str">
        <f>VLOOKUP($A253,Raw_Data!$K:$AD,MATCH(Vlookup_Match!B$1,Raw_Data!$K$1:$AD$1,0),0)</f>
        <v>P4</v>
      </c>
      <c r="C253" t="str">
        <f>VLOOKUP($A253,Raw_Data!$K:$AD,MATCH(Vlookup_Match!C$1,Raw_Data!$K$1:$AD$1,0),0)</f>
        <v>P4W2</v>
      </c>
      <c r="D253" t="str">
        <f>VLOOKUP($A253,Raw_Data!$K:$AD,MATCH(Vlookup_Match!D$1,Raw_Data!$K$1:$AD$1,0),0)</f>
        <v>Q2</v>
      </c>
      <c r="E253" t="str">
        <f>VLOOKUP($A253,Raw_Data!$K:$AD,MATCH(Vlookup_Match!E$1,Raw_Data!$K$1:$AD$1,0),0)</f>
        <v>WATCH</v>
      </c>
      <c r="F253" t="str">
        <f>VLOOKUP($A253,Raw_Data!$K:$AD,MATCH(Vlookup_Match!F$1,Raw_Data!$K$1:$AD$1,0),0)</f>
        <v>AX1865I</v>
      </c>
      <c r="G253" t="str">
        <f>VLOOKUP($A253,Raw_Data!$K:$AD,MATCH(Vlookup_Match!G$1,Raw_Data!$K$1:$AD$1,0),0)</f>
        <v>AX1865</v>
      </c>
      <c r="J253" t="s">
        <v>1031</v>
      </c>
    </row>
    <row r="254" spans="1:10" x14ac:dyDescent="0.35">
      <c r="A254" t="s">
        <v>1034</v>
      </c>
      <c r="B254" t="str">
        <f>VLOOKUP($A254,Raw_Data!$K:$AD,MATCH(Vlookup_Match!B$1,Raw_Data!$K$1:$AD$1,0),0)</f>
        <v>P4</v>
      </c>
      <c r="C254" t="str">
        <f>VLOOKUP($A254,Raw_Data!$K:$AD,MATCH(Vlookup_Match!C$1,Raw_Data!$K$1:$AD$1,0),0)</f>
        <v>P4W2</v>
      </c>
      <c r="D254" t="str">
        <f>VLOOKUP($A254,Raw_Data!$K:$AD,MATCH(Vlookup_Match!D$1,Raw_Data!$K$1:$AD$1,0),0)</f>
        <v>Q2</v>
      </c>
      <c r="E254" t="str">
        <f>VLOOKUP($A254,Raw_Data!$K:$AD,MATCH(Vlookup_Match!E$1,Raw_Data!$K$1:$AD$1,0),0)</f>
        <v>WATCH</v>
      </c>
      <c r="F254" t="str">
        <f>VLOOKUP($A254,Raw_Data!$K:$AD,MATCH(Vlookup_Match!F$1,Raw_Data!$K$1:$AD$1,0),0)</f>
        <v>FS5906I</v>
      </c>
      <c r="G254" t="str">
        <f>VLOOKUP($A254,Raw_Data!$K:$AD,MATCH(Vlookup_Match!G$1,Raw_Data!$K$1:$AD$1,0),0)</f>
        <v>FS5906</v>
      </c>
      <c r="J254" t="s">
        <v>1034</v>
      </c>
    </row>
    <row r="255" spans="1:10" x14ac:dyDescent="0.35">
      <c r="A255" t="s">
        <v>1035</v>
      </c>
      <c r="B255" t="str">
        <f>VLOOKUP($A255,Raw_Data!$K:$AD,MATCH(Vlookup_Match!B$1,Raw_Data!$K$1:$AD$1,0),0)</f>
        <v>P4</v>
      </c>
      <c r="C255" t="str">
        <f>VLOOKUP($A255,Raw_Data!$K:$AD,MATCH(Vlookup_Match!C$1,Raw_Data!$K$1:$AD$1,0),0)</f>
        <v>P4W2</v>
      </c>
      <c r="D255" t="str">
        <f>VLOOKUP($A255,Raw_Data!$K:$AD,MATCH(Vlookup_Match!D$1,Raw_Data!$K$1:$AD$1,0),0)</f>
        <v>Q2</v>
      </c>
      <c r="E255" t="str">
        <f>VLOOKUP($A255,Raw_Data!$K:$AD,MATCH(Vlookup_Match!E$1,Raw_Data!$K$1:$AD$1,0),0)</f>
        <v>WATCH</v>
      </c>
      <c r="F255" t="str">
        <f>VLOOKUP($A255,Raw_Data!$K:$AD,MATCH(Vlookup_Match!F$1,Raw_Data!$K$1:$AD$1,0),0)</f>
        <v>BQ2491IT</v>
      </c>
      <c r="G255" t="str">
        <f>VLOOKUP($A255,Raw_Data!$K:$AD,MATCH(Vlookup_Match!G$1,Raw_Data!$K$1:$AD$1,0),0)</f>
        <v>BQ2491</v>
      </c>
      <c r="J255" t="s">
        <v>1035</v>
      </c>
    </row>
    <row r="256" spans="1:10" x14ac:dyDescent="0.35">
      <c r="A256" t="s">
        <v>1036</v>
      </c>
      <c r="B256" t="str">
        <f>VLOOKUP($A256,Raw_Data!$K:$AD,MATCH(Vlookup_Match!B$1,Raw_Data!$K$1:$AD$1,0),0)</f>
        <v>P4</v>
      </c>
      <c r="C256" t="str">
        <f>VLOOKUP($A256,Raw_Data!$K:$AD,MATCH(Vlookup_Match!C$1,Raw_Data!$K$1:$AD$1,0),0)</f>
        <v>P4W2</v>
      </c>
      <c r="D256" t="str">
        <f>VLOOKUP($A256,Raw_Data!$K:$AD,MATCH(Vlookup_Match!D$1,Raw_Data!$K$1:$AD$1,0),0)</f>
        <v>Q2</v>
      </c>
      <c r="E256" t="str">
        <f>VLOOKUP($A256,Raw_Data!$K:$AD,MATCH(Vlookup_Match!E$1,Raw_Data!$K$1:$AD$1,0),0)</f>
        <v>WATCH</v>
      </c>
      <c r="F256" t="str">
        <f>VLOOKUP($A256,Raw_Data!$K:$AD,MATCH(Vlookup_Match!F$1,Raw_Data!$K$1:$AD$1,0),0)</f>
        <v>AX5264I</v>
      </c>
      <c r="G256" t="str">
        <f>VLOOKUP($A256,Raw_Data!$K:$AD,MATCH(Vlookup_Match!G$1,Raw_Data!$K$1:$AD$1,0),0)</f>
        <v>AX5264</v>
      </c>
      <c r="J256" t="s">
        <v>1036</v>
      </c>
    </row>
    <row r="257" spans="1:10" x14ac:dyDescent="0.35">
      <c r="A257" t="s">
        <v>1037</v>
      </c>
      <c r="B257" t="str">
        <f>VLOOKUP($A257,Raw_Data!$K:$AD,MATCH(Vlookup_Match!B$1,Raw_Data!$K$1:$AD$1,0),0)</f>
        <v>P4</v>
      </c>
      <c r="C257" t="str">
        <f>VLOOKUP($A257,Raw_Data!$K:$AD,MATCH(Vlookup_Match!C$1,Raw_Data!$K$1:$AD$1,0),0)</f>
        <v>P4W2</v>
      </c>
      <c r="D257" t="str">
        <f>VLOOKUP($A257,Raw_Data!$K:$AD,MATCH(Vlookup_Match!D$1,Raw_Data!$K$1:$AD$1,0),0)</f>
        <v>Q2</v>
      </c>
      <c r="E257" t="str">
        <f>VLOOKUP($A257,Raw_Data!$K:$AD,MATCH(Vlookup_Match!E$1,Raw_Data!$K$1:$AD$1,0),0)</f>
        <v>WATCH</v>
      </c>
      <c r="F257" t="str">
        <f>VLOOKUP($A257,Raw_Data!$K:$AD,MATCH(Vlookup_Match!F$1,Raw_Data!$K$1:$AD$1,0),0)</f>
        <v>AX2189I</v>
      </c>
      <c r="G257" t="str">
        <f>VLOOKUP($A257,Raw_Data!$K:$AD,MATCH(Vlookup_Match!G$1,Raw_Data!$K$1:$AD$1,0),0)</f>
        <v>AX2189</v>
      </c>
      <c r="J257" t="s">
        <v>1037</v>
      </c>
    </row>
    <row r="258" spans="1:10" x14ac:dyDescent="0.35">
      <c r="A258" t="s">
        <v>1038</v>
      </c>
      <c r="B258" t="str">
        <f>VLOOKUP($A258,Raw_Data!$K:$AD,MATCH(Vlookup_Match!B$1,Raw_Data!$K$1:$AD$1,0),0)</f>
        <v>P4</v>
      </c>
      <c r="C258" t="str">
        <f>VLOOKUP($A258,Raw_Data!$K:$AD,MATCH(Vlookup_Match!C$1,Raw_Data!$K$1:$AD$1,0),0)</f>
        <v>P4W2</v>
      </c>
      <c r="D258" t="str">
        <f>VLOOKUP($A258,Raw_Data!$K:$AD,MATCH(Vlookup_Match!D$1,Raw_Data!$K$1:$AD$1,0),0)</f>
        <v>Q2</v>
      </c>
      <c r="E258" t="str">
        <f>VLOOKUP($A258,Raw_Data!$K:$AD,MATCH(Vlookup_Match!E$1,Raw_Data!$K$1:$AD$1,0),0)</f>
        <v>WATCH</v>
      </c>
      <c r="F258" t="str">
        <f>VLOOKUP($A258,Raw_Data!$K:$AD,MATCH(Vlookup_Match!F$1,Raw_Data!$K$1:$AD$1,0),0)</f>
        <v>FS4552IE</v>
      </c>
      <c r="G258" t="str">
        <f>VLOOKUP($A258,Raw_Data!$K:$AD,MATCH(Vlookup_Match!G$1,Raw_Data!$K$1:$AD$1,0),0)</f>
        <v>FS4552</v>
      </c>
      <c r="J258" t="s">
        <v>1038</v>
      </c>
    </row>
    <row r="259" spans="1:10" x14ac:dyDescent="0.35">
      <c r="A259" t="s">
        <v>1039</v>
      </c>
      <c r="B259" t="str">
        <f>VLOOKUP($A259,Raw_Data!$K:$AD,MATCH(Vlookup_Match!B$1,Raw_Data!$K$1:$AD$1,0),0)</f>
        <v>P4</v>
      </c>
      <c r="C259" t="str">
        <f>VLOOKUP($A259,Raw_Data!$K:$AD,MATCH(Vlookup_Match!C$1,Raw_Data!$K$1:$AD$1,0),0)</f>
        <v>P4W2</v>
      </c>
      <c r="D259" t="str">
        <f>VLOOKUP($A259,Raw_Data!$K:$AD,MATCH(Vlookup_Match!D$1,Raw_Data!$K$1:$AD$1,0),0)</f>
        <v>Q2</v>
      </c>
      <c r="E259" t="str">
        <f>VLOOKUP($A259,Raw_Data!$K:$AD,MATCH(Vlookup_Match!E$1,Raw_Data!$K$1:$AD$1,0),0)</f>
        <v>WATCH</v>
      </c>
      <c r="F259" t="str">
        <f>VLOOKUP($A259,Raw_Data!$K:$AD,MATCH(Vlookup_Match!F$1,Raw_Data!$K$1:$AD$1,0),0)</f>
        <v>AX2748I</v>
      </c>
      <c r="G259" t="str">
        <f>VLOOKUP($A259,Raw_Data!$K:$AD,MATCH(Vlookup_Match!G$1,Raw_Data!$K$1:$AD$1,0),0)</f>
        <v>AX2748</v>
      </c>
      <c r="J259" t="s">
        <v>1039</v>
      </c>
    </row>
    <row r="260" spans="1:10" x14ac:dyDescent="0.35">
      <c r="A260" t="s">
        <v>1042</v>
      </c>
      <c r="B260" t="str">
        <f>VLOOKUP($A260,Raw_Data!$K:$AD,MATCH(Vlookup_Match!B$1,Raw_Data!$K$1:$AD$1,0),0)</f>
        <v>P4</v>
      </c>
      <c r="C260" t="str">
        <f>VLOOKUP($A260,Raw_Data!$K:$AD,MATCH(Vlookup_Match!C$1,Raw_Data!$K$1:$AD$1,0),0)</f>
        <v>P4W2</v>
      </c>
      <c r="D260" t="str">
        <f>VLOOKUP($A260,Raw_Data!$K:$AD,MATCH(Vlookup_Match!D$1,Raw_Data!$K$1:$AD$1,0),0)</f>
        <v>Q2</v>
      </c>
      <c r="E260" t="str">
        <f>VLOOKUP($A260,Raw_Data!$K:$AD,MATCH(Vlookup_Match!E$1,Raw_Data!$K$1:$AD$1,0),0)</f>
        <v>WATCH</v>
      </c>
      <c r="F260" t="str">
        <f>VLOOKUP($A260,Raw_Data!$K:$AD,MATCH(Vlookup_Match!F$1,Raw_Data!$K$1:$AD$1,0),0)</f>
        <v>FS4682I</v>
      </c>
      <c r="G260" t="str">
        <f>VLOOKUP($A260,Raw_Data!$K:$AD,MATCH(Vlookup_Match!G$1,Raw_Data!$K$1:$AD$1,0),0)</f>
        <v>FS4682</v>
      </c>
      <c r="J260" t="s">
        <v>1042</v>
      </c>
    </row>
    <row r="261" spans="1:10" x14ac:dyDescent="0.35">
      <c r="A261" t="s">
        <v>1043</v>
      </c>
      <c r="B261" t="str">
        <f>VLOOKUP($A261,Raw_Data!$K:$AD,MATCH(Vlookup_Match!B$1,Raw_Data!$K$1:$AD$1,0),0)</f>
        <v>P4</v>
      </c>
      <c r="C261" t="str">
        <f>VLOOKUP($A261,Raw_Data!$K:$AD,MATCH(Vlookup_Match!C$1,Raw_Data!$K$1:$AD$1,0),0)</f>
        <v>P4W2</v>
      </c>
      <c r="D261" t="str">
        <f>VLOOKUP($A261,Raw_Data!$K:$AD,MATCH(Vlookup_Match!D$1,Raw_Data!$K$1:$AD$1,0),0)</f>
        <v>Q2</v>
      </c>
      <c r="E261" t="str">
        <f>VLOOKUP($A261,Raw_Data!$K:$AD,MATCH(Vlookup_Match!E$1,Raw_Data!$K$1:$AD$1,0),0)</f>
        <v>WATCH</v>
      </c>
      <c r="F261" t="str">
        <f>VLOOKUP($A261,Raw_Data!$K:$AD,MATCH(Vlookup_Match!F$1,Raw_Data!$K$1:$AD$1,0),0)</f>
        <v>FS5916I</v>
      </c>
      <c r="G261" t="str">
        <f>VLOOKUP($A261,Raw_Data!$K:$AD,MATCH(Vlookup_Match!G$1,Raw_Data!$K$1:$AD$1,0),0)</f>
        <v>FS5916</v>
      </c>
      <c r="J261" t="s">
        <v>1043</v>
      </c>
    </row>
    <row r="262" spans="1:10" x14ac:dyDescent="0.35">
      <c r="A262" t="s">
        <v>1044</v>
      </c>
      <c r="B262" t="str">
        <f>VLOOKUP($A262,Raw_Data!$K:$AD,MATCH(Vlookup_Match!B$1,Raw_Data!$K$1:$AD$1,0),0)</f>
        <v>P4</v>
      </c>
      <c r="C262" t="str">
        <f>VLOOKUP($A262,Raw_Data!$K:$AD,MATCH(Vlookup_Match!C$1,Raw_Data!$K$1:$AD$1,0),0)</f>
        <v>P4W2</v>
      </c>
      <c r="D262" t="str">
        <f>VLOOKUP($A262,Raw_Data!$K:$AD,MATCH(Vlookup_Match!D$1,Raw_Data!$K$1:$AD$1,0),0)</f>
        <v>Q2</v>
      </c>
      <c r="E262" t="str">
        <f>VLOOKUP($A262,Raw_Data!$K:$AD,MATCH(Vlookup_Match!E$1,Raw_Data!$K$1:$AD$1,0),0)</f>
        <v>WATCH</v>
      </c>
      <c r="F262" t="str">
        <f>VLOOKUP($A262,Raw_Data!$K:$AD,MATCH(Vlookup_Match!F$1,Raw_Data!$K$1:$AD$1,0),0)</f>
        <v>SKW3078</v>
      </c>
      <c r="G262" t="str">
        <f>VLOOKUP($A262,Raw_Data!$K:$AD,MATCH(Vlookup_Match!G$1,Raw_Data!$K$1:$AD$1,0),0)</f>
        <v>SKW3078</v>
      </c>
      <c r="J262" t="s">
        <v>1044</v>
      </c>
    </row>
    <row r="263" spans="1:10" x14ac:dyDescent="0.35">
      <c r="A263" t="s">
        <v>1046</v>
      </c>
      <c r="B263" t="str">
        <f>VLOOKUP($A263,Raw_Data!$K:$AD,MATCH(Vlookup_Match!B$1,Raw_Data!$K$1:$AD$1,0),0)</f>
        <v>P4</v>
      </c>
      <c r="C263" t="str">
        <f>VLOOKUP($A263,Raw_Data!$K:$AD,MATCH(Vlookup_Match!C$1,Raw_Data!$K$1:$AD$1,0),0)</f>
        <v>P4W3</v>
      </c>
      <c r="D263" t="str">
        <f>VLOOKUP($A263,Raw_Data!$K:$AD,MATCH(Vlookup_Match!D$1,Raw_Data!$K$1:$AD$1,0),0)</f>
        <v>Q2</v>
      </c>
      <c r="E263" t="str">
        <f>VLOOKUP($A263,Raw_Data!$K:$AD,MATCH(Vlookup_Match!E$1,Raw_Data!$K$1:$AD$1,0),0)</f>
        <v>WATCH</v>
      </c>
      <c r="F263" t="str">
        <f>VLOOKUP($A263,Raw_Data!$K:$AD,MATCH(Vlookup_Match!F$1,Raw_Data!$K$1:$AD$1,0),0)</f>
        <v>FS5852I</v>
      </c>
      <c r="G263" t="str">
        <f>VLOOKUP($A263,Raw_Data!$K:$AD,MATCH(Vlookup_Match!G$1,Raw_Data!$K$1:$AD$1,0),0)</f>
        <v>FS5852</v>
      </c>
      <c r="J263" t="s">
        <v>1046</v>
      </c>
    </row>
    <row r="264" spans="1:10" x14ac:dyDescent="0.35">
      <c r="A264" t="s">
        <v>1047</v>
      </c>
      <c r="B264" t="str">
        <f>VLOOKUP($A264,Raw_Data!$K:$AD,MATCH(Vlookup_Match!B$1,Raw_Data!$K$1:$AD$1,0),0)</f>
        <v>P4</v>
      </c>
      <c r="C264" t="str">
        <f>VLOOKUP($A264,Raw_Data!$K:$AD,MATCH(Vlookup_Match!C$1,Raw_Data!$K$1:$AD$1,0),0)</f>
        <v>P4W3</v>
      </c>
      <c r="D264" t="str">
        <f>VLOOKUP($A264,Raw_Data!$K:$AD,MATCH(Vlookup_Match!D$1,Raw_Data!$K$1:$AD$1,0),0)</f>
        <v>Q2</v>
      </c>
      <c r="E264" t="str">
        <f>VLOOKUP($A264,Raw_Data!$K:$AD,MATCH(Vlookup_Match!E$1,Raw_Data!$K$1:$AD$1,0),0)</f>
        <v>WATCH</v>
      </c>
      <c r="F264" t="str">
        <f>VLOOKUP($A264,Raw_Data!$K:$AD,MATCH(Vlookup_Match!F$1,Raw_Data!$K$1:$AD$1,0),0)</f>
        <v>AX1720I</v>
      </c>
      <c r="G264" t="str">
        <f>VLOOKUP($A264,Raw_Data!$K:$AD,MATCH(Vlookup_Match!G$1,Raw_Data!$K$1:$AD$1,0),0)</f>
        <v>AX1720</v>
      </c>
      <c r="J264" t="s">
        <v>1047</v>
      </c>
    </row>
    <row r="265" spans="1:10" x14ac:dyDescent="0.35">
      <c r="A265" t="s">
        <v>1048</v>
      </c>
      <c r="B265" t="str">
        <f>VLOOKUP($A265,Raw_Data!$K:$AD,MATCH(Vlookup_Match!B$1,Raw_Data!$K$1:$AD$1,0),0)</f>
        <v>P4</v>
      </c>
      <c r="C265" t="str">
        <f>VLOOKUP($A265,Raw_Data!$K:$AD,MATCH(Vlookup_Match!C$1,Raw_Data!$K$1:$AD$1,0),0)</f>
        <v>P4W3</v>
      </c>
      <c r="D265" t="str">
        <f>VLOOKUP($A265,Raw_Data!$K:$AD,MATCH(Vlookup_Match!D$1,Raw_Data!$K$1:$AD$1,0),0)</f>
        <v>Q2</v>
      </c>
      <c r="E265" t="str">
        <f>VLOOKUP($A265,Raw_Data!$K:$AD,MATCH(Vlookup_Match!E$1,Raw_Data!$K$1:$AD$1,0),0)</f>
        <v>WATCH</v>
      </c>
      <c r="F265" t="str">
        <f>VLOOKUP($A265,Raw_Data!$K:$AD,MATCH(Vlookup_Match!F$1,Raw_Data!$K$1:$AD$1,0),0)</f>
        <v>AX2104I</v>
      </c>
      <c r="G265" t="str">
        <f>VLOOKUP($A265,Raw_Data!$K:$AD,MATCH(Vlookup_Match!G$1,Raw_Data!$K$1:$AD$1,0),0)</f>
        <v>AX2104</v>
      </c>
      <c r="J265" t="s">
        <v>1048</v>
      </c>
    </row>
    <row r="266" spans="1:10" x14ac:dyDescent="0.35">
      <c r="A266" t="s">
        <v>1049</v>
      </c>
      <c r="B266" t="str">
        <f>VLOOKUP($A266,Raw_Data!$K:$AD,MATCH(Vlookup_Match!B$1,Raw_Data!$K$1:$AD$1,0),0)</f>
        <v>P4</v>
      </c>
      <c r="C266" t="str">
        <f>VLOOKUP($A266,Raw_Data!$K:$AD,MATCH(Vlookup_Match!C$1,Raw_Data!$K$1:$AD$1,0),0)</f>
        <v>P4W3</v>
      </c>
      <c r="D266" t="str">
        <f>VLOOKUP($A266,Raw_Data!$K:$AD,MATCH(Vlookup_Match!D$1,Raw_Data!$K$1:$AD$1,0),0)</f>
        <v>Q2</v>
      </c>
      <c r="E266" t="str">
        <f>VLOOKUP($A266,Raw_Data!$K:$AD,MATCH(Vlookup_Match!E$1,Raw_Data!$K$1:$AD$1,0),0)</f>
        <v>WATCH</v>
      </c>
      <c r="F266" t="str">
        <f>VLOOKUP($A266,Raw_Data!$K:$AD,MATCH(Vlookup_Match!F$1,Raw_Data!$K$1:$AD$1,0),0)</f>
        <v>FS4931I</v>
      </c>
      <c r="G266" t="str">
        <f>VLOOKUP($A266,Raw_Data!$K:$AD,MATCH(Vlookup_Match!G$1,Raw_Data!$K$1:$AD$1,0),0)</f>
        <v>FS4931</v>
      </c>
      <c r="J266" t="s">
        <v>1049</v>
      </c>
    </row>
    <row r="267" spans="1:10" x14ac:dyDescent="0.35">
      <c r="A267" t="s">
        <v>1050</v>
      </c>
      <c r="B267" t="str">
        <f>VLOOKUP($A267,Raw_Data!$K:$AD,MATCH(Vlookup_Match!B$1,Raw_Data!$K$1:$AD$1,0),0)</f>
        <v>P4</v>
      </c>
      <c r="C267" t="str">
        <f>VLOOKUP($A267,Raw_Data!$K:$AD,MATCH(Vlookup_Match!C$1,Raw_Data!$K$1:$AD$1,0),0)</f>
        <v>P4W3</v>
      </c>
      <c r="D267" t="str">
        <f>VLOOKUP($A267,Raw_Data!$K:$AD,MATCH(Vlookup_Match!D$1,Raw_Data!$K$1:$AD$1,0),0)</f>
        <v>Q2</v>
      </c>
      <c r="E267" t="str">
        <f>VLOOKUP($A267,Raw_Data!$K:$AD,MATCH(Vlookup_Match!E$1,Raw_Data!$K$1:$AD$1,0),0)</f>
        <v>WATCH</v>
      </c>
      <c r="F267" t="str">
        <f>VLOOKUP($A267,Raw_Data!$K:$AD,MATCH(Vlookup_Match!F$1,Raw_Data!$K$1:$AD$1,0),0)</f>
        <v>JR1356I</v>
      </c>
      <c r="G267" t="str">
        <f>VLOOKUP($A267,Raw_Data!$K:$AD,MATCH(Vlookup_Match!G$1,Raw_Data!$K$1:$AD$1,0),0)</f>
        <v>JR1356</v>
      </c>
      <c r="J267" t="s">
        <v>1050</v>
      </c>
    </row>
    <row r="268" spans="1:10" x14ac:dyDescent="0.35">
      <c r="A268" t="s">
        <v>1051</v>
      </c>
      <c r="B268" t="str">
        <f>VLOOKUP($A268,Raw_Data!$K:$AD,MATCH(Vlookup_Match!B$1,Raw_Data!$K$1:$AD$1,0),0)</f>
        <v>P4</v>
      </c>
      <c r="C268" t="str">
        <f>VLOOKUP($A268,Raw_Data!$K:$AD,MATCH(Vlookup_Match!C$1,Raw_Data!$K$1:$AD$1,0),0)</f>
        <v>P4W3</v>
      </c>
      <c r="D268" t="str">
        <f>VLOOKUP($A268,Raw_Data!$K:$AD,MATCH(Vlookup_Match!D$1,Raw_Data!$K$1:$AD$1,0),0)</f>
        <v>Q2</v>
      </c>
      <c r="E268" t="str">
        <f>VLOOKUP($A268,Raw_Data!$K:$AD,MATCH(Vlookup_Match!E$1,Raw_Data!$K$1:$AD$1,0),0)</f>
        <v>WATCH</v>
      </c>
      <c r="F268" t="str">
        <f>VLOOKUP($A268,Raw_Data!$K:$AD,MATCH(Vlookup_Match!F$1,Raw_Data!$K$1:$AD$1,0),0)</f>
        <v>AX2189I</v>
      </c>
      <c r="G268" t="str">
        <f>VLOOKUP($A268,Raw_Data!$K:$AD,MATCH(Vlookup_Match!G$1,Raw_Data!$K$1:$AD$1,0),0)</f>
        <v>AX2189</v>
      </c>
      <c r="J268" t="s">
        <v>1051</v>
      </c>
    </row>
    <row r="269" spans="1:10" x14ac:dyDescent="0.35">
      <c r="A269" t="s">
        <v>1055</v>
      </c>
      <c r="B269" t="str">
        <f>VLOOKUP($A269,Raw_Data!$K:$AD,MATCH(Vlookup_Match!B$1,Raw_Data!$K$1:$AD$1,0),0)</f>
        <v>P4</v>
      </c>
      <c r="C269" t="str">
        <f>VLOOKUP($A269,Raw_Data!$K:$AD,MATCH(Vlookup_Match!C$1,Raw_Data!$K$1:$AD$1,0),0)</f>
        <v>P4W3</v>
      </c>
      <c r="D269" t="str">
        <f>VLOOKUP($A269,Raw_Data!$K:$AD,MATCH(Vlookup_Match!D$1,Raw_Data!$K$1:$AD$1,0),0)</f>
        <v>Q2</v>
      </c>
      <c r="E269" t="str">
        <f>VLOOKUP($A269,Raw_Data!$K:$AD,MATCH(Vlookup_Match!E$1,Raw_Data!$K$1:$AD$1,0),0)</f>
        <v>WATCH</v>
      </c>
      <c r="F269" t="str">
        <f>VLOOKUP($A269,Raw_Data!$K:$AD,MATCH(Vlookup_Match!F$1,Raw_Data!$K$1:$AD$1,0),0)</f>
        <v>AX5264</v>
      </c>
      <c r="G269" t="str">
        <f>VLOOKUP($A269,Raw_Data!$K:$AD,MATCH(Vlookup_Match!G$1,Raw_Data!$K$1:$AD$1,0),0)</f>
        <v>AX5264</v>
      </c>
      <c r="J269" t="s">
        <v>1055</v>
      </c>
    </row>
    <row r="270" spans="1:10" x14ac:dyDescent="0.35">
      <c r="A270" t="s">
        <v>1056</v>
      </c>
      <c r="B270" t="str">
        <f>VLOOKUP($A270,Raw_Data!$K:$AD,MATCH(Vlookup_Match!B$1,Raw_Data!$K$1:$AD$1,0),0)</f>
        <v>P4</v>
      </c>
      <c r="C270" t="str">
        <f>VLOOKUP($A270,Raw_Data!$K:$AD,MATCH(Vlookup_Match!C$1,Raw_Data!$K$1:$AD$1,0),0)</f>
        <v>P4W3</v>
      </c>
      <c r="D270" t="str">
        <f>VLOOKUP($A270,Raw_Data!$K:$AD,MATCH(Vlookup_Match!D$1,Raw_Data!$K$1:$AD$1,0),0)</f>
        <v>Q2</v>
      </c>
      <c r="E270" t="str">
        <f>VLOOKUP($A270,Raw_Data!$K:$AD,MATCH(Vlookup_Match!E$1,Raw_Data!$K$1:$AD$1,0),0)</f>
        <v>WATCH</v>
      </c>
      <c r="F270" t="str">
        <f>VLOOKUP($A270,Raw_Data!$K:$AD,MATCH(Vlookup_Match!F$1,Raw_Data!$K$1:$AD$1,0),0)</f>
        <v>FS4682I</v>
      </c>
      <c r="G270" t="str">
        <f>VLOOKUP($A270,Raw_Data!$K:$AD,MATCH(Vlookup_Match!G$1,Raw_Data!$K$1:$AD$1,0),0)</f>
        <v>FS4682</v>
      </c>
      <c r="J270" t="s">
        <v>1056</v>
      </c>
    </row>
    <row r="271" spans="1:10" x14ac:dyDescent="0.35">
      <c r="A271" t="s">
        <v>1057</v>
      </c>
      <c r="B271" t="str">
        <f>VLOOKUP($A271,Raw_Data!$K:$AD,MATCH(Vlookup_Match!B$1,Raw_Data!$K$1:$AD$1,0),0)</f>
        <v>P4</v>
      </c>
      <c r="C271" t="str">
        <f>VLOOKUP($A271,Raw_Data!$K:$AD,MATCH(Vlookup_Match!C$1,Raw_Data!$K$1:$AD$1,0),0)</f>
        <v>P4W3</v>
      </c>
      <c r="D271" t="str">
        <f>VLOOKUP($A271,Raw_Data!$K:$AD,MATCH(Vlookup_Match!D$1,Raw_Data!$K$1:$AD$1,0),0)</f>
        <v>Q2</v>
      </c>
      <c r="E271" t="str">
        <f>VLOOKUP($A271,Raw_Data!$K:$AD,MATCH(Vlookup_Match!E$1,Raw_Data!$K$1:$AD$1,0),0)</f>
        <v>WATCH</v>
      </c>
      <c r="F271" t="str">
        <f>VLOOKUP($A271,Raw_Data!$K:$AD,MATCH(Vlookup_Match!F$1,Raw_Data!$K$1:$AD$1,0),0)</f>
        <v>SKW6006I</v>
      </c>
      <c r="G271" t="str">
        <f>VLOOKUP($A271,Raw_Data!$K:$AD,MATCH(Vlookup_Match!G$1,Raw_Data!$K$1:$AD$1,0),0)</f>
        <v>SKW6006</v>
      </c>
      <c r="J271" t="s">
        <v>1057</v>
      </c>
    </row>
    <row r="272" spans="1:10" x14ac:dyDescent="0.35">
      <c r="A272" t="s">
        <v>1058</v>
      </c>
      <c r="B272" t="str">
        <f>VLOOKUP($A272,Raw_Data!$K:$AD,MATCH(Vlookup_Match!B$1,Raw_Data!$K$1:$AD$1,0),0)</f>
        <v>P4</v>
      </c>
      <c r="C272" t="str">
        <f>VLOOKUP($A272,Raw_Data!$K:$AD,MATCH(Vlookup_Match!C$1,Raw_Data!$K$1:$AD$1,0),0)</f>
        <v>P4W3</v>
      </c>
      <c r="D272" t="str">
        <f>VLOOKUP($A272,Raw_Data!$K:$AD,MATCH(Vlookup_Match!D$1,Raw_Data!$K$1:$AD$1,0),0)</f>
        <v>Q2</v>
      </c>
      <c r="E272" t="str">
        <f>VLOOKUP($A272,Raw_Data!$K:$AD,MATCH(Vlookup_Match!E$1,Raw_Data!$K$1:$AD$1,0),0)</f>
        <v>WATCH</v>
      </c>
      <c r="F272" t="str">
        <f>VLOOKUP($A272,Raw_Data!$K:$AD,MATCH(Vlookup_Match!F$1,Raw_Data!$K$1:$AD$1,0),0)</f>
        <v>BQ2491I</v>
      </c>
      <c r="G272" t="str">
        <f>VLOOKUP($A272,Raw_Data!$K:$AD,MATCH(Vlookup_Match!G$1,Raw_Data!$K$1:$AD$1,0),0)</f>
        <v>BQ2491</v>
      </c>
      <c r="J272" t="s">
        <v>1058</v>
      </c>
    </row>
    <row r="273" spans="1:10" x14ac:dyDescent="0.35">
      <c r="A273" t="s">
        <v>1059</v>
      </c>
      <c r="B273" t="str">
        <f>VLOOKUP($A273,Raw_Data!$K:$AD,MATCH(Vlookup_Match!B$1,Raw_Data!$K$1:$AD$1,0),0)</f>
        <v>P4</v>
      </c>
      <c r="C273" t="str">
        <f>VLOOKUP($A273,Raw_Data!$K:$AD,MATCH(Vlookup_Match!C$1,Raw_Data!$K$1:$AD$1,0),0)</f>
        <v>P4W3</v>
      </c>
      <c r="D273" t="str">
        <f>VLOOKUP($A273,Raw_Data!$K:$AD,MATCH(Vlookup_Match!D$1,Raw_Data!$K$1:$AD$1,0),0)</f>
        <v>Q2</v>
      </c>
      <c r="E273" t="str">
        <f>VLOOKUP($A273,Raw_Data!$K:$AD,MATCH(Vlookup_Match!E$1,Raw_Data!$K$1:$AD$1,0),0)</f>
        <v>WATCH</v>
      </c>
      <c r="F273" t="str">
        <f>VLOOKUP($A273,Raw_Data!$K:$AD,MATCH(Vlookup_Match!F$1,Raw_Data!$K$1:$AD$1,0),0)</f>
        <v>JR1356I</v>
      </c>
      <c r="G273" t="str">
        <f>VLOOKUP($A273,Raw_Data!$K:$AD,MATCH(Vlookup_Match!G$1,Raw_Data!$K$1:$AD$1,0),0)</f>
        <v>JR1356</v>
      </c>
      <c r="J273" t="s">
        <v>1059</v>
      </c>
    </row>
    <row r="274" spans="1:10" x14ac:dyDescent="0.35">
      <c r="A274" t="s">
        <v>1060</v>
      </c>
      <c r="B274" t="str">
        <f>VLOOKUP($A274,Raw_Data!$K:$AD,MATCH(Vlookup_Match!B$1,Raw_Data!$K$1:$AD$1,0),0)</f>
        <v>P4</v>
      </c>
      <c r="C274" t="str">
        <f>VLOOKUP($A274,Raw_Data!$K:$AD,MATCH(Vlookup_Match!C$1,Raw_Data!$K$1:$AD$1,0),0)</f>
        <v>P4W3</v>
      </c>
      <c r="D274" t="str">
        <f>VLOOKUP($A274,Raw_Data!$K:$AD,MATCH(Vlookup_Match!D$1,Raw_Data!$K$1:$AD$1,0),0)</f>
        <v>Q2</v>
      </c>
      <c r="E274" t="str">
        <f>VLOOKUP($A274,Raw_Data!$K:$AD,MATCH(Vlookup_Match!E$1,Raw_Data!$K$1:$AD$1,0),0)</f>
        <v>WATCH</v>
      </c>
      <c r="F274" t="str">
        <f>VLOOKUP($A274,Raw_Data!$K:$AD,MATCH(Vlookup_Match!F$1,Raw_Data!$K$1:$AD$1,0),0)</f>
        <v>AX2144I</v>
      </c>
      <c r="G274" t="str">
        <f>VLOOKUP($A274,Raw_Data!$K:$AD,MATCH(Vlookup_Match!G$1,Raw_Data!$K$1:$AD$1,0),0)</f>
        <v>AX2144</v>
      </c>
      <c r="J274" t="s">
        <v>1060</v>
      </c>
    </row>
    <row r="275" spans="1:10" x14ac:dyDescent="0.35">
      <c r="A275" t="s">
        <v>1061</v>
      </c>
      <c r="B275" t="str">
        <f>VLOOKUP($A275,Raw_Data!$K:$AD,MATCH(Vlookup_Match!B$1,Raw_Data!$K$1:$AD$1,0),0)</f>
        <v>P4</v>
      </c>
      <c r="C275" t="str">
        <f>VLOOKUP($A275,Raw_Data!$K:$AD,MATCH(Vlookup_Match!C$1,Raw_Data!$K$1:$AD$1,0),0)</f>
        <v>P4W3</v>
      </c>
      <c r="D275" t="str">
        <f>VLOOKUP($A275,Raw_Data!$K:$AD,MATCH(Vlookup_Match!D$1,Raw_Data!$K$1:$AD$1,0),0)</f>
        <v>Q2</v>
      </c>
      <c r="E275" t="str">
        <f>VLOOKUP($A275,Raw_Data!$K:$AD,MATCH(Vlookup_Match!E$1,Raw_Data!$K$1:$AD$1,0),0)</f>
        <v>WATCH</v>
      </c>
      <c r="F275" t="str">
        <f>VLOOKUP($A275,Raw_Data!$K:$AD,MATCH(Vlookup_Match!F$1,Raw_Data!$K$1:$AD$1,0),0)</f>
        <v>SKW6006</v>
      </c>
      <c r="G275" t="str">
        <f>VLOOKUP($A275,Raw_Data!$K:$AD,MATCH(Vlookup_Match!G$1,Raw_Data!$K$1:$AD$1,0),0)</f>
        <v>SKW6006</v>
      </c>
      <c r="J275" t="s">
        <v>1061</v>
      </c>
    </row>
    <row r="276" spans="1:10" x14ac:dyDescent="0.35">
      <c r="A276" t="s">
        <v>1062</v>
      </c>
      <c r="B276" t="str">
        <f>VLOOKUP($A276,Raw_Data!$K:$AD,MATCH(Vlookup_Match!B$1,Raw_Data!$K$1:$AD$1,0),0)</f>
        <v>P4</v>
      </c>
      <c r="C276" t="str">
        <f>VLOOKUP($A276,Raw_Data!$K:$AD,MATCH(Vlookup_Match!C$1,Raw_Data!$K$1:$AD$1,0),0)</f>
        <v>P4W3</v>
      </c>
      <c r="D276" t="str">
        <f>VLOOKUP($A276,Raw_Data!$K:$AD,MATCH(Vlookup_Match!D$1,Raw_Data!$K$1:$AD$1,0),0)</f>
        <v>Q2</v>
      </c>
      <c r="E276" t="str">
        <f>VLOOKUP($A276,Raw_Data!$K:$AD,MATCH(Vlookup_Match!E$1,Raw_Data!$K$1:$AD$1,0),0)</f>
        <v>WATCH</v>
      </c>
      <c r="F276" t="str">
        <f>VLOOKUP($A276,Raw_Data!$K:$AD,MATCH(Vlookup_Match!F$1,Raw_Data!$K$1:$AD$1,0),0)</f>
        <v>FS5852IT</v>
      </c>
      <c r="G276" t="str">
        <f>VLOOKUP($A276,Raw_Data!$K:$AD,MATCH(Vlookup_Match!G$1,Raw_Data!$K$1:$AD$1,0),0)</f>
        <v>FS5852</v>
      </c>
      <c r="J276" t="s">
        <v>1062</v>
      </c>
    </row>
    <row r="277" spans="1:10" x14ac:dyDescent="0.35">
      <c r="A277" t="s">
        <v>1064</v>
      </c>
      <c r="B277" t="str">
        <f>VLOOKUP($A277,Raw_Data!$K:$AD,MATCH(Vlookup_Match!B$1,Raw_Data!$K$1:$AD$1,0),0)</f>
        <v>P4</v>
      </c>
      <c r="C277" t="str">
        <f>VLOOKUP($A277,Raw_Data!$K:$AD,MATCH(Vlookup_Match!C$1,Raw_Data!$K$1:$AD$1,0),0)</f>
        <v>P4W3</v>
      </c>
      <c r="D277" t="str">
        <f>VLOOKUP($A277,Raw_Data!$K:$AD,MATCH(Vlookup_Match!D$1,Raw_Data!$K$1:$AD$1,0),0)</f>
        <v>Q2</v>
      </c>
      <c r="E277" t="str">
        <f>VLOOKUP($A277,Raw_Data!$K:$AD,MATCH(Vlookup_Match!E$1,Raw_Data!$K$1:$AD$1,0),0)</f>
        <v>WATCH</v>
      </c>
      <c r="F277" t="str">
        <f>VLOOKUP($A277,Raw_Data!$K:$AD,MATCH(Vlookup_Match!F$1,Raw_Data!$K$1:$AD$1,0),0)</f>
        <v>MK4340IT</v>
      </c>
      <c r="G277" t="str">
        <f>VLOOKUP($A277,Raw_Data!$K:$AD,MATCH(Vlookup_Match!G$1,Raw_Data!$K$1:$AD$1,0),0)</f>
        <v>MK4340</v>
      </c>
      <c r="J277" t="s">
        <v>1064</v>
      </c>
    </row>
    <row r="278" spans="1:10" x14ac:dyDescent="0.35">
      <c r="A278" t="s">
        <v>1066</v>
      </c>
      <c r="B278" t="str">
        <f>VLOOKUP($A278,Raw_Data!$K:$AD,MATCH(Vlookup_Match!B$1,Raw_Data!$K$1:$AD$1,0),0)</f>
        <v>P4</v>
      </c>
      <c r="C278" t="str">
        <f>VLOOKUP($A278,Raw_Data!$K:$AD,MATCH(Vlookup_Match!C$1,Raw_Data!$K$1:$AD$1,0),0)</f>
        <v>P4W3</v>
      </c>
      <c r="D278" t="str">
        <f>VLOOKUP($A278,Raw_Data!$K:$AD,MATCH(Vlookup_Match!D$1,Raw_Data!$K$1:$AD$1,0),0)</f>
        <v>Q2</v>
      </c>
      <c r="E278" t="str">
        <f>VLOOKUP($A278,Raw_Data!$K:$AD,MATCH(Vlookup_Match!E$1,Raw_Data!$K$1:$AD$1,0),0)</f>
        <v>WATCH</v>
      </c>
      <c r="F278" t="str">
        <f>VLOOKUP($A278,Raw_Data!$K:$AD,MATCH(Vlookup_Match!F$1,Raw_Data!$K$1:$AD$1,0),0)</f>
        <v>SKW6006I</v>
      </c>
      <c r="G278" t="str">
        <f>VLOOKUP($A278,Raw_Data!$K:$AD,MATCH(Vlookup_Match!G$1,Raw_Data!$K$1:$AD$1,0),0)</f>
        <v>SKW6006</v>
      </c>
      <c r="J278" t="s">
        <v>1066</v>
      </c>
    </row>
    <row r="279" spans="1:10" x14ac:dyDescent="0.35">
      <c r="A279" t="s">
        <v>1067</v>
      </c>
      <c r="B279" t="str">
        <f>VLOOKUP($A279,Raw_Data!$K:$AD,MATCH(Vlookup_Match!B$1,Raw_Data!$K$1:$AD$1,0),0)</f>
        <v>P4</v>
      </c>
      <c r="C279" t="str">
        <f>VLOOKUP($A279,Raw_Data!$K:$AD,MATCH(Vlookup_Match!C$1,Raw_Data!$K$1:$AD$1,0),0)</f>
        <v>P4W3</v>
      </c>
      <c r="D279" t="str">
        <f>VLOOKUP($A279,Raw_Data!$K:$AD,MATCH(Vlookup_Match!D$1,Raw_Data!$K$1:$AD$1,0),0)</f>
        <v>Q2</v>
      </c>
      <c r="E279" t="str">
        <f>VLOOKUP($A279,Raw_Data!$K:$AD,MATCH(Vlookup_Match!E$1,Raw_Data!$K$1:$AD$1,0),0)</f>
        <v>WATCH</v>
      </c>
      <c r="F279" t="str">
        <f>VLOOKUP($A279,Raw_Data!$K:$AD,MATCH(Vlookup_Match!F$1,Raw_Data!$K$1:$AD$1,0),0)</f>
        <v>FS4552IET</v>
      </c>
      <c r="G279" t="str">
        <f>VLOOKUP($A279,Raw_Data!$K:$AD,MATCH(Vlookup_Match!G$1,Raw_Data!$K$1:$AD$1,0),0)</f>
        <v>FS4552</v>
      </c>
      <c r="J279" t="s">
        <v>1067</v>
      </c>
    </row>
    <row r="280" spans="1:10" x14ac:dyDescent="0.35">
      <c r="A280" t="s">
        <v>1068</v>
      </c>
      <c r="B280" t="str">
        <f>VLOOKUP($A280,Raw_Data!$K:$AD,MATCH(Vlookup_Match!B$1,Raw_Data!$K$1:$AD$1,0),0)</f>
        <v>P4</v>
      </c>
      <c r="C280" t="str">
        <f>VLOOKUP($A280,Raw_Data!$K:$AD,MATCH(Vlookup_Match!C$1,Raw_Data!$K$1:$AD$1,0),0)</f>
        <v>P4W3</v>
      </c>
      <c r="D280" t="str">
        <f>VLOOKUP($A280,Raw_Data!$K:$AD,MATCH(Vlookup_Match!D$1,Raw_Data!$K$1:$AD$1,0),0)</f>
        <v>Q2</v>
      </c>
      <c r="E280" t="str">
        <f>VLOOKUP($A280,Raw_Data!$K:$AD,MATCH(Vlookup_Match!E$1,Raw_Data!$K$1:$AD$1,0),0)</f>
        <v>WATCH</v>
      </c>
      <c r="F280" t="str">
        <f>VLOOKUP($A280,Raw_Data!$K:$AD,MATCH(Vlookup_Match!F$1,Raw_Data!$K$1:$AD$1,0),0)</f>
        <v>FS5851I</v>
      </c>
      <c r="G280" t="str">
        <f>VLOOKUP($A280,Raw_Data!$K:$AD,MATCH(Vlookup_Match!G$1,Raw_Data!$K$1:$AD$1,0),0)</f>
        <v>FS5851</v>
      </c>
      <c r="J280" t="s">
        <v>1068</v>
      </c>
    </row>
    <row r="281" spans="1:10" x14ac:dyDescent="0.35">
      <c r="A281" t="s">
        <v>1071</v>
      </c>
      <c r="B281" t="str">
        <f>VLOOKUP($A281,Raw_Data!$K:$AD,MATCH(Vlookup_Match!B$1,Raw_Data!$K$1:$AD$1,0),0)</f>
        <v>P4</v>
      </c>
      <c r="C281" t="str">
        <f>VLOOKUP($A281,Raw_Data!$K:$AD,MATCH(Vlookup_Match!C$1,Raw_Data!$K$1:$AD$1,0),0)</f>
        <v>P4W3</v>
      </c>
      <c r="D281" t="str">
        <f>VLOOKUP($A281,Raw_Data!$K:$AD,MATCH(Vlookup_Match!D$1,Raw_Data!$K$1:$AD$1,0),0)</f>
        <v>Q2</v>
      </c>
      <c r="E281" t="str">
        <f>VLOOKUP($A281,Raw_Data!$K:$AD,MATCH(Vlookup_Match!E$1,Raw_Data!$K$1:$AD$1,0),0)</f>
        <v>WATCH</v>
      </c>
      <c r="F281" t="str">
        <f>VLOOKUP($A281,Raw_Data!$K:$AD,MATCH(Vlookup_Match!F$1,Raw_Data!$K$1:$AD$1,0),0)</f>
        <v>AX2189I</v>
      </c>
      <c r="G281" t="str">
        <f>VLOOKUP($A281,Raw_Data!$K:$AD,MATCH(Vlookup_Match!G$1,Raw_Data!$K$1:$AD$1,0),0)</f>
        <v>AX2189</v>
      </c>
      <c r="J281" t="s">
        <v>1071</v>
      </c>
    </row>
    <row r="282" spans="1:10" x14ac:dyDescent="0.35">
      <c r="A282" t="s">
        <v>1072</v>
      </c>
      <c r="B282" t="str">
        <f>VLOOKUP($A282,Raw_Data!$K:$AD,MATCH(Vlookup_Match!B$1,Raw_Data!$K$1:$AD$1,0),0)</f>
        <v>P4</v>
      </c>
      <c r="C282" t="str">
        <f>VLOOKUP($A282,Raw_Data!$K:$AD,MATCH(Vlookup_Match!C$1,Raw_Data!$K$1:$AD$1,0),0)</f>
        <v>P4W3</v>
      </c>
      <c r="D282" t="str">
        <f>VLOOKUP($A282,Raw_Data!$K:$AD,MATCH(Vlookup_Match!D$1,Raw_Data!$K$1:$AD$1,0),0)</f>
        <v>Q2</v>
      </c>
      <c r="E282" t="str">
        <f>VLOOKUP($A282,Raw_Data!$K:$AD,MATCH(Vlookup_Match!E$1,Raw_Data!$K$1:$AD$1,0),0)</f>
        <v>WATCH</v>
      </c>
      <c r="F282" t="str">
        <f>VLOOKUP($A282,Raw_Data!$K:$AD,MATCH(Vlookup_Match!F$1,Raw_Data!$K$1:$AD$1,0),0)</f>
        <v>AX2104</v>
      </c>
      <c r="G282" t="str">
        <f>VLOOKUP($A282,Raw_Data!$K:$AD,MATCH(Vlookup_Match!G$1,Raw_Data!$K$1:$AD$1,0),0)</f>
        <v>AX2104</v>
      </c>
      <c r="J282" t="s">
        <v>1072</v>
      </c>
    </row>
    <row r="283" spans="1:10" x14ac:dyDescent="0.35">
      <c r="A283" t="s">
        <v>1073</v>
      </c>
      <c r="B283" t="str">
        <f>VLOOKUP($A283,Raw_Data!$K:$AD,MATCH(Vlookup_Match!B$1,Raw_Data!$K$1:$AD$1,0),0)</f>
        <v>P4</v>
      </c>
      <c r="C283" t="str">
        <f>VLOOKUP($A283,Raw_Data!$K:$AD,MATCH(Vlookup_Match!C$1,Raw_Data!$K$1:$AD$1,0),0)</f>
        <v>P4W3</v>
      </c>
      <c r="D283" t="str">
        <f>VLOOKUP($A283,Raw_Data!$K:$AD,MATCH(Vlookup_Match!D$1,Raw_Data!$K$1:$AD$1,0),0)</f>
        <v>Q2</v>
      </c>
      <c r="E283" t="str">
        <f>VLOOKUP($A283,Raw_Data!$K:$AD,MATCH(Vlookup_Match!E$1,Raw_Data!$K$1:$AD$1,0),0)</f>
        <v>WATCH</v>
      </c>
      <c r="F283" t="str">
        <f>VLOOKUP($A283,Raw_Data!$K:$AD,MATCH(Vlookup_Match!F$1,Raw_Data!$K$1:$AD$1,0),0)</f>
        <v>AX2413I</v>
      </c>
      <c r="G283" t="str">
        <f>VLOOKUP($A283,Raw_Data!$K:$AD,MATCH(Vlookup_Match!G$1,Raw_Data!$K$1:$AD$1,0),0)</f>
        <v>AX2413</v>
      </c>
      <c r="J283" t="s">
        <v>1073</v>
      </c>
    </row>
    <row r="284" spans="1:10" x14ac:dyDescent="0.35">
      <c r="A284" t="s">
        <v>1074</v>
      </c>
      <c r="B284" t="str">
        <f>VLOOKUP($A284,Raw_Data!$K:$AD,MATCH(Vlookup_Match!B$1,Raw_Data!$K$1:$AD$1,0),0)</f>
        <v>P4</v>
      </c>
      <c r="C284" t="str">
        <f>VLOOKUP($A284,Raw_Data!$K:$AD,MATCH(Vlookup_Match!C$1,Raw_Data!$K$1:$AD$1,0),0)</f>
        <v>P4W3</v>
      </c>
      <c r="D284" t="str">
        <f>VLOOKUP($A284,Raw_Data!$K:$AD,MATCH(Vlookup_Match!D$1,Raw_Data!$K$1:$AD$1,0),0)</f>
        <v>Q2</v>
      </c>
      <c r="E284" t="str">
        <f>VLOOKUP($A284,Raw_Data!$K:$AD,MATCH(Vlookup_Match!E$1,Raw_Data!$K$1:$AD$1,0),0)</f>
        <v>WATCH</v>
      </c>
      <c r="F284" t="str">
        <f>VLOOKUP($A284,Raw_Data!$K:$AD,MATCH(Vlookup_Match!F$1,Raw_Data!$K$1:$AD$1,0),0)</f>
        <v>AX2104I</v>
      </c>
      <c r="G284" t="str">
        <f>VLOOKUP($A284,Raw_Data!$K:$AD,MATCH(Vlookup_Match!G$1,Raw_Data!$K$1:$AD$1,0),0)</f>
        <v>AX2104</v>
      </c>
      <c r="J284" t="s">
        <v>1074</v>
      </c>
    </row>
    <row r="285" spans="1:10" x14ac:dyDescent="0.35">
      <c r="A285" t="s">
        <v>1075</v>
      </c>
      <c r="B285" t="str">
        <f>VLOOKUP($A285,Raw_Data!$K:$AD,MATCH(Vlookup_Match!B$1,Raw_Data!$K$1:$AD$1,0),0)</f>
        <v>P4</v>
      </c>
      <c r="C285" t="str">
        <f>VLOOKUP($A285,Raw_Data!$K:$AD,MATCH(Vlookup_Match!C$1,Raw_Data!$K$1:$AD$1,0),0)</f>
        <v>P4W3</v>
      </c>
      <c r="D285" t="str">
        <f>VLOOKUP($A285,Raw_Data!$K:$AD,MATCH(Vlookup_Match!D$1,Raw_Data!$K$1:$AD$1,0),0)</f>
        <v>Q2</v>
      </c>
      <c r="E285" t="str">
        <f>VLOOKUP($A285,Raw_Data!$K:$AD,MATCH(Vlookup_Match!E$1,Raw_Data!$K$1:$AD$1,0),0)</f>
        <v>WATCH</v>
      </c>
      <c r="F285" t="str">
        <f>VLOOKUP($A285,Raw_Data!$K:$AD,MATCH(Vlookup_Match!F$1,Raw_Data!$K$1:$AD$1,0),0)</f>
        <v>FS4931I</v>
      </c>
      <c r="G285" t="str">
        <f>VLOOKUP($A285,Raw_Data!$K:$AD,MATCH(Vlookup_Match!G$1,Raw_Data!$K$1:$AD$1,0),0)</f>
        <v>FS4931</v>
      </c>
      <c r="J285" t="s">
        <v>1075</v>
      </c>
    </row>
    <row r="286" spans="1:10" x14ac:dyDescent="0.35">
      <c r="A286" t="s">
        <v>1076</v>
      </c>
      <c r="B286" t="str">
        <f>VLOOKUP($A286,Raw_Data!$K:$AD,MATCH(Vlookup_Match!B$1,Raw_Data!$K$1:$AD$1,0),0)</f>
        <v>P4</v>
      </c>
      <c r="C286" t="str">
        <f>VLOOKUP($A286,Raw_Data!$K:$AD,MATCH(Vlookup_Match!C$1,Raw_Data!$K$1:$AD$1,0),0)</f>
        <v>P4W4</v>
      </c>
      <c r="D286" t="str">
        <f>VLOOKUP($A286,Raw_Data!$K:$AD,MATCH(Vlookup_Match!D$1,Raw_Data!$K$1:$AD$1,0),0)</f>
        <v>Q2</v>
      </c>
      <c r="E286" t="str">
        <f>VLOOKUP($A286,Raw_Data!$K:$AD,MATCH(Vlookup_Match!E$1,Raw_Data!$K$1:$AD$1,0),0)</f>
        <v>WATCH</v>
      </c>
      <c r="F286" t="str">
        <f>VLOOKUP($A286,Raw_Data!$K:$AD,MATCH(Vlookup_Match!F$1,Raw_Data!$K$1:$AD$1,0),0)</f>
        <v>FS5852I</v>
      </c>
      <c r="G286" t="str">
        <f>VLOOKUP($A286,Raw_Data!$K:$AD,MATCH(Vlookup_Match!G$1,Raw_Data!$K$1:$AD$1,0),0)</f>
        <v>FS5852</v>
      </c>
      <c r="J286" t="s">
        <v>1076</v>
      </c>
    </row>
    <row r="287" spans="1:10" x14ac:dyDescent="0.35">
      <c r="A287" t="s">
        <v>1026</v>
      </c>
      <c r="B287" t="str">
        <f>VLOOKUP($A287,Raw_Data!$K:$AD,MATCH(Vlookup_Match!B$1,Raw_Data!$K$1:$AD$1,0),0)</f>
        <v>P4</v>
      </c>
      <c r="C287" t="str">
        <f>VLOOKUP($A287,Raw_Data!$K:$AD,MATCH(Vlookup_Match!C$1,Raw_Data!$K$1:$AD$1,0),0)</f>
        <v>P4W2</v>
      </c>
      <c r="D287" t="str">
        <f>VLOOKUP($A287,Raw_Data!$K:$AD,MATCH(Vlookup_Match!D$1,Raw_Data!$K$1:$AD$1,0),0)</f>
        <v>Q2</v>
      </c>
      <c r="E287" t="str">
        <f>VLOOKUP($A287,Raw_Data!$K:$AD,MATCH(Vlookup_Match!E$1,Raw_Data!$K$1:$AD$1,0),0)</f>
        <v>WATCH</v>
      </c>
      <c r="F287" t="str">
        <f>VLOOKUP($A287,Raw_Data!$K:$AD,MATCH(Vlookup_Match!F$1,Raw_Data!$K$1:$AD$1,0),0)</f>
        <v>FS4682I</v>
      </c>
      <c r="G287" t="str">
        <f>VLOOKUP($A287,Raw_Data!$K:$AD,MATCH(Vlookup_Match!G$1,Raw_Data!$K$1:$AD$1,0),0)</f>
        <v>FS4682</v>
      </c>
      <c r="J287" t="s">
        <v>1026</v>
      </c>
    </row>
    <row r="288" spans="1:10" x14ac:dyDescent="0.35">
      <c r="A288" t="s">
        <v>1091</v>
      </c>
      <c r="B288" t="str">
        <f>VLOOKUP($A288,Raw_Data!$K:$AD,MATCH(Vlookup_Match!B$1,Raw_Data!$K$1:$AD$1,0),0)</f>
        <v>P4</v>
      </c>
      <c r="C288" t="str">
        <f>VLOOKUP($A288,Raw_Data!$K:$AD,MATCH(Vlookup_Match!C$1,Raw_Data!$K$1:$AD$1,0),0)</f>
        <v>P4W1</v>
      </c>
      <c r="D288" t="str">
        <f>VLOOKUP($A288,Raw_Data!$K:$AD,MATCH(Vlookup_Match!D$1,Raw_Data!$K$1:$AD$1,0),0)</f>
        <v>Q2</v>
      </c>
      <c r="E288" t="str">
        <f>VLOOKUP($A288,Raw_Data!$K:$AD,MATCH(Vlookup_Match!E$1,Raw_Data!$K$1:$AD$1,0),0)</f>
        <v>WATCH</v>
      </c>
      <c r="F288" t="str">
        <f>VLOOKUP($A288,Raw_Data!$K:$AD,MATCH(Vlookup_Match!F$1,Raw_Data!$K$1:$AD$1,0),0)</f>
        <v>FS5525I</v>
      </c>
      <c r="G288" t="str">
        <f>VLOOKUP($A288,Raw_Data!$K:$AD,MATCH(Vlookup_Match!G$1,Raw_Data!$K$1:$AD$1,0),0)</f>
        <v>FS5525</v>
      </c>
      <c r="J288" t="s">
        <v>1091</v>
      </c>
    </row>
    <row r="289" spans="1:10" x14ac:dyDescent="0.35">
      <c r="A289" t="s">
        <v>1092</v>
      </c>
      <c r="B289" t="str">
        <f>VLOOKUP($A289,Raw_Data!$K:$AD,MATCH(Vlookup_Match!B$1,Raw_Data!$K$1:$AD$1,0),0)</f>
        <v>P4</v>
      </c>
      <c r="C289" t="str">
        <f>VLOOKUP($A289,Raw_Data!$K:$AD,MATCH(Vlookup_Match!C$1,Raw_Data!$K$1:$AD$1,0),0)</f>
        <v>P4W1</v>
      </c>
      <c r="D289" t="str">
        <f>VLOOKUP($A289,Raw_Data!$K:$AD,MATCH(Vlookup_Match!D$1,Raw_Data!$K$1:$AD$1,0),0)</f>
        <v>Q2</v>
      </c>
      <c r="E289" t="str">
        <f>VLOOKUP($A289,Raw_Data!$K:$AD,MATCH(Vlookup_Match!E$1,Raw_Data!$K$1:$AD$1,0),0)</f>
        <v>WATCH</v>
      </c>
      <c r="F289" t="str">
        <f>VLOOKUP($A289,Raw_Data!$K:$AD,MATCH(Vlookup_Match!F$1,Raw_Data!$K$1:$AD$1,0),0)</f>
        <v>AX5585I</v>
      </c>
      <c r="G289" t="str">
        <f>VLOOKUP($A289,Raw_Data!$K:$AD,MATCH(Vlookup_Match!G$1,Raw_Data!$K$1:$AD$1,0),0)</f>
        <v>AX5585</v>
      </c>
      <c r="J289" t="s">
        <v>1092</v>
      </c>
    </row>
    <row r="290" spans="1:10" x14ac:dyDescent="0.35">
      <c r="A290" t="s">
        <v>1093</v>
      </c>
      <c r="B290" t="str">
        <f>VLOOKUP($A290,Raw_Data!$K:$AD,MATCH(Vlookup_Match!B$1,Raw_Data!$K$1:$AD$1,0),0)</f>
        <v>P4</v>
      </c>
      <c r="C290" t="str">
        <f>VLOOKUP($A290,Raw_Data!$K:$AD,MATCH(Vlookup_Match!C$1,Raw_Data!$K$1:$AD$1,0),0)</f>
        <v>P4W1</v>
      </c>
      <c r="D290" t="str">
        <f>VLOOKUP($A290,Raw_Data!$K:$AD,MATCH(Vlookup_Match!D$1,Raw_Data!$K$1:$AD$1,0),0)</f>
        <v>Q2</v>
      </c>
      <c r="E290" t="str">
        <f>VLOOKUP($A290,Raw_Data!$K:$AD,MATCH(Vlookup_Match!E$1,Raw_Data!$K$1:$AD$1,0),0)</f>
        <v>WATCH</v>
      </c>
      <c r="F290" t="str">
        <f>VLOOKUP($A290,Raw_Data!$K:$AD,MATCH(Vlookup_Match!F$1,Raw_Data!$K$1:$AD$1,0),0)</f>
        <v>FS5798I</v>
      </c>
      <c r="G290" t="str">
        <f>VLOOKUP($A290,Raw_Data!$K:$AD,MATCH(Vlookup_Match!G$1,Raw_Data!$K$1:$AD$1,0),0)</f>
        <v>FS5798</v>
      </c>
      <c r="J290" t="s">
        <v>1093</v>
      </c>
    </row>
    <row r="291" spans="1:10" x14ac:dyDescent="0.35">
      <c r="A291" t="s">
        <v>1094</v>
      </c>
      <c r="B291" t="str">
        <f>VLOOKUP($A291,Raw_Data!$K:$AD,MATCH(Vlookup_Match!B$1,Raw_Data!$K$1:$AD$1,0),0)</f>
        <v>P4</v>
      </c>
      <c r="C291" t="str">
        <f>VLOOKUP($A291,Raw_Data!$K:$AD,MATCH(Vlookup_Match!C$1,Raw_Data!$K$1:$AD$1,0),0)</f>
        <v>P4W1</v>
      </c>
      <c r="D291" t="str">
        <f>VLOOKUP($A291,Raw_Data!$K:$AD,MATCH(Vlookup_Match!D$1,Raw_Data!$K$1:$AD$1,0),0)</f>
        <v>Q2</v>
      </c>
      <c r="E291" t="str">
        <f>VLOOKUP($A291,Raw_Data!$K:$AD,MATCH(Vlookup_Match!E$1,Raw_Data!$K$1:$AD$1,0),0)</f>
        <v>WATCH</v>
      </c>
      <c r="F291" t="str">
        <f>VLOOKUP($A291,Raw_Data!$K:$AD,MATCH(Vlookup_Match!F$1,Raw_Data!$K$1:$AD$1,0),0)</f>
        <v>SKW6608I</v>
      </c>
      <c r="G291" t="str">
        <f>VLOOKUP($A291,Raw_Data!$K:$AD,MATCH(Vlookup_Match!G$1,Raw_Data!$K$1:$AD$1,0),0)</f>
        <v>SKW6608</v>
      </c>
      <c r="J291" t="s">
        <v>1094</v>
      </c>
    </row>
    <row r="292" spans="1:10" x14ac:dyDescent="0.35">
      <c r="A292" t="s">
        <v>1095</v>
      </c>
      <c r="B292" t="str">
        <f>VLOOKUP($A292,Raw_Data!$K:$AD,MATCH(Vlookup_Match!B$1,Raw_Data!$K$1:$AD$1,0),0)</f>
        <v>P4</v>
      </c>
      <c r="C292" t="str">
        <f>VLOOKUP($A292,Raw_Data!$K:$AD,MATCH(Vlookup_Match!C$1,Raw_Data!$K$1:$AD$1,0),0)</f>
        <v>P4W1</v>
      </c>
      <c r="D292" t="str">
        <f>VLOOKUP($A292,Raw_Data!$K:$AD,MATCH(Vlookup_Match!D$1,Raw_Data!$K$1:$AD$1,0),0)</f>
        <v>Q2</v>
      </c>
      <c r="E292" t="str">
        <f>VLOOKUP($A292,Raw_Data!$K:$AD,MATCH(Vlookup_Match!E$1,Raw_Data!$K$1:$AD$1,0),0)</f>
        <v>WATCH</v>
      </c>
      <c r="F292" t="str">
        <f>VLOOKUP($A292,Raw_Data!$K:$AD,MATCH(Vlookup_Match!F$1,Raw_Data!$K$1:$AD$1,0),0)</f>
        <v>ES5106I</v>
      </c>
      <c r="G292" t="str">
        <f>VLOOKUP($A292,Raw_Data!$K:$AD,MATCH(Vlookup_Match!G$1,Raw_Data!$K$1:$AD$1,0),0)</f>
        <v>ES5106</v>
      </c>
      <c r="J292" t="s">
        <v>1095</v>
      </c>
    </row>
    <row r="293" spans="1:10" x14ac:dyDescent="0.35">
      <c r="A293" t="s">
        <v>1096</v>
      </c>
      <c r="B293" t="str">
        <f>VLOOKUP($A293,Raw_Data!$K:$AD,MATCH(Vlookup_Match!B$1,Raw_Data!$K$1:$AD$1,0),0)</f>
        <v>P4</v>
      </c>
      <c r="C293" t="str">
        <f>VLOOKUP($A293,Raw_Data!$K:$AD,MATCH(Vlookup_Match!C$1,Raw_Data!$K$1:$AD$1,0),0)</f>
        <v>P4W1</v>
      </c>
      <c r="D293" t="str">
        <f>VLOOKUP($A293,Raw_Data!$K:$AD,MATCH(Vlookup_Match!D$1,Raw_Data!$K$1:$AD$1,0),0)</f>
        <v>Q2</v>
      </c>
      <c r="E293" t="str">
        <f>VLOOKUP($A293,Raw_Data!$K:$AD,MATCH(Vlookup_Match!E$1,Raw_Data!$K$1:$AD$1,0),0)</f>
        <v>WATCH</v>
      </c>
      <c r="F293" t="str">
        <f>VLOOKUP($A293,Raw_Data!$K:$AD,MATCH(Vlookup_Match!F$1,Raw_Data!$K$1:$AD$1,0),0)</f>
        <v>FS5972I</v>
      </c>
      <c r="G293" t="str">
        <f>VLOOKUP($A293,Raw_Data!$K:$AD,MATCH(Vlookup_Match!G$1,Raw_Data!$K$1:$AD$1,0),0)</f>
        <v>FS5972</v>
      </c>
      <c r="J293" t="s">
        <v>1096</v>
      </c>
    </row>
    <row r="294" spans="1:10" x14ac:dyDescent="0.35">
      <c r="A294" t="s">
        <v>1097</v>
      </c>
      <c r="B294" t="str">
        <f>VLOOKUP($A294,Raw_Data!$K:$AD,MATCH(Vlookup_Match!B$1,Raw_Data!$K$1:$AD$1,0),0)</f>
        <v>P4</v>
      </c>
      <c r="C294" t="str">
        <f>VLOOKUP($A294,Raw_Data!$K:$AD,MATCH(Vlookup_Match!C$1,Raw_Data!$K$1:$AD$1,0),0)</f>
        <v>P4W1</v>
      </c>
      <c r="D294" t="str">
        <f>VLOOKUP($A294,Raw_Data!$K:$AD,MATCH(Vlookup_Match!D$1,Raw_Data!$K$1:$AD$1,0),0)</f>
        <v>Q2</v>
      </c>
      <c r="E294" t="str">
        <f>VLOOKUP($A294,Raw_Data!$K:$AD,MATCH(Vlookup_Match!E$1,Raw_Data!$K$1:$AD$1,0),0)</f>
        <v>WATCH</v>
      </c>
      <c r="F294" t="str">
        <f>VLOOKUP($A294,Raw_Data!$K:$AD,MATCH(Vlookup_Match!F$1,Raw_Data!$K$1:$AD$1,0),0)</f>
        <v>AX5328I</v>
      </c>
      <c r="G294" t="str">
        <f>VLOOKUP($A294,Raw_Data!$K:$AD,MATCH(Vlookup_Match!G$1,Raw_Data!$K$1:$AD$1,0),0)</f>
        <v>AX5328</v>
      </c>
      <c r="J294" t="s">
        <v>1097</v>
      </c>
    </row>
    <row r="295" spans="1:10" x14ac:dyDescent="0.35">
      <c r="A295" t="s">
        <v>1100</v>
      </c>
      <c r="B295" t="str">
        <f>VLOOKUP($A295,Raw_Data!$K:$AD,MATCH(Vlookup_Match!B$1,Raw_Data!$K$1:$AD$1,0),0)</f>
        <v>P4</v>
      </c>
      <c r="C295" t="str">
        <f>VLOOKUP($A295,Raw_Data!$K:$AD,MATCH(Vlookup_Match!C$1,Raw_Data!$K$1:$AD$1,0),0)</f>
        <v>P4W1</v>
      </c>
      <c r="D295" t="str">
        <f>VLOOKUP($A295,Raw_Data!$K:$AD,MATCH(Vlookup_Match!D$1,Raw_Data!$K$1:$AD$1,0),0)</f>
        <v>Q2</v>
      </c>
      <c r="E295" t="str">
        <f>VLOOKUP($A295,Raw_Data!$K:$AD,MATCH(Vlookup_Match!E$1,Raw_Data!$K$1:$AD$1,0),0)</f>
        <v>WATCH</v>
      </c>
      <c r="F295" t="str">
        <f>VLOOKUP($A295,Raw_Data!$K:$AD,MATCH(Vlookup_Match!F$1,Raw_Data!$K$1:$AD$1,0),0)</f>
        <v>FS5972I</v>
      </c>
      <c r="G295" t="str">
        <f>VLOOKUP($A295,Raw_Data!$K:$AD,MATCH(Vlookup_Match!G$1,Raw_Data!$K$1:$AD$1,0),0)</f>
        <v>FS5972</v>
      </c>
      <c r="J295" t="s">
        <v>1100</v>
      </c>
    </row>
    <row r="296" spans="1:10" x14ac:dyDescent="0.35">
      <c r="A296" t="s">
        <v>1101</v>
      </c>
      <c r="B296" t="str">
        <f>VLOOKUP($A296,Raw_Data!$K:$AD,MATCH(Vlookup_Match!B$1,Raw_Data!$K$1:$AD$1,0),0)</f>
        <v>P4</v>
      </c>
      <c r="C296" t="str">
        <f>VLOOKUP($A296,Raw_Data!$K:$AD,MATCH(Vlookup_Match!C$1,Raw_Data!$K$1:$AD$1,0),0)</f>
        <v>P4W1</v>
      </c>
      <c r="D296" t="str">
        <f>VLOOKUP($A296,Raw_Data!$K:$AD,MATCH(Vlookup_Match!D$1,Raw_Data!$K$1:$AD$1,0),0)</f>
        <v>Q2</v>
      </c>
      <c r="E296" t="str">
        <f>VLOOKUP($A296,Raw_Data!$K:$AD,MATCH(Vlookup_Match!E$1,Raw_Data!$K$1:$AD$1,0),0)</f>
        <v>WATCH</v>
      </c>
      <c r="F296" t="str">
        <f>VLOOKUP($A296,Raw_Data!$K:$AD,MATCH(Vlookup_Match!F$1,Raw_Data!$K$1:$AD$1,0),0)</f>
        <v>FS4795I</v>
      </c>
      <c r="G296" t="str">
        <f>VLOOKUP($A296,Raw_Data!$K:$AD,MATCH(Vlookup_Match!G$1,Raw_Data!$K$1:$AD$1,0),0)</f>
        <v>FS4795</v>
      </c>
      <c r="J296" t="s">
        <v>1101</v>
      </c>
    </row>
    <row r="297" spans="1:10" x14ac:dyDescent="0.35">
      <c r="A297" t="s">
        <v>1102</v>
      </c>
      <c r="B297" t="str">
        <f>VLOOKUP($A297,Raw_Data!$K:$AD,MATCH(Vlookup_Match!B$1,Raw_Data!$K$1:$AD$1,0),0)</f>
        <v>P4</v>
      </c>
      <c r="C297" t="str">
        <f>VLOOKUP($A297,Raw_Data!$K:$AD,MATCH(Vlookup_Match!C$1,Raw_Data!$K$1:$AD$1,0),0)</f>
        <v>P4W1</v>
      </c>
      <c r="D297" t="str">
        <f>VLOOKUP($A297,Raw_Data!$K:$AD,MATCH(Vlookup_Match!D$1,Raw_Data!$K$1:$AD$1,0),0)</f>
        <v>Q2</v>
      </c>
      <c r="E297" t="str">
        <f>VLOOKUP($A297,Raw_Data!$K:$AD,MATCH(Vlookup_Match!E$1,Raw_Data!$K$1:$AD$1,0),0)</f>
        <v>WATCH</v>
      </c>
      <c r="F297" t="str">
        <f>VLOOKUP($A297,Raw_Data!$K:$AD,MATCH(Vlookup_Match!F$1,Raw_Data!$K$1:$AD$1,0),0)</f>
        <v>BQ2401I</v>
      </c>
      <c r="G297" t="str">
        <f>VLOOKUP($A297,Raw_Data!$K:$AD,MATCH(Vlookup_Match!G$1,Raw_Data!$K$1:$AD$1,0),0)</f>
        <v>BQ2401</v>
      </c>
      <c r="J297" t="s">
        <v>1102</v>
      </c>
    </row>
    <row r="298" spans="1:10" x14ac:dyDescent="0.35">
      <c r="A298" t="s">
        <v>1103</v>
      </c>
      <c r="B298" t="str">
        <f>VLOOKUP($A298,Raw_Data!$K:$AD,MATCH(Vlookup_Match!B$1,Raw_Data!$K$1:$AD$1,0),0)</f>
        <v>P4</v>
      </c>
      <c r="C298" t="str">
        <f>VLOOKUP($A298,Raw_Data!$K:$AD,MATCH(Vlookup_Match!C$1,Raw_Data!$K$1:$AD$1,0),0)</f>
        <v>P4W1</v>
      </c>
      <c r="D298" t="str">
        <f>VLOOKUP($A298,Raw_Data!$K:$AD,MATCH(Vlookup_Match!D$1,Raw_Data!$K$1:$AD$1,0),0)</f>
        <v>Q2</v>
      </c>
      <c r="E298" t="str">
        <f>VLOOKUP($A298,Raw_Data!$K:$AD,MATCH(Vlookup_Match!E$1,Raw_Data!$K$1:$AD$1,0),0)</f>
        <v>WATCH</v>
      </c>
      <c r="F298" t="str">
        <f>VLOOKUP($A298,Raw_Data!$K:$AD,MATCH(Vlookup_Match!F$1,Raw_Data!$K$1:$AD$1,0),0)</f>
        <v>SKW6608</v>
      </c>
      <c r="G298" t="str">
        <f>VLOOKUP($A298,Raw_Data!$K:$AD,MATCH(Vlookup_Match!G$1,Raw_Data!$K$1:$AD$1,0),0)</f>
        <v>SKW6608</v>
      </c>
      <c r="J298" t="s">
        <v>1103</v>
      </c>
    </row>
    <row r="299" spans="1:10" x14ac:dyDescent="0.35">
      <c r="A299" t="s">
        <v>1104</v>
      </c>
      <c r="B299" t="str">
        <f>VLOOKUP($A299,Raw_Data!$K:$AD,MATCH(Vlookup_Match!B$1,Raw_Data!$K$1:$AD$1,0),0)</f>
        <v>P4</v>
      </c>
      <c r="C299" t="str">
        <f>VLOOKUP($A299,Raw_Data!$K:$AD,MATCH(Vlookup_Match!C$1,Raw_Data!$K$1:$AD$1,0),0)</f>
        <v>P4W1</v>
      </c>
      <c r="D299" t="str">
        <f>VLOOKUP($A299,Raw_Data!$K:$AD,MATCH(Vlookup_Match!D$1,Raw_Data!$K$1:$AD$1,0),0)</f>
        <v>Q2</v>
      </c>
      <c r="E299" t="str">
        <f>VLOOKUP($A299,Raw_Data!$K:$AD,MATCH(Vlookup_Match!E$1,Raw_Data!$K$1:$AD$1,0),0)</f>
        <v>WATCH</v>
      </c>
      <c r="F299" t="str">
        <f>VLOOKUP($A299,Raw_Data!$K:$AD,MATCH(Vlookup_Match!F$1,Raw_Data!$K$1:$AD$1,0),0)</f>
        <v>FS5525I</v>
      </c>
      <c r="G299" t="str">
        <f>VLOOKUP($A299,Raw_Data!$K:$AD,MATCH(Vlookup_Match!G$1,Raw_Data!$K$1:$AD$1,0),0)</f>
        <v>FS5525</v>
      </c>
      <c r="J299" t="s">
        <v>1104</v>
      </c>
    </row>
    <row r="300" spans="1:10" x14ac:dyDescent="0.35">
      <c r="A300" t="s">
        <v>1105</v>
      </c>
      <c r="B300" t="str">
        <f>VLOOKUP($A300,Raw_Data!$K:$AD,MATCH(Vlookup_Match!B$1,Raw_Data!$K$1:$AD$1,0),0)</f>
        <v>P4</v>
      </c>
      <c r="C300" t="str">
        <f>VLOOKUP($A300,Raw_Data!$K:$AD,MATCH(Vlookup_Match!C$1,Raw_Data!$K$1:$AD$1,0),0)</f>
        <v>P4W1</v>
      </c>
      <c r="D300" t="str">
        <f>VLOOKUP($A300,Raw_Data!$K:$AD,MATCH(Vlookup_Match!D$1,Raw_Data!$K$1:$AD$1,0),0)</f>
        <v>Q2</v>
      </c>
      <c r="E300" t="str">
        <f>VLOOKUP($A300,Raw_Data!$K:$AD,MATCH(Vlookup_Match!E$1,Raw_Data!$K$1:$AD$1,0),0)</f>
        <v>WATCH</v>
      </c>
      <c r="F300" t="str">
        <f>VLOOKUP($A300,Raw_Data!$K:$AD,MATCH(Vlookup_Match!F$1,Raw_Data!$K$1:$AD$1,0),0)</f>
        <v>FS5798</v>
      </c>
      <c r="G300" t="str">
        <f>VLOOKUP($A300,Raw_Data!$K:$AD,MATCH(Vlookup_Match!G$1,Raw_Data!$K$1:$AD$1,0),0)</f>
        <v>FS5798</v>
      </c>
      <c r="J300" t="s">
        <v>1105</v>
      </c>
    </row>
    <row r="301" spans="1:10" x14ac:dyDescent="0.35">
      <c r="A301" t="s">
        <v>1097</v>
      </c>
      <c r="B301" t="str">
        <f>VLOOKUP($A301,Raw_Data!$K:$AD,MATCH(Vlookup_Match!B$1,Raw_Data!$K$1:$AD$1,0),0)</f>
        <v>P4</v>
      </c>
      <c r="C301" t="str">
        <f>VLOOKUP($A301,Raw_Data!$K:$AD,MATCH(Vlookup_Match!C$1,Raw_Data!$K$1:$AD$1,0),0)</f>
        <v>P4W1</v>
      </c>
      <c r="D301" t="str">
        <f>VLOOKUP($A301,Raw_Data!$K:$AD,MATCH(Vlookup_Match!D$1,Raw_Data!$K$1:$AD$1,0),0)</f>
        <v>Q2</v>
      </c>
      <c r="E301" t="str">
        <f>VLOOKUP($A301,Raw_Data!$K:$AD,MATCH(Vlookup_Match!E$1,Raw_Data!$K$1:$AD$1,0),0)</f>
        <v>WATCH</v>
      </c>
      <c r="F301" t="str">
        <f>VLOOKUP($A301,Raw_Data!$K:$AD,MATCH(Vlookup_Match!F$1,Raw_Data!$K$1:$AD$1,0),0)</f>
        <v>AX5328I</v>
      </c>
      <c r="G301" t="str">
        <f>VLOOKUP($A301,Raw_Data!$K:$AD,MATCH(Vlookup_Match!G$1,Raw_Data!$K$1:$AD$1,0),0)</f>
        <v>AX5328</v>
      </c>
      <c r="J301" t="s">
        <v>1097</v>
      </c>
    </row>
    <row r="302" spans="1:10" x14ac:dyDescent="0.35">
      <c r="A302" t="s">
        <v>1106</v>
      </c>
      <c r="B302" t="str">
        <f>VLOOKUP($A302,Raw_Data!$K:$AD,MATCH(Vlookup_Match!B$1,Raw_Data!$K$1:$AD$1,0),0)</f>
        <v>P4</v>
      </c>
      <c r="C302" t="str">
        <f>VLOOKUP($A302,Raw_Data!$K:$AD,MATCH(Vlookup_Match!C$1,Raw_Data!$K$1:$AD$1,0),0)</f>
        <v>P4W1</v>
      </c>
      <c r="D302" t="str">
        <f>VLOOKUP($A302,Raw_Data!$K:$AD,MATCH(Vlookup_Match!D$1,Raw_Data!$K$1:$AD$1,0),0)</f>
        <v>Q2</v>
      </c>
      <c r="E302" t="str">
        <f>VLOOKUP($A302,Raw_Data!$K:$AD,MATCH(Vlookup_Match!E$1,Raw_Data!$K$1:$AD$1,0),0)</f>
        <v>WATCH</v>
      </c>
      <c r="F302" t="str">
        <f>VLOOKUP($A302,Raw_Data!$K:$AD,MATCH(Vlookup_Match!F$1,Raw_Data!$K$1:$AD$1,0),0)</f>
        <v>ES5131I</v>
      </c>
      <c r="G302" t="str">
        <f>VLOOKUP($A302,Raw_Data!$K:$AD,MATCH(Vlookup_Match!G$1,Raw_Data!$K$1:$AD$1,0),0)</f>
        <v>ES5131</v>
      </c>
      <c r="J302" t="s">
        <v>1106</v>
      </c>
    </row>
    <row r="303" spans="1:10" x14ac:dyDescent="0.35">
      <c r="A303" t="s">
        <v>1107</v>
      </c>
      <c r="B303" t="str">
        <f>VLOOKUP($A303,Raw_Data!$K:$AD,MATCH(Vlookup_Match!B$1,Raw_Data!$K$1:$AD$1,0),0)</f>
        <v>P4</v>
      </c>
      <c r="C303" t="str">
        <f>VLOOKUP($A303,Raw_Data!$K:$AD,MATCH(Vlookup_Match!C$1,Raw_Data!$K$1:$AD$1,0),0)</f>
        <v>P4W1</v>
      </c>
      <c r="D303" t="str">
        <f>VLOOKUP($A303,Raw_Data!$K:$AD,MATCH(Vlookup_Match!D$1,Raw_Data!$K$1:$AD$1,0),0)</f>
        <v>Q2</v>
      </c>
      <c r="E303" t="str">
        <f>VLOOKUP($A303,Raw_Data!$K:$AD,MATCH(Vlookup_Match!E$1,Raw_Data!$K$1:$AD$1,0),0)</f>
        <v>WATCH</v>
      </c>
      <c r="F303" t="str">
        <f>VLOOKUP($A303,Raw_Data!$K:$AD,MATCH(Vlookup_Match!F$1,Raw_Data!$K$1:$AD$1,0),0)</f>
        <v>SKW6608</v>
      </c>
      <c r="G303" t="str">
        <f>VLOOKUP($A303,Raw_Data!$K:$AD,MATCH(Vlookup_Match!G$1,Raw_Data!$K$1:$AD$1,0),0)</f>
        <v>SKW6608</v>
      </c>
      <c r="J303" t="s">
        <v>1107</v>
      </c>
    </row>
    <row r="304" spans="1:10" x14ac:dyDescent="0.35">
      <c r="A304" t="s">
        <v>1108</v>
      </c>
      <c r="B304" t="str">
        <f>VLOOKUP($A304,Raw_Data!$K:$AD,MATCH(Vlookup_Match!B$1,Raw_Data!$K$1:$AD$1,0),0)</f>
        <v>P4</v>
      </c>
      <c r="C304" t="str">
        <f>VLOOKUP($A304,Raw_Data!$K:$AD,MATCH(Vlookup_Match!C$1,Raw_Data!$K$1:$AD$1,0),0)</f>
        <v>P4W1</v>
      </c>
      <c r="D304" t="str">
        <f>VLOOKUP($A304,Raw_Data!$K:$AD,MATCH(Vlookup_Match!D$1,Raw_Data!$K$1:$AD$1,0),0)</f>
        <v>Q2</v>
      </c>
      <c r="E304" t="str">
        <f>VLOOKUP($A304,Raw_Data!$K:$AD,MATCH(Vlookup_Match!E$1,Raw_Data!$K$1:$AD$1,0),0)</f>
        <v>WATCH</v>
      </c>
      <c r="F304" t="str">
        <f>VLOOKUP($A304,Raw_Data!$K:$AD,MATCH(Vlookup_Match!F$1,Raw_Data!$K$1:$AD$1,0),0)</f>
        <v>SKW6180</v>
      </c>
      <c r="G304" t="str">
        <f>VLOOKUP($A304,Raw_Data!$K:$AD,MATCH(Vlookup_Match!G$1,Raw_Data!$K$1:$AD$1,0),0)</f>
        <v>SKW6180</v>
      </c>
      <c r="J304" t="s">
        <v>1108</v>
      </c>
    </row>
    <row r="305" spans="1:10" x14ac:dyDescent="0.35">
      <c r="A305" t="s">
        <v>1109</v>
      </c>
      <c r="B305" t="str">
        <f>VLOOKUP($A305,Raw_Data!$K:$AD,MATCH(Vlookup_Match!B$1,Raw_Data!$K$1:$AD$1,0),0)</f>
        <v>P4</v>
      </c>
      <c r="C305" t="str">
        <f>VLOOKUP($A305,Raw_Data!$K:$AD,MATCH(Vlookup_Match!C$1,Raw_Data!$K$1:$AD$1,0),0)</f>
        <v>P4W1</v>
      </c>
      <c r="D305" t="str">
        <f>VLOOKUP($A305,Raw_Data!$K:$AD,MATCH(Vlookup_Match!D$1,Raw_Data!$K$1:$AD$1,0),0)</f>
        <v>Q2</v>
      </c>
      <c r="E305" t="str">
        <f>VLOOKUP($A305,Raw_Data!$K:$AD,MATCH(Vlookup_Match!E$1,Raw_Data!$K$1:$AD$1,0),0)</f>
        <v>WATCH</v>
      </c>
      <c r="F305" t="str">
        <f>VLOOKUP($A305,Raw_Data!$K:$AD,MATCH(Vlookup_Match!F$1,Raw_Data!$K$1:$AD$1,0),0)</f>
        <v>SKW6608I</v>
      </c>
      <c r="G305" t="str">
        <f>VLOOKUP($A305,Raw_Data!$K:$AD,MATCH(Vlookup_Match!G$1,Raw_Data!$K$1:$AD$1,0),0)</f>
        <v>SKW6608</v>
      </c>
      <c r="J305" t="s">
        <v>1109</v>
      </c>
    </row>
    <row r="306" spans="1:10" x14ac:dyDescent="0.35">
      <c r="A306" t="s">
        <v>1110</v>
      </c>
      <c r="B306" t="str">
        <f>VLOOKUP($A306,Raw_Data!$K:$AD,MATCH(Vlookup_Match!B$1,Raw_Data!$K$1:$AD$1,0),0)</f>
        <v>P4</v>
      </c>
      <c r="C306" t="str">
        <f>VLOOKUP($A306,Raw_Data!$K:$AD,MATCH(Vlookup_Match!C$1,Raw_Data!$K$1:$AD$1,0),0)</f>
        <v>P4W2</v>
      </c>
      <c r="D306" t="str">
        <f>VLOOKUP($A306,Raw_Data!$K:$AD,MATCH(Vlookup_Match!D$1,Raw_Data!$K$1:$AD$1,0),0)</f>
        <v>Q2</v>
      </c>
      <c r="E306" t="str">
        <f>VLOOKUP($A306,Raw_Data!$K:$AD,MATCH(Vlookup_Match!E$1,Raw_Data!$K$1:$AD$1,0),0)</f>
        <v>WATCH</v>
      </c>
      <c r="F306" t="str">
        <f>VLOOKUP($A306,Raw_Data!$K:$AD,MATCH(Vlookup_Match!F$1,Raw_Data!$K$1:$AD$1,0),0)</f>
        <v>SKW6736</v>
      </c>
      <c r="G306" t="str">
        <f>VLOOKUP($A306,Raw_Data!$K:$AD,MATCH(Vlookup_Match!G$1,Raw_Data!$K$1:$AD$1,0),0)</f>
        <v>SKW6736</v>
      </c>
      <c r="J306" t="s">
        <v>1110</v>
      </c>
    </row>
    <row r="307" spans="1:10" x14ac:dyDescent="0.35">
      <c r="A307" t="s">
        <v>1112</v>
      </c>
      <c r="B307" t="str">
        <f>VLOOKUP($A307,Raw_Data!$K:$AD,MATCH(Vlookup_Match!B$1,Raw_Data!$K$1:$AD$1,0),0)</f>
        <v>P4</v>
      </c>
      <c r="C307" t="str">
        <f>VLOOKUP($A307,Raw_Data!$K:$AD,MATCH(Vlookup_Match!C$1,Raw_Data!$K$1:$AD$1,0),0)</f>
        <v>P4W2</v>
      </c>
      <c r="D307" t="str">
        <f>VLOOKUP($A307,Raw_Data!$K:$AD,MATCH(Vlookup_Match!D$1,Raw_Data!$K$1:$AD$1,0),0)</f>
        <v>Q2</v>
      </c>
      <c r="E307" t="str">
        <f>VLOOKUP($A307,Raw_Data!$K:$AD,MATCH(Vlookup_Match!E$1,Raw_Data!$K$1:$AD$1,0),0)</f>
        <v>WATCH</v>
      </c>
      <c r="F307" t="str">
        <f>VLOOKUP($A307,Raw_Data!$K:$AD,MATCH(Vlookup_Match!F$1,Raw_Data!$K$1:$AD$1,0),0)</f>
        <v>SKW6613</v>
      </c>
      <c r="G307" t="str">
        <f>VLOOKUP($A307,Raw_Data!$K:$AD,MATCH(Vlookup_Match!G$1,Raw_Data!$K$1:$AD$1,0),0)</f>
        <v>SKW6613</v>
      </c>
      <c r="J307" t="s">
        <v>1112</v>
      </c>
    </row>
    <row r="308" spans="1:10" x14ac:dyDescent="0.35">
      <c r="A308" t="s">
        <v>1114</v>
      </c>
      <c r="B308" t="str">
        <f>VLOOKUP($A308,Raw_Data!$K:$AD,MATCH(Vlookup_Match!B$1,Raw_Data!$K$1:$AD$1,0),0)</f>
        <v>P4</v>
      </c>
      <c r="C308" t="str">
        <f>VLOOKUP($A308,Raw_Data!$K:$AD,MATCH(Vlookup_Match!C$1,Raw_Data!$K$1:$AD$1,0),0)</f>
        <v>P4W2</v>
      </c>
      <c r="D308" t="str">
        <f>VLOOKUP($A308,Raw_Data!$K:$AD,MATCH(Vlookup_Match!D$1,Raw_Data!$K$1:$AD$1,0),0)</f>
        <v>Q2</v>
      </c>
      <c r="E308" t="str">
        <f>VLOOKUP($A308,Raw_Data!$K:$AD,MATCH(Vlookup_Match!E$1,Raw_Data!$K$1:$AD$1,0),0)</f>
        <v>WATCH</v>
      </c>
      <c r="F308" t="str">
        <f>VLOOKUP($A308,Raw_Data!$K:$AD,MATCH(Vlookup_Match!F$1,Raw_Data!$K$1:$AD$1,0),0)</f>
        <v>SKW6835I</v>
      </c>
      <c r="G308" t="str">
        <f>VLOOKUP($A308,Raw_Data!$K:$AD,MATCH(Vlookup_Match!G$1,Raw_Data!$K$1:$AD$1,0),0)</f>
        <v>SKW6835</v>
      </c>
      <c r="J308" t="s">
        <v>1114</v>
      </c>
    </row>
    <row r="309" spans="1:10" x14ac:dyDescent="0.35">
      <c r="A309" t="s">
        <v>1117</v>
      </c>
      <c r="B309" t="str">
        <f>VLOOKUP($A309,Raw_Data!$K:$AD,MATCH(Vlookup_Match!B$1,Raw_Data!$K$1:$AD$1,0),0)</f>
        <v>P4</v>
      </c>
      <c r="C309" t="str">
        <f>VLOOKUP($A309,Raw_Data!$K:$AD,MATCH(Vlookup_Match!C$1,Raw_Data!$K$1:$AD$1,0),0)</f>
        <v>P4W2</v>
      </c>
      <c r="D309" t="str">
        <f>VLOOKUP($A309,Raw_Data!$K:$AD,MATCH(Vlookup_Match!D$1,Raw_Data!$K$1:$AD$1,0),0)</f>
        <v>Q2</v>
      </c>
      <c r="E309" t="str">
        <f>VLOOKUP($A309,Raw_Data!$K:$AD,MATCH(Vlookup_Match!E$1,Raw_Data!$K$1:$AD$1,0),0)</f>
        <v>WATCH</v>
      </c>
      <c r="F309" t="str">
        <f>VLOOKUP($A309,Raw_Data!$K:$AD,MATCH(Vlookup_Match!F$1,Raw_Data!$K$1:$AD$1,0),0)</f>
        <v>AX5383I</v>
      </c>
      <c r="G309" t="str">
        <f>VLOOKUP($A309,Raw_Data!$K:$AD,MATCH(Vlookup_Match!G$1,Raw_Data!$K$1:$AD$1,0),0)</f>
        <v>AX5383</v>
      </c>
      <c r="J309" t="s">
        <v>1117</v>
      </c>
    </row>
    <row r="310" spans="1:10" x14ac:dyDescent="0.35">
      <c r="A310" t="s">
        <v>1118</v>
      </c>
      <c r="B310" t="str">
        <f>VLOOKUP($A310,Raw_Data!$K:$AD,MATCH(Vlookup_Match!B$1,Raw_Data!$K$1:$AD$1,0),0)</f>
        <v>P4</v>
      </c>
      <c r="C310" t="str">
        <f>VLOOKUP($A310,Raw_Data!$K:$AD,MATCH(Vlookup_Match!C$1,Raw_Data!$K$1:$AD$1,0),0)</f>
        <v>P4W2</v>
      </c>
      <c r="D310" t="str">
        <f>VLOOKUP($A310,Raw_Data!$K:$AD,MATCH(Vlookup_Match!D$1,Raw_Data!$K$1:$AD$1,0),0)</f>
        <v>Q2</v>
      </c>
      <c r="E310" t="str">
        <f>VLOOKUP($A310,Raw_Data!$K:$AD,MATCH(Vlookup_Match!E$1,Raw_Data!$K$1:$AD$1,0),0)</f>
        <v>WATCH</v>
      </c>
      <c r="F310" t="str">
        <f>VLOOKUP($A310,Raw_Data!$K:$AD,MATCH(Vlookup_Match!F$1,Raw_Data!$K$1:$AD$1,0),0)</f>
        <v>FS5699IT</v>
      </c>
      <c r="G310" t="str">
        <f>VLOOKUP($A310,Raw_Data!$K:$AD,MATCH(Vlookup_Match!G$1,Raw_Data!$K$1:$AD$1,0),0)</f>
        <v>FS5699</v>
      </c>
      <c r="J310" t="s">
        <v>1118</v>
      </c>
    </row>
    <row r="311" spans="1:10" x14ac:dyDescent="0.35">
      <c r="A311" t="s">
        <v>1119</v>
      </c>
      <c r="B311" t="str">
        <f>VLOOKUP($A311,Raw_Data!$K:$AD,MATCH(Vlookup_Match!B$1,Raw_Data!$K$1:$AD$1,0),0)</f>
        <v>P4</v>
      </c>
      <c r="C311" t="str">
        <f>VLOOKUP($A311,Raw_Data!$K:$AD,MATCH(Vlookup_Match!C$1,Raw_Data!$K$1:$AD$1,0),0)</f>
        <v>P4W2</v>
      </c>
      <c r="D311" t="str">
        <f>VLOOKUP($A311,Raw_Data!$K:$AD,MATCH(Vlookup_Match!D$1,Raw_Data!$K$1:$AD$1,0),0)</f>
        <v>Q2</v>
      </c>
      <c r="E311" t="str">
        <f>VLOOKUP($A311,Raw_Data!$K:$AD,MATCH(Vlookup_Match!E$1,Raw_Data!$K$1:$AD$1,0),0)</f>
        <v>WATCH</v>
      </c>
      <c r="F311" t="str">
        <f>VLOOKUP($A311,Raw_Data!$K:$AD,MATCH(Vlookup_Match!F$1,Raw_Data!$K$1:$AD$1,0),0)</f>
        <v>BQ3377I</v>
      </c>
      <c r="G311" t="str">
        <f>VLOOKUP($A311,Raw_Data!$K:$AD,MATCH(Vlookup_Match!G$1,Raw_Data!$K$1:$AD$1,0),0)</f>
        <v>BQ3377</v>
      </c>
      <c r="J311" t="s">
        <v>1119</v>
      </c>
    </row>
    <row r="312" spans="1:10" x14ac:dyDescent="0.35">
      <c r="A312" t="s">
        <v>1122</v>
      </c>
      <c r="B312" t="str">
        <f>VLOOKUP($A312,Raw_Data!$K:$AD,MATCH(Vlookup_Match!B$1,Raw_Data!$K$1:$AD$1,0),0)</f>
        <v>P4</v>
      </c>
      <c r="C312" t="str">
        <f>VLOOKUP($A312,Raw_Data!$K:$AD,MATCH(Vlookup_Match!C$1,Raw_Data!$K$1:$AD$1,0),0)</f>
        <v>P4W2</v>
      </c>
      <c r="D312" t="str">
        <f>VLOOKUP($A312,Raw_Data!$K:$AD,MATCH(Vlookup_Match!D$1,Raw_Data!$K$1:$AD$1,0),0)</f>
        <v>Q2</v>
      </c>
      <c r="E312" t="str">
        <f>VLOOKUP($A312,Raw_Data!$K:$AD,MATCH(Vlookup_Match!E$1,Raw_Data!$K$1:$AD$1,0),0)</f>
        <v>WATCH</v>
      </c>
      <c r="F312" t="str">
        <f>VLOOKUP($A312,Raw_Data!$K:$AD,MATCH(Vlookup_Match!F$1,Raw_Data!$K$1:$AD$1,0),0)</f>
        <v>SKW6180I</v>
      </c>
      <c r="G312" t="str">
        <f>VLOOKUP($A312,Raw_Data!$K:$AD,MATCH(Vlookup_Match!G$1,Raw_Data!$K$1:$AD$1,0),0)</f>
        <v>SKW6180</v>
      </c>
      <c r="J312" t="s">
        <v>1122</v>
      </c>
    </row>
    <row r="313" spans="1:10" x14ac:dyDescent="0.35">
      <c r="A313" t="s">
        <v>1123</v>
      </c>
      <c r="B313" t="str">
        <f>VLOOKUP($A313,Raw_Data!$K:$AD,MATCH(Vlookup_Match!B$1,Raw_Data!$K$1:$AD$1,0),0)</f>
        <v>P4</v>
      </c>
      <c r="C313" t="str">
        <f>VLOOKUP($A313,Raw_Data!$K:$AD,MATCH(Vlookup_Match!C$1,Raw_Data!$K$1:$AD$1,0),0)</f>
        <v>P4W2</v>
      </c>
      <c r="D313" t="str">
        <f>VLOOKUP($A313,Raw_Data!$K:$AD,MATCH(Vlookup_Match!D$1,Raw_Data!$K$1:$AD$1,0),0)</f>
        <v>Q2</v>
      </c>
      <c r="E313" t="str">
        <f>VLOOKUP($A313,Raw_Data!$K:$AD,MATCH(Vlookup_Match!E$1,Raw_Data!$K$1:$AD$1,0),0)</f>
        <v>WATCH</v>
      </c>
      <c r="F313" t="str">
        <f>VLOOKUP($A313,Raw_Data!$K:$AD,MATCH(Vlookup_Match!F$1,Raw_Data!$K$1:$AD$1,0),0)</f>
        <v>FS5699I</v>
      </c>
      <c r="G313" t="str">
        <f>VLOOKUP($A313,Raw_Data!$K:$AD,MATCH(Vlookup_Match!G$1,Raw_Data!$K$1:$AD$1,0),0)</f>
        <v>FS5699</v>
      </c>
      <c r="J313" t="s">
        <v>1123</v>
      </c>
    </row>
    <row r="314" spans="1:10" x14ac:dyDescent="0.35">
      <c r="A314" t="s">
        <v>1124</v>
      </c>
      <c r="B314" t="str">
        <f>VLOOKUP($A314,Raw_Data!$K:$AD,MATCH(Vlookup_Match!B$1,Raw_Data!$K$1:$AD$1,0),0)</f>
        <v>P4</v>
      </c>
      <c r="C314" t="str">
        <f>VLOOKUP($A314,Raw_Data!$K:$AD,MATCH(Vlookup_Match!C$1,Raw_Data!$K$1:$AD$1,0),0)</f>
        <v>P4W2</v>
      </c>
      <c r="D314" t="str">
        <f>VLOOKUP($A314,Raw_Data!$K:$AD,MATCH(Vlookup_Match!D$1,Raw_Data!$K$1:$AD$1,0),0)</f>
        <v>Q2</v>
      </c>
      <c r="E314" t="str">
        <f>VLOOKUP($A314,Raw_Data!$K:$AD,MATCH(Vlookup_Match!E$1,Raw_Data!$K$1:$AD$1,0),0)</f>
        <v>WATCH</v>
      </c>
      <c r="F314" t="str">
        <f>VLOOKUP($A314,Raw_Data!$K:$AD,MATCH(Vlookup_Match!F$1,Raw_Data!$K$1:$AD$1,0),0)</f>
        <v>BQ3377I</v>
      </c>
      <c r="G314" t="str">
        <f>VLOOKUP($A314,Raw_Data!$K:$AD,MATCH(Vlookup_Match!G$1,Raw_Data!$K$1:$AD$1,0),0)</f>
        <v>BQ3377</v>
      </c>
      <c r="J314" t="s">
        <v>1124</v>
      </c>
    </row>
    <row r="315" spans="1:10" x14ac:dyDescent="0.35">
      <c r="A315" t="s">
        <v>1083</v>
      </c>
      <c r="B315" t="str">
        <f>VLOOKUP($A315,Raw_Data!$K:$AD,MATCH(Vlookup_Match!B$1,Raw_Data!$K$1:$AD$1,0),0)</f>
        <v>P3</v>
      </c>
      <c r="C315" t="str">
        <f>VLOOKUP($A315,Raw_Data!$K:$AD,MATCH(Vlookup_Match!C$1,Raw_Data!$K$1:$AD$1,0),0)</f>
        <v>P3W5</v>
      </c>
      <c r="D315" t="str">
        <f>VLOOKUP($A315,Raw_Data!$K:$AD,MATCH(Vlookup_Match!D$1,Raw_Data!$K$1:$AD$1,0),0)</f>
        <v>Q1</v>
      </c>
      <c r="E315" t="str">
        <f>VLOOKUP($A315,Raw_Data!$K:$AD,MATCH(Vlookup_Match!E$1,Raw_Data!$K$1:$AD$1,0),0)</f>
        <v>WATCH</v>
      </c>
      <c r="F315" t="str">
        <f>VLOOKUP($A315,Raw_Data!$K:$AD,MATCH(Vlookup_Match!F$1,Raw_Data!$K$1:$AD$1,0),0)</f>
        <v>FS4795I</v>
      </c>
      <c r="G315" t="str">
        <f>VLOOKUP($A315,Raw_Data!$K:$AD,MATCH(Vlookup_Match!G$1,Raw_Data!$K$1:$AD$1,0),0)</f>
        <v>FS4795</v>
      </c>
      <c r="J315" t="s">
        <v>1083</v>
      </c>
    </row>
    <row r="316" spans="1:10" x14ac:dyDescent="0.35">
      <c r="A316" t="s">
        <v>1125</v>
      </c>
      <c r="B316" t="str">
        <f>VLOOKUP($A316,Raw_Data!$K:$AD,MATCH(Vlookup_Match!B$1,Raw_Data!$K$1:$AD$1,0),0)</f>
        <v>P4</v>
      </c>
      <c r="C316" t="str">
        <f>VLOOKUP($A316,Raw_Data!$K:$AD,MATCH(Vlookup_Match!C$1,Raw_Data!$K$1:$AD$1,0),0)</f>
        <v>P4W2</v>
      </c>
      <c r="D316" t="str">
        <f>VLOOKUP($A316,Raw_Data!$K:$AD,MATCH(Vlookup_Match!D$1,Raw_Data!$K$1:$AD$1,0),0)</f>
        <v>Q2</v>
      </c>
      <c r="E316" t="str">
        <f>VLOOKUP($A316,Raw_Data!$K:$AD,MATCH(Vlookup_Match!E$1,Raw_Data!$K$1:$AD$1,0),0)</f>
        <v>WATCH</v>
      </c>
      <c r="F316" t="str">
        <f>VLOOKUP($A316,Raw_Data!$K:$AD,MATCH(Vlookup_Match!F$1,Raw_Data!$K$1:$AD$1,0),0)</f>
        <v>FS4736IE</v>
      </c>
      <c r="G316" t="str">
        <f>VLOOKUP($A316,Raw_Data!$K:$AD,MATCH(Vlookup_Match!G$1,Raw_Data!$K$1:$AD$1,0),0)</f>
        <v>FS4736</v>
      </c>
      <c r="J316" t="s">
        <v>1125</v>
      </c>
    </row>
    <row r="317" spans="1:10" x14ac:dyDescent="0.35">
      <c r="A317" t="s">
        <v>1126</v>
      </c>
      <c r="B317" t="str">
        <f>VLOOKUP($A317,Raw_Data!$K:$AD,MATCH(Vlookup_Match!B$1,Raw_Data!$K$1:$AD$1,0),0)</f>
        <v>P4</v>
      </c>
      <c r="C317" t="str">
        <f>VLOOKUP($A317,Raw_Data!$K:$AD,MATCH(Vlookup_Match!C$1,Raw_Data!$K$1:$AD$1,0),0)</f>
        <v>P4W2</v>
      </c>
      <c r="D317" t="str">
        <f>VLOOKUP($A317,Raw_Data!$K:$AD,MATCH(Vlookup_Match!D$1,Raw_Data!$K$1:$AD$1,0),0)</f>
        <v>Q2</v>
      </c>
      <c r="E317" t="str">
        <f>VLOOKUP($A317,Raw_Data!$K:$AD,MATCH(Vlookup_Match!E$1,Raw_Data!$K$1:$AD$1,0),0)</f>
        <v>WATCH</v>
      </c>
      <c r="F317" t="str">
        <f>VLOOKUP($A317,Raw_Data!$K:$AD,MATCH(Vlookup_Match!F$1,Raw_Data!$K$1:$AD$1,0),0)</f>
        <v>AX5383I</v>
      </c>
      <c r="G317" t="str">
        <f>VLOOKUP($A317,Raw_Data!$K:$AD,MATCH(Vlookup_Match!G$1,Raw_Data!$K$1:$AD$1,0),0)</f>
        <v>AX5383</v>
      </c>
      <c r="J317" t="s">
        <v>1126</v>
      </c>
    </row>
    <row r="318" spans="1:10" x14ac:dyDescent="0.35">
      <c r="A318" t="s">
        <v>1127</v>
      </c>
      <c r="B318" t="str">
        <f>VLOOKUP($A318,Raw_Data!$K:$AD,MATCH(Vlookup_Match!B$1,Raw_Data!$K$1:$AD$1,0),0)</f>
        <v>P4</v>
      </c>
      <c r="C318" t="str">
        <f>VLOOKUP($A318,Raw_Data!$K:$AD,MATCH(Vlookup_Match!C$1,Raw_Data!$K$1:$AD$1,0),0)</f>
        <v>P4W2</v>
      </c>
      <c r="D318" t="str">
        <f>VLOOKUP($A318,Raw_Data!$K:$AD,MATCH(Vlookup_Match!D$1,Raw_Data!$K$1:$AD$1,0),0)</f>
        <v>Q2</v>
      </c>
      <c r="E318" t="str">
        <f>VLOOKUP($A318,Raw_Data!$K:$AD,MATCH(Vlookup_Match!E$1,Raw_Data!$K$1:$AD$1,0),0)</f>
        <v>WATCH</v>
      </c>
      <c r="F318" t="str">
        <f>VLOOKUP($A318,Raw_Data!$K:$AD,MATCH(Vlookup_Match!F$1,Raw_Data!$K$1:$AD$1,0),0)</f>
        <v>BQ2494I</v>
      </c>
      <c r="G318" t="str">
        <f>VLOOKUP($A318,Raw_Data!$K:$AD,MATCH(Vlookup_Match!G$1,Raw_Data!$K$1:$AD$1,0),0)</f>
        <v>BQ2494</v>
      </c>
      <c r="J318" t="s">
        <v>1127</v>
      </c>
    </row>
    <row r="319" spans="1:10" x14ac:dyDescent="0.35">
      <c r="A319" t="s">
        <v>1128</v>
      </c>
      <c r="B319" t="str">
        <f>VLOOKUP($A319,Raw_Data!$K:$AD,MATCH(Vlookup_Match!B$1,Raw_Data!$K$1:$AD$1,0),0)</f>
        <v>P4</v>
      </c>
      <c r="C319" t="str">
        <f>VLOOKUP($A319,Raw_Data!$K:$AD,MATCH(Vlookup_Match!C$1,Raw_Data!$K$1:$AD$1,0),0)</f>
        <v>P4W2</v>
      </c>
      <c r="D319" t="str">
        <f>VLOOKUP($A319,Raw_Data!$K:$AD,MATCH(Vlookup_Match!D$1,Raw_Data!$K$1:$AD$1,0),0)</f>
        <v>Q2</v>
      </c>
      <c r="E319" t="str">
        <f>VLOOKUP($A319,Raw_Data!$K:$AD,MATCH(Vlookup_Match!E$1,Raw_Data!$K$1:$AD$1,0),0)</f>
        <v>WATCH</v>
      </c>
      <c r="F319" t="str">
        <f>VLOOKUP($A319,Raw_Data!$K:$AD,MATCH(Vlookup_Match!F$1,Raw_Data!$K$1:$AD$1,0),0)</f>
        <v>ES5131I</v>
      </c>
      <c r="G319" t="str">
        <f>VLOOKUP($A319,Raw_Data!$K:$AD,MATCH(Vlookup_Match!G$1,Raw_Data!$K$1:$AD$1,0),0)</f>
        <v>ES5131</v>
      </c>
      <c r="J319" t="s">
        <v>1128</v>
      </c>
    </row>
    <row r="320" spans="1:10" x14ac:dyDescent="0.35">
      <c r="A320" t="s">
        <v>1129</v>
      </c>
      <c r="B320" t="str">
        <f>VLOOKUP($A320,Raw_Data!$K:$AD,MATCH(Vlookup_Match!B$1,Raw_Data!$K$1:$AD$1,0),0)</f>
        <v>P4</v>
      </c>
      <c r="C320" t="str">
        <f>VLOOKUP($A320,Raw_Data!$K:$AD,MATCH(Vlookup_Match!C$1,Raw_Data!$K$1:$AD$1,0),0)</f>
        <v>P4W2</v>
      </c>
      <c r="D320" t="str">
        <f>VLOOKUP($A320,Raw_Data!$K:$AD,MATCH(Vlookup_Match!D$1,Raw_Data!$K$1:$AD$1,0),0)</f>
        <v>Q2</v>
      </c>
      <c r="E320" t="str">
        <f>VLOOKUP($A320,Raw_Data!$K:$AD,MATCH(Vlookup_Match!E$1,Raw_Data!$K$1:$AD$1,0),0)</f>
        <v>WATCH</v>
      </c>
      <c r="F320" t="str">
        <f>VLOOKUP($A320,Raw_Data!$K:$AD,MATCH(Vlookup_Match!F$1,Raw_Data!$K$1:$AD$1,0),0)</f>
        <v>ES5131I</v>
      </c>
      <c r="G320" t="str">
        <f>VLOOKUP($A320,Raw_Data!$K:$AD,MATCH(Vlookup_Match!G$1,Raw_Data!$K$1:$AD$1,0),0)</f>
        <v>ES5131</v>
      </c>
      <c r="J320" t="s">
        <v>1129</v>
      </c>
    </row>
    <row r="321" spans="1:10" x14ac:dyDescent="0.35">
      <c r="A321" t="s">
        <v>1130</v>
      </c>
      <c r="B321" t="str">
        <f>VLOOKUP($A321,Raw_Data!$K:$AD,MATCH(Vlookup_Match!B$1,Raw_Data!$K$1:$AD$1,0),0)</f>
        <v>P4</v>
      </c>
      <c r="C321" t="str">
        <f>VLOOKUP($A321,Raw_Data!$K:$AD,MATCH(Vlookup_Match!C$1,Raw_Data!$K$1:$AD$1,0),0)</f>
        <v>P4W2</v>
      </c>
      <c r="D321" t="str">
        <f>VLOOKUP($A321,Raw_Data!$K:$AD,MATCH(Vlookup_Match!D$1,Raw_Data!$K$1:$AD$1,0),0)</f>
        <v>Q2</v>
      </c>
      <c r="E321" t="str">
        <f>VLOOKUP($A321,Raw_Data!$K:$AD,MATCH(Vlookup_Match!E$1,Raw_Data!$K$1:$AD$1,0),0)</f>
        <v>WATCH</v>
      </c>
      <c r="F321" t="str">
        <f>VLOOKUP($A321,Raw_Data!$K:$AD,MATCH(Vlookup_Match!F$1,Raw_Data!$K$1:$AD$1,0),0)</f>
        <v>SKW6736</v>
      </c>
      <c r="G321" t="str">
        <f>VLOOKUP($A321,Raw_Data!$K:$AD,MATCH(Vlookup_Match!G$1,Raw_Data!$K$1:$AD$1,0),0)</f>
        <v>SKW6736</v>
      </c>
      <c r="J321" t="s">
        <v>1130</v>
      </c>
    </row>
    <row r="322" spans="1:10" x14ac:dyDescent="0.35">
      <c r="A322" t="s">
        <v>1131</v>
      </c>
      <c r="B322" t="str">
        <f>VLOOKUP($A322,Raw_Data!$K:$AD,MATCH(Vlookup_Match!B$1,Raw_Data!$K$1:$AD$1,0),0)</f>
        <v>P4</v>
      </c>
      <c r="C322" t="str">
        <f>VLOOKUP($A322,Raw_Data!$K:$AD,MATCH(Vlookup_Match!C$1,Raw_Data!$K$1:$AD$1,0),0)</f>
        <v>P4W3</v>
      </c>
      <c r="D322" t="str">
        <f>VLOOKUP($A322,Raw_Data!$K:$AD,MATCH(Vlookup_Match!D$1,Raw_Data!$K$1:$AD$1,0),0)</f>
        <v>Q2</v>
      </c>
      <c r="E322" t="str">
        <f>VLOOKUP($A322,Raw_Data!$K:$AD,MATCH(Vlookup_Match!E$1,Raw_Data!$K$1:$AD$1,0),0)</f>
        <v>WATCH</v>
      </c>
      <c r="F322" t="str">
        <f>VLOOKUP($A322,Raw_Data!$K:$AD,MATCH(Vlookup_Match!F$1,Raw_Data!$K$1:$AD$1,0),0)</f>
        <v>MK2803I</v>
      </c>
      <c r="G322" t="str">
        <f>VLOOKUP($A322,Raw_Data!$K:$AD,MATCH(Vlookup_Match!G$1,Raw_Data!$K$1:$AD$1,0),0)</f>
        <v>MK2803</v>
      </c>
      <c r="J322" t="s">
        <v>1131</v>
      </c>
    </row>
    <row r="323" spans="1:10" x14ac:dyDescent="0.35">
      <c r="A323" t="s">
        <v>1132</v>
      </c>
      <c r="B323" t="str">
        <f>VLOOKUP($A323,Raw_Data!$K:$AD,MATCH(Vlookup_Match!B$1,Raw_Data!$K$1:$AD$1,0),0)</f>
        <v>P4</v>
      </c>
      <c r="C323" t="str">
        <f>VLOOKUP($A323,Raw_Data!$K:$AD,MATCH(Vlookup_Match!C$1,Raw_Data!$K$1:$AD$1,0),0)</f>
        <v>P4W3</v>
      </c>
      <c r="D323" t="str">
        <f>VLOOKUP($A323,Raw_Data!$K:$AD,MATCH(Vlookup_Match!D$1,Raw_Data!$K$1:$AD$1,0),0)</f>
        <v>Q2</v>
      </c>
      <c r="E323" t="str">
        <f>VLOOKUP($A323,Raw_Data!$K:$AD,MATCH(Vlookup_Match!E$1,Raw_Data!$K$1:$AD$1,0),0)</f>
        <v>WATCH</v>
      </c>
      <c r="F323" t="str">
        <f>VLOOKUP($A323,Raw_Data!$K:$AD,MATCH(Vlookup_Match!F$1,Raw_Data!$K$1:$AD$1,0),0)</f>
        <v>ES5131I</v>
      </c>
      <c r="G323" t="str">
        <f>VLOOKUP($A323,Raw_Data!$K:$AD,MATCH(Vlookup_Match!G$1,Raw_Data!$K$1:$AD$1,0),0)</f>
        <v>ES5131</v>
      </c>
      <c r="J323" t="s">
        <v>1132</v>
      </c>
    </row>
    <row r="324" spans="1:10" x14ac:dyDescent="0.35">
      <c r="A324" t="s">
        <v>1133</v>
      </c>
      <c r="B324" t="str">
        <f>VLOOKUP($A324,Raw_Data!$K:$AD,MATCH(Vlookup_Match!B$1,Raw_Data!$K$1:$AD$1,0),0)</f>
        <v>P4</v>
      </c>
      <c r="C324" t="str">
        <f>VLOOKUP($A324,Raw_Data!$K:$AD,MATCH(Vlookup_Match!C$1,Raw_Data!$K$1:$AD$1,0),0)</f>
        <v>P4W3</v>
      </c>
      <c r="D324" t="str">
        <f>VLOOKUP($A324,Raw_Data!$K:$AD,MATCH(Vlookup_Match!D$1,Raw_Data!$K$1:$AD$1,0),0)</f>
        <v>Q2</v>
      </c>
      <c r="E324" t="str">
        <f>VLOOKUP($A324,Raw_Data!$K:$AD,MATCH(Vlookup_Match!E$1,Raw_Data!$K$1:$AD$1,0),0)</f>
        <v>WATCH</v>
      </c>
      <c r="F324" t="str">
        <f>VLOOKUP($A324,Raw_Data!$K:$AD,MATCH(Vlookup_Match!F$1,Raw_Data!$K$1:$AD$1,0),0)</f>
        <v>AX5901I</v>
      </c>
      <c r="G324" t="str">
        <f>VLOOKUP($A324,Raw_Data!$K:$AD,MATCH(Vlookup_Match!G$1,Raw_Data!$K$1:$AD$1,0),0)</f>
        <v>AX5901</v>
      </c>
      <c r="J324" t="s">
        <v>1133</v>
      </c>
    </row>
    <row r="325" spans="1:10" x14ac:dyDescent="0.35">
      <c r="A325" t="s">
        <v>1134</v>
      </c>
      <c r="B325" t="str">
        <f>VLOOKUP($A325,Raw_Data!$K:$AD,MATCH(Vlookup_Match!B$1,Raw_Data!$K$1:$AD$1,0),0)</f>
        <v>P4</v>
      </c>
      <c r="C325" t="str">
        <f>VLOOKUP($A325,Raw_Data!$K:$AD,MATCH(Vlookup_Match!C$1,Raw_Data!$K$1:$AD$1,0),0)</f>
        <v>P4W3</v>
      </c>
      <c r="D325" t="str">
        <f>VLOOKUP($A325,Raw_Data!$K:$AD,MATCH(Vlookup_Match!D$1,Raw_Data!$K$1:$AD$1,0),0)</f>
        <v>Q2</v>
      </c>
      <c r="E325" t="str">
        <f>VLOOKUP($A325,Raw_Data!$K:$AD,MATCH(Vlookup_Match!E$1,Raw_Data!$K$1:$AD$1,0),0)</f>
        <v>WATCH</v>
      </c>
      <c r="F325" t="str">
        <f>VLOOKUP($A325,Raw_Data!$K:$AD,MATCH(Vlookup_Match!F$1,Raw_Data!$K$1:$AD$1,0),0)</f>
        <v>FS5525I</v>
      </c>
      <c r="G325" t="str">
        <f>VLOOKUP($A325,Raw_Data!$K:$AD,MATCH(Vlookup_Match!G$1,Raw_Data!$K$1:$AD$1,0),0)</f>
        <v>FS5525</v>
      </c>
      <c r="J325" t="s">
        <v>1134</v>
      </c>
    </row>
    <row r="326" spans="1:10" x14ac:dyDescent="0.35">
      <c r="A326" t="s">
        <v>1135</v>
      </c>
      <c r="B326" t="str">
        <f>VLOOKUP($A326,Raw_Data!$K:$AD,MATCH(Vlookup_Match!B$1,Raw_Data!$K$1:$AD$1,0),0)</f>
        <v>P4</v>
      </c>
      <c r="C326" t="str">
        <f>VLOOKUP($A326,Raw_Data!$K:$AD,MATCH(Vlookup_Match!C$1,Raw_Data!$K$1:$AD$1,0),0)</f>
        <v>P4W3</v>
      </c>
      <c r="D326" t="str">
        <f>VLOOKUP($A326,Raw_Data!$K:$AD,MATCH(Vlookup_Match!D$1,Raw_Data!$K$1:$AD$1,0),0)</f>
        <v>Q2</v>
      </c>
      <c r="E326" t="str">
        <f>VLOOKUP($A326,Raw_Data!$K:$AD,MATCH(Vlookup_Match!E$1,Raw_Data!$K$1:$AD$1,0),0)</f>
        <v>WATCH</v>
      </c>
      <c r="F326" t="str">
        <f>VLOOKUP($A326,Raw_Data!$K:$AD,MATCH(Vlookup_Match!F$1,Raw_Data!$K$1:$AD$1,0),0)</f>
        <v>FS5699IT</v>
      </c>
      <c r="G326" t="str">
        <f>VLOOKUP($A326,Raw_Data!$K:$AD,MATCH(Vlookup_Match!G$1,Raw_Data!$K$1:$AD$1,0),0)</f>
        <v>FS5699</v>
      </c>
      <c r="J326" t="s">
        <v>1135</v>
      </c>
    </row>
    <row r="327" spans="1:10" x14ac:dyDescent="0.35">
      <c r="A327" t="s">
        <v>1136</v>
      </c>
      <c r="B327" t="str">
        <f>VLOOKUP($A327,Raw_Data!$K:$AD,MATCH(Vlookup_Match!B$1,Raw_Data!$K$1:$AD$1,0),0)</f>
        <v>P4</v>
      </c>
      <c r="C327" t="str">
        <f>VLOOKUP($A327,Raw_Data!$K:$AD,MATCH(Vlookup_Match!C$1,Raw_Data!$K$1:$AD$1,0),0)</f>
        <v>P4W3</v>
      </c>
      <c r="D327" t="str">
        <f>VLOOKUP($A327,Raw_Data!$K:$AD,MATCH(Vlookup_Match!D$1,Raw_Data!$K$1:$AD$1,0),0)</f>
        <v>Q2</v>
      </c>
      <c r="E327" t="str">
        <f>VLOOKUP($A327,Raw_Data!$K:$AD,MATCH(Vlookup_Match!E$1,Raw_Data!$K$1:$AD$1,0),0)</f>
        <v>WATCH</v>
      </c>
      <c r="F327" t="str">
        <f>VLOOKUP($A327,Raw_Data!$K:$AD,MATCH(Vlookup_Match!F$1,Raw_Data!$K$1:$AD$1,0),0)</f>
        <v>BQ2494IT</v>
      </c>
      <c r="G327" t="str">
        <f>VLOOKUP($A327,Raw_Data!$K:$AD,MATCH(Vlookup_Match!G$1,Raw_Data!$K$1:$AD$1,0),0)</f>
        <v>BQ2494</v>
      </c>
      <c r="J327" t="s">
        <v>1136</v>
      </c>
    </row>
    <row r="328" spans="1:10" x14ac:dyDescent="0.35">
      <c r="A328" t="s">
        <v>1138</v>
      </c>
      <c r="B328" t="str">
        <f>VLOOKUP($A328,Raw_Data!$K:$AD,MATCH(Vlookup_Match!B$1,Raw_Data!$K$1:$AD$1,0),0)</f>
        <v>P4</v>
      </c>
      <c r="C328" t="str">
        <f>VLOOKUP($A328,Raw_Data!$K:$AD,MATCH(Vlookup_Match!C$1,Raw_Data!$K$1:$AD$1,0),0)</f>
        <v>P4W3</v>
      </c>
      <c r="D328" t="str">
        <f>VLOOKUP($A328,Raw_Data!$K:$AD,MATCH(Vlookup_Match!D$1,Raw_Data!$K$1:$AD$1,0),0)</f>
        <v>Q2</v>
      </c>
      <c r="E328" t="str">
        <f>VLOOKUP($A328,Raw_Data!$K:$AD,MATCH(Vlookup_Match!E$1,Raw_Data!$K$1:$AD$1,0),0)</f>
        <v>WATCH</v>
      </c>
      <c r="F328" t="str">
        <f>VLOOKUP($A328,Raw_Data!$K:$AD,MATCH(Vlookup_Match!F$1,Raw_Data!$K$1:$AD$1,0),0)</f>
        <v>BQ3377I</v>
      </c>
      <c r="G328" t="str">
        <f>VLOOKUP($A328,Raw_Data!$K:$AD,MATCH(Vlookup_Match!G$1,Raw_Data!$K$1:$AD$1,0),0)</f>
        <v>BQ3377</v>
      </c>
      <c r="J328" t="s">
        <v>1138</v>
      </c>
    </row>
    <row r="329" spans="1:10" x14ac:dyDescent="0.35">
      <c r="A329" t="s">
        <v>1139</v>
      </c>
      <c r="B329" t="str">
        <f>VLOOKUP($A329,Raw_Data!$K:$AD,MATCH(Vlookup_Match!B$1,Raw_Data!$K$1:$AD$1,0),0)</f>
        <v>P4</v>
      </c>
      <c r="C329" t="str">
        <f>VLOOKUP($A329,Raw_Data!$K:$AD,MATCH(Vlookup_Match!C$1,Raw_Data!$K$1:$AD$1,0),0)</f>
        <v>P4W3</v>
      </c>
      <c r="D329" t="str">
        <f>VLOOKUP($A329,Raw_Data!$K:$AD,MATCH(Vlookup_Match!D$1,Raw_Data!$K$1:$AD$1,0),0)</f>
        <v>Q2</v>
      </c>
      <c r="E329" t="str">
        <f>VLOOKUP($A329,Raw_Data!$K:$AD,MATCH(Vlookup_Match!E$1,Raw_Data!$K$1:$AD$1,0),0)</f>
        <v>WATCH</v>
      </c>
      <c r="F329" t="str">
        <f>VLOOKUP($A329,Raw_Data!$K:$AD,MATCH(Vlookup_Match!F$1,Raw_Data!$K$1:$AD$1,0),0)</f>
        <v>FS5699I</v>
      </c>
      <c r="G329" t="str">
        <f>VLOOKUP($A329,Raw_Data!$K:$AD,MATCH(Vlookup_Match!G$1,Raw_Data!$K$1:$AD$1,0),0)</f>
        <v>FS5699</v>
      </c>
      <c r="J329" t="s">
        <v>1139</v>
      </c>
    </row>
    <row r="330" spans="1:10" x14ac:dyDescent="0.35">
      <c r="A330" t="s">
        <v>1140</v>
      </c>
      <c r="B330" t="str">
        <f>VLOOKUP($A330,Raw_Data!$K:$AD,MATCH(Vlookup_Match!B$1,Raw_Data!$K$1:$AD$1,0),0)</f>
        <v>P4</v>
      </c>
      <c r="C330" t="str">
        <f>VLOOKUP($A330,Raw_Data!$K:$AD,MATCH(Vlookup_Match!C$1,Raw_Data!$K$1:$AD$1,0),0)</f>
        <v>P4W3</v>
      </c>
      <c r="D330" t="str">
        <f>VLOOKUP($A330,Raw_Data!$K:$AD,MATCH(Vlookup_Match!D$1,Raw_Data!$K$1:$AD$1,0),0)</f>
        <v>Q2</v>
      </c>
      <c r="E330" t="str">
        <f>VLOOKUP($A330,Raw_Data!$K:$AD,MATCH(Vlookup_Match!E$1,Raw_Data!$K$1:$AD$1,0),0)</f>
        <v>WATCH</v>
      </c>
      <c r="F330" t="str">
        <f>VLOOKUP($A330,Raw_Data!$K:$AD,MATCH(Vlookup_Match!F$1,Raw_Data!$K$1:$AD$1,0),0)</f>
        <v>BQ2401I</v>
      </c>
      <c r="G330" t="str">
        <f>VLOOKUP($A330,Raw_Data!$K:$AD,MATCH(Vlookup_Match!G$1,Raw_Data!$K$1:$AD$1,0),0)</f>
        <v>BQ2401</v>
      </c>
      <c r="J330" t="s">
        <v>1140</v>
      </c>
    </row>
    <row r="331" spans="1:10" x14ac:dyDescent="0.35">
      <c r="A331" t="s">
        <v>1141</v>
      </c>
      <c r="B331" t="str">
        <f>VLOOKUP($A331,Raw_Data!$K:$AD,MATCH(Vlookup_Match!B$1,Raw_Data!$K$1:$AD$1,0),0)</f>
        <v>P4</v>
      </c>
      <c r="C331" t="str">
        <f>VLOOKUP($A331,Raw_Data!$K:$AD,MATCH(Vlookup_Match!C$1,Raw_Data!$K$1:$AD$1,0),0)</f>
        <v>P4W3</v>
      </c>
      <c r="D331" t="str">
        <f>VLOOKUP($A331,Raw_Data!$K:$AD,MATCH(Vlookup_Match!D$1,Raw_Data!$K$1:$AD$1,0),0)</f>
        <v>Q2</v>
      </c>
      <c r="E331" t="str">
        <f>VLOOKUP($A331,Raw_Data!$K:$AD,MATCH(Vlookup_Match!E$1,Raw_Data!$K$1:$AD$1,0),0)</f>
        <v>WATCH</v>
      </c>
      <c r="F331" t="str">
        <f>VLOOKUP($A331,Raw_Data!$K:$AD,MATCH(Vlookup_Match!F$1,Raw_Data!$K$1:$AD$1,0),0)</f>
        <v>FS5699I</v>
      </c>
      <c r="G331" t="str">
        <f>VLOOKUP($A331,Raw_Data!$K:$AD,MATCH(Vlookup_Match!G$1,Raw_Data!$K$1:$AD$1,0),0)</f>
        <v>FS5699</v>
      </c>
      <c r="J331" t="s">
        <v>1141</v>
      </c>
    </row>
    <row r="332" spans="1:10" x14ac:dyDescent="0.35">
      <c r="A332" t="s">
        <v>1142</v>
      </c>
      <c r="B332" t="str">
        <f>VLOOKUP($A332,Raw_Data!$K:$AD,MATCH(Vlookup_Match!B$1,Raw_Data!$K$1:$AD$1,0),0)</f>
        <v>P4</v>
      </c>
      <c r="C332" t="str">
        <f>VLOOKUP($A332,Raw_Data!$K:$AD,MATCH(Vlookup_Match!C$1,Raw_Data!$K$1:$AD$1,0),0)</f>
        <v>P4W3</v>
      </c>
      <c r="D332" t="str">
        <f>VLOOKUP($A332,Raw_Data!$K:$AD,MATCH(Vlookup_Match!D$1,Raw_Data!$K$1:$AD$1,0),0)</f>
        <v>Q2</v>
      </c>
      <c r="E332" t="str">
        <f>VLOOKUP($A332,Raw_Data!$K:$AD,MATCH(Vlookup_Match!E$1,Raw_Data!$K$1:$AD$1,0),0)</f>
        <v>WATCH</v>
      </c>
      <c r="F332" t="str">
        <f>VLOOKUP($A332,Raw_Data!$K:$AD,MATCH(Vlookup_Match!F$1,Raw_Data!$K$1:$AD$1,0),0)</f>
        <v>SKW6180I</v>
      </c>
      <c r="G332" t="str">
        <f>VLOOKUP($A332,Raw_Data!$K:$AD,MATCH(Vlookup_Match!G$1,Raw_Data!$K$1:$AD$1,0),0)</f>
        <v>SKW6180</v>
      </c>
      <c r="J332" t="s">
        <v>1142</v>
      </c>
    </row>
    <row r="333" spans="1:10" x14ac:dyDescent="0.35">
      <c r="A333" t="s">
        <v>1143</v>
      </c>
      <c r="B333" t="str">
        <f>VLOOKUP($A333,Raw_Data!$K:$AD,MATCH(Vlookup_Match!B$1,Raw_Data!$K$1:$AD$1,0),0)</f>
        <v>P4</v>
      </c>
      <c r="C333" t="str">
        <f>VLOOKUP($A333,Raw_Data!$K:$AD,MATCH(Vlookup_Match!C$1,Raw_Data!$K$1:$AD$1,0),0)</f>
        <v>P4W3</v>
      </c>
      <c r="D333" t="str">
        <f>VLOOKUP($A333,Raw_Data!$K:$AD,MATCH(Vlookup_Match!D$1,Raw_Data!$K$1:$AD$1,0),0)</f>
        <v>Q2</v>
      </c>
      <c r="E333" t="str">
        <f>VLOOKUP($A333,Raw_Data!$K:$AD,MATCH(Vlookup_Match!E$1,Raw_Data!$K$1:$AD$1,0),0)</f>
        <v>WATCH</v>
      </c>
      <c r="F333" t="str">
        <f>VLOOKUP($A333,Raw_Data!$K:$AD,MATCH(Vlookup_Match!F$1,Raw_Data!$K$1:$AD$1,0),0)</f>
        <v>FS5699IT</v>
      </c>
      <c r="G333" t="str">
        <f>VLOOKUP($A333,Raw_Data!$K:$AD,MATCH(Vlookup_Match!G$1,Raw_Data!$K$1:$AD$1,0),0)</f>
        <v>FS5699</v>
      </c>
      <c r="J333" t="s">
        <v>1143</v>
      </c>
    </row>
    <row r="334" spans="1:10" x14ac:dyDescent="0.35">
      <c r="A334" t="s">
        <v>1144</v>
      </c>
      <c r="B334" t="str">
        <f>VLOOKUP($A334,Raw_Data!$K:$AD,MATCH(Vlookup_Match!B$1,Raw_Data!$K$1:$AD$1,0),0)</f>
        <v>P4</v>
      </c>
      <c r="C334" t="str">
        <f>VLOOKUP($A334,Raw_Data!$K:$AD,MATCH(Vlookup_Match!C$1,Raw_Data!$K$1:$AD$1,0),0)</f>
        <v>P4W3</v>
      </c>
      <c r="D334" t="str">
        <f>VLOOKUP($A334,Raw_Data!$K:$AD,MATCH(Vlookup_Match!D$1,Raw_Data!$K$1:$AD$1,0),0)</f>
        <v>Q2</v>
      </c>
      <c r="E334" t="str">
        <f>VLOOKUP($A334,Raw_Data!$K:$AD,MATCH(Vlookup_Match!E$1,Raw_Data!$K$1:$AD$1,0),0)</f>
        <v>WATCH</v>
      </c>
      <c r="F334" t="str">
        <f>VLOOKUP($A334,Raw_Data!$K:$AD,MATCH(Vlookup_Match!F$1,Raw_Data!$K$1:$AD$1,0),0)</f>
        <v>FS5798</v>
      </c>
      <c r="G334" t="str">
        <f>VLOOKUP($A334,Raw_Data!$K:$AD,MATCH(Vlookup_Match!G$1,Raw_Data!$K$1:$AD$1,0),0)</f>
        <v>FS5798</v>
      </c>
      <c r="J334" t="s">
        <v>1144</v>
      </c>
    </row>
    <row r="335" spans="1:10" x14ac:dyDescent="0.35">
      <c r="A335" t="s">
        <v>1145</v>
      </c>
      <c r="B335" t="str">
        <f>VLOOKUP($A335,Raw_Data!$K:$AD,MATCH(Vlookup_Match!B$1,Raw_Data!$K$1:$AD$1,0),0)</f>
        <v>P4</v>
      </c>
      <c r="C335" t="str">
        <f>VLOOKUP($A335,Raw_Data!$K:$AD,MATCH(Vlookup_Match!C$1,Raw_Data!$K$1:$AD$1,0),0)</f>
        <v>P4W3</v>
      </c>
      <c r="D335" t="str">
        <f>VLOOKUP($A335,Raw_Data!$K:$AD,MATCH(Vlookup_Match!D$1,Raw_Data!$K$1:$AD$1,0),0)</f>
        <v>Q2</v>
      </c>
      <c r="E335" t="str">
        <f>VLOOKUP($A335,Raw_Data!$K:$AD,MATCH(Vlookup_Match!E$1,Raw_Data!$K$1:$AD$1,0),0)</f>
        <v>WATCH</v>
      </c>
      <c r="F335" t="str">
        <f>VLOOKUP($A335,Raw_Data!$K:$AD,MATCH(Vlookup_Match!F$1,Raw_Data!$K$1:$AD$1,0),0)</f>
        <v>FS5798I</v>
      </c>
      <c r="G335" t="str">
        <f>VLOOKUP($A335,Raw_Data!$K:$AD,MATCH(Vlookup_Match!G$1,Raw_Data!$K$1:$AD$1,0),0)</f>
        <v>FS5798</v>
      </c>
      <c r="J335" t="s">
        <v>1145</v>
      </c>
    </row>
    <row r="336" spans="1:10" x14ac:dyDescent="0.35">
      <c r="A336" t="s">
        <v>1146</v>
      </c>
      <c r="B336" t="str">
        <f>VLOOKUP($A336,Raw_Data!$K:$AD,MATCH(Vlookup_Match!B$1,Raw_Data!$K$1:$AD$1,0),0)</f>
        <v>P4</v>
      </c>
      <c r="C336" t="str">
        <f>VLOOKUP($A336,Raw_Data!$K:$AD,MATCH(Vlookup_Match!C$1,Raw_Data!$K$1:$AD$1,0),0)</f>
        <v>P4W3</v>
      </c>
      <c r="D336" t="str">
        <f>VLOOKUP($A336,Raw_Data!$K:$AD,MATCH(Vlookup_Match!D$1,Raw_Data!$K$1:$AD$1,0),0)</f>
        <v>Q2</v>
      </c>
      <c r="E336" t="str">
        <f>VLOOKUP($A336,Raw_Data!$K:$AD,MATCH(Vlookup_Match!E$1,Raw_Data!$K$1:$AD$1,0),0)</f>
        <v>WATCH</v>
      </c>
      <c r="F336" t="str">
        <f>VLOOKUP($A336,Raw_Data!$K:$AD,MATCH(Vlookup_Match!F$1,Raw_Data!$K$1:$AD$1,0),0)</f>
        <v>MK5263I</v>
      </c>
      <c r="G336" t="str">
        <f>VLOOKUP($A336,Raw_Data!$K:$AD,MATCH(Vlookup_Match!G$1,Raw_Data!$K$1:$AD$1,0),0)</f>
        <v>MK5263</v>
      </c>
      <c r="J336" t="s">
        <v>1146</v>
      </c>
    </row>
    <row r="337" spans="1:10" x14ac:dyDescent="0.35">
      <c r="A337" t="s">
        <v>1147</v>
      </c>
      <c r="B337" t="str">
        <f>VLOOKUP($A337,Raw_Data!$K:$AD,MATCH(Vlookup_Match!B$1,Raw_Data!$K$1:$AD$1,0),0)</f>
        <v>P4</v>
      </c>
      <c r="C337" t="str">
        <f>VLOOKUP($A337,Raw_Data!$K:$AD,MATCH(Vlookup_Match!C$1,Raw_Data!$K$1:$AD$1,0),0)</f>
        <v>P4W3</v>
      </c>
      <c r="D337" t="str">
        <f>VLOOKUP($A337,Raw_Data!$K:$AD,MATCH(Vlookup_Match!D$1,Raw_Data!$K$1:$AD$1,0),0)</f>
        <v>Q2</v>
      </c>
      <c r="E337" t="str">
        <f>VLOOKUP($A337,Raw_Data!$K:$AD,MATCH(Vlookup_Match!E$1,Raw_Data!$K$1:$AD$1,0),0)</f>
        <v>WATCH</v>
      </c>
      <c r="F337" t="str">
        <f>VLOOKUP($A337,Raw_Data!$K:$AD,MATCH(Vlookup_Match!F$1,Raw_Data!$K$1:$AD$1,0),0)</f>
        <v>BQ2494I</v>
      </c>
      <c r="G337" t="str">
        <f>VLOOKUP($A337,Raw_Data!$K:$AD,MATCH(Vlookup_Match!G$1,Raw_Data!$K$1:$AD$1,0),0)</f>
        <v>BQ2494</v>
      </c>
      <c r="J337" t="s">
        <v>1147</v>
      </c>
    </row>
    <row r="338" spans="1:10" x14ac:dyDescent="0.35">
      <c r="A338" t="s">
        <v>1148</v>
      </c>
      <c r="B338" t="str">
        <f>VLOOKUP($A338,Raw_Data!$K:$AD,MATCH(Vlookup_Match!B$1,Raw_Data!$K$1:$AD$1,0),0)</f>
        <v>P4</v>
      </c>
      <c r="C338" t="str">
        <f>VLOOKUP($A338,Raw_Data!$K:$AD,MATCH(Vlookup_Match!C$1,Raw_Data!$K$1:$AD$1,0),0)</f>
        <v>P4W3</v>
      </c>
      <c r="D338" t="str">
        <f>VLOOKUP($A338,Raw_Data!$K:$AD,MATCH(Vlookup_Match!D$1,Raw_Data!$K$1:$AD$1,0),0)</f>
        <v>Q2</v>
      </c>
      <c r="E338" t="str">
        <f>VLOOKUP($A338,Raw_Data!$K:$AD,MATCH(Vlookup_Match!E$1,Raw_Data!$K$1:$AD$1,0),0)</f>
        <v>WATCH</v>
      </c>
      <c r="F338" t="str">
        <f>VLOOKUP($A338,Raw_Data!$K:$AD,MATCH(Vlookup_Match!F$1,Raw_Data!$K$1:$AD$1,0),0)</f>
        <v>AX5383I</v>
      </c>
      <c r="G338" t="str">
        <f>VLOOKUP($A338,Raw_Data!$K:$AD,MATCH(Vlookup_Match!G$1,Raw_Data!$K$1:$AD$1,0),0)</f>
        <v>AX5383</v>
      </c>
      <c r="J338" t="s">
        <v>1148</v>
      </c>
    </row>
    <row r="339" spans="1:10" x14ac:dyDescent="0.35">
      <c r="A339" t="s">
        <v>1149</v>
      </c>
      <c r="B339" t="str">
        <f>VLOOKUP($A339,Raw_Data!$K:$AD,MATCH(Vlookup_Match!B$1,Raw_Data!$K$1:$AD$1,0),0)</f>
        <v>P4</v>
      </c>
      <c r="C339" t="str">
        <f>VLOOKUP($A339,Raw_Data!$K:$AD,MATCH(Vlookup_Match!C$1,Raw_Data!$K$1:$AD$1,0),0)</f>
        <v>P4W3</v>
      </c>
      <c r="D339" t="str">
        <f>VLOOKUP($A339,Raw_Data!$K:$AD,MATCH(Vlookup_Match!D$1,Raw_Data!$K$1:$AD$1,0),0)</f>
        <v>Q2</v>
      </c>
      <c r="E339" t="str">
        <f>VLOOKUP($A339,Raw_Data!$K:$AD,MATCH(Vlookup_Match!E$1,Raw_Data!$K$1:$AD$1,0),0)</f>
        <v>WATCH</v>
      </c>
      <c r="F339" t="str">
        <f>VLOOKUP($A339,Raw_Data!$K:$AD,MATCH(Vlookup_Match!F$1,Raw_Data!$K$1:$AD$1,0),0)</f>
        <v>AX5901I</v>
      </c>
      <c r="G339" t="str">
        <f>VLOOKUP($A339,Raw_Data!$K:$AD,MATCH(Vlookup_Match!G$1,Raw_Data!$K$1:$AD$1,0),0)</f>
        <v>AX5901</v>
      </c>
      <c r="J339" t="s">
        <v>1149</v>
      </c>
    </row>
    <row r="340" spans="1:10" x14ac:dyDescent="0.35">
      <c r="A340" t="s">
        <v>1150</v>
      </c>
      <c r="B340" t="str">
        <f>VLOOKUP($A340,Raw_Data!$K:$AD,MATCH(Vlookup_Match!B$1,Raw_Data!$K$1:$AD$1,0),0)</f>
        <v>P4</v>
      </c>
      <c r="C340" t="str">
        <f>VLOOKUP($A340,Raw_Data!$K:$AD,MATCH(Vlookup_Match!C$1,Raw_Data!$K$1:$AD$1,0),0)</f>
        <v>P4W4</v>
      </c>
      <c r="D340" t="str">
        <f>VLOOKUP($A340,Raw_Data!$K:$AD,MATCH(Vlookup_Match!D$1,Raw_Data!$K$1:$AD$1,0),0)</f>
        <v>Q2</v>
      </c>
      <c r="E340" t="str">
        <f>VLOOKUP($A340,Raw_Data!$K:$AD,MATCH(Vlookup_Match!E$1,Raw_Data!$K$1:$AD$1,0),0)</f>
        <v>WATCH</v>
      </c>
      <c r="F340" t="str">
        <f>VLOOKUP($A340,Raw_Data!$K:$AD,MATCH(Vlookup_Match!F$1,Raw_Data!$K$1:$AD$1,0),0)</f>
        <v>BQ2366I</v>
      </c>
      <c r="G340" t="str">
        <f>VLOOKUP($A340,Raw_Data!$K:$AD,MATCH(Vlookup_Match!G$1,Raw_Data!$K$1:$AD$1,0),0)</f>
        <v>BQ2366</v>
      </c>
      <c r="J340" t="s">
        <v>1150</v>
      </c>
    </row>
    <row r="341" spans="1:10" x14ac:dyDescent="0.35">
      <c r="A341" t="s">
        <v>1151</v>
      </c>
      <c r="B341" t="str">
        <f>VLOOKUP($A341,Raw_Data!$K:$AD,MATCH(Vlookup_Match!B$1,Raw_Data!$K$1:$AD$1,0),0)</f>
        <v>P4</v>
      </c>
      <c r="C341" t="str">
        <f>VLOOKUP($A341,Raw_Data!$K:$AD,MATCH(Vlookup_Match!C$1,Raw_Data!$K$1:$AD$1,0),0)</f>
        <v>P4W4</v>
      </c>
      <c r="D341" t="str">
        <f>VLOOKUP($A341,Raw_Data!$K:$AD,MATCH(Vlookup_Match!D$1,Raw_Data!$K$1:$AD$1,0),0)</f>
        <v>Q2</v>
      </c>
      <c r="E341" t="str">
        <f>VLOOKUP($A341,Raw_Data!$K:$AD,MATCH(Vlookup_Match!E$1,Raw_Data!$K$1:$AD$1,0),0)</f>
        <v>WATCH</v>
      </c>
      <c r="F341" t="str">
        <f>VLOOKUP($A341,Raw_Data!$K:$AD,MATCH(Vlookup_Match!F$1,Raw_Data!$K$1:$AD$1,0),0)</f>
        <v>AX5901I</v>
      </c>
      <c r="G341" t="str">
        <f>VLOOKUP($A341,Raw_Data!$K:$AD,MATCH(Vlookup_Match!G$1,Raw_Data!$K$1:$AD$1,0),0)</f>
        <v>AX5901</v>
      </c>
      <c r="J341" t="s">
        <v>1151</v>
      </c>
    </row>
    <row r="342" spans="1:10" x14ac:dyDescent="0.35">
      <c r="A342" t="s">
        <v>1097</v>
      </c>
      <c r="B342" t="str">
        <f>VLOOKUP($A342,Raw_Data!$K:$AD,MATCH(Vlookup_Match!B$1,Raw_Data!$K$1:$AD$1,0),0)</f>
        <v>P4</v>
      </c>
      <c r="C342" t="str">
        <f>VLOOKUP($A342,Raw_Data!$K:$AD,MATCH(Vlookup_Match!C$1,Raw_Data!$K$1:$AD$1,0),0)</f>
        <v>P4W1</v>
      </c>
      <c r="D342" t="str">
        <f>VLOOKUP($A342,Raw_Data!$K:$AD,MATCH(Vlookup_Match!D$1,Raw_Data!$K$1:$AD$1,0),0)</f>
        <v>Q2</v>
      </c>
      <c r="E342" t="str">
        <f>VLOOKUP($A342,Raw_Data!$K:$AD,MATCH(Vlookup_Match!E$1,Raw_Data!$K$1:$AD$1,0),0)</f>
        <v>WATCH</v>
      </c>
      <c r="F342" t="str">
        <f>VLOOKUP($A342,Raw_Data!$K:$AD,MATCH(Vlookup_Match!F$1,Raw_Data!$K$1:$AD$1,0),0)</f>
        <v>AX5328I</v>
      </c>
      <c r="G342" t="str">
        <f>VLOOKUP($A342,Raw_Data!$K:$AD,MATCH(Vlookup_Match!G$1,Raw_Data!$K$1:$AD$1,0),0)</f>
        <v>AX5328</v>
      </c>
      <c r="J342" t="s">
        <v>1097</v>
      </c>
    </row>
    <row r="343" spans="1:10" x14ac:dyDescent="0.35">
      <c r="A343" t="s">
        <v>1159</v>
      </c>
      <c r="B343" t="str">
        <f>VLOOKUP($A343,Raw_Data!$K:$AD,MATCH(Vlookup_Match!B$1,Raw_Data!$K$1:$AD$1,0),0)</f>
        <v>P4</v>
      </c>
      <c r="C343" t="str">
        <f>VLOOKUP($A343,Raw_Data!$K:$AD,MATCH(Vlookup_Match!C$1,Raw_Data!$K$1:$AD$1,0),0)</f>
        <v>P4W1</v>
      </c>
      <c r="D343" t="str">
        <f>VLOOKUP($A343,Raw_Data!$K:$AD,MATCH(Vlookup_Match!D$1,Raw_Data!$K$1:$AD$1,0),0)</f>
        <v>Q2</v>
      </c>
      <c r="E343" t="str">
        <f>VLOOKUP($A343,Raw_Data!$K:$AD,MATCH(Vlookup_Match!E$1,Raw_Data!$K$1:$AD$1,0),0)</f>
        <v>WATCH</v>
      </c>
      <c r="F343" t="str">
        <f>VLOOKUP($A343,Raw_Data!$K:$AD,MATCH(Vlookup_Match!F$1,Raw_Data!$K$1:$AD$1,0),0)</f>
        <v>AX5580IT</v>
      </c>
      <c r="G343" t="str">
        <f>VLOOKUP($A343,Raw_Data!$K:$AD,MATCH(Vlookup_Match!G$1,Raw_Data!$K$1:$AD$1,0),0)</f>
        <v>AX5580</v>
      </c>
      <c r="J343" t="s">
        <v>1159</v>
      </c>
    </row>
    <row r="344" spans="1:10" x14ac:dyDescent="0.35">
      <c r="A344" t="s">
        <v>1160</v>
      </c>
      <c r="B344" t="str">
        <f>VLOOKUP($A344,Raw_Data!$K:$AD,MATCH(Vlookup_Match!B$1,Raw_Data!$K$1:$AD$1,0),0)</f>
        <v>P4</v>
      </c>
      <c r="C344" t="str">
        <f>VLOOKUP($A344,Raw_Data!$K:$AD,MATCH(Vlookup_Match!C$1,Raw_Data!$K$1:$AD$1,0),0)</f>
        <v>P4W1</v>
      </c>
      <c r="D344" t="str">
        <f>VLOOKUP($A344,Raw_Data!$K:$AD,MATCH(Vlookup_Match!D$1,Raw_Data!$K$1:$AD$1,0),0)</f>
        <v>Q2</v>
      </c>
      <c r="E344" t="str">
        <f>VLOOKUP($A344,Raw_Data!$K:$AD,MATCH(Vlookup_Match!E$1,Raw_Data!$K$1:$AD$1,0),0)</f>
        <v>WATCH</v>
      </c>
      <c r="F344" t="str">
        <f>VLOOKUP($A344,Raw_Data!$K:$AD,MATCH(Vlookup_Match!F$1,Raw_Data!$K$1:$AD$1,0),0)</f>
        <v>AX5580I</v>
      </c>
      <c r="G344" t="str">
        <f>VLOOKUP($A344,Raw_Data!$K:$AD,MATCH(Vlookup_Match!G$1,Raw_Data!$K$1:$AD$1,0),0)</f>
        <v>AX5580</v>
      </c>
      <c r="J344" t="s">
        <v>1160</v>
      </c>
    </row>
    <row r="345" spans="1:10" x14ac:dyDescent="0.35">
      <c r="A345" t="s">
        <v>1161</v>
      </c>
      <c r="B345" t="str">
        <f>VLOOKUP($A345,Raw_Data!$K:$AD,MATCH(Vlookup_Match!B$1,Raw_Data!$K$1:$AD$1,0),0)</f>
        <v>P4</v>
      </c>
      <c r="C345" t="str">
        <f>VLOOKUP($A345,Raw_Data!$K:$AD,MATCH(Vlookup_Match!C$1,Raw_Data!$K$1:$AD$1,0),0)</f>
        <v>P4W1</v>
      </c>
      <c r="D345" t="str">
        <f>VLOOKUP($A345,Raw_Data!$K:$AD,MATCH(Vlookup_Match!D$1,Raw_Data!$K$1:$AD$1,0),0)</f>
        <v>Q2</v>
      </c>
      <c r="E345" t="str">
        <f>VLOOKUP($A345,Raw_Data!$K:$AD,MATCH(Vlookup_Match!E$1,Raw_Data!$K$1:$AD$1,0),0)</f>
        <v>WATCH</v>
      </c>
      <c r="F345" t="str">
        <f>VLOOKUP($A345,Raw_Data!$K:$AD,MATCH(Vlookup_Match!F$1,Raw_Data!$K$1:$AD$1,0),0)</f>
        <v>AX5573I</v>
      </c>
      <c r="G345" t="str">
        <f>VLOOKUP($A345,Raw_Data!$K:$AD,MATCH(Vlookup_Match!G$1,Raw_Data!$K$1:$AD$1,0),0)</f>
        <v>AX5573</v>
      </c>
      <c r="J345" t="s">
        <v>1161</v>
      </c>
    </row>
    <row r="346" spans="1:10" x14ac:dyDescent="0.35">
      <c r="A346" t="s">
        <v>1163</v>
      </c>
      <c r="B346" t="str">
        <f>VLOOKUP($A346,Raw_Data!$K:$AD,MATCH(Vlookup_Match!B$1,Raw_Data!$K$1:$AD$1,0),0)</f>
        <v>P4</v>
      </c>
      <c r="C346" t="str">
        <f>VLOOKUP($A346,Raw_Data!$K:$AD,MATCH(Vlookup_Match!C$1,Raw_Data!$K$1:$AD$1,0),0)</f>
        <v>P4W1</v>
      </c>
      <c r="D346" t="str">
        <f>VLOOKUP($A346,Raw_Data!$K:$AD,MATCH(Vlookup_Match!D$1,Raw_Data!$K$1:$AD$1,0),0)</f>
        <v>Q2</v>
      </c>
      <c r="E346" t="str">
        <f>VLOOKUP($A346,Raw_Data!$K:$AD,MATCH(Vlookup_Match!E$1,Raw_Data!$K$1:$AD$1,0),0)</f>
        <v>WATCH</v>
      </c>
      <c r="F346" t="str">
        <f>VLOOKUP($A346,Raw_Data!$K:$AD,MATCH(Vlookup_Match!F$1,Raw_Data!$K$1:$AD$1,0),0)</f>
        <v>FS5964I</v>
      </c>
      <c r="G346" t="str">
        <f>VLOOKUP($A346,Raw_Data!$K:$AD,MATCH(Vlookup_Match!G$1,Raw_Data!$K$1:$AD$1,0),0)</f>
        <v>FS5964</v>
      </c>
      <c r="J346" t="s">
        <v>1163</v>
      </c>
    </row>
    <row r="347" spans="1:10" x14ac:dyDescent="0.35">
      <c r="A347" t="s">
        <v>1164</v>
      </c>
      <c r="B347" t="str">
        <f>VLOOKUP($A347,Raw_Data!$K:$AD,MATCH(Vlookup_Match!B$1,Raw_Data!$K$1:$AD$1,0),0)</f>
        <v>P4</v>
      </c>
      <c r="C347" t="str">
        <f>VLOOKUP($A347,Raw_Data!$K:$AD,MATCH(Vlookup_Match!C$1,Raw_Data!$K$1:$AD$1,0),0)</f>
        <v>P4W1</v>
      </c>
      <c r="D347" t="str">
        <f>VLOOKUP($A347,Raw_Data!$K:$AD,MATCH(Vlookup_Match!D$1,Raw_Data!$K$1:$AD$1,0),0)</f>
        <v>Q2</v>
      </c>
      <c r="E347" t="str">
        <f>VLOOKUP($A347,Raw_Data!$K:$AD,MATCH(Vlookup_Match!E$1,Raw_Data!$K$1:$AD$1,0),0)</f>
        <v>WATCH</v>
      </c>
      <c r="F347" t="str">
        <f>VLOOKUP($A347,Raw_Data!$K:$AD,MATCH(Vlookup_Match!F$1,Raw_Data!$K$1:$AD$1,0),0)</f>
        <v>AX5580I</v>
      </c>
      <c r="G347" t="str">
        <f>VLOOKUP($A347,Raw_Data!$K:$AD,MATCH(Vlookup_Match!G$1,Raw_Data!$K$1:$AD$1,0),0)</f>
        <v>AX5580</v>
      </c>
      <c r="J347" t="s">
        <v>1164</v>
      </c>
    </row>
    <row r="348" spans="1:10" x14ac:dyDescent="0.35">
      <c r="A348" t="s">
        <v>1165</v>
      </c>
      <c r="B348" t="str">
        <f>VLOOKUP($A348,Raw_Data!$K:$AD,MATCH(Vlookup_Match!B$1,Raw_Data!$K$1:$AD$1,0),0)</f>
        <v>P4</v>
      </c>
      <c r="C348" t="str">
        <f>VLOOKUP($A348,Raw_Data!$K:$AD,MATCH(Vlookup_Match!C$1,Raw_Data!$K$1:$AD$1,0),0)</f>
        <v>P4W1</v>
      </c>
      <c r="D348" t="str">
        <f>VLOOKUP($A348,Raw_Data!$K:$AD,MATCH(Vlookup_Match!D$1,Raw_Data!$K$1:$AD$1,0),0)</f>
        <v>Q2</v>
      </c>
      <c r="E348" t="str">
        <f>VLOOKUP($A348,Raw_Data!$K:$AD,MATCH(Vlookup_Match!E$1,Raw_Data!$K$1:$AD$1,0),0)</f>
        <v>WATCH</v>
      </c>
      <c r="F348" t="str">
        <f>VLOOKUP($A348,Raw_Data!$K:$AD,MATCH(Vlookup_Match!F$1,Raw_Data!$K$1:$AD$1,0),0)</f>
        <v>FS5964I</v>
      </c>
      <c r="G348" t="str">
        <f>VLOOKUP($A348,Raw_Data!$K:$AD,MATCH(Vlookup_Match!G$1,Raw_Data!$K$1:$AD$1,0),0)</f>
        <v>FS5964</v>
      </c>
      <c r="J348" t="s">
        <v>1165</v>
      </c>
    </row>
    <row r="349" spans="1:10" x14ac:dyDescent="0.35">
      <c r="A349" t="s">
        <v>1166</v>
      </c>
      <c r="B349" t="str">
        <f>VLOOKUP($A349,Raw_Data!$K:$AD,MATCH(Vlookup_Match!B$1,Raw_Data!$K$1:$AD$1,0),0)</f>
        <v>P4</v>
      </c>
      <c r="C349" t="str">
        <f>VLOOKUP($A349,Raw_Data!$K:$AD,MATCH(Vlookup_Match!C$1,Raw_Data!$K$1:$AD$1,0),0)</f>
        <v>P4W1</v>
      </c>
      <c r="D349" t="str">
        <f>VLOOKUP($A349,Raw_Data!$K:$AD,MATCH(Vlookup_Match!D$1,Raw_Data!$K$1:$AD$1,0),0)</f>
        <v>Q2</v>
      </c>
      <c r="E349" t="str">
        <f>VLOOKUP($A349,Raw_Data!$K:$AD,MATCH(Vlookup_Match!E$1,Raw_Data!$K$1:$AD$1,0),0)</f>
        <v>WATCH</v>
      </c>
      <c r="F349" t="str">
        <f>VLOOKUP($A349,Raw_Data!$K:$AD,MATCH(Vlookup_Match!F$1,Raw_Data!$K$1:$AD$1,0),0)</f>
        <v>AX5548I</v>
      </c>
      <c r="G349" t="str">
        <f>VLOOKUP($A349,Raw_Data!$K:$AD,MATCH(Vlookup_Match!G$1,Raw_Data!$K$1:$AD$1,0),0)</f>
        <v>AX5548</v>
      </c>
      <c r="J349" t="s">
        <v>1166</v>
      </c>
    </row>
    <row r="350" spans="1:10" x14ac:dyDescent="0.35">
      <c r="A350" t="s">
        <v>1169</v>
      </c>
      <c r="B350" t="str">
        <f>VLOOKUP($A350,Raw_Data!$K:$AD,MATCH(Vlookup_Match!B$1,Raw_Data!$K$1:$AD$1,0),0)</f>
        <v>P4</v>
      </c>
      <c r="C350" t="str">
        <f>VLOOKUP($A350,Raw_Data!$K:$AD,MATCH(Vlookup_Match!C$1,Raw_Data!$K$1:$AD$1,0),0)</f>
        <v>P4W1</v>
      </c>
      <c r="D350" t="str">
        <f>VLOOKUP($A350,Raw_Data!$K:$AD,MATCH(Vlookup_Match!D$1,Raw_Data!$K$1:$AD$1,0),0)</f>
        <v>Q2</v>
      </c>
      <c r="E350" t="str">
        <f>VLOOKUP($A350,Raw_Data!$K:$AD,MATCH(Vlookup_Match!E$1,Raw_Data!$K$1:$AD$1,0),0)</f>
        <v>WATCH</v>
      </c>
      <c r="F350" t="str">
        <f>VLOOKUP($A350,Raw_Data!$K:$AD,MATCH(Vlookup_Match!F$1,Raw_Data!$K$1:$AD$1,0),0)</f>
        <v>AX5548I</v>
      </c>
      <c r="G350" t="str">
        <f>VLOOKUP($A350,Raw_Data!$K:$AD,MATCH(Vlookup_Match!G$1,Raw_Data!$K$1:$AD$1,0),0)</f>
        <v>AX5548</v>
      </c>
      <c r="J350" t="s">
        <v>1169</v>
      </c>
    </row>
    <row r="351" spans="1:10" x14ac:dyDescent="0.35">
      <c r="A351" t="s">
        <v>1170</v>
      </c>
      <c r="B351" t="str">
        <f>VLOOKUP($A351,Raw_Data!$K:$AD,MATCH(Vlookup_Match!B$1,Raw_Data!$K$1:$AD$1,0),0)</f>
        <v>P4</v>
      </c>
      <c r="C351" t="str">
        <f>VLOOKUP($A351,Raw_Data!$K:$AD,MATCH(Vlookup_Match!C$1,Raw_Data!$K$1:$AD$1,0),0)</f>
        <v>P4W1</v>
      </c>
      <c r="D351" t="str">
        <f>VLOOKUP($A351,Raw_Data!$K:$AD,MATCH(Vlookup_Match!D$1,Raw_Data!$K$1:$AD$1,0),0)</f>
        <v>Q2</v>
      </c>
      <c r="E351" t="str">
        <f>VLOOKUP($A351,Raw_Data!$K:$AD,MATCH(Vlookup_Match!E$1,Raw_Data!$K$1:$AD$1,0),0)</f>
        <v>WATCH</v>
      </c>
      <c r="F351" t="str">
        <f>VLOOKUP($A351,Raw_Data!$K:$AD,MATCH(Vlookup_Match!F$1,Raw_Data!$K$1:$AD$1,0),0)</f>
        <v>AX2701IT</v>
      </c>
      <c r="G351" t="str">
        <f>VLOOKUP($A351,Raw_Data!$K:$AD,MATCH(Vlookup_Match!G$1,Raw_Data!$K$1:$AD$1,0),0)</f>
        <v>AX2701</v>
      </c>
      <c r="J351" t="s">
        <v>1170</v>
      </c>
    </row>
    <row r="352" spans="1:10" x14ac:dyDescent="0.35">
      <c r="A352" t="s">
        <v>1171</v>
      </c>
      <c r="B352" t="str">
        <f>VLOOKUP($A352,Raw_Data!$K:$AD,MATCH(Vlookup_Match!B$1,Raw_Data!$K$1:$AD$1,0),0)</f>
        <v>P4</v>
      </c>
      <c r="C352" t="str">
        <f>VLOOKUP($A352,Raw_Data!$K:$AD,MATCH(Vlookup_Match!C$1,Raw_Data!$K$1:$AD$1,0),0)</f>
        <v>P4W1</v>
      </c>
      <c r="D352" t="str">
        <f>VLOOKUP($A352,Raw_Data!$K:$AD,MATCH(Vlookup_Match!D$1,Raw_Data!$K$1:$AD$1,0),0)</f>
        <v>Q2</v>
      </c>
      <c r="E352" t="str">
        <f>VLOOKUP($A352,Raw_Data!$K:$AD,MATCH(Vlookup_Match!E$1,Raw_Data!$K$1:$AD$1,0),0)</f>
        <v>WATCH</v>
      </c>
      <c r="F352" t="str">
        <f>VLOOKUP($A352,Raw_Data!$K:$AD,MATCH(Vlookup_Match!F$1,Raw_Data!$K$1:$AD$1,0),0)</f>
        <v>BQ2539I</v>
      </c>
      <c r="G352" t="str">
        <f>VLOOKUP($A352,Raw_Data!$K:$AD,MATCH(Vlookup_Match!G$1,Raw_Data!$K$1:$AD$1,0),0)</f>
        <v>BQ2539</v>
      </c>
      <c r="J352" t="s">
        <v>1171</v>
      </c>
    </row>
    <row r="353" spans="1:10" x14ac:dyDescent="0.35">
      <c r="A353" t="s">
        <v>1172</v>
      </c>
      <c r="B353" t="str">
        <f>VLOOKUP($A353,Raw_Data!$K:$AD,MATCH(Vlookup_Match!B$1,Raw_Data!$K$1:$AD$1,0),0)</f>
        <v>P4</v>
      </c>
      <c r="C353" t="str">
        <f>VLOOKUP($A353,Raw_Data!$K:$AD,MATCH(Vlookup_Match!C$1,Raw_Data!$K$1:$AD$1,0),0)</f>
        <v>P4W1</v>
      </c>
      <c r="D353" t="str">
        <f>VLOOKUP($A353,Raw_Data!$K:$AD,MATCH(Vlookup_Match!D$1,Raw_Data!$K$1:$AD$1,0),0)</f>
        <v>Q2</v>
      </c>
      <c r="E353" t="str">
        <f>VLOOKUP($A353,Raw_Data!$K:$AD,MATCH(Vlookup_Match!E$1,Raw_Data!$K$1:$AD$1,0),0)</f>
        <v>WATCH</v>
      </c>
      <c r="F353" t="str">
        <f>VLOOKUP($A353,Raw_Data!$K:$AD,MATCH(Vlookup_Match!F$1,Raw_Data!$K$1:$AD$1,0),0)</f>
        <v>FS5964I</v>
      </c>
      <c r="G353" t="str">
        <f>VLOOKUP($A353,Raw_Data!$K:$AD,MATCH(Vlookup_Match!G$1,Raw_Data!$K$1:$AD$1,0),0)</f>
        <v>FS5964</v>
      </c>
      <c r="J353" t="s">
        <v>1172</v>
      </c>
    </row>
    <row r="354" spans="1:10" x14ac:dyDescent="0.35">
      <c r="A354" t="s">
        <v>1173</v>
      </c>
      <c r="B354" t="str">
        <f>VLOOKUP($A354,Raw_Data!$K:$AD,MATCH(Vlookup_Match!B$1,Raw_Data!$K$1:$AD$1,0),0)</f>
        <v>P4</v>
      </c>
      <c r="C354" t="str">
        <f>VLOOKUP($A354,Raw_Data!$K:$AD,MATCH(Vlookup_Match!C$1,Raw_Data!$K$1:$AD$1,0),0)</f>
        <v>P4W2</v>
      </c>
      <c r="D354" t="str">
        <f>VLOOKUP($A354,Raw_Data!$K:$AD,MATCH(Vlookup_Match!D$1,Raw_Data!$K$1:$AD$1,0),0)</f>
        <v>Q2</v>
      </c>
      <c r="E354" t="str">
        <f>VLOOKUP($A354,Raw_Data!$K:$AD,MATCH(Vlookup_Match!E$1,Raw_Data!$K$1:$AD$1,0),0)</f>
        <v>WATCH</v>
      </c>
      <c r="F354" t="str">
        <f>VLOOKUP($A354,Raw_Data!$K:$AD,MATCH(Vlookup_Match!F$1,Raw_Data!$K$1:$AD$1,0),0)</f>
        <v>SKW6821I</v>
      </c>
      <c r="G354" t="str">
        <f>VLOOKUP($A354,Raw_Data!$K:$AD,MATCH(Vlookup_Match!G$1,Raw_Data!$K$1:$AD$1,0),0)</f>
        <v>SKW6821</v>
      </c>
      <c r="J354" t="s">
        <v>1173</v>
      </c>
    </row>
    <row r="355" spans="1:10" x14ac:dyDescent="0.35">
      <c r="A355" t="s">
        <v>1174</v>
      </c>
      <c r="B355" t="str">
        <f>VLOOKUP($A355,Raw_Data!$K:$AD,MATCH(Vlookup_Match!B$1,Raw_Data!$K$1:$AD$1,0),0)</f>
        <v>P4</v>
      </c>
      <c r="C355" t="str">
        <f>VLOOKUP($A355,Raw_Data!$K:$AD,MATCH(Vlookup_Match!C$1,Raw_Data!$K$1:$AD$1,0),0)</f>
        <v>P4W2</v>
      </c>
      <c r="D355" t="str">
        <f>VLOOKUP($A355,Raw_Data!$K:$AD,MATCH(Vlookup_Match!D$1,Raw_Data!$K$1:$AD$1,0),0)</f>
        <v>Q2</v>
      </c>
      <c r="E355" t="str">
        <f>VLOOKUP($A355,Raw_Data!$K:$AD,MATCH(Vlookup_Match!E$1,Raw_Data!$K$1:$AD$1,0),0)</f>
        <v>WATCH</v>
      </c>
      <c r="F355" t="str">
        <f>VLOOKUP($A355,Raw_Data!$K:$AD,MATCH(Vlookup_Match!F$1,Raw_Data!$K$1:$AD$1,0),0)</f>
        <v>SKW6822I</v>
      </c>
      <c r="G355" t="str">
        <f>VLOOKUP($A355,Raw_Data!$K:$AD,MATCH(Vlookup_Match!G$1,Raw_Data!$K$1:$AD$1,0),0)</f>
        <v>SKW6822</v>
      </c>
      <c r="J355" t="s">
        <v>1174</v>
      </c>
    </row>
    <row r="356" spans="1:10" x14ac:dyDescent="0.35">
      <c r="A356" t="s">
        <v>1175</v>
      </c>
      <c r="B356" t="str">
        <f>VLOOKUP($A356,Raw_Data!$K:$AD,MATCH(Vlookup_Match!B$1,Raw_Data!$K$1:$AD$1,0),0)</f>
        <v>P4</v>
      </c>
      <c r="C356" t="str">
        <f>VLOOKUP($A356,Raw_Data!$K:$AD,MATCH(Vlookup_Match!C$1,Raw_Data!$K$1:$AD$1,0),0)</f>
        <v>P4W2</v>
      </c>
      <c r="D356" t="str">
        <f>VLOOKUP($A356,Raw_Data!$K:$AD,MATCH(Vlookup_Match!D$1,Raw_Data!$K$1:$AD$1,0),0)</f>
        <v>Q2</v>
      </c>
      <c r="E356" t="str">
        <f>VLOOKUP($A356,Raw_Data!$K:$AD,MATCH(Vlookup_Match!E$1,Raw_Data!$K$1:$AD$1,0),0)</f>
        <v>WATCH</v>
      </c>
      <c r="F356" t="str">
        <f>VLOOKUP($A356,Raw_Data!$K:$AD,MATCH(Vlookup_Match!F$1,Raw_Data!$K$1:$AD$1,0),0)</f>
        <v>FS5964I</v>
      </c>
      <c r="G356" t="str">
        <f>VLOOKUP($A356,Raw_Data!$K:$AD,MATCH(Vlookup_Match!G$1,Raw_Data!$K$1:$AD$1,0),0)</f>
        <v>FS5964</v>
      </c>
      <c r="J356" t="s">
        <v>1175</v>
      </c>
    </row>
    <row r="357" spans="1:10" x14ac:dyDescent="0.35">
      <c r="A357" t="s">
        <v>1163</v>
      </c>
      <c r="B357" t="str">
        <f>VLOOKUP($A357,Raw_Data!$K:$AD,MATCH(Vlookup_Match!B$1,Raw_Data!$K$1:$AD$1,0),0)</f>
        <v>P4</v>
      </c>
      <c r="C357" t="str">
        <f>VLOOKUP($A357,Raw_Data!$K:$AD,MATCH(Vlookup_Match!C$1,Raw_Data!$K$1:$AD$1,0),0)</f>
        <v>P4W1</v>
      </c>
      <c r="D357" t="str">
        <f>VLOOKUP($A357,Raw_Data!$K:$AD,MATCH(Vlookup_Match!D$1,Raw_Data!$K$1:$AD$1,0),0)</f>
        <v>Q2</v>
      </c>
      <c r="E357" t="str">
        <f>VLOOKUP($A357,Raw_Data!$K:$AD,MATCH(Vlookup_Match!E$1,Raw_Data!$K$1:$AD$1,0),0)</f>
        <v>WATCH</v>
      </c>
      <c r="F357" t="str">
        <f>VLOOKUP($A357,Raw_Data!$K:$AD,MATCH(Vlookup_Match!F$1,Raw_Data!$K$1:$AD$1,0),0)</f>
        <v>FS5964I</v>
      </c>
      <c r="G357" t="str">
        <f>VLOOKUP($A357,Raw_Data!$K:$AD,MATCH(Vlookup_Match!G$1,Raw_Data!$K$1:$AD$1,0),0)</f>
        <v>FS5964</v>
      </c>
      <c r="J357" t="s">
        <v>1163</v>
      </c>
    </row>
    <row r="358" spans="1:10" x14ac:dyDescent="0.35">
      <c r="A358" t="s">
        <v>1176</v>
      </c>
      <c r="B358" t="str">
        <f>VLOOKUP($A358,Raw_Data!$K:$AD,MATCH(Vlookup_Match!B$1,Raw_Data!$K$1:$AD$1,0),0)</f>
        <v>P4</v>
      </c>
      <c r="C358" t="str">
        <f>VLOOKUP($A358,Raw_Data!$K:$AD,MATCH(Vlookup_Match!C$1,Raw_Data!$K$1:$AD$1,0),0)</f>
        <v>P4W2</v>
      </c>
      <c r="D358" t="str">
        <f>VLOOKUP($A358,Raw_Data!$K:$AD,MATCH(Vlookup_Match!D$1,Raw_Data!$K$1:$AD$1,0),0)</f>
        <v>Q2</v>
      </c>
      <c r="E358" t="str">
        <f>VLOOKUP($A358,Raw_Data!$K:$AD,MATCH(Vlookup_Match!E$1,Raw_Data!$K$1:$AD$1,0),0)</f>
        <v>WATCH</v>
      </c>
      <c r="F358" t="str">
        <f>VLOOKUP($A358,Raw_Data!$K:$AD,MATCH(Vlookup_Match!F$1,Raw_Data!$K$1:$AD$1,0),0)</f>
        <v>BQ2539I</v>
      </c>
      <c r="G358" t="str">
        <f>VLOOKUP($A358,Raw_Data!$K:$AD,MATCH(Vlookup_Match!G$1,Raw_Data!$K$1:$AD$1,0),0)</f>
        <v>BQ2539</v>
      </c>
      <c r="J358" t="s">
        <v>1176</v>
      </c>
    </row>
    <row r="359" spans="1:10" x14ac:dyDescent="0.35">
      <c r="A359" t="s">
        <v>1177</v>
      </c>
      <c r="B359" t="str">
        <f>VLOOKUP($A359,Raw_Data!$K:$AD,MATCH(Vlookup_Match!B$1,Raw_Data!$K$1:$AD$1,0),0)</f>
        <v>P4</v>
      </c>
      <c r="C359" t="str">
        <f>VLOOKUP($A359,Raw_Data!$K:$AD,MATCH(Vlookup_Match!C$1,Raw_Data!$K$1:$AD$1,0),0)</f>
        <v>P4W2</v>
      </c>
      <c r="D359" t="str">
        <f>VLOOKUP($A359,Raw_Data!$K:$AD,MATCH(Vlookup_Match!D$1,Raw_Data!$K$1:$AD$1,0),0)</f>
        <v>Q2</v>
      </c>
      <c r="E359" t="str">
        <f>VLOOKUP($A359,Raw_Data!$K:$AD,MATCH(Vlookup_Match!E$1,Raw_Data!$K$1:$AD$1,0),0)</f>
        <v>WATCH</v>
      </c>
      <c r="F359" t="str">
        <f>VLOOKUP($A359,Raw_Data!$K:$AD,MATCH(Vlookup_Match!F$1,Raw_Data!$K$1:$AD$1,0),0)</f>
        <v>SKW6821I</v>
      </c>
      <c r="G359" t="str">
        <f>VLOOKUP($A359,Raw_Data!$K:$AD,MATCH(Vlookup_Match!G$1,Raw_Data!$K$1:$AD$1,0),0)</f>
        <v>SKW6821</v>
      </c>
      <c r="J359" t="s">
        <v>1177</v>
      </c>
    </row>
    <row r="360" spans="1:10" x14ac:dyDescent="0.35">
      <c r="A360" t="s">
        <v>1178</v>
      </c>
      <c r="B360" t="str">
        <f>VLOOKUP($A360,Raw_Data!$K:$AD,MATCH(Vlookup_Match!B$1,Raw_Data!$K$1:$AD$1,0),0)</f>
        <v>P4</v>
      </c>
      <c r="C360" t="str">
        <f>VLOOKUP($A360,Raw_Data!$K:$AD,MATCH(Vlookup_Match!C$1,Raw_Data!$K$1:$AD$1,0),0)</f>
        <v>P4W2</v>
      </c>
      <c r="D360" t="str">
        <f>VLOOKUP($A360,Raw_Data!$K:$AD,MATCH(Vlookup_Match!D$1,Raw_Data!$K$1:$AD$1,0),0)</f>
        <v>Q2</v>
      </c>
      <c r="E360" t="str">
        <f>VLOOKUP($A360,Raw_Data!$K:$AD,MATCH(Vlookup_Match!E$1,Raw_Data!$K$1:$AD$1,0),0)</f>
        <v>WATCH</v>
      </c>
      <c r="F360" t="str">
        <f>VLOOKUP($A360,Raw_Data!$K:$AD,MATCH(Vlookup_Match!F$1,Raw_Data!$K$1:$AD$1,0),0)</f>
        <v>SKW6841I</v>
      </c>
      <c r="G360" t="str">
        <f>VLOOKUP($A360,Raw_Data!$K:$AD,MATCH(Vlookup_Match!G$1,Raw_Data!$K$1:$AD$1,0),0)</f>
        <v>SKW6841</v>
      </c>
      <c r="J360" t="s">
        <v>1178</v>
      </c>
    </row>
    <row r="361" spans="1:10" x14ac:dyDescent="0.35">
      <c r="A361" t="s">
        <v>1179</v>
      </c>
      <c r="B361" t="str">
        <f>VLOOKUP($A361,Raw_Data!$K:$AD,MATCH(Vlookup_Match!B$1,Raw_Data!$K$1:$AD$1,0),0)</f>
        <v>P4</v>
      </c>
      <c r="C361" t="str">
        <f>VLOOKUP($A361,Raw_Data!$K:$AD,MATCH(Vlookup_Match!C$1,Raw_Data!$K$1:$AD$1,0),0)</f>
        <v>P4W2</v>
      </c>
      <c r="D361" t="str">
        <f>VLOOKUP($A361,Raw_Data!$K:$AD,MATCH(Vlookup_Match!D$1,Raw_Data!$K$1:$AD$1,0),0)</f>
        <v>Q2</v>
      </c>
      <c r="E361" t="str">
        <f>VLOOKUP($A361,Raw_Data!$K:$AD,MATCH(Vlookup_Match!E$1,Raw_Data!$K$1:$AD$1,0),0)</f>
        <v>WATCH</v>
      </c>
      <c r="F361" t="str">
        <f>VLOOKUP($A361,Raw_Data!$K:$AD,MATCH(Vlookup_Match!F$1,Raw_Data!$K$1:$AD$1,0),0)</f>
        <v>SKW6822I</v>
      </c>
      <c r="G361" t="str">
        <f>VLOOKUP($A361,Raw_Data!$K:$AD,MATCH(Vlookup_Match!G$1,Raw_Data!$K$1:$AD$1,0),0)</f>
        <v>SKW6822</v>
      </c>
      <c r="J361" t="s">
        <v>1179</v>
      </c>
    </row>
    <row r="362" spans="1:10" x14ac:dyDescent="0.35">
      <c r="A362" t="s">
        <v>1180</v>
      </c>
      <c r="B362" t="str">
        <f>VLOOKUP($A362,Raw_Data!$K:$AD,MATCH(Vlookup_Match!B$1,Raw_Data!$K$1:$AD$1,0),0)</f>
        <v>P4</v>
      </c>
      <c r="C362" t="str">
        <f>VLOOKUP($A362,Raw_Data!$K:$AD,MATCH(Vlookup_Match!C$1,Raw_Data!$K$1:$AD$1,0),0)</f>
        <v>P4W3</v>
      </c>
      <c r="D362" t="str">
        <f>VLOOKUP($A362,Raw_Data!$K:$AD,MATCH(Vlookup_Match!D$1,Raw_Data!$K$1:$AD$1,0),0)</f>
        <v>Q2</v>
      </c>
      <c r="E362" t="str">
        <f>VLOOKUP($A362,Raw_Data!$K:$AD,MATCH(Vlookup_Match!E$1,Raw_Data!$K$1:$AD$1,0),0)</f>
        <v>WATCH</v>
      </c>
      <c r="F362" t="str">
        <f>VLOOKUP($A362,Raw_Data!$K:$AD,MATCH(Vlookup_Match!F$1,Raw_Data!$K$1:$AD$1,0),0)</f>
        <v>SKW6841I</v>
      </c>
      <c r="G362" t="str">
        <f>VLOOKUP($A362,Raw_Data!$K:$AD,MATCH(Vlookup_Match!G$1,Raw_Data!$K$1:$AD$1,0),0)</f>
        <v>SKW6841</v>
      </c>
      <c r="J362" t="s">
        <v>1180</v>
      </c>
    </row>
    <row r="363" spans="1:10" x14ac:dyDescent="0.35">
      <c r="A363" t="s">
        <v>1181</v>
      </c>
      <c r="B363" t="str">
        <f>VLOOKUP($A363,Raw_Data!$K:$AD,MATCH(Vlookup_Match!B$1,Raw_Data!$K$1:$AD$1,0),0)</f>
        <v>P4</v>
      </c>
      <c r="C363" t="str">
        <f>VLOOKUP($A363,Raw_Data!$K:$AD,MATCH(Vlookup_Match!C$1,Raw_Data!$K$1:$AD$1,0),0)</f>
        <v>P4W3</v>
      </c>
      <c r="D363" t="str">
        <f>VLOOKUP($A363,Raw_Data!$K:$AD,MATCH(Vlookup_Match!D$1,Raw_Data!$K$1:$AD$1,0),0)</f>
        <v>Q2</v>
      </c>
      <c r="E363" t="str">
        <f>VLOOKUP($A363,Raw_Data!$K:$AD,MATCH(Vlookup_Match!E$1,Raw_Data!$K$1:$AD$1,0),0)</f>
        <v>WATCH</v>
      </c>
      <c r="F363" t="str">
        <f>VLOOKUP($A363,Raw_Data!$K:$AD,MATCH(Vlookup_Match!F$1,Raw_Data!$K$1:$AD$1,0),0)</f>
        <v>AX2103</v>
      </c>
      <c r="G363" t="str">
        <f>VLOOKUP($A363,Raw_Data!$K:$AD,MATCH(Vlookup_Match!G$1,Raw_Data!$K$1:$AD$1,0),0)</f>
        <v>AX2103</v>
      </c>
      <c r="J363" t="s">
        <v>1181</v>
      </c>
    </row>
    <row r="364" spans="1:10" x14ac:dyDescent="0.35">
      <c r="A364" t="s">
        <v>1182</v>
      </c>
      <c r="B364" t="str">
        <f>VLOOKUP($A364,Raw_Data!$K:$AD,MATCH(Vlookup_Match!B$1,Raw_Data!$K$1:$AD$1,0),0)</f>
        <v>P4</v>
      </c>
      <c r="C364" t="str">
        <f>VLOOKUP($A364,Raw_Data!$K:$AD,MATCH(Vlookup_Match!C$1,Raw_Data!$K$1:$AD$1,0),0)</f>
        <v>P4W3</v>
      </c>
      <c r="D364" t="str">
        <f>VLOOKUP($A364,Raw_Data!$K:$AD,MATCH(Vlookup_Match!D$1,Raw_Data!$K$1:$AD$1,0),0)</f>
        <v>Q2</v>
      </c>
      <c r="E364" t="str">
        <f>VLOOKUP($A364,Raw_Data!$K:$AD,MATCH(Vlookup_Match!E$1,Raw_Data!$K$1:$AD$1,0),0)</f>
        <v>WATCH</v>
      </c>
      <c r="F364" t="str">
        <f>VLOOKUP($A364,Raw_Data!$K:$AD,MATCH(Vlookup_Match!F$1,Raw_Data!$K$1:$AD$1,0),0)</f>
        <v>AX5581IT</v>
      </c>
      <c r="G364" t="str">
        <f>VLOOKUP($A364,Raw_Data!$K:$AD,MATCH(Vlookup_Match!G$1,Raw_Data!$K$1:$AD$1,0),0)</f>
        <v>AX5581</v>
      </c>
      <c r="J364" t="s">
        <v>1182</v>
      </c>
    </row>
    <row r="365" spans="1:10" x14ac:dyDescent="0.35">
      <c r="A365" t="s">
        <v>1183</v>
      </c>
      <c r="B365" t="str">
        <f>VLOOKUP($A365,Raw_Data!$K:$AD,MATCH(Vlookup_Match!B$1,Raw_Data!$K$1:$AD$1,0),0)</f>
        <v>P4</v>
      </c>
      <c r="C365" t="str">
        <f>VLOOKUP($A365,Raw_Data!$K:$AD,MATCH(Vlookup_Match!C$1,Raw_Data!$K$1:$AD$1,0),0)</f>
        <v>P4W3</v>
      </c>
      <c r="D365" t="str">
        <f>VLOOKUP($A365,Raw_Data!$K:$AD,MATCH(Vlookup_Match!D$1,Raw_Data!$K$1:$AD$1,0),0)</f>
        <v>Q2</v>
      </c>
      <c r="E365" t="str">
        <f>VLOOKUP($A365,Raw_Data!$K:$AD,MATCH(Vlookup_Match!E$1,Raw_Data!$K$1:$AD$1,0),0)</f>
        <v>WATCH</v>
      </c>
      <c r="F365" t="str">
        <f>VLOOKUP($A365,Raw_Data!$K:$AD,MATCH(Vlookup_Match!F$1,Raw_Data!$K$1:$AD$1,0),0)</f>
        <v>BQ2539I</v>
      </c>
      <c r="G365" t="str">
        <f>VLOOKUP($A365,Raw_Data!$K:$AD,MATCH(Vlookup_Match!G$1,Raw_Data!$K$1:$AD$1,0),0)</f>
        <v>BQ2539</v>
      </c>
      <c r="J365" t="s">
        <v>1183</v>
      </c>
    </row>
    <row r="366" spans="1:10" x14ac:dyDescent="0.35">
      <c r="A366" t="s">
        <v>1184</v>
      </c>
      <c r="B366" t="str">
        <f>VLOOKUP($A366,Raw_Data!$K:$AD,MATCH(Vlookup_Match!B$1,Raw_Data!$K$1:$AD$1,0),0)</f>
        <v>P4</v>
      </c>
      <c r="C366" t="str">
        <f>VLOOKUP($A366,Raw_Data!$K:$AD,MATCH(Vlookup_Match!C$1,Raw_Data!$K$1:$AD$1,0),0)</f>
        <v>P4W3</v>
      </c>
      <c r="D366" t="str">
        <f>VLOOKUP($A366,Raw_Data!$K:$AD,MATCH(Vlookup_Match!D$1,Raw_Data!$K$1:$AD$1,0),0)</f>
        <v>Q2</v>
      </c>
      <c r="E366" t="str">
        <f>VLOOKUP($A366,Raw_Data!$K:$AD,MATCH(Vlookup_Match!E$1,Raw_Data!$K$1:$AD$1,0),0)</f>
        <v>WATCH</v>
      </c>
      <c r="F366" t="str">
        <f>VLOOKUP($A366,Raw_Data!$K:$AD,MATCH(Vlookup_Match!F$1,Raw_Data!$K$1:$AD$1,0),0)</f>
        <v>AX5581I</v>
      </c>
      <c r="G366" t="str">
        <f>VLOOKUP($A366,Raw_Data!$K:$AD,MATCH(Vlookup_Match!G$1,Raw_Data!$K$1:$AD$1,0),0)</f>
        <v>AX5581</v>
      </c>
      <c r="J366" t="s">
        <v>1184</v>
      </c>
    </row>
    <row r="367" spans="1:10" x14ac:dyDescent="0.35">
      <c r="A367" t="s">
        <v>1185</v>
      </c>
      <c r="B367" t="str">
        <f>VLOOKUP($A367,Raw_Data!$K:$AD,MATCH(Vlookup_Match!B$1,Raw_Data!$K$1:$AD$1,0),0)</f>
        <v>P4</v>
      </c>
      <c r="C367" t="str">
        <f>VLOOKUP($A367,Raw_Data!$K:$AD,MATCH(Vlookup_Match!C$1,Raw_Data!$K$1:$AD$1,0),0)</f>
        <v>P4W3</v>
      </c>
      <c r="D367" t="str">
        <f>VLOOKUP($A367,Raw_Data!$K:$AD,MATCH(Vlookup_Match!D$1,Raw_Data!$K$1:$AD$1,0),0)</f>
        <v>Q2</v>
      </c>
      <c r="E367" t="str">
        <f>VLOOKUP($A367,Raw_Data!$K:$AD,MATCH(Vlookup_Match!E$1,Raw_Data!$K$1:$AD$1,0),0)</f>
        <v>WATCH</v>
      </c>
      <c r="F367" t="str">
        <f>VLOOKUP($A367,Raw_Data!$K:$AD,MATCH(Vlookup_Match!F$1,Raw_Data!$K$1:$AD$1,0),0)</f>
        <v>FS5964I</v>
      </c>
      <c r="G367" t="str">
        <f>VLOOKUP($A367,Raw_Data!$K:$AD,MATCH(Vlookup_Match!G$1,Raw_Data!$K$1:$AD$1,0),0)</f>
        <v>FS5964</v>
      </c>
      <c r="J367" t="s">
        <v>1185</v>
      </c>
    </row>
    <row r="368" spans="1:10" x14ac:dyDescent="0.35">
      <c r="A368" t="s">
        <v>1186</v>
      </c>
      <c r="B368" t="str">
        <f>VLOOKUP($A368,Raw_Data!$K:$AD,MATCH(Vlookup_Match!B$1,Raw_Data!$K$1:$AD$1,0),0)</f>
        <v>P4</v>
      </c>
      <c r="C368" t="str">
        <f>VLOOKUP($A368,Raw_Data!$K:$AD,MATCH(Vlookup_Match!C$1,Raw_Data!$K$1:$AD$1,0),0)</f>
        <v>P4W3</v>
      </c>
      <c r="D368" t="str">
        <f>VLOOKUP($A368,Raw_Data!$K:$AD,MATCH(Vlookup_Match!D$1,Raw_Data!$K$1:$AD$1,0),0)</f>
        <v>Q2</v>
      </c>
      <c r="E368" t="str">
        <f>VLOOKUP($A368,Raw_Data!$K:$AD,MATCH(Vlookup_Match!E$1,Raw_Data!$K$1:$AD$1,0),0)</f>
        <v>WATCH</v>
      </c>
      <c r="F368" t="str">
        <f>VLOOKUP($A368,Raw_Data!$K:$AD,MATCH(Vlookup_Match!F$1,Raw_Data!$K$1:$AD$1,0),0)</f>
        <v>AX5256I</v>
      </c>
      <c r="G368" t="str">
        <f>VLOOKUP($A368,Raw_Data!$K:$AD,MATCH(Vlookup_Match!G$1,Raw_Data!$K$1:$AD$1,0),0)</f>
        <v>AX5256</v>
      </c>
      <c r="J368" t="s">
        <v>1186</v>
      </c>
    </row>
    <row r="369" spans="1:10" x14ac:dyDescent="0.35">
      <c r="A369" t="s">
        <v>1189</v>
      </c>
      <c r="B369" t="str">
        <f>VLOOKUP($A369,Raw_Data!$K:$AD,MATCH(Vlookup_Match!B$1,Raw_Data!$K$1:$AD$1,0),0)</f>
        <v>P4</v>
      </c>
      <c r="C369" t="str">
        <f>VLOOKUP($A369,Raw_Data!$K:$AD,MATCH(Vlookup_Match!C$1,Raw_Data!$K$1:$AD$1,0),0)</f>
        <v>P4W3</v>
      </c>
      <c r="D369" t="str">
        <f>VLOOKUP($A369,Raw_Data!$K:$AD,MATCH(Vlookup_Match!D$1,Raw_Data!$K$1:$AD$1,0),0)</f>
        <v>Q2</v>
      </c>
      <c r="E369" t="str">
        <f>VLOOKUP($A369,Raw_Data!$K:$AD,MATCH(Vlookup_Match!E$1,Raw_Data!$K$1:$AD$1,0),0)</f>
        <v>WATCH</v>
      </c>
      <c r="F369" t="str">
        <f>VLOOKUP($A369,Raw_Data!$K:$AD,MATCH(Vlookup_Match!F$1,Raw_Data!$K$1:$AD$1,0),0)</f>
        <v>AX2103IT</v>
      </c>
      <c r="G369" t="str">
        <f>VLOOKUP($A369,Raw_Data!$K:$AD,MATCH(Vlookup_Match!G$1,Raw_Data!$K$1:$AD$1,0),0)</f>
        <v>AX2103</v>
      </c>
      <c r="J369" t="s">
        <v>1189</v>
      </c>
    </row>
    <row r="370" spans="1:10" x14ac:dyDescent="0.35">
      <c r="A370" t="s">
        <v>1190</v>
      </c>
      <c r="B370" t="str">
        <f>VLOOKUP($A370,Raw_Data!$K:$AD,MATCH(Vlookup_Match!B$1,Raw_Data!$K$1:$AD$1,0),0)</f>
        <v>P4</v>
      </c>
      <c r="C370" t="str">
        <f>VLOOKUP($A370,Raw_Data!$K:$AD,MATCH(Vlookup_Match!C$1,Raw_Data!$K$1:$AD$1,0),0)</f>
        <v>P4W3</v>
      </c>
      <c r="D370" t="str">
        <f>VLOOKUP($A370,Raw_Data!$K:$AD,MATCH(Vlookup_Match!D$1,Raw_Data!$K$1:$AD$1,0),0)</f>
        <v>Q2</v>
      </c>
      <c r="E370" t="str">
        <f>VLOOKUP($A370,Raw_Data!$K:$AD,MATCH(Vlookup_Match!E$1,Raw_Data!$K$1:$AD$1,0),0)</f>
        <v>WATCH</v>
      </c>
      <c r="F370" t="str">
        <f>VLOOKUP($A370,Raw_Data!$K:$AD,MATCH(Vlookup_Match!F$1,Raw_Data!$K$1:$AD$1,0),0)</f>
        <v>FS5964I</v>
      </c>
      <c r="G370" t="str">
        <f>VLOOKUP($A370,Raw_Data!$K:$AD,MATCH(Vlookup_Match!G$1,Raw_Data!$K$1:$AD$1,0),0)</f>
        <v>FS5964</v>
      </c>
      <c r="J370" t="s">
        <v>1190</v>
      </c>
    </row>
    <row r="371" spans="1:10" x14ac:dyDescent="0.35">
      <c r="A371" t="s">
        <v>1191</v>
      </c>
      <c r="B371" t="str">
        <f>VLOOKUP($A371,Raw_Data!$K:$AD,MATCH(Vlookup_Match!B$1,Raw_Data!$K$1:$AD$1,0),0)</f>
        <v>P4</v>
      </c>
      <c r="C371" t="str">
        <f>VLOOKUP($A371,Raw_Data!$K:$AD,MATCH(Vlookup_Match!C$1,Raw_Data!$K$1:$AD$1,0),0)</f>
        <v>P4W3</v>
      </c>
      <c r="D371" t="str">
        <f>VLOOKUP($A371,Raw_Data!$K:$AD,MATCH(Vlookup_Match!D$1,Raw_Data!$K$1:$AD$1,0),0)</f>
        <v>Q2</v>
      </c>
      <c r="E371" t="str">
        <f>VLOOKUP($A371,Raw_Data!$K:$AD,MATCH(Vlookup_Match!E$1,Raw_Data!$K$1:$AD$1,0),0)</f>
        <v>WATCH</v>
      </c>
      <c r="F371" t="str">
        <f>VLOOKUP($A371,Raw_Data!$K:$AD,MATCH(Vlookup_Match!F$1,Raw_Data!$K$1:$AD$1,0),0)</f>
        <v>SKW6821I</v>
      </c>
      <c r="G371" t="str">
        <f>VLOOKUP($A371,Raw_Data!$K:$AD,MATCH(Vlookup_Match!G$1,Raw_Data!$K$1:$AD$1,0),0)</f>
        <v>SKW6821</v>
      </c>
      <c r="J371" t="s">
        <v>1191</v>
      </c>
    </row>
    <row r="372" spans="1:10" x14ac:dyDescent="0.35">
      <c r="A372" t="s">
        <v>1192</v>
      </c>
      <c r="B372" t="str">
        <f>VLOOKUP($A372,Raw_Data!$K:$AD,MATCH(Vlookup_Match!B$1,Raw_Data!$K$1:$AD$1,0),0)</f>
        <v>P4</v>
      </c>
      <c r="C372" t="str">
        <f>VLOOKUP($A372,Raw_Data!$K:$AD,MATCH(Vlookup_Match!C$1,Raw_Data!$K$1:$AD$1,0),0)</f>
        <v>P4W3</v>
      </c>
      <c r="D372" t="str">
        <f>VLOOKUP($A372,Raw_Data!$K:$AD,MATCH(Vlookup_Match!D$1,Raw_Data!$K$1:$AD$1,0),0)</f>
        <v>Q2</v>
      </c>
      <c r="E372" t="str">
        <f>VLOOKUP($A372,Raw_Data!$K:$AD,MATCH(Vlookup_Match!E$1,Raw_Data!$K$1:$AD$1,0),0)</f>
        <v>WATCH</v>
      </c>
      <c r="F372" t="str">
        <f>VLOOKUP($A372,Raw_Data!$K:$AD,MATCH(Vlookup_Match!F$1,Raw_Data!$K$1:$AD$1,0),0)</f>
        <v>AX5536T</v>
      </c>
      <c r="G372" t="str">
        <f>VLOOKUP($A372,Raw_Data!$K:$AD,MATCH(Vlookup_Match!G$1,Raw_Data!$K$1:$AD$1,0),0)</f>
        <v>AX5536</v>
      </c>
      <c r="J372" t="s">
        <v>1192</v>
      </c>
    </row>
    <row r="373" spans="1:10" x14ac:dyDescent="0.35">
      <c r="A373" t="s">
        <v>1195</v>
      </c>
      <c r="B373" t="str">
        <f>VLOOKUP($A373,Raw_Data!$K:$AD,MATCH(Vlookup_Match!B$1,Raw_Data!$K$1:$AD$1,0),0)</f>
        <v>P4</v>
      </c>
      <c r="C373" t="str">
        <f>VLOOKUP($A373,Raw_Data!$K:$AD,MATCH(Vlookup_Match!C$1,Raw_Data!$K$1:$AD$1,0),0)</f>
        <v>P4W3</v>
      </c>
      <c r="D373" t="str">
        <f>VLOOKUP($A373,Raw_Data!$K:$AD,MATCH(Vlookup_Match!D$1,Raw_Data!$K$1:$AD$1,0),0)</f>
        <v>Q2</v>
      </c>
      <c r="E373" t="str">
        <f>VLOOKUP($A373,Raw_Data!$K:$AD,MATCH(Vlookup_Match!E$1,Raw_Data!$K$1:$AD$1,0),0)</f>
        <v>WATCH</v>
      </c>
      <c r="F373" t="str">
        <f>VLOOKUP($A373,Raw_Data!$K:$AD,MATCH(Vlookup_Match!F$1,Raw_Data!$K$1:$AD$1,0),0)</f>
        <v>AX2103I</v>
      </c>
      <c r="G373" t="str">
        <f>VLOOKUP($A373,Raw_Data!$K:$AD,MATCH(Vlookup_Match!G$1,Raw_Data!$K$1:$AD$1,0),0)</f>
        <v>AX2103</v>
      </c>
      <c r="J373" t="s">
        <v>1195</v>
      </c>
    </row>
    <row r="374" spans="1:10" x14ac:dyDescent="0.35">
      <c r="A374" t="s">
        <v>1197</v>
      </c>
      <c r="B374" t="str">
        <f>VLOOKUP($A374,Raw_Data!$K:$AD,MATCH(Vlookup_Match!B$1,Raw_Data!$K$1:$AD$1,0),0)</f>
        <v>P4</v>
      </c>
      <c r="C374" t="str">
        <f>VLOOKUP($A374,Raw_Data!$K:$AD,MATCH(Vlookup_Match!C$1,Raw_Data!$K$1:$AD$1,0),0)</f>
        <v>P4W3</v>
      </c>
      <c r="D374" t="str">
        <f>VLOOKUP($A374,Raw_Data!$K:$AD,MATCH(Vlookup_Match!D$1,Raw_Data!$K$1:$AD$1,0),0)</f>
        <v>Q2</v>
      </c>
      <c r="E374" t="str">
        <f>VLOOKUP($A374,Raw_Data!$K:$AD,MATCH(Vlookup_Match!E$1,Raw_Data!$K$1:$AD$1,0),0)</f>
        <v>WATCH</v>
      </c>
      <c r="F374" t="str">
        <f>VLOOKUP($A374,Raw_Data!$K:$AD,MATCH(Vlookup_Match!F$1,Raw_Data!$K$1:$AD$1,0),0)</f>
        <v>SKW6841I</v>
      </c>
      <c r="G374" t="str">
        <f>VLOOKUP($A374,Raw_Data!$K:$AD,MATCH(Vlookup_Match!G$1,Raw_Data!$K$1:$AD$1,0),0)</f>
        <v>SKW6841</v>
      </c>
      <c r="J374" t="s">
        <v>1197</v>
      </c>
    </row>
    <row r="375" spans="1:10" x14ac:dyDescent="0.35">
      <c r="A375" t="s">
        <v>1198</v>
      </c>
      <c r="B375" t="str">
        <f>VLOOKUP($A375,Raw_Data!$K:$AD,MATCH(Vlookup_Match!B$1,Raw_Data!$K$1:$AD$1,0),0)</f>
        <v>P4</v>
      </c>
      <c r="C375" t="str">
        <f>VLOOKUP($A375,Raw_Data!$K:$AD,MATCH(Vlookup_Match!C$1,Raw_Data!$K$1:$AD$1,0),0)</f>
        <v>P4W3</v>
      </c>
      <c r="D375" t="str">
        <f>VLOOKUP($A375,Raw_Data!$K:$AD,MATCH(Vlookup_Match!D$1,Raw_Data!$K$1:$AD$1,0),0)</f>
        <v>Q2</v>
      </c>
      <c r="E375" t="str">
        <f>VLOOKUP($A375,Raw_Data!$K:$AD,MATCH(Vlookup_Match!E$1,Raw_Data!$K$1:$AD$1,0),0)</f>
        <v>WATCH</v>
      </c>
      <c r="F375" t="str">
        <f>VLOOKUP($A375,Raw_Data!$K:$AD,MATCH(Vlookup_Match!F$1,Raw_Data!$K$1:$AD$1,0),0)</f>
        <v>AX5654I</v>
      </c>
      <c r="G375" t="str">
        <f>VLOOKUP($A375,Raw_Data!$K:$AD,MATCH(Vlookup_Match!G$1,Raw_Data!$K$1:$AD$1,0),0)</f>
        <v>AX5654</v>
      </c>
      <c r="J375" t="s">
        <v>1198</v>
      </c>
    </row>
    <row r="376" spans="1:10" x14ac:dyDescent="0.35">
      <c r="A376" t="s">
        <v>1201</v>
      </c>
      <c r="B376" t="str">
        <f>VLOOKUP($A376,Raw_Data!$K:$AD,MATCH(Vlookup_Match!B$1,Raw_Data!$K$1:$AD$1,0),0)</f>
        <v>P4</v>
      </c>
      <c r="C376" t="str">
        <f>VLOOKUP($A376,Raw_Data!$K:$AD,MATCH(Vlookup_Match!C$1,Raw_Data!$K$1:$AD$1,0),0)</f>
        <v>P4W3</v>
      </c>
      <c r="D376" t="str">
        <f>VLOOKUP($A376,Raw_Data!$K:$AD,MATCH(Vlookup_Match!D$1,Raw_Data!$K$1:$AD$1,0),0)</f>
        <v>Q2</v>
      </c>
      <c r="E376" t="str">
        <f>VLOOKUP($A376,Raw_Data!$K:$AD,MATCH(Vlookup_Match!E$1,Raw_Data!$K$1:$AD$1,0),0)</f>
        <v>WATCH</v>
      </c>
      <c r="F376" t="str">
        <f>VLOOKUP($A376,Raw_Data!$K:$AD,MATCH(Vlookup_Match!F$1,Raw_Data!$K$1:$AD$1,0),0)</f>
        <v>AX2701I</v>
      </c>
      <c r="G376" t="str">
        <f>VLOOKUP($A376,Raw_Data!$K:$AD,MATCH(Vlookup_Match!G$1,Raw_Data!$K$1:$AD$1,0),0)</f>
        <v>AX2701</v>
      </c>
      <c r="J376" t="s">
        <v>1201</v>
      </c>
    </row>
    <row r="377" spans="1:10" x14ac:dyDescent="0.35">
      <c r="A377" t="s">
        <v>1203</v>
      </c>
      <c r="B377" t="str">
        <f>VLOOKUP($A377,Raw_Data!$K:$AD,MATCH(Vlookup_Match!B$1,Raw_Data!$K$1:$AD$1,0),0)</f>
        <v>P4</v>
      </c>
      <c r="C377" t="str">
        <f>VLOOKUP($A377,Raw_Data!$K:$AD,MATCH(Vlookup_Match!C$1,Raw_Data!$K$1:$AD$1,0),0)</f>
        <v>P4W3</v>
      </c>
      <c r="D377" t="str">
        <f>VLOOKUP($A377,Raw_Data!$K:$AD,MATCH(Vlookup_Match!D$1,Raw_Data!$K$1:$AD$1,0),0)</f>
        <v>Q2</v>
      </c>
      <c r="E377" t="str">
        <f>VLOOKUP($A377,Raw_Data!$K:$AD,MATCH(Vlookup_Match!E$1,Raw_Data!$K$1:$AD$1,0),0)</f>
        <v>WATCH</v>
      </c>
      <c r="F377" t="str">
        <f>VLOOKUP($A377,Raw_Data!$K:$AD,MATCH(Vlookup_Match!F$1,Raw_Data!$K$1:$AD$1,0),0)</f>
        <v>SKW6472</v>
      </c>
      <c r="G377" t="str">
        <f>VLOOKUP($A377,Raw_Data!$K:$AD,MATCH(Vlookup_Match!G$1,Raw_Data!$K$1:$AD$1,0),0)</f>
        <v>SKW6472</v>
      </c>
      <c r="J377" t="s">
        <v>1203</v>
      </c>
    </row>
    <row r="378" spans="1:10" x14ac:dyDescent="0.35">
      <c r="A378" t="s">
        <v>1205</v>
      </c>
      <c r="B378" t="str">
        <f>VLOOKUP($A378,Raw_Data!$K:$AD,MATCH(Vlookup_Match!B$1,Raw_Data!$K$1:$AD$1,0),0)</f>
        <v>P4</v>
      </c>
      <c r="C378" t="str">
        <f>VLOOKUP($A378,Raw_Data!$K:$AD,MATCH(Vlookup_Match!C$1,Raw_Data!$K$1:$AD$1,0),0)</f>
        <v>P4W3</v>
      </c>
      <c r="D378" t="str">
        <f>VLOOKUP($A378,Raw_Data!$K:$AD,MATCH(Vlookup_Match!D$1,Raw_Data!$K$1:$AD$1,0),0)</f>
        <v>Q2</v>
      </c>
      <c r="E378" t="str">
        <f>VLOOKUP($A378,Raw_Data!$K:$AD,MATCH(Vlookup_Match!E$1,Raw_Data!$K$1:$AD$1,0),0)</f>
        <v>WATCH</v>
      </c>
      <c r="F378" t="str">
        <f>VLOOKUP($A378,Raw_Data!$K:$AD,MATCH(Vlookup_Match!F$1,Raw_Data!$K$1:$AD$1,0),0)</f>
        <v>AX5573I</v>
      </c>
      <c r="G378" t="str">
        <f>VLOOKUP($A378,Raw_Data!$K:$AD,MATCH(Vlookup_Match!G$1,Raw_Data!$K$1:$AD$1,0),0)</f>
        <v>AX5573</v>
      </c>
      <c r="J378" t="s">
        <v>1205</v>
      </c>
    </row>
    <row r="379" spans="1:10" x14ac:dyDescent="0.35">
      <c r="A379" t="s">
        <v>1206</v>
      </c>
      <c r="B379" t="str">
        <f>VLOOKUP($A379,Raw_Data!$K:$AD,MATCH(Vlookup_Match!B$1,Raw_Data!$K$1:$AD$1,0),0)</f>
        <v>P4</v>
      </c>
      <c r="C379" t="str">
        <f>VLOOKUP($A379,Raw_Data!$K:$AD,MATCH(Vlookup_Match!C$1,Raw_Data!$K$1:$AD$1,0),0)</f>
        <v>P4W4</v>
      </c>
      <c r="D379" t="str">
        <f>VLOOKUP($A379,Raw_Data!$K:$AD,MATCH(Vlookup_Match!D$1,Raw_Data!$K$1:$AD$1,0),0)</f>
        <v>Q2</v>
      </c>
      <c r="E379" t="str">
        <f>VLOOKUP($A379,Raw_Data!$K:$AD,MATCH(Vlookup_Match!E$1,Raw_Data!$K$1:$AD$1,0),0)</f>
        <v>WATCH</v>
      </c>
      <c r="F379" t="str">
        <f>VLOOKUP($A379,Raw_Data!$K:$AD,MATCH(Vlookup_Match!F$1,Raw_Data!$K$1:$AD$1,0),0)</f>
        <v>DZ2158</v>
      </c>
      <c r="G379" t="str">
        <f>VLOOKUP($A379,Raw_Data!$K:$AD,MATCH(Vlookup_Match!G$1,Raw_Data!$K$1:$AD$1,0),0)</f>
        <v>DZ2158</v>
      </c>
      <c r="J379" t="s">
        <v>1206</v>
      </c>
    </row>
    <row r="380" spans="1:10" x14ac:dyDescent="0.35">
      <c r="A380" t="s">
        <v>1208</v>
      </c>
      <c r="B380" t="str">
        <f>VLOOKUP($A380,Raw_Data!$K:$AD,MATCH(Vlookup_Match!B$1,Raw_Data!$K$1:$AD$1,0),0)</f>
        <v>P4</v>
      </c>
      <c r="C380" t="str">
        <f>VLOOKUP($A380,Raw_Data!$K:$AD,MATCH(Vlookup_Match!C$1,Raw_Data!$K$1:$AD$1,0),0)</f>
        <v>P4W4</v>
      </c>
      <c r="D380" t="str">
        <f>VLOOKUP($A380,Raw_Data!$K:$AD,MATCH(Vlookup_Match!D$1,Raw_Data!$K$1:$AD$1,0),0)</f>
        <v>Q2</v>
      </c>
      <c r="E380" t="str">
        <f>VLOOKUP($A380,Raw_Data!$K:$AD,MATCH(Vlookup_Match!E$1,Raw_Data!$K$1:$AD$1,0),0)</f>
        <v>WATCH</v>
      </c>
      <c r="F380" t="str">
        <f>VLOOKUP($A380,Raw_Data!$K:$AD,MATCH(Vlookup_Match!F$1,Raw_Data!$K$1:$AD$1,0),0)</f>
        <v>AX2194I</v>
      </c>
      <c r="G380" t="str">
        <f>VLOOKUP($A380,Raw_Data!$K:$AD,MATCH(Vlookup_Match!G$1,Raw_Data!$K$1:$AD$1,0),0)</f>
        <v>AX2194</v>
      </c>
      <c r="J380" t="s">
        <v>1208</v>
      </c>
    </row>
    <row r="381" spans="1:10" x14ac:dyDescent="0.35">
      <c r="A381" t="s">
        <v>1211</v>
      </c>
      <c r="B381" t="str">
        <f>VLOOKUP($A381,Raw_Data!$K:$AD,MATCH(Vlookup_Match!B$1,Raw_Data!$K$1:$AD$1,0),0)</f>
        <v>P4</v>
      </c>
      <c r="C381" t="str">
        <f>VLOOKUP($A381,Raw_Data!$K:$AD,MATCH(Vlookup_Match!C$1,Raw_Data!$K$1:$AD$1,0),0)</f>
        <v>P4W1</v>
      </c>
      <c r="D381" t="str">
        <f>VLOOKUP($A381,Raw_Data!$K:$AD,MATCH(Vlookup_Match!D$1,Raw_Data!$K$1:$AD$1,0),0)</f>
        <v>Q2</v>
      </c>
      <c r="E381" t="str">
        <f>VLOOKUP($A381,Raw_Data!$K:$AD,MATCH(Vlookup_Match!E$1,Raw_Data!$K$1:$AD$1,0),0)</f>
        <v>WATCH</v>
      </c>
      <c r="F381" t="str">
        <f>VLOOKUP($A381,Raw_Data!$K:$AD,MATCH(Vlookup_Match!F$1,Raw_Data!$K$1:$AD$1,0),0)</f>
        <v>FS5847I</v>
      </c>
      <c r="G381" t="str">
        <f>VLOOKUP($A381,Raw_Data!$K:$AD,MATCH(Vlookup_Match!G$1,Raw_Data!$K$1:$AD$1,0),0)</f>
        <v>FS5847</v>
      </c>
      <c r="J381" t="s">
        <v>1211</v>
      </c>
    </row>
    <row r="382" spans="1:10" x14ac:dyDescent="0.35">
      <c r="A382" t="s">
        <v>1212</v>
      </c>
      <c r="B382" t="str">
        <f>VLOOKUP($A382,Raw_Data!$K:$AD,MATCH(Vlookup_Match!B$1,Raw_Data!$K$1:$AD$1,0),0)</f>
        <v>P4</v>
      </c>
      <c r="C382" t="str">
        <f>VLOOKUP($A382,Raw_Data!$K:$AD,MATCH(Vlookup_Match!C$1,Raw_Data!$K$1:$AD$1,0),0)</f>
        <v>P4W1</v>
      </c>
      <c r="D382" t="str">
        <f>VLOOKUP($A382,Raw_Data!$K:$AD,MATCH(Vlookup_Match!D$1,Raw_Data!$K$1:$AD$1,0),0)</f>
        <v>Q2</v>
      </c>
      <c r="E382" t="str">
        <f>VLOOKUP($A382,Raw_Data!$K:$AD,MATCH(Vlookup_Match!E$1,Raw_Data!$K$1:$AD$1,0),0)</f>
        <v>WATCH</v>
      </c>
      <c r="F382" t="str">
        <f>VLOOKUP($A382,Raw_Data!$K:$AD,MATCH(Vlookup_Match!F$1,Raw_Data!$K$1:$AD$1,0),0)</f>
        <v>BQ2532I</v>
      </c>
      <c r="G382" t="str">
        <f>VLOOKUP($A382,Raw_Data!$K:$AD,MATCH(Vlookup_Match!G$1,Raw_Data!$K$1:$AD$1,0),0)</f>
        <v>BQ2532</v>
      </c>
      <c r="J382" t="s">
        <v>1212</v>
      </c>
    </row>
    <row r="383" spans="1:10" x14ac:dyDescent="0.35">
      <c r="A383" t="s">
        <v>1213</v>
      </c>
      <c r="B383" t="str">
        <f>VLOOKUP($A383,Raw_Data!$K:$AD,MATCH(Vlookup_Match!B$1,Raw_Data!$K$1:$AD$1,0),0)</f>
        <v>P4</v>
      </c>
      <c r="C383" t="str">
        <f>VLOOKUP($A383,Raw_Data!$K:$AD,MATCH(Vlookup_Match!C$1,Raw_Data!$K$1:$AD$1,0),0)</f>
        <v>P4W1</v>
      </c>
      <c r="D383" t="str">
        <f>VLOOKUP($A383,Raw_Data!$K:$AD,MATCH(Vlookup_Match!D$1,Raw_Data!$K$1:$AD$1,0),0)</f>
        <v>Q2</v>
      </c>
      <c r="E383" t="str">
        <f>VLOOKUP($A383,Raw_Data!$K:$AD,MATCH(Vlookup_Match!E$1,Raw_Data!$K$1:$AD$1,0),0)</f>
        <v>WATCH</v>
      </c>
      <c r="F383" t="str">
        <f>VLOOKUP($A383,Raw_Data!$K:$AD,MATCH(Vlookup_Match!F$1,Raw_Data!$K$1:$AD$1,0),0)</f>
        <v>FS5985I</v>
      </c>
      <c r="G383" t="str">
        <f>VLOOKUP($A383,Raw_Data!$K:$AD,MATCH(Vlookup_Match!G$1,Raw_Data!$K$1:$AD$1,0),0)</f>
        <v>FS5985</v>
      </c>
      <c r="J383" t="s">
        <v>1213</v>
      </c>
    </row>
    <row r="384" spans="1:10" x14ac:dyDescent="0.35">
      <c r="A384" t="s">
        <v>1216</v>
      </c>
      <c r="B384" t="str">
        <f>VLOOKUP($A384,Raw_Data!$K:$AD,MATCH(Vlookup_Match!B$1,Raw_Data!$K$1:$AD$1,0),0)</f>
        <v>P4</v>
      </c>
      <c r="C384" t="str">
        <f>VLOOKUP($A384,Raw_Data!$K:$AD,MATCH(Vlookup_Match!C$1,Raw_Data!$K$1:$AD$1,0),0)</f>
        <v>P4W1</v>
      </c>
      <c r="D384" t="str">
        <f>VLOOKUP($A384,Raw_Data!$K:$AD,MATCH(Vlookup_Match!D$1,Raw_Data!$K$1:$AD$1,0),0)</f>
        <v>Q2</v>
      </c>
      <c r="E384" t="str">
        <f>VLOOKUP($A384,Raw_Data!$K:$AD,MATCH(Vlookup_Match!E$1,Raw_Data!$K$1:$AD$1,0),0)</f>
        <v>WATCH</v>
      </c>
      <c r="F384" t="str">
        <f>VLOOKUP($A384,Raw_Data!$K:$AD,MATCH(Vlookup_Match!F$1,Raw_Data!$K$1:$AD$1,0),0)</f>
        <v>FS5986I</v>
      </c>
      <c r="G384" t="str">
        <f>VLOOKUP($A384,Raw_Data!$K:$AD,MATCH(Vlookup_Match!G$1,Raw_Data!$K$1:$AD$1,0),0)</f>
        <v>FS5986</v>
      </c>
      <c r="J384" t="s">
        <v>1216</v>
      </c>
    </row>
    <row r="385" spans="1:10" x14ac:dyDescent="0.35">
      <c r="A385" t="s">
        <v>1217</v>
      </c>
      <c r="B385" t="str">
        <f>VLOOKUP($A385,Raw_Data!$K:$AD,MATCH(Vlookup_Match!B$1,Raw_Data!$K$1:$AD$1,0),0)</f>
        <v>P4</v>
      </c>
      <c r="C385" t="str">
        <f>VLOOKUP($A385,Raw_Data!$K:$AD,MATCH(Vlookup_Match!C$1,Raw_Data!$K$1:$AD$1,0),0)</f>
        <v>P4W1</v>
      </c>
      <c r="D385" t="str">
        <f>VLOOKUP($A385,Raw_Data!$K:$AD,MATCH(Vlookup_Match!D$1,Raw_Data!$K$1:$AD$1,0),0)</f>
        <v>Q2</v>
      </c>
      <c r="E385" t="str">
        <f>VLOOKUP($A385,Raw_Data!$K:$AD,MATCH(Vlookup_Match!E$1,Raw_Data!$K$1:$AD$1,0),0)</f>
        <v>WATCH</v>
      </c>
      <c r="F385" t="str">
        <f>VLOOKUP($A385,Raw_Data!$K:$AD,MATCH(Vlookup_Match!F$1,Raw_Data!$K$1:$AD$1,0),0)</f>
        <v>ES5218I</v>
      </c>
      <c r="G385" t="str">
        <f>VLOOKUP($A385,Raw_Data!$K:$AD,MATCH(Vlookup_Match!G$1,Raw_Data!$K$1:$AD$1,0),0)</f>
        <v>ES5218</v>
      </c>
      <c r="J385" t="s">
        <v>1217</v>
      </c>
    </row>
    <row r="386" spans="1:10" x14ac:dyDescent="0.35">
      <c r="A386" t="s">
        <v>1218</v>
      </c>
      <c r="B386" t="str">
        <f>VLOOKUP($A386,Raw_Data!$K:$AD,MATCH(Vlookup_Match!B$1,Raw_Data!$K$1:$AD$1,0),0)</f>
        <v>P4</v>
      </c>
      <c r="C386" t="str">
        <f>VLOOKUP($A386,Raw_Data!$K:$AD,MATCH(Vlookup_Match!C$1,Raw_Data!$K$1:$AD$1,0),0)</f>
        <v>P4W1</v>
      </c>
      <c r="D386" t="str">
        <f>VLOOKUP($A386,Raw_Data!$K:$AD,MATCH(Vlookup_Match!D$1,Raw_Data!$K$1:$AD$1,0),0)</f>
        <v>Q2</v>
      </c>
      <c r="E386" t="str">
        <f>VLOOKUP($A386,Raw_Data!$K:$AD,MATCH(Vlookup_Match!E$1,Raw_Data!$K$1:$AD$1,0),0)</f>
        <v>WATCH</v>
      </c>
      <c r="F386" t="str">
        <f>VLOOKUP($A386,Raw_Data!$K:$AD,MATCH(Vlookup_Match!F$1,Raw_Data!$K$1:$AD$1,0),0)</f>
        <v>ES5165I</v>
      </c>
      <c r="G386" t="str">
        <f>VLOOKUP($A386,Raw_Data!$K:$AD,MATCH(Vlookup_Match!G$1,Raw_Data!$K$1:$AD$1,0),0)</f>
        <v>ES5165</v>
      </c>
      <c r="J386" t="s">
        <v>1218</v>
      </c>
    </row>
    <row r="387" spans="1:10" x14ac:dyDescent="0.35">
      <c r="A387" t="s">
        <v>1219</v>
      </c>
      <c r="B387" t="str">
        <f>VLOOKUP($A387,Raw_Data!$K:$AD,MATCH(Vlookup_Match!B$1,Raw_Data!$K$1:$AD$1,0),0)</f>
        <v>P4</v>
      </c>
      <c r="C387" t="str">
        <f>VLOOKUP($A387,Raw_Data!$K:$AD,MATCH(Vlookup_Match!C$1,Raw_Data!$K$1:$AD$1,0),0)</f>
        <v>P4W1</v>
      </c>
      <c r="D387" t="str">
        <f>VLOOKUP($A387,Raw_Data!$K:$AD,MATCH(Vlookup_Match!D$1,Raw_Data!$K$1:$AD$1,0),0)</f>
        <v>Q2</v>
      </c>
      <c r="E387" t="str">
        <f>VLOOKUP($A387,Raw_Data!$K:$AD,MATCH(Vlookup_Match!E$1,Raw_Data!$K$1:$AD$1,0),0)</f>
        <v>WATCH</v>
      </c>
      <c r="F387" t="str">
        <f>VLOOKUP($A387,Raw_Data!$K:$AD,MATCH(Vlookup_Match!F$1,Raw_Data!$K$1:$AD$1,0),0)</f>
        <v>FS5944I</v>
      </c>
      <c r="G387" t="str">
        <f>VLOOKUP($A387,Raw_Data!$K:$AD,MATCH(Vlookup_Match!G$1,Raw_Data!$K$1:$AD$1,0),0)</f>
        <v>FS5944</v>
      </c>
      <c r="J387" t="s">
        <v>1219</v>
      </c>
    </row>
    <row r="388" spans="1:10" x14ac:dyDescent="0.35">
      <c r="A388" t="s">
        <v>1220</v>
      </c>
      <c r="B388" t="str">
        <f>VLOOKUP($A388,Raw_Data!$K:$AD,MATCH(Vlookup_Match!B$1,Raw_Data!$K$1:$AD$1,0),0)</f>
        <v>P4</v>
      </c>
      <c r="C388" t="str">
        <f>VLOOKUP($A388,Raw_Data!$K:$AD,MATCH(Vlookup_Match!C$1,Raw_Data!$K$1:$AD$1,0),0)</f>
        <v>P4W1</v>
      </c>
      <c r="D388" t="str">
        <f>VLOOKUP($A388,Raw_Data!$K:$AD,MATCH(Vlookup_Match!D$1,Raw_Data!$K$1:$AD$1,0),0)</f>
        <v>Q2</v>
      </c>
      <c r="E388" t="str">
        <f>VLOOKUP($A388,Raw_Data!$K:$AD,MATCH(Vlookup_Match!E$1,Raw_Data!$K$1:$AD$1,0),0)</f>
        <v>WATCH</v>
      </c>
      <c r="F388" t="str">
        <f>VLOOKUP($A388,Raw_Data!$K:$AD,MATCH(Vlookup_Match!F$1,Raw_Data!$K$1:$AD$1,0),0)</f>
        <v>FS5708SET</v>
      </c>
      <c r="G388" t="str">
        <f>VLOOKUP($A388,Raw_Data!$K:$AD,MATCH(Vlookup_Match!G$1,Raw_Data!$K$1:$AD$1,0),0)</f>
        <v>FS5708SET</v>
      </c>
      <c r="J388" t="s">
        <v>1220</v>
      </c>
    </row>
    <row r="389" spans="1:10" x14ac:dyDescent="0.35">
      <c r="A389" t="s">
        <v>1222</v>
      </c>
      <c r="B389" t="str">
        <f>VLOOKUP($A389,Raw_Data!$K:$AD,MATCH(Vlookup_Match!B$1,Raw_Data!$K$1:$AD$1,0),0)</f>
        <v>P4</v>
      </c>
      <c r="C389" t="str">
        <f>VLOOKUP($A389,Raw_Data!$K:$AD,MATCH(Vlookup_Match!C$1,Raw_Data!$K$1:$AD$1,0),0)</f>
        <v>P4W1</v>
      </c>
      <c r="D389" t="str">
        <f>VLOOKUP($A389,Raw_Data!$K:$AD,MATCH(Vlookup_Match!D$1,Raw_Data!$K$1:$AD$1,0),0)</f>
        <v>Q2</v>
      </c>
      <c r="E389" t="str">
        <f>VLOOKUP($A389,Raw_Data!$K:$AD,MATCH(Vlookup_Match!E$1,Raw_Data!$K$1:$AD$1,0),0)</f>
        <v>WATCH</v>
      </c>
      <c r="F389" t="str">
        <f>VLOOKUP($A389,Raw_Data!$K:$AD,MATCH(Vlookup_Match!F$1,Raw_Data!$K$1:$AD$1,0),0)</f>
        <v>FS5707I</v>
      </c>
      <c r="G389" t="str">
        <f>VLOOKUP($A389,Raw_Data!$K:$AD,MATCH(Vlookup_Match!G$1,Raw_Data!$K$1:$AD$1,0),0)</f>
        <v>FS5707</v>
      </c>
      <c r="J389" t="s">
        <v>1222</v>
      </c>
    </row>
    <row r="390" spans="1:10" x14ac:dyDescent="0.35">
      <c r="A390" t="s">
        <v>1223</v>
      </c>
      <c r="B390" t="str">
        <f>VLOOKUP($A390,Raw_Data!$K:$AD,MATCH(Vlookup_Match!B$1,Raw_Data!$K$1:$AD$1,0),0)</f>
        <v>P4</v>
      </c>
      <c r="C390" t="str">
        <f>VLOOKUP($A390,Raw_Data!$K:$AD,MATCH(Vlookup_Match!C$1,Raw_Data!$K$1:$AD$1,0),0)</f>
        <v>P4W1</v>
      </c>
      <c r="D390" t="str">
        <f>VLOOKUP($A390,Raw_Data!$K:$AD,MATCH(Vlookup_Match!D$1,Raw_Data!$K$1:$AD$1,0),0)</f>
        <v>Q2</v>
      </c>
      <c r="E390" t="str">
        <f>VLOOKUP($A390,Raw_Data!$K:$AD,MATCH(Vlookup_Match!E$1,Raw_Data!$K$1:$AD$1,0),0)</f>
        <v>WATCH</v>
      </c>
      <c r="F390" t="str">
        <f>VLOOKUP($A390,Raw_Data!$K:$AD,MATCH(Vlookup_Match!F$1,Raw_Data!$K$1:$AD$1,0),0)</f>
        <v>SKW3033I</v>
      </c>
      <c r="G390" t="str">
        <f>VLOOKUP($A390,Raw_Data!$K:$AD,MATCH(Vlookup_Match!G$1,Raw_Data!$K$1:$AD$1,0),0)</f>
        <v>SKW3033</v>
      </c>
      <c r="J390" t="s">
        <v>1223</v>
      </c>
    </row>
    <row r="391" spans="1:10" x14ac:dyDescent="0.35">
      <c r="A391" t="s">
        <v>1224</v>
      </c>
      <c r="B391" t="str">
        <f>VLOOKUP($A391,Raw_Data!$K:$AD,MATCH(Vlookup_Match!B$1,Raw_Data!$K$1:$AD$1,0),0)</f>
        <v>P4</v>
      </c>
      <c r="C391" t="str">
        <f>VLOOKUP($A391,Raw_Data!$K:$AD,MATCH(Vlookup_Match!C$1,Raw_Data!$K$1:$AD$1,0),0)</f>
        <v>P4W1</v>
      </c>
      <c r="D391" t="str">
        <f>VLOOKUP($A391,Raw_Data!$K:$AD,MATCH(Vlookup_Match!D$1,Raw_Data!$K$1:$AD$1,0),0)</f>
        <v>Q2</v>
      </c>
      <c r="E391" t="str">
        <f>VLOOKUP($A391,Raw_Data!$K:$AD,MATCH(Vlookup_Match!E$1,Raw_Data!$K$1:$AD$1,0),0)</f>
        <v>WATCH</v>
      </c>
      <c r="F391" t="str">
        <f>VLOOKUP($A391,Raw_Data!$K:$AD,MATCH(Vlookup_Match!F$1,Raw_Data!$K$1:$AD$1,0),0)</f>
        <v>ES5098I</v>
      </c>
      <c r="G391" t="str">
        <f>VLOOKUP($A391,Raw_Data!$K:$AD,MATCH(Vlookup_Match!G$1,Raw_Data!$K$1:$AD$1,0),0)</f>
        <v>ES5098</v>
      </c>
      <c r="J391" t="s">
        <v>1224</v>
      </c>
    </row>
    <row r="392" spans="1:10" x14ac:dyDescent="0.35">
      <c r="A392" t="s">
        <v>1225</v>
      </c>
      <c r="B392" t="str">
        <f>VLOOKUP($A392,Raw_Data!$K:$AD,MATCH(Vlookup_Match!B$1,Raw_Data!$K$1:$AD$1,0),0)</f>
        <v>P4</v>
      </c>
      <c r="C392" t="str">
        <f>VLOOKUP($A392,Raw_Data!$K:$AD,MATCH(Vlookup_Match!C$1,Raw_Data!$K$1:$AD$1,0),0)</f>
        <v>P4W1</v>
      </c>
      <c r="D392" t="str">
        <f>VLOOKUP($A392,Raw_Data!$K:$AD,MATCH(Vlookup_Match!D$1,Raw_Data!$K$1:$AD$1,0),0)</f>
        <v>Q2</v>
      </c>
      <c r="E392" t="str">
        <f>VLOOKUP($A392,Raw_Data!$K:$AD,MATCH(Vlookup_Match!E$1,Raw_Data!$K$1:$AD$1,0),0)</f>
        <v>WATCH</v>
      </c>
      <c r="F392" t="str">
        <f>VLOOKUP($A392,Raw_Data!$K:$AD,MATCH(Vlookup_Match!F$1,Raw_Data!$K$1:$AD$1,0),0)</f>
        <v>ES5098I</v>
      </c>
      <c r="G392" t="str">
        <f>VLOOKUP($A392,Raw_Data!$K:$AD,MATCH(Vlookup_Match!G$1,Raw_Data!$K$1:$AD$1,0),0)</f>
        <v>ES5098</v>
      </c>
      <c r="J392" t="s">
        <v>1225</v>
      </c>
    </row>
    <row r="393" spans="1:10" x14ac:dyDescent="0.35">
      <c r="A393" t="s">
        <v>1226</v>
      </c>
      <c r="B393" t="str">
        <f>VLOOKUP($A393,Raw_Data!$K:$AD,MATCH(Vlookup_Match!B$1,Raw_Data!$K$1:$AD$1,0),0)</f>
        <v>P4</v>
      </c>
      <c r="C393" t="str">
        <f>VLOOKUP($A393,Raw_Data!$K:$AD,MATCH(Vlookup_Match!C$1,Raw_Data!$K$1:$AD$1,0),0)</f>
        <v>P4W2</v>
      </c>
      <c r="D393" t="str">
        <f>VLOOKUP($A393,Raw_Data!$K:$AD,MATCH(Vlookup_Match!D$1,Raw_Data!$K$1:$AD$1,0),0)</f>
        <v>Q2</v>
      </c>
      <c r="E393" t="str">
        <f>VLOOKUP($A393,Raw_Data!$K:$AD,MATCH(Vlookup_Match!E$1,Raw_Data!$K$1:$AD$1,0),0)</f>
        <v>WATCH</v>
      </c>
      <c r="F393" t="str">
        <f>VLOOKUP($A393,Raw_Data!$K:$AD,MATCH(Vlookup_Match!F$1,Raw_Data!$K$1:$AD$1,0),0)</f>
        <v>SKW3033I</v>
      </c>
      <c r="G393" t="str">
        <f>VLOOKUP($A393,Raw_Data!$K:$AD,MATCH(Vlookup_Match!G$1,Raw_Data!$K$1:$AD$1,0),0)</f>
        <v>SKW3033</v>
      </c>
      <c r="J393" t="s">
        <v>1226</v>
      </c>
    </row>
    <row r="394" spans="1:10" x14ac:dyDescent="0.35">
      <c r="A394" t="s">
        <v>1227</v>
      </c>
      <c r="B394" t="str">
        <f>VLOOKUP($A394,Raw_Data!$K:$AD,MATCH(Vlookup_Match!B$1,Raw_Data!$K$1:$AD$1,0),0)</f>
        <v>P4</v>
      </c>
      <c r="C394" t="str">
        <f>VLOOKUP($A394,Raw_Data!$K:$AD,MATCH(Vlookup_Match!C$1,Raw_Data!$K$1:$AD$1,0),0)</f>
        <v>P4W2</v>
      </c>
      <c r="D394" t="str">
        <f>VLOOKUP($A394,Raw_Data!$K:$AD,MATCH(Vlookup_Match!D$1,Raw_Data!$K$1:$AD$1,0),0)</f>
        <v>Q2</v>
      </c>
      <c r="E394" t="str">
        <f>VLOOKUP($A394,Raw_Data!$K:$AD,MATCH(Vlookup_Match!E$1,Raw_Data!$K$1:$AD$1,0),0)</f>
        <v>WATCH</v>
      </c>
      <c r="F394" t="str">
        <f>VLOOKUP($A394,Raw_Data!$K:$AD,MATCH(Vlookup_Match!F$1,Raw_Data!$K$1:$AD$1,0),0)</f>
        <v>FS4656I</v>
      </c>
      <c r="G394" t="str">
        <f>VLOOKUP($A394,Raw_Data!$K:$AD,MATCH(Vlookup_Match!G$1,Raw_Data!$K$1:$AD$1,0),0)</f>
        <v>FS4656</v>
      </c>
      <c r="J394" t="s">
        <v>1227</v>
      </c>
    </row>
    <row r="395" spans="1:10" x14ac:dyDescent="0.35">
      <c r="A395" t="s">
        <v>1228</v>
      </c>
      <c r="B395" t="str">
        <f>VLOOKUP($A395,Raw_Data!$K:$AD,MATCH(Vlookup_Match!B$1,Raw_Data!$K$1:$AD$1,0),0)</f>
        <v>P4</v>
      </c>
      <c r="C395" t="str">
        <f>VLOOKUP($A395,Raw_Data!$K:$AD,MATCH(Vlookup_Match!C$1,Raw_Data!$K$1:$AD$1,0),0)</f>
        <v>P4W2</v>
      </c>
      <c r="D395" t="str">
        <f>VLOOKUP($A395,Raw_Data!$K:$AD,MATCH(Vlookup_Match!D$1,Raw_Data!$K$1:$AD$1,0),0)</f>
        <v>Q2</v>
      </c>
      <c r="E395" t="str">
        <f>VLOOKUP($A395,Raw_Data!$K:$AD,MATCH(Vlookup_Match!E$1,Raw_Data!$K$1:$AD$1,0),0)</f>
        <v>WATCH</v>
      </c>
      <c r="F395" t="str">
        <f>VLOOKUP($A395,Raw_Data!$K:$AD,MATCH(Vlookup_Match!F$1,Raw_Data!$K$1:$AD$1,0),0)</f>
        <v>FS5943I</v>
      </c>
      <c r="G395" t="str">
        <f>VLOOKUP($A395,Raw_Data!$K:$AD,MATCH(Vlookup_Match!G$1,Raw_Data!$K$1:$AD$1,0),0)</f>
        <v>FS5943</v>
      </c>
      <c r="J395" t="s">
        <v>1228</v>
      </c>
    </row>
    <row r="396" spans="1:10" x14ac:dyDescent="0.35">
      <c r="A396" t="s">
        <v>1229</v>
      </c>
      <c r="B396" t="str">
        <f>VLOOKUP($A396,Raw_Data!$K:$AD,MATCH(Vlookup_Match!B$1,Raw_Data!$K$1:$AD$1,0),0)</f>
        <v>P4</v>
      </c>
      <c r="C396" t="str">
        <f>VLOOKUP($A396,Raw_Data!$K:$AD,MATCH(Vlookup_Match!C$1,Raw_Data!$K$1:$AD$1,0),0)</f>
        <v>P4W2</v>
      </c>
      <c r="D396" t="str">
        <f>VLOOKUP($A396,Raw_Data!$K:$AD,MATCH(Vlookup_Match!D$1,Raw_Data!$K$1:$AD$1,0),0)</f>
        <v>Q2</v>
      </c>
      <c r="E396" t="str">
        <f>VLOOKUP($A396,Raw_Data!$K:$AD,MATCH(Vlookup_Match!E$1,Raw_Data!$K$1:$AD$1,0),0)</f>
        <v>WATCH</v>
      </c>
      <c r="F396" t="str">
        <f>VLOOKUP($A396,Raw_Data!$K:$AD,MATCH(Vlookup_Match!F$1,Raw_Data!$K$1:$AD$1,0),0)</f>
        <v>FS5713I</v>
      </c>
      <c r="G396" t="str">
        <f>VLOOKUP($A396,Raw_Data!$K:$AD,MATCH(Vlookup_Match!G$1,Raw_Data!$K$1:$AD$1,0),0)</f>
        <v>FS5713</v>
      </c>
      <c r="J396" t="s">
        <v>1229</v>
      </c>
    </row>
    <row r="397" spans="1:10" x14ac:dyDescent="0.35">
      <c r="A397" t="s">
        <v>1230</v>
      </c>
      <c r="B397" t="str">
        <f>VLOOKUP($A397,Raw_Data!$K:$AD,MATCH(Vlookup_Match!B$1,Raw_Data!$K$1:$AD$1,0),0)</f>
        <v>P4</v>
      </c>
      <c r="C397" t="str">
        <f>VLOOKUP($A397,Raw_Data!$K:$AD,MATCH(Vlookup_Match!C$1,Raw_Data!$K$1:$AD$1,0),0)</f>
        <v>P4W2</v>
      </c>
      <c r="D397" t="str">
        <f>VLOOKUP($A397,Raw_Data!$K:$AD,MATCH(Vlookup_Match!D$1,Raw_Data!$K$1:$AD$1,0),0)</f>
        <v>Q2</v>
      </c>
      <c r="E397" t="str">
        <f>VLOOKUP($A397,Raw_Data!$K:$AD,MATCH(Vlookup_Match!E$1,Raw_Data!$K$1:$AD$1,0),0)</f>
        <v>WATCH</v>
      </c>
      <c r="F397" t="str">
        <f>VLOOKUP($A397,Raw_Data!$K:$AD,MATCH(Vlookup_Match!F$1,Raw_Data!$K$1:$AD$1,0),0)</f>
        <v>ES5222I</v>
      </c>
      <c r="G397" t="str">
        <f>VLOOKUP($A397,Raw_Data!$K:$AD,MATCH(Vlookup_Match!G$1,Raw_Data!$K$1:$AD$1,0),0)</f>
        <v>ES5222</v>
      </c>
      <c r="J397" t="s">
        <v>1230</v>
      </c>
    </row>
    <row r="398" spans="1:10" x14ac:dyDescent="0.35">
      <c r="A398" t="s">
        <v>1231</v>
      </c>
      <c r="B398" t="str">
        <f>VLOOKUP($A398,Raw_Data!$K:$AD,MATCH(Vlookup_Match!B$1,Raw_Data!$K$1:$AD$1,0),0)</f>
        <v>P4</v>
      </c>
      <c r="C398" t="str">
        <f>VLOOKUP($A398,Raw_Data!$K:$AD,MATCH(Vlookup_Match!C$1,Raw_Data!$K$1:$AD$1,0),0)</f>
        <v>P4W2</v>
      </c>
      <c r="D398" t="str">
        <f>VLOOKUP($A398,Raw_Data!$K:$AD,MATCH(Vlookup_Match!D$1,Raw_Data!$K$1:$AD$1,0),0)</f>
        <v>Q2</v>
      </c>
      <c r="E398" t="str">
        <f>VLOOKUP($A398,Raw_Data!$K:$AD,MATCH(Vlookup_Match!E$1,Raw_Data!$K$1:$AD$1,0),0)</f>
        <v>WATCH</v>
      </c>
      <c r="F398" t="str">
        <f>VLOOKUP($A398,Raw_Data!$K:$AD,MATCH(Vlookup_Match!F$1,Raw_Data!$K$1:$AD$1,0),0)</f>
        <v>FS5986I</v>
      </c>
      <c r="G398" t="str">
        <f>VLOOKUP($A398,Raw_Data!$K:$AD,MATCH(Vlookup_Match!G$1,Raw_Data!$K$1:$AD$1,0),0)</f>
        <v>FS5986</v>
      </c>
      <c r="J398" t="s">
        <v>1231</v>
      </c>
    </row>
    <row r="399" spans="1:10" x14ac:dyDescent="0.35">
      <c r="A399" t="s">
        <v>1232</v>
      </c>
      <c r="B399" t="str">
        <f>VLOOKUP($A399,Raw_Data!$K:$AD,MATCH(Vlookup_Match!B$1,Raw_Data!$K$1:$AD$1,0),0)</f>
        <v>P4</v>
      </c>
      <c r="C399" t="str">
        <f>VLOOKUP($A399,Raw_Data!$K:$AD,MATCH(Vlookup_Match!C$1,Raw_Data!$K$1:$AD$1,0),0)</f>
        <v>P4W2</v>
      </c>
      <c r="D399" t="str">
        <f>VLOOKUP($A399,Raw_Data!$K:$AD,MATCH(Vlookup_Match!D$1,Raw_Data!$K$1:$AD$1,0),0)</f>
        <v>Q2</v>
      </c>
      <c r="E399" t="str">
        <f>VLOOKUP($A399,Raw_Data!$K:$AD,MATCH(Vlookup_Match!E$1,Raw_Data!$K$1:$AD$1,0),0)</f>
        <v>WATCH</v>
      </c>
      <c r="F399" t="str">
        <f>VLOOKUP($A399,Raw_Data!$K:$AD,MATCH(Vlookup_Match!F$1,Raw_Data!$K$1:$AD$1,0),0)</f>
        <v>ES5098I</v>
      </c>
      <c r="G399" t="str">
        <f>VLOOKUP($A399,Raw_Data!$K:$AD,MATCH(Vlookup_Match!G$1,Raw_Data!$K$1:$AD$1,0),0)</f>
        <v>ES5098</v>
      </c>
      <c r="J399" t="s">
        <v>1232</v>
      </c>
    </row>
    <row r="400" spans="1:10" x14ac:dyDescent="0.35">
      <c r="A400" t="s">
        <v>1233</v>
      </c>
      <c r="B400" t="str">
        <f>VLOOKUP($A400,Raw_Data!$K:$AD,MATCH(Vlookup_Match!B$1,Raw_Data!$K$1:$AD$1,0),0)</f>
        <v>P4</v>
      </c>
      <c r="C400" t="str">
        <f>VLOOKUP($A400,Raw_Data!$K:$AD,MATCH(Vlookup_Match!C$1,Raw_Data!$K$1:$AD$1,0),0)</f>
        <v>P4W2</v>
      </c>
      <c r="D400" t="str">
        <f>VLOOKUP($A400,Raw_Data!$K:$AD,MATCH(Vlookup_Match!D$1,Raw_Data!$K$1:$AD$1,0),0)</f>
        <v>Q2</v>
      </c>
      <c r="E400" t="str">
        <f>VLOOKUP($A400,Raw_Data!$K:$AD,MATCH(Vlookup_Match!E$1,Raw_Data!$K$1:$AD$1,0),0)</f>
        <v>WATCH</v>
      </c>
      <c r="F400" t="str">
        <f>VLOOKUP($A400,Raw_Data!$K:$AD,MATCH(Vlookup_Match!F$1,Raw_Data!$K$1:$AD$1,0),0)</f>
        <v>FS5713I</v>
      </c>
      <c r="G400" t="str">
        <f>VLOOKUP($A400,Raw_Data!$K:$AD,MATCH(Vlookup_Match!G$1,Raw_Data!$K$1:$AD$1,0),0)</f>
        <v>FS5713</v>
      </c>
      <c r="J400" t="s">
        <v>1233</v>
      </c>
    </row>
    <row r="401" spans="1:10" x14ac:dyDescent="0.35">
      <c r="A401" t="s">
        <v>1234</v>
      </c>
      <c r="B401" t="str">
        <f>VLOOKUP($A401,Raw_Data!$K:$AD,MATCH(Vlookup_Match!B$1,Raw_Data!$K$1:$AD$1,0),0)</f>
        <v>P4</v>
      </c>
      <c r="C401" t="str">
        <f>VLOOKUP($A401,Raw_Data!$K:$AD,MATCH(Vlookup_Match!C$1,Raw_Data!$K$1:$AD$1,0),0)</f>
        <v>P4W2</v>
      </c>
      <c r="D401" t="str">
        <f>VLOOKUP($A401,Raw_Data!$K:$AD,MATCH(Vlookup_Match!D$1,Raw_Data!$K$1:$AD$1,0),0)</f>
        <v>Q2</v>
      </c>
      <c r="E401" t="str">
        <f>VLOOKUP($A401,Raw_Data!$K:$AD,MATCH(Vlookup_Match!E$1,Raw_Data!$K$1:$AD$1,0),0)</f>
        <v>WATCH</v>
      </c>
      <c r="F401" t="str">
        <f>VLOOKUP($A401,Raw_Data!$K:$AD,MATCH(Vlookup_Match!F$1,Raw_Data!$K$1:$AD$1,0),0)</f>
        <v>FS5707I</v>
      </c>
      <c r="G401" t="str">
        <f>VLOOKUP($A401,Raw_Data!$K:$AD,MATCH(Vlookup_Match!G$1,Raw_Data!$K$1:$AD$1,0),0)</f>
        <v>FS5707</v>
      </c>
      <c r="J401" t="s">
        <v>1234</v>
      </c>
    </row>
    <row r="402" spans="1:10" x14ac:dyDescent="0.35">
      <c r="A402" t="s">
        <v>1235</v>
      </c>
      <c r="B402" t="str">
        <f>VLOOKUP($A402,Raw_Data!$K:$AD,MATCH(Vlookup_Match!B$1,Raw_Data!$K$1:$AD$1,0),0)</f>
        <v>P4</v>
      </c>
      <c r="C402" t="str">
        <f>VLOOKUP($A402,Raw_Data!$K:$AD,MATCH(Vlookup_Match!C$1,Raw_Data!$K$1:$AD$1,0),0)</f>
        <v>P4W2</v>
      </c>
      <c r="D402" t="str">
        <f>VLOOKUP($A402,Raw_Data!$K:$AD,MATCH(Vlookup_Match!D$1,Raw_Data!$K$1:$AD$1,0),0)</f>
        <v>Q2</v>
      </c>
      <c r="E402" t="str">
        <f>VLOOKUP($A402,Raw_Data!$K:$AD,MATCH(Vlookup_Match!E$1,Raw_Data!$K$1:$AD$1,0),0)</f>
        <v>WATCH</v>
      </c>
      <c r="F402" t="str">
        <f>VLOOKUP($A402,Raw_Data!$K:$AD,MATCH(Vlookup_Match!F$1,Raw_Data!$K$1:$AD$1,0),0)</f>
        <v>ES5216I</v>
      </c>
      <c r="G402" t="str">
        <f>VLOOKUP($A402,Raw_Data!$K:$AD,MATCH(Vlookup_Match!G$1,Raw_Data!$K$1:$AD$1,0),0)</f>
        <v>ES5216</v>
      </c>
      <c r="J402" t="s">
        <v>1235</v>
      </c>
    </row>
    <row r="403" spans="1:10" x14ac:dyDescent="0.35">
      <c r="A403" t="s">
        <v>1238</v>
      </c>
      <c r="B403" t="str">
        <f>VLOOKUP($A403,Raw_Data!$K:$AD,MATCH(Vlookup_Match!B$1,Raw_Data!$K$1:$AD$1,0),0)</f>
        <v>P4</v>
      </c>
      <c r="C403" t="str">
        <f>VLOOKUP($A403,Raw_Data!$K:$AD,MATCH(Vlookup_Match!C$1,Raw_Data!$K$1:$AD$1,0),0)</f>
        <v>P4W2</v>
      </c>
      <c r="D403" t="str">
        <f>VLOOKUP($A403,Raw_Data!$K:$AD,MATCH(Vlookup_Match!D$1,Raw_Data!$K$1:$AD$1,0),0)</f>
        <v>Q2</v>
      </c>
      <c r="E403" t="str">
        <f>VLOOKUP($A403,Raw_Data!$K:$AD,MATCH(Vlookup_Match!E$1,Raw_Data!$K$1:$AD$1,0),0)</f>
        <v>WATCH</v>
      </c>
      <c r="F403" t="str">
        <f>VLOOKUP($A403,Raw_Data!$K:$AD,MATCH(Vlookup_Match!F$1,Raw_Data!$K$1:$AD$1,0),0)</f>
        <v>SKW3033</v>
      </c>
      <c r="G403" t="str">
        <f>VLOOKUP($A403,Raw_Data!$K:$AD,MATCH(Vlookup_Match!G$1,Raw_Data!$K$1:$AD$1,0),0)</f>
        <v>SKW3033</v>
      </c>
      <c r="J403" t="s">
        <v>1238</v>
      </c>
    </row>
    <row r="404" spans="1:10" x14ac:dyDescent="0.35">
      <c r="A404" t="s">
        <v>1239</v>
      </c>
      <c r="B404" t="str">
        <f>VLOOKUP($A404,Raw_Data!$K:$AD,MATCH(Vlookup_Match!B$1,Raw_Data!$K$1:$AD$1,0),0)</f>
        <v>P4</v>
      </c>
      <c r="C404" t="str">
        <f>VLOOKUP($A404,Raw_Data!$K:$AD,MATCH(Vlookup_Match!C$1,Raw_Data!$K$1:$AD$1,0),0)</f>
        <v>P4W2</v>
      </c>
      <c r="D404" t="str">
        <f>VLOOKUP($A404,Raw_Data!$K:$AD,MATCH(Vlookup_Match!D$1,Raw_Data!$K$1:$AD$1,0),0)</f>
        <v>Q2</v>
      </c>
      <c r="E404" t="str">
        <f>VLOOKUP($A404,Raw_Data!$K:$AD,MATCH(Vlookup_Match!E$1,Raw_Data!$K$1:$AD$1,0),0)</f>
        <v>WATCH</v>
      </c>
      <c r="F404" t="str">
        <f>VLOOKUP($A404,Raw_Data!$K:$AD,MATCH(Vlookup_Match!F$1,Raw_Data!$K$1:$AD$1,0),0)</f>
        <v>BQ2532I</v>
      </c>
      <c r="G404" t="str">
        <f>VLOOKUP($A404,Raw_Data!$K:$AD,MATCH(Vlookup_Match!G$1,Raw_Data!$K$1:$AD$1,0),0)</f>
        <v>BQ2532</v>
      </c>
      <c r="J404" t="s">
        <v>1239</v>
      </c>
    </row>
    <row r="405" spans="1:10" x14ac:dyDescent="0.35">
      <c r="A405" t="s">
        <v>1240</v>
      </c>
      <c r="B405" t="str">
        <f>VLOOKUP($A405,Raw_Data!$K:$AD,MATCH(Vlookup_Match!B$1,Raw_Data!$K$1:$AD$1,0),0)</f>
        <v>P4</v>
      </c>
      <c r="C405" t="str">
        <f>VLOOKUP($A405,Raw_Data!$K:$AD,MATCH(Vlookup_Match!C$1,Raw_Data!$K$1:$AD$1,0),0)</f>
        <v>P4W2</v>
      </c>
      <c r="D405" t="str">
        <f>VLOOKUP($A405,Raw_Data!$K:$AD,MATCH(Vlookup_Match!D$1,Raw_Data!$K$1:$AD$1,0),0)</f>
        <v>Q2</v>
      </c>
      <c r="E405" t="str">
        <f>VLOOKUP($A405,Raw_Data!$K:$AD,MATCH(Vlookup_Match!E$1,Raw_Data!$K$1:$AD$1,0),0)</f>
        <v>WATCH</v>
      </c>
      <c r="F405" t="str">
        <f>VLOOKUP($A405,Raw_Data!$K:$AD,MATCH(Vlookup_Match!F$1,Raw_Data!$K$1:$AD$1,0),0)</f>
        <v>SKW6804</v>
      </c>
      <c r="G405" t="str">
        <f>VLOOKUP($A405,Raw_Data!$K:$AD,MATCH(Vlookup_Match!G$1,Raw_Data!$K$1:$AD$1,0),0)</f>
        <v>SKW6804</v>
      </c>
      <c r="J405" t="s">
        <v>1240</v>
      </c>
    </row>
    <row r="406" spans="1:10" x14ac:dyDescent="0.35">
      <c r="A406" t="s">
        <v>1241</v>
      </c>
      <c r="B406" t="str">
        <f>VLOOKUP($A406,Raw_Data!$K:$AD,MATCH(Vlookup_Match!B$1,Raw_Data!$K$1:$AD$1,0),0)</f>
        <v>P4</v>
      </c>
      <c r="C406" t="str">
        <f>VLOOKUP($A406,Raw_Data!$K:$AD,MATCH(Vlookup_Match!C$1,Raw_Data!$K$1:$AD$1,0),0)</f>
        <v>P4W2</v>
      </c>
      <c r="D406" t="str">
        <f>VLOOKUP($A406,Raw_Data!$K:$AD,MATCH(Vlookup_Match!D$1,Raw_Data!$K$1:$AD$1,0),0)</f>
        <v>Q2</v>
      </c>
      <c r="E406" t="str">
        <f>VLOOKUP($A406,Raw_Data!$K:$AD,MATCH(Vlookup_Match!E$1,Raw_Data!$K$1:$AD$1,0),0)</f>
        <v>WATCH</v>
      </c>
      <c r="F406" t="str">
        <f>VLOOKUP($A406,Raw_Data!$K:$AD,MATCH(Vlookup_Match!F$1,Raw_Data!$K$1:$AD$1,0),0)</f>
        <v>FS4656I</v>
      </c>
      <c r="G406" t="str">
        <f>VLOOKUP($A406,Raw_Data!$K:$AD,MATCH(Vlookup_Match!G$1,Raw_Data!$K$1:$AD$1,0),0)</f>
        <v>FS4656</v>
      </c>
      <c r="J406" t="s">
        <v>1241</v>
      </c>
    </row>
    <row r="407" spans="1:10" x14ac:dyDescent="0.35">
      <c r="A407" t="s">
        <v>1242</v>
      </c>
      <c r="B407" t="str">
        <f>VLOOKUP($A407,Raw_Data!$K:$AD,MATCH(Vlookup_Match!B$1,Raw_Data!$K$1:$AD$1,0),0)</f>
        <v>P4</v>
      </c>
      <c r="C407" t="str">
        <f>VLOOKUP($A407,Raw_Data!$K:$AD,MATCH(Vlookup_Match!C$1,Raw_Data!$K$1:$AD$1,0),0)</f>
        <v>P4W2</v>
      </c>
      <c r="D407" t="str">
        <f>VLOOKUP($A407,Raw_Data!$K:$AD,MATCH(Vlookup_Match!D$1,Raw_Data!$K$1:$AD$1,0),0)</f>
        <v>Q2</v>
      </c>
      <c r="E407" t="str">
        <f>VLOOKUP($A407,Raw_Data!$K:$AD,MATCH(Vlookup_Match!E$1,Raw_Data!$K$1:$AD$1,0),0)</f>
        <v>WATCH</v>
      </c>
      <c r="F407" t="str">
        <f>VLOOKUP($A407,Raw_Data!$K:$AD,MATCH(Vlookup_Match!F$1,Raw_Data!$K$1:$AD$1,0),0)</f>
        <v>FS5944I</v>
      </c>
      <c r="G407" t="str">
        <f>VLOOKUP($A407,Raw_Data!$K:$AD,MATCH(Vlookup_Match!G$1,Raw_Data!$K$1:$AD$1,0),0)</f>
        <v>FS5944</v>
      </c>
      <c r="J407" t="s">
        <v>1242</v>
      </c>
    </row>
    <row r="408" spans="1:10" x14ac:dyDescent="0.35">
      <c r="A408" t="s">
        <v>1243</v>
      </c>
      <c r="B408" t="str">
        <f>VLOOKUP($A408,Raw_Data!$K:$AD,MATCH(Vlookup_Match!B$1,Raw_Data!$K$1:$AD$1,0),0)</f>
        <v>P4</v>
      </c>
      <c r="C408" t="str">
        <f>VLOOKUP($A408,Raw_Data!$K:$AD,MATCH(Vlookup_Match!C$1,Raw_Data!$K$1:$AD$1,0),0)</f>
        <v>P4W2</v>
      </c>
      <c r="D408" t="str">
        <f>VLOOKUP($A408,Raw_Data!$K:$AD,MATCH(Vlookup_Match!D$1,Raw_Data!$K$1:$AD$1,0),0)</f>
        <v>Q2</v>
      </c>
      <c r="E408" t="str">
        <f>VLOOKUP($A408,Raw_Data!$K:$AD,MATCH(Vlookup_Match!E$1,Raw_Data!$K$1:$AD$1,0),0)</f>
        <v>WATCH</v>
      </c>
      <c r="F408" t="str">
        <f>VLOOKUP($A408,Raw_Data!$K:$AD,MATCH(Vlookup_Match!F$1,Raw_Data!$K$1:$AD$1,0),0)</f>
        <v>SKW3033I</v>
      </c>
      <c r="G408" t="str">
        <f>VLOOKUP($A408,Raw_Data!$K:$AD,MATCH(Vlookup_Match!G$1,Raw_Data!$K$1:$AD$1,0),0)</f>
        <v>SKW3033</v>
      </c>
      <c r="J408" t="s">
        <v>1243</v>
      </c>
    </row>
    <row r="409" spans="1:10" x14ac:dyDescent="0.35">
      <c r="A409" t="s">
        <v>1244</v>
      </c>
      <c r="B409" t="str">
        <f>VLOOKUP($A409,Raw_Data!$K:$AD,MATCH(Vlookup_Match!B$1,Raw_Data!$K$1:$AD$1,0),0)</f>
        <v>P4</v>
      </c>
      <c r="C409" t="str">
        <f>VLOOKUP($A409,Raw_Data!$K:$AD,MATCH(Vlookup_Match!C$1,Raw_Data!$K$1:$AD$1,0),0)</f>
        <v>P4W3</v>
      </c>
      <c r="D409" t="str">
        <f>VLOOKUP($A409,Raw_Data!$K:$AD,MATCH(Vlookup_Match!D$1,Raw_Data!$K$1:$AD$1,0),0)</f>
        <v>Q2</v>
      </c>
      <c r="E409" t="str">
        <f>VLOOKUP($A409,Raw_Data!$K:$AD,MATCH(Vlookup_Match!E$1,Raw_Data!$K$1:$AD$1,0),0)</f>
        <v>WATCH</v>
      </c>
      <c r="F409" t="str">
        <f>VLOOKUP($A409,Raw_Data!$K:$AD,MATCH(Vlookup_Match!F$1,Raw_Data!$K$1:$AD$1,0),0)</f>
        <v>ES5098I</v>
      </c>
      <c r="G409" t="str">
        <f>VLOOKUP($A409,Raw_Data!$K:$AD,MATCH(Vlookup_Match!G$1,Raw_Data!$K$1:$AD$1,0),0)</f>
        <v>ES5098</v>
      </c>
      <c r="J409" t="s">
        <v>1244</v>
      </c>
    </row>
    <row r="410" spans="1:10" x14ac:dyDescent="0.35">
      <c r="A410" t="s">
        <v>1245</v>
      </c>
      <c r="B410" t="str">
        <f>VLOOKUP($A410,Raw_Data!$K:$AD,MATCH(Vlookup_Match!B$1,Raw_Data!$K$1:$AD$1,0),0)</f>
        <v>P4</v>
      </c>
      <c r="C410" t="str">
        <f>VLOOKUP($A410,Raw_Data!$K:$AD,MATCH(Vlookup_Match!C$1,Raw_Data!$K$1:$AD$1,0),0)</f>
        <v>P4W3</v>
      </c>
      <c r="D410" t="str">
        <f>VLOOKUP($A410,Raw_Data!$K:$AD,MATCH(Vlookup_Match!D$1,Raw_Data!$K$1:$AD$1,0),0)</f>
        <v>Q2</v>
      </c>
      <c r="E410" t="str">
        <f>VLOOKUP($A410,Raw_Data!$K:$AD,MATCH(Vlookup_Match!E$1,Raw_Data!$K$1:$AD$1,0),0)</f>
        <v>WATCH</v>
      </c>
      <c r="F410" t="str">
        <f>VLOOKUP($A410,Raw_Data!$K:$AD,MATCH(Vlookup_Match!F$1,Raw_Data!$K$1:$AD$1,0),0)</f>
        <v>FS5949I</v>
      </c>
      <c r="G410" t="str">
        <f>VLOOKUP($A410,Raw_Data!$K:$AD,MATCH(Vlookup_Match!G$1,Raw_Data!$K$1:$AD$1,0),0)</f>
        <v>FS5949</v>
      </c>
      <c r="J410" t="s">
        <v>1245</v>
      </c>
    </row>
    <row r="411" spans="1:10" x14ac:dyDescent="0.35">
      <c r="A411" t="s">
        <v>1246</v>
      </c>
      <c r="B411" t="str">
        <f>VLOOKUP($A411,Raw_Data!$K:$AD,MATCH(Vlookup_Match!B$1,Raw_Data!$K$1:$AD$1,0),0)</f>
        <v>P4</v>
      </c>
      <c r="C411" t="str">
        <f>VLOOKUP($A411,Raw_Data!$K:$AD,MATCH(Vlookup_Match!C$1,Raw_Data!$K$1:$AD$1,0),0)</f>
        <v>P4W3</v>
      </c>
      <c r="D411" t="str">
        <f>VLOOKUP($A411,Raw_Data!$K:$AD,MATCH(Vlookup_Match!D$1,Raw_Data!$K$1:$AD$1,0),0)</f>
        <v>Q2</v>
      </c>
      <c r="E411" t="str">
        <f>VLOOKUP($A411,Raw_Data!$K:$AD,MATCH(Vlookup_Match!E$1,Raw_Data!$K$1:$AD$1,0),0)</f>
        <v>WATCH</v>
      </c>
      <c r="F411" t="str">
        <f>VLOOKUP($A411,Raw_Data!$K:$AD,MATCH(Vlookup_Match!F$1,Raw_Data!$K$1:$AD$1,0),0)</f>
        <v>FS5949I</v>
      </c>
      <c r="G411" t="str">
        <f>VLOOKUP($A411,Raw_Data!$K:$AD,MATCH(Vlookup_Match!G$1,Raw_Data!$K$1:$AD$1,0),0)</f>
        <v>FS5949</v>
      </c>
      <c r="J411" t="s">
        <v>1246</v>
      </c>
    </row>
    <row r="412" spans="1:10" x14ac:dyDescent="0.35">
      <c r="A412" t="s">
        <v>1247</v>
      </c>
      <c r="B412" t="str">
        <f>VLOOKUP($A412,Raw_Data!$K:$AD,MATCH(Vlookup_Match!B$1,Raw_Data!$K$1:$AD$1,0),0)</f>
        <v>P4</v>
      </c>
      <c r="C412" t="str">
        <f>VLOOKUP($A412,Raw_Data!$K:$AD,MATCH(Vlookup_Match!C$1,Raw_Data!$K$1:$AD$1,0),0)</f>
        <v>P4W3</v>
      </c>
      <c r="D412" t="str">
        <f>VLOOKUP($A412,Raw_Data!$K:$AD,MATCH(Vlookup_Match!D$1,Raw_Data!$K$1:$AD$1,0),0)</f>
        <v>Q2</v>
      </c>
      <c r="E412" t="str">
        <f>VLOOKUP($A412,Raw_Data!$K:$AD,MATCH(Vlookup_Match!E$1,Raw_Data!$K$1:$AD$1,0),0)</f>
        <v>WATCH</v>
      </c>
      <c r="F412" t="str">
        <f>VLOOKUP($A412,Raw_Data!$K:$AD,MATCH(Vlookup_Match!F$1,Raw_Data!$K$1:$AD$1,0),0)</f>
        <v>FS5951I</v>
      </c>
      <c r="G412" t="str">
        <f>VLOOKUP($A412,Raw_Data!$K:$AD,MATCH(Vlookup_Match!G$1,Raw_Data!$K$1:$AD$1,0),0)</f>
        <v>FS5951</v>
      </c>
      <c r="J412" t="s">
        <v>1247</v>
      </c>
    </row>
    <row r="413" spans="1:10" x14ac:dyDescent="0.35">
      <c r="A413" t="s">
        <v>1250</v>
      </c>
      <c r="B413" t="str">
        <f>VLOOKUP($A413,Raw_Data!$K:$AD,MATCH(Vlookup_Match!B$1,Raw_Data!$K$1:$AD$1,0),0)</f>
        <v>P4</v>
      </c>
      <c r="C413" t="str">
        <f>VLOOKUP($A413,Raw_Data!$K:$AD,MATCH(Vlookup_Match!C$1,Raw_Data!$K$1:$AD$1,0),0)</f>
        <v>P4W3</v>
      </c>
      <c r="D413" t="str">
        <f>VLOOKUP($A413,Raw_Data!$K:$AD,MATCH(Vlookup_Match!D$1,Raw_Data!$K$1:$AD$1,0),0)</f>
        <v>Q2</v>
      </c>
      <c r="E413" t="str">
        <f>VLOOKUP($A413,Raw_Data!$K:$AD,MATCH(Vlookup_Match!E$1,Raw_Data!$K$1:$AD$1,0),0)</f>
        <v>WATCH</v>
      </c>
      <c r="F413" t="str">
        <f>VLOOKUP($A413,Raw_Data!$K:$AD,MATCH(Vlookup_Match!F$1,Raw_Data!$K$1:$AD$1,0),0)</f>
        <v>FS5903I</v>
      </c>
      <c r="G413" t="str">
        <f>VLOOKUP($A413,Raw_Data!$K:$AD,MATCH(Vlookup_Match!G$1,Raw_Data!$K$1:$AD$1,0),0)</f>
        <v>FS5903</v>
      </c>
      <c r="J413" t="s">
        <v>1250</v>
      </c>
    </row>
    <row r="414" spans="1:10" x14ac:dyDescent="0.35">
      <c r="A414" t="s">
        <v>1251</v>
      </c>
      <c r="B414" t="str">
        <f>VLOOKUP($A414,Raw_Data!$K:$AD,MATCH(Vlookup_Match!B$1,Raw_Data!$K$1:$AD$1,0),0)</f>
        <v>P4</v>
      </c>
      <c r="C414" t="str">
        <f>VLOOKUP($A414,Raw_Data!$K:$AD,MATCH(Vlookup_Match!C$1,Raw_Data!$K$1:$AD$1,0),0)</f>
        <v>P4W3</v>
      </c>
      <c r="D414" t="str">
        <f>VLOOKUP($A414,Raw_Data!$K:$AD,MATCH(Vlookup_Match!D$1,Raw_Data!$K$1:$AD$1,0),0)</f>
        <v>Q2</v>
      </c>
      <c r="E414" t="str">
        <f>VLOOKUP($A414,Raw_Data!$K:$AD,MATCH(Vlookup_Match!E$1,Raw_Data!$K$1:$AD$1,0),0)</f>
        <v>WATCH</v>
      </c>
      <c r="F414" t="str">
        <f>VLOOKUP($A414,Raw_Data!$K:$AD,MATCH(Vlookup_Match!F$1,Raw_Data!$K$1:$AD$1,0),0)</f>
        <v>BQ2532I</v>
      </c>
      <c r="G414" t="str">
        <f>VLOOKUP($A414,Raw_Data!$K:$AD,MATCH(Vlookup_Match!G$1,Raw_Data!$K$1:$AD$1,0),0)</f>
        <v>BQ2532</v>
      </c>
      <c r="J414" t="s">
        <v>1251</v>
      </c>
    </row>
    <row r="415" spans="1:10" x14ac:dyDescent="0.35">
      <c r="A415" t="s">
        <v>1252</v>
      </c>
      <c r="B415" t="str">
        <f>VLOOKUP($A415,Raw_Data!$K:$AD,MATCH(Vlookup_Match!B$1,Raw_Data!$K$1:$AD$1,0),0)</f>
        <v>P4</v>
      </c>
      <c r="C415" t="str">
        <f>VLOOKUP($A415,Raw_Data!$K:$AD,MATCH(Vlookup_Match!C$1,Raw_Data!$K$1:$AD$1,0),0)</f>
        <v>P4W3</v>
      </c>
      <c r="D415" t="str">
        <f>VLOOKUP($A415,Raw_Data!$K:$AD,MATCH(Vlookup_Match!D$1,Raw_Data!$K$1:$AD$1,0),0)</f>
        <v>Q2</v>
      </c>
      <c r="E415" t="str">
        <f>VLOOKUP($A415,Raw_Data!$K:$AD,MATCH(Vlookup_Match!E$1,Raw_Data!$K$1:$AD$1,0),0)</f>
        <v>WATCH</v>
      </c>
      <c r="F415" t="str">
        <f>VLOOKUP($A415,Raw_Data!$K:$AD,MATCH(Vlookup_Match!F$1,Raw_Data!$K$1:$AD$1,0),0)</f>
        <v>FS5943I</v>
      </c>
      <c r="G415" t="str">
        <f>VLOOKUP($A415,Raw_Data!$K:$AD,MATCH(Vlookup_Match!G$1,Raw_Data!$K$1:$AD$1,0),0)</f>
        <v>FS5943</v>
      </c>
      <c r="J415" t="s">
        <v>1252</v>
      </c>
    </row>
    <row r="416" spans="1:10" x14ac:dyDescent="0.35">
      <c r="A416" t="s">
        <v>1253</v>
      </c>
      <c r="B416" t="str">
        <f>VLOOKUP($A416,Raw_Data!$K:$AD,MATCH(Vlookup_Match!B$1,Raw_Data!$K$1:$AD$1,0),0)</f>
        <v>P4</v>
      </c>
      <c r="C416" t="str">
        <f>VLOOKUP($A416,Raw_Data!$K:$AD,MATCH(Vlookup_Match!C$1,Raw_Data!$K$1:$AD$1,0),0)</f>
        <v>P4W3</v>
      </c>
      <c r="D416" t="str">
        <f>VLOOKUP($A416,Raw_Data!$K:$AD,MATCH(Vlookup_Match!D$1,Raw_Data!$K$1:$AD$1,0),0)</f>
        <v>Q2</v>
      </c>
      <c r="E416" t="str">
        <f>VLOOKUP($A416,Raw_Data!$K:$AD,MATCH(Vlookup_Match!E$1,Raw_Data!$K$1:$AD$1,0),0)</f>
        <v>WATCH</v>
      </c>
      <c r="F416" t="str">
        <f>VLOOKUP($A416,Raw_Data!$K:$AD,MATCH(Vlookup_Match!F$1,Raw_Data!$K$1:$AD$1,0),0)</f>
        <v>FS5707I</v>
      </c>
      <c r="G416" t="str">
        <f>VLOOKUP($A416,Raw_Data!$K:$AD,MATCH(Vlookup_Match!G$1,Raw_Data!$K$1:$AD$1,0),0)</f>
        <v>FS5707</v>
      </c>
      <c r="J416" t="s">
        <v>1253</v>
      </c>
    </row>
    <row r="417" spans="1:10" x14ac:dyDescent="0.35">
      <c r="A417" t="s">
        <v>1254</v>
      </c>
      <c r="B417" t="str">
        <f>VLOOKUP($A417,Raw_Data!$K:$AD,MATCH(Vlookup_Match!B$1,Raw_Data!$K$1:$AD$1,0),0)</f>
        <v>P4</v>
      </c>
      <c r="C417" t="str">
        <f>VLOOKUP($A417,Raw_Data!$K:$AD,MATCH(Vlookup_Match!C$1,Raw_Data!$K$1:$AD$1,0),0)</f>
        <v>P4W3</v>
      </c>
      <c r="D417" t="str">
        <f>VLOOKUP($A417,Raw_Data!$K:$AD,MATCH(Vlookup_Match!D$1,Raw_Data!$K$1:$AD$1,0),0)</f>
        <v>Q2</v>
      </c>
      <c r="E417" t="str">
        <f>VLOOKUP($A417,Raw_Data!$K:$AD,MATCH(Vlookup_Match!E$1,Raw_Data!$K$1:$AD$1,0),0)</f>
        <v>WATCH</v>
      </c>
      <c r="F417" t="str">
        <f>VLOOKUP($A417,Raw_Data!$K:$AD,MATCH(Vlookup_Match!F$1,Raw_Data!$K$1:$AD$1,0),0)</f>
        <v>ES5098I</v>
      </c>
      <c r="G417" t="str">
        <f>VLOOKUP($A417,Raw_Data!$K:$AD,MATCH(Vlookup_Match!G$1,Raw_Data!$K$1:$AD$1,0),0)</f>
        <v>ES5098</v>
      </c>
      <c r="J417" t="s">
        <v>1254</v>
      </c>
    </row>
    <row r="418" spans="1:10" x14ac:dyDescent="0.35">
      <c r="A418" t="s">
        <v>1255</v>
      </c>
      <c r="B418" t="str">
        <f>VLOOKUP($A418,Raw_Data!$K:$AD,MATCH(Vlookup_Match!B$1,Raw_Data!$K$1:$AD$1,0),0)</f>
        <v>P4</v>
      </c>
      <c r="C418" t="str">
        <f>VLOOKUP($A418,Raw_Data!$K:$AD,MATCH(Vlookup_Match!C$1,Raw_Data!$K$1:$AD$1,0),0)</f>
        <v>P4W3</v>
      </c>
      <c r="D418" t="str">
        <f>VLOOKUP($A418,Raw_Data!$K:$AD,MATCH(Vlookup_Match!D$1,Raw_Data!$K$1:$AD$1,0),0)</f>
        <v>Q2</v>
      </c>
      <c r="E418" t="str">
        <f>VLOOKUP($A418,Raw_Data!$K:$AD,MATCH(Vlookup_Match!E$1,Raw_Data!$K$1:$AD$1,0),0)</f>
        <v>WATCH</v>
      </c>
      <c r="F418" t="str">
        <f>VLOOKUP($A418,Raw_Data!$K:$AD,MATCH(Vlookup_Match!F$1,Raw_Data!$K$1:$AD$1,0),0)</f>
        <v>FS5943I</v>
      </c>
      <c r="G418" t="str">
        <f>VLOOKUP($A418,Raw_Data!$K:$AD,MATCH(Vlookup_Match!G$1,Raw_Data!$K$1:$AD$1,0),0)</f>
        <v>FS5943</v>
      </c>
      <c r="J418" t="s">
        <v>1255</v>
      </c>
    </row>
    <row r="419" spans="1:10" x14ac:dyDescent="0.35">
      <c r="A419" t="s">
        <v>1256</v>
      </c>
      <c r="B419" t="str">
        <f>VLOOKUP($A419,Raw_Data!$K:$AD,MATCH(Vlookup_Match!B$1,Raw_Data!$K$1:$AD$1,0),0)</f>
        <v>P4</v>
      </c>
      <c r="C419" t="str">
        <f>VLOOKUP($A419,Raw_Data!$K:$AD,MATCH(Vlookup_Match!C$1,Raw_Data!$K$1:$AD$1,0),0)</f>
        <v>P4W3</v>
      </c>
      <c r="D419" t="str">
        <f>VLOOKUP($A419,Raw_Data!$K:$AD,MATCH(Vlookup_Match!D$1,Raw_Data!$K$1:$AD$1,0),0)</f>
        <v>Q2</v>
      </c>
      <c r="E419" t="str">
        <f>VLOOKUP($A419,Raw_Data!$K:$AD,MATCH(Vlookup_Match!E$1,Raw_Data!$K$1:$AD$1,0),0)</f>
        <v>WATCH</v>
      </c>
      <c r="F419" t="str">
        <f>VLOOKUP($A419,Raw_Data!$K:$AD,MATCH(Vlookup_Match!F$1,Raw_Data!$K$1:$AD$1,0),0)</f>
        <v>JR1356IT</v>
      </c>
      <c r="G419" t="str">
        <f>VLOOKUP($A419,Raw_Data!$K:$AD,MATCH(Vlookup_Match!G$1,Raw_Data!$K$1:$AD$1,0),0)</f>
        <v>JR1356</v>
      </c>
      <c r="J419" t="s">
        <v>1256</v>
      </c>
    </row>
    <row r="420" spans="1:10" x14ac:dyDescent="0.35">
      <c r="A420" t="s">
        <v>1258</v>
      </c>
      <c r="B420" t="str">
        <f>VLOOKUP($A420,Raw_Data!$K:$AD,MATCH(Vlookup_Match!B$1,Raw_Data!$K$1:$AD$1,0),0)</f>
        <v>P4</v>
      </c>
      <c r="C420" t="str">
        <f>VLOOKUP($A420,Raw_Data!$K:$AD,MATCH(Vlookup_Match!C$1,Raw_Data!$K$1:$AD$1,0),0)</f>
        <v>P4W3</v>
      </c>
      <c r="D420" t="str">
        <f>VLOOKUP($A420,Raw_Data!$K:$AD,MATCH(Vlookup_Match!D$1,Raw_Data!$K$1:$AD$1,0),0)</f>
        <v>Q2</v>
      </c>
      <c r="E420" t="str">
        <f>VLOOKUP($A420,Raw_Data!$K:$AD,MATCH(Vlookup_Match!E$1,Raw_Data!$K$1:$AD$1,0),0)</f>
        <v>WATCH</v>
      </c>
      <c r="F420" t="str">
        <f>VLOOKUP($A420,Raw_Data!$K:$AD,MATCH(Vlookup_Match!F$1,Raw_Data!$K$1:$AD$1,0),0)</f>
        <v>FS4656I</v>
      </c>
      <c r="G420" t="str">
        <f>VLOOKUP($A420,Raw_Data!$K:$AD,MATCH(Vlookup_Match!G$1,Raw_Data!$K$1:$AD$1,0),0)</f>
        <v>FS4656</v>
      </c>
      <c r="J420" t="s">
        <v>1258</v>
      </c>
    </row>
    <row r="421" spans="1:10" x14ac:dyDescent="0.35">
      <c r="A421" t="s">
        <v>1259</v>
      </c>
      <c r="B421" t="str">
        <f>VLOOKUP($A421,Raw_Data!$K:$AD,MATCH(Vlookup_Match!B$1,Raw_Data!$K$1:$AD$1,0),0)</f>
        <v>P4</v>
      </c>
      <c r="C421" t="str">
        <f>VLOOKUP($A421,Raw_Data!$K:$AD,MATCH(Vlookup_Match!C$1,Raw_Data!$K$1:$AD$1,0),0)</f>
        <v>P4W3</v>
      </c>
      <c r="D421" t="str">
        <f>VLOOKUP($A421,Raw_Data!$K:$AD,MATCH(Vlookup_Match!D$1,Raw_Data!$K$1:$AD$1,0),0)</f>
        <v>Q2</v>
      </c>
      <c r="E421" t="str">
        <f>VLOOKUP($A421,Raw_Data!$K:$AD,MATCH(Vlookup_Match!E$1,Raw_Data!$K$1:$AD$1,0),0)</f>
        <v>WATCH</v>
      </c>
      <c r="F421" t="str">
        <f>VLOOKUP($A421,Raw_Data!$K:$AD,MATCH(Vlookup_Match!F$1,Raw_Data!$K$1:$AD$1,0),0)</f>
        <v>FS4656I</v>
      </c>
      <c r="G421" t="str">
        <f>VLOOKUP($A421,Raw_Data!$K:$AD,MATCH(Vlookup_Match!G$1,Raw_Data!$K$1:$AD$1,0),0)</f>
        <v>FS4656</v>
      </c>
      <c r="J421" t="s">
        <v>1259</v>
      </c>
    </row>
    <row r="422" spans="1:10" x14ac:dyDescent="0.35">
      <c r="A422" t="s">
        <v>1260</v>
      </c>
      <c r="B422" t="str">
        <f>VLOOKUP($A422,Raw_Data!$K:$AD,MATCH(Vlookup_Match!B$1,Raw_Data!$K$1:$AD$1,0),0)</f>
        <v>P4</v>
      </c>
      <c r="C422" t="str">
        <f>VLOOKUP($A422,Raw_Data!$K:$AD,MATCH(Vlookup_Match!C$1,Raw_Data!$K$1:$AD$1,0),0)</f>
        <v>P4W3</v>
      </c>
      <c r="D422" t="str">
        <f>VLOOKUP($A422,Raw_Data!$K:$AD,MATCH(Vlookup_Match!D$1,Raw_Data!$K$1:$AD$1,0),0)</f>
        <v>Q2</v>
      </c>
      <c r="E422" t="str">
        <f>VLOOKUP($A422,Raw_Data!$K:$AD,MATCH(Vlookup_Match!E$1,Raw_Data!$K$1:$AD$1,0),0)</f>
        <v>WATCH</v>
      </c>
      <c r="F422" t="str">
        <f>VLOOKUP($A422,Raw_Data!$K:$AD,MATCH(Vlookup_Match!F$1,Raw_Data!$K$1:$AD$1,0),0)</f>
        <v>FS5848I</v>
      </c>
      <c r="G422" t="str">
        <f>VLOOKUP($A422,Raw_Data!$K:$AD,MATCH(Vlookup_Match!G$1,Raw_Data!$K$1:$AD$1,0),0)</f>
        <v>FS5848</v>
      </c>
      <c r="J422" t="s">
        <v>1260</v>
      </c>
    </row>
    <row r="423" spans="1:10" x14ac:dyDescent="0.35">
      <c r="A423" t="s">
        <v>1263</v>
      </c>
      <c r="B423" t="str">
        <f>VLOOKUP($A423,Raw_Data!$K:$AD,MATCH(Vlookup_Match!B$1,Raw_Data!$K$1:$AD$1,0),0)</f>
        <v>P4</v>
      </c>
      <c r="C423" t="str">
        <f>VLOOKUP($A423,Raw_Data!$K:$AD,MATCH(Vlookup_Match!C$1,Raw_Data!$K$1:$AD$1,0),0)</f>
        <v>P4W3</v>
      </c>
      <c r="D423" t="str">
        <f>VLOOKUP($A423,Raw_Data!$K:$AD,MATCH(Vlookup_Match!D$1,Raw_Data!$K$1:$AD$1,0),0)</f>
        <v>Q2</v>
      </c>
      <c r="E423" t="str">
        <f>VLOOKUP($A423,Raw_Data!$K:$AD,MATCH(Vlookup_Match!E$1,Raw_Data!$K$1:$AD$1,0),0)</f>
        <v>WATCH</v>
      </c>
      <c r="F423" t="str">
        <f>VLOOKUP($A423,Raw_Data!$K:$AD,MATCH(Vlookup_Match!F$1,Raw_Data!$K$1:$AD$1,0),0)</f>
        <v>FS5848I</v>
      </c>
      <c r="G423" t="str">
        <f>VLOOKUP($A423,Raw_Data!$K:$AD,MATCH(Vlookup_Match!G$1,Raw_Data!$K$1:$AD$1,0),0)</f>
        <v>FS5848</v>
      </c>
      <c r="J423" t="s">
        <v>1263</v>
      </c>
    </row>
    <row r="424" spans="1:10" x14ac:dyDescent="0.35">
      <c r="A424" t="s">
        <v>1264</v>
      </c>
      <c r="B424" t="str">
        <f>VLOOKUP($A424,Raw_Data!$K:$AD,MATCH(Vlookup_Match!B$1,Raw_Data!$K$1:$AD$1,0),0)</f>
        <v>P4</v>
      </c>
      <c r="C424" t="str">
        <f>VLOOKUP($A424,Raw_Data!$K:$AD,MATCH(Vlookup_Match!C$1,Raw_Data!$K$1:$AD$1,0),0)</f>
        <v>P4W3</v>
      </c>
      <c r="D424" t="str">
        <f>VLOOKUP($A424,Raw_Data!$K:$AD,MATCH(Vlookup_Match!D$1,Raw_Data!$K$1:$AD$1,0),0)</f>
        <v>Q2</v>
      </c>
      <c r="E424" t="str">
        <f>VLOOKUP($A424,Raw_Data!$K:$AD,MATCH(Vlookup_Match!E$1,Raw_Data!$K$1:$AD$1,0),0)</f>
        <v>WATCH</v>
      </c>
      <c r="F424" t="str">
        <f>VLOOKUP($A424,Raw_Data!$K:$AD,MATCH(Vlookup_Match!F$1,Raw_Data!$K$1:$AD$1,0),0)</f>
        <v>FS4487I</v>
      </c>
      <c r="G424" t="str">
        <f>VLOOKUP($A424,Raw_Data!$K:$AD,MATCH(Vlookup_Match!G$1,Raw_Data!$K$1:$AD$1,0),0)</f>
        <v>FS4487</v>
      </c>
      <c r="J424" t="s">
        <v>1264</v>
      </c>
    </row>
    <row r="425" spans="1:10" x14ac:dyDescent="0.35">
      <c r="A425" t="s">
        <v>1265</v>
      </c>
      <c r="B425" t="str">
        <f>VLOOKUP($A425,Raw_Data!$K:$AD,MATCH(Vlookup_Match!B$1,Raw_Data!$K$1:$AD$1,0),0)</f>
        <v>P4</v>
      </c>
      <c r="C425" t="str">
        <f>VLOOKUP($A425,Raw_Data!$K:$AD,MATCH(Vlookup_Match!C$1,Raw_Data!$K$1:$AD$1,0),0)</f>
        <v>P4W3</v>
      </c>
      <c r="D425" t="str">
        <f>VLOOKUP($A425,Raw_Data!$K:$AD,MATCH(Vlookup_Match!D$1,Raw_Data!$K$1:$AD$1,0),0)</f>
        <v>Q2</v>
      </c>
      <c r="E425" t="str">
        <f>VLOOKUP($A425,Raw_Data!$K:$AD,MATCH(Vlookup_Match!E$1,Raw_Data!$K$1:$AD$1,0),0)</f>
        <v>WATCH</v>
      </c>
      <c r="F425" t="str">
        <f>VLOOKUP($A425,Raw_Data!$K:$AD,MATCH(Vlookup_Match!F$1,Raw_Data!$K$1:$AD$1,0),0)</f>
        <v>FS5986I</v>
      </c>
      <c r="G425" t="str">
        <f>VLOOKUP($A425,Raw_Data!$K:$AD,MATCH(Vlookup_Match!G$1,Raw_Data!$K$1:$AD$1,0),0)</f>
        <v>FS5986</v>
      </c>
      <c r="J425" t="s">
        <v>1265</v>
      </c>
    </row>
    <row r="426" spans="1:10" x14ac:dyDescent="0.35">
      <c r="A426" t="s">
        <v>1266</v>
      </c>
      <c r="B426" t="str">
        <f>VLOOKUP($A426,Raw_Data!$K:$AD,MATCH(Vlookup_Match!B$1,Raw_Data!$K$1:$AD$1,0),0)</f>
        <v>P4</v>
      </c>
      <c r="C426" t="str">
        <f>VLOOKUP($A426,Raw_Data!$K:$AD,MATCH(Vlookup_Match!C$1,Raw_Data!$K$1:$AD$1,0),0)</f>
        <v>P4W3</v>
      </c>
      <c r="D426" t="str">
        <f>VLOOKUP($A426,Raw_Data!$K:$AD,MATCH(Vlookup_Match!D$1,Raw_Data!$K$1:$AD$1,0),0)</f>
        <v>Q2</v>
      </c>
      <c r="E426" t="str">
        <f>VLOOKUP($A426,Raw_Data!$K:$AD,MATCH(Vlookup_Match!E$1,Raw_Data!$K$1:$AD$1,0),0)</f>
        <v>WATCH</v>
      </c>
      <c r="F426" t="str">
        <f>VLOOKUP($A426,Raw_Data!$K:$AD,MATCH(Vlookup_Match!F$1,Raw_Data!$K$1:$AD$1,0),0)</f>
        <v>FS5707I</v>
      </c>
      <c r="G426" t="str">
        <f>VLOOKUP($A426,Raw_Data!$K:$AD,MATCH(Vlookup_Match!G$1,Raw_Data!$K$1:$AD$1,0),0)</f>
        <v>FS5707</v>
      </c>
      <c r="J426" t="s">
        <v>1266</v>
      </c>
    </row>
    <row r="427" spans="1:10" x14ac:dyDescent="0.35">
      <c r="A427" t="s">
        <v>1267</v>
      </c>
      <c r="B427" t="str">
        <f>VLOOKUP($A427,Raw_Data!$K:$AD,MATCH(Vlookup_Match!B$1,Raw_Data!$K$1:$AD$1,0),0)</f>
        <v>P4</v>
      </c>
      <c r="C427" t="str">
        <f>VLOOKUP($A427,Raw_Data!$K:$AD,MATCH(Vlookup_Match!C$1,Raw_Data!$K$1:$AD$1,0),0)</f>
        <v>P4W4</v>
      </c>
      <c r="D427" t="str">
        <f>VLOOKUP($A427,Raw_Data!$K:$AD,MATCH(Vlookup_Match!D$1,Raw_Data!$K$1:$AD$1,0),0)</f>
        <v>Q2</v>
      </c>
      <c r="E427" t="str">
        <f>VLOOKUP($A427,Raw_Data!$K:$AD,MATCH(Vlookup_Match!E$1,Raw_Data!$K$1:$AD$1,0),0)</f>
        <v>WATCH</v>
      </c>
      <c r="F427" t="str">
        <f>VLOOKUP($A427,Raw_Data!$K:$AD,MATCH(Vlookup_Match!F$1,Raw_Data!$K$1:$AD$1,0),0)</f>
        <v>FS4656IE</v>
      </c>
      <c r="G427" t="str">
        <f>VLOOKUP($A427,Raw_Data!$K:$AD,MATCH(Vlookup_Match!G$1,Raw_Data!$K$1:$AD$1,0),0)</f>
        <v>FS4656</v>
      </c>
      <c r="J427" t="s">
        <v>1267</v>
      </c>
    </row>
    <row r="428" spans="1:10" x14ac:dyDescent="0.35">
      <c r="A428" t="s">
        <v>1280</v>
      </c>
      <c r="B428" t="str">
        <f>VLOOKUP($A428,Raw_Data!$K:$AD,MATCH(Vlookup_Match!B$1,Raw_Data!$K$1:$AD$1,0),0)</f>
        <v>P4</v>
      </c>
      <c r="C428" t="str">
        <f>VLOOKUP($A428,Raw_Data!$K:$AD,MATCH(Vlookup_Match!C$1,Raw_Data!$K$1:$AD$1,0),0)</f>
        <v>P4W1</v>
      </c>
      <c r="D428" t="str">
        <f>VLOOKUP($A428,Raw_Data!$K:$AD,MATCH(Vlookup_Match!D$1,Raw_Data!$K$1:$AD$1,0),0)</f>
        <v>Q2</v>
      </c>
      <c r="E428" t="str">
        <f>VLOOKUP($A428,Raw_Data!$K:$AD,MATCH(Vlookup_Match!E$1,Raw_Data!$K$1:$AD$1,0),0)</f>
        <v>WATCH</v>
      </c>
      <c r="F428" t="str">
        <f>VLOOKUP($A428,Raw_Data!$K:$AD,MATCH(Vlookup_Match!F$1,Raw_Data!$K$1:$AD$1,0),0)</f>
        <v>AX2722I</v>
      </c>
      <c r="G428" t="str">
        <f>VLOOKUP($A428,Raw_Data!$K:$AD,MATCH(Vlookup_Match!G$1,Raw_Data!$K$1:$AD$1,0),0)</f>
        <v>AX2722</v>
      </c>
      <c r="J428" t="s">
        <v>1280</v>
      </c>
    </row>
    <row r="429" spans="1:10" x14ac:dyDescent="0.35">
      <c r="A429" t="s">
        <v>1281</v>
      </c>
      <c r="B429" t="str">
        <f>VLOOKUP($A429,Raw_Data!$K:$AD,MATCH(Vlookup_Match!B$1,Raw_Data!$K$1:$AD$1,0),0)</f>
        <v>P4</v>
      </c>
      <c r="C429" t="str">
        <f>VLOOKUP($A429,Raw_Data!$K:$AD,MATCH(Vlookup_Match!C$1,Raw_Data!$K$1:$AD$1,0),0)</f>
        <v>P4W3</v>
      </c>
      <c r="D429" t="str">
        <f>VLOOKUP($A429,Raw_Data!$K:$AD,MATCH(Vlookup_Match!D$1,Raw_Data!$K$1:$AD$1,0),0)</f>
        <v>Q2</v>
      </c>
      <c r="E429" t="str">
        <f>VLOOKUP($A429,Raw_Data!$K:$AD,MATCH(Vlookup_Match!E$1,Raw_Data!$K$1:$AD$1,0),0)</f>
        <v>WATCH</v>
      </c>
      <c r="F429" t="str">
        <f>VLOOKUP($A429,Raw_Data!$K:$AD,MATCH(Vlookup_Match!F$1,Raw_Data!$K$1:$AD$1,0),0)</f>
        <v>AX5381I</v>
      </c>
      <c r="G429" t="str">
        <f>VLOOKUP($A429,Raw_Data!$K:$AD,MATCH(Vlookup_Match!G$1,Raw_Data!$K$1:$AD$1,0),0)</f>
        <v>AX5381</v>
      </c>
      <c r="J429" t="s">
        <v>1281</v>
      </c>
    </row>
    <row r="430" spans="1:10" x14ac:dyDescent="0.35">
      <c r="A430" t="s">
        <v>1307</v>
      </c>
      <c r="B430" t="str">
        <f>VLOOKUP($A430,Raw_Data!$K:$AD,MATCH(Vlookup_Match!B$1,Raw_Data!$K$1:$AD$1,0),0)</f>
        <v>P4</v>
      </c>
      <c r="C430" t="str">
        <f>VLOOKUP($A430,Raw_Data!$K:$AD,MATCH(Vlookup_Match!C$1,Raw_Data!$K$1:$AD$1,0),0)</f>
        <v>P4W1</v>
      </c>
      <c r="D430" t="str">
        <f>VLOOKUP($A430,Raw_Data!$K:$AD,MATCH(Vlookup_Match!D$1,Raw_Data!$K$1:$AD$1,0),0)</f>
        <v>Q2</v>
      </c>
      <c r="E430" t="str">
        <f>VLOOKUP($A430,Raw_Data!$K:$AD,MATCH(Vlookup_Match!E$1,Raw_Data!$K$1:$AD$1,0),0)</f>
        <v>WATCH</v>
      </c>
      <c r="F430" t="str">
        <f>VLOOKUP($A430,Raw_Data!$K:$AD,MATCH(Vlookup_Match!F$1,Raw_Data!$K$1:$AD$1,0),0)</f>
        <v>FS4835I</v>
      </c>
      <c r="G430" t="str">
        <f>VLOOKUP($A430,Raw_Data!$K:$AD,MATCH(Vlookup_Match!G$1,Raw_Data!$K$1:$AD$1,0),0)</f>
        <v>FS4835</v>
      </c>
      <c r="J430" t="s">
        <v>1307</v>
      </c>
    </row>
    <row r="431" spans="1:10" x14ac:dyDescent="0.35">
      <c r="A431" t="s">
        <v>1308</v>
      </c>
      <c r="B431" t="str">
        <f>VLOOKUP($A431,Raw_Data!$K:$AD,MATCH(Vlookup_Match!B$1,Raw_Data!$K$1:$AD$1,0),0)</f>
        <v>P4</v>
      </c>
      <c r="C431" t="str">
        <f>VLOOKUP($A431,Raw_Data!$K:$AD,MATCH(Vlookup_Match!C$1,Raw_Data!$K$1:$AD$1,0),0)</f>
        <v>P4W1</v>
      </c>
      <c r="D431" t="str">
        <f>VLOOKUP($A431,Raw_Data!$K:$AD,MATCH(Vlookup_Match!D$1,Raw_Data!$K$1:$AD$1,0),0)</f>
        <v>Q2</v>
      </c>
      <c r="E431" t="str">
        <f>VLOOKUP($A431,Raw_Data!$K:$AD,MATCH(Vlookup_Match!E$1,Raw_Data!$K$1:$AD$1,0),0)</f>
        <v>WATCH</v>
      </c>
      <c r="F431" t="str">
        <f>VLOOKUP($A431,Raw_Data!$K:$AD,MATCH(Vlookup_Match!F$1,Raw_Data!$K$1:$AD$1,0),0)</f>
        <v>ES4301I</v>
      </c>
      <c r="G431" t="str">
        <f>VLOOKUP($A431,Raw_Data!$K:$AD,MATCH(Vlookup_Match!G$1,Raw_Data!$K$1:$AD$1,0),0)</f>
        <v>ES4301</v>
      </c>
      <c r="J431" t="s">
        <v>1308</v>
      </c>
    </row>
    <row r="432" spans="1:10" x14ac:dyDescent="0.35">
      <c r="A432" t="s">
        <v>1309</v>
      </c>
      <c r="B432" t="str">
        <f>VLOOKUP($A432,Raw_Data!$K:$AD,MATCH(Vlookup_Match!B$1,Raw_Data!$K$1:$AD$1,0),0)</f>
        <v>P4</v>
      </c>
      <c r="C432" t="str">
        <f>VLOOKUP($A432,Raw_Data!$K:$AD,MATCH(Vlookup_Match!C$1,Raw_Data!$K$1:$AD$1,0),0)</f>
        <v>P4W1</v>
      </c>
      <c r="D432" t="str">
        <f>VLOOKUP($A432,Raw_Data!$K:$AD,MATCH(Vlookup_Match!D$1,Raw_Data!$K$1:$AD$1,0),0)</f>
        <v>Q2</v>
      </c>
      <c r="E432" t="str">
        <f>VLOOKUP($A432,Raw_Data!$K:$AD,MATCH(Vlookup_Match!E$1,Raw_Data!$K$1:$AD$1,0),0)</f>
        <v>WATCH</v>
      </c>
      <c r="F432" t="str">
        <f>VLOOKUP($A432,Raw_Data!$K:$AD,MATCH(Vlookup_Match!F$1,Raw_Data!$K$1:$AD$1,0),0)</f>
        <v>ES4301I</v>
      </c>
      <c r="G432" t="str">
        <f>VLOOKUP($A432,Raw_Data!$K:$AD,MATCH(Vlookup_Match!G$1,Raw_Data!$K$1:$AD$1,0),0)</f>
        <v>ES4301</v>
      </c>
      <c r="J432" t="s">
        <v>1309</v>
      </c>
    </row>
    <row r="433" spans="1:10" x14ac:dyDescent="0.35">
      <c r="A433" t="s">
        <v>1310</v>
      </c>
      <c r="B433" t="str">
        <f>VLOOKUP($A433,Raw_Data!$K:$AD,MATCH(Vlookup_Match!B$1,Raw_Data!$K$1:$AD$1,0),0)</f>
        <v>P4</v>
      </c>
      <c r="C433" t="str">
        <f>VLOOKUP($A433,Raw_Data!$K:$AD,MATCH(Vlookup_Match!C$1,Raw_Data!$K$1:$AD$1,0),0)</f>
        <v>P4W1</v>
      </c>
      <c r="D433" t="str">
        <f>VLOOKUP($A433,Raw_Data!$K:$AD,MATCH(Vlookup_Match!D$1,Raw_Data!$K$1:$AD$1,0),0)</f>
        <v>Q2</v>
      </c>
      <c r="E433" t="str">
        <f>VLOOKUP($A433,Raw_Data!$K:$AD,MATCH(Vlookup_Match!E$1,Raw_Data!$K$1:$AD$1,0),0)</f>
        <v>WATCH</v>
      </c>
      <c r="F433" t="str">
        <f>VLOOKUP($A433,Raw_Data!$K:$AD,MATCH(Vlookup_Match!F$1,Raw_Data!$K$1:$AD$1,0),0)</f>
        <v>FS5437I</v>
      </c>
      <c r="G433" t="str">
        <f>VLOOKUP($A433,Raw_Data!$K:$AD,MATCH(Vlookup_Match!G$1,Raw_Data!$K$1:$AD$1,0),0)</f>
        <v>FS5437</v>
      </c>
      <c r="J433" t="s">
        <v>1310</v>
      </c>
    </row>
    <row r="434" spans="1:10" x14ac:dyDescent="0.35">
      <c r="A434" t="s">
        <v>1311</v>
      </c>
      <c r="B434" t="str">
        <f>VLOOKUP($A434,Raw_Data!$K:$AD,MATCH(Vlookup_Match!B$1,Raw_Data!$K$1:$AD$1,0),0)</f>
        <v>P4</v>
      </c>
      <c r="C434" t="str">
        <f>VLOOKUP($A434,Raw_Data!$K:$AD,MATCH(Vlookup_Match!C$1,Raw_Data!$K$1:$AD$1,0),0)</f>
        <v>P4W1</v>
      </c>
      <c r="D434" t="str">
        <f>VLOOKUP($A434,Raw_Data!$K:$AD,MATCH(Vlookup_Match!D$1,Raw_Data!$K$1:$AD$1,0),0)</f>
        <v>Q2</v>
      </c>
      <c r="E434" t="str">
        <f>VLOOKUP($A434,Raw_Data!$K:$AD,MATCH(Vlookup_Match!E$1,Raw_Data!$K$1:$AD$1,0),0)</f>
        <v>WATCH</v>
      </c>
      <c r="F434" t="str">
        <f>VLOOKUP($A434,Raw_Data!$K:$AD,MATCH(Vlookup_Match!F$1,Raw_Data!$K$1:$AD$1,0),0)</f>
        <v>ES2811I</v>
      </c>
      <c r="G434" t="str">
        <f>VLOOKUP($A434,Raw_Data!$K:$AD,MATCH(Vlookup_Match!G$1,Raw_Data!$K$1:$AD$1,0),0)</f>
        <v>ES2811</v>
      </c>
      <c r="J434" t="s">
        <v>1311</v>
      </c>
    </row>
    <row r="435" spans="1:10" x14ac:dyDescent="0.35">
      <c r="A435" t="s">
        <v>1314</v>
      </c>
      <c r="B435" t="str">
        <f>VLOOKUP($A435,Raw_Data!$K:$AD,MATCH(Vlookup_Match!B$1,Raw_Data!$K$1:$AD$1,0),0)</f>
        <v>P4</v>
      </c>
      <c r="C435" t="str">
        <f>VLOOKUP($A435,Raw_Data!$K:$AD,MATCH(Vlookup_Match!C$1,Raw_Data!$K$1:$AD$1,0),0)</f>
        <v>P4W1</v>
      </c>
      <c r="D435" t="str">
        <f>VLOOKUP($A435,Raw_Data!$K:$AD,MATCH(Vlookup_Match!D$1,Raw_Data!$K$1:$AD$1,0),0)</f>
        <v>Q2</v>
      </c>
      <c r="E435" t="str">
        <f>VLOOKUP($A435,Raw_Data!$K:$AD,MATCH(Vlookup_Match!E$1,Raw_Data!$K$1:$AD$1,0),0)</f>
        <v>WATCH</v>
      </c>
      <c r="F435" t="str">
        <f>VLOOKUP($A435,Raw_Data!$K:$AD,MATCH(Vlookup_Match!F$1,Raw_Data!$K$1:$AD$1,0),0)</f>
        <v>FS4813I</v>
      </c>
      <c r="G435" t="str">
        <f>VLOOKUP($A435,Raw_Data!$K:$AD,MATCH(Vlookup_Match!G$1,Raw_Data!$K$1:$AD$1,0),0)</f>
        <v>FS4813</v>
      </c>
      <c r="J435" t="s">
        <v>1314</v>
      </c>
    </row>
    <row r="436" spans="1:10" x14ac:dyDescent="0.35">
      <c r="A436" t="s">
        <v>1315</v>
      </c>
      <c r="B436" t="str">
        <f>VLOOKUP($A436,Raw_Data!$K:$AD,MATCH(Vlookup_Match!B$1,Raw_Data!$K$1:$AD$1,0),0)</f>
        <v>P4</v>
      </c>
      <c r="C436" t="str">
        <f>VLOOKUP($A436,Raw_Data!$K:$AD,MATCH(Vlookup_Match!C$1,Raw_Data!$K$1:$AD$1,0),0)</f>
        <v>P4W1</v>
      </c>
      <c r="D436" t="str">
        <f>VLOOKUP($A436,Raw_Data!$K:$AD,MATCH(Vlookup_Match!D$1,Raw_Data!$K$1:$AD$1,0),0)</f>
        <v>Q2</v>
      </c>
      <c r="E436" t="str">
        <f>VLOOKUP($A436,Raw_Data!$K:$AD,MATCH(Vlookup_Match!E$1,Raw_Data!$K$1:$AD$1,0),0)</f>
        <v>WATCH</v>
      </c>
      <c r="F436" t="str">
        <f>VLOOKUP($A436,Raw_Data!$K:$AD,MATCH(Vlookup_Match!F$1,Raw_Data!$K$1:$AD$1,0),0)</f>
        <v>ES4628</v>
      </c>
      <c r="G436" t="str">
        <f>VLOOKUP($A436,Raw_Data!$K:$AD,MATCH(Vlookup_Match!G$1,Raw_Data!$K$1:$AD$1,0),0)</f>
        <v>ES4628</v>
      </c>
      <c r="J436" t="s">
        <v>1315</v>
      </c>
    </row>
    <row r="437" spans="1:10" x14ac:dyDescent="0.35">
      <c r="A437" t="s">
        <v>1316</v>
      </c>
      <c r="B437" t="str">
        <f>VLOOKUP($A437,Raw_Data!$K:$AD,MATCH(Vlookup_Match!B$1,Raw_Data!$K$1:$AD$1,0),0)</f>
        <v>P4</v>
      </c>
      <c r="C437" t="str">
        <f>VLOOKUP($A437,Raw_Data!$K:$AD,MATCH(Vlookup_Match!C$1,Raw_Data!$K$1:$AD$1,0),0)</f>
        <v>P4W1</v>
      </c>
      <c r="D437" t="str">
        <f>VLOOKUP($A437,Raw_Data!$K:$AD,MATCH(Vlookup_Match!D$1,Raw_Data!$K$1:$AD$1,0),0)</f>
        <v>Q2</v>
      </c>
      <c r="E437" t="str">
        <f>VLOOKUP($A437,Raw_Data!$K:$AD,MATCH(Vlookup_Match!E$1,Raw_Data!$K$1:$AD$1,0),0)</f>
        <v>WATCH</v>
      </c>
      <c r="F437" t="str">
        <f>VLOOKUP($A437,Raw_Data!$K:$AD,MATCH(Vlookup_Match!F$1,Raw_Data!$K$1:$AD$1,0),0)</f>
        <v>FS5437I</v>
      </c>
      <c r="G437" t="str">
        <f>VLOOKUP($A437,Raw_Data!$K:$AD,MATCH(Vlookup_Match!G$1,Raw_Data!$K$1:$AD$1,0),0)</f>
        <v>FS5437</v>
      </c>
      <c r="J437" t="s">
        <v>1316</v>
      </c>
    </row>
    <row r="438" spans="1:10" x14ac:dyDescent="0.35">
      <c r="A438" t="s">
        <v>1317</v>
      </c>
      <c r="B438" t="str">
        <f>VLOOKUP($A438,Raw_Data!$K:$AD,MATCH(Vlookup_Match!B$1,Raw_Data!$K$1:$AD$1,0),0)</f>
        <v>P4</v>
      </c>
      <c r="C438" t="str">
        <f>VLOOKUP($A438,Raw_Data!$K:$AD,MATCH(Vlookup_Match!C$1,Raw_Data!$K$1:$AD$1,0),0)</f>
        <v>P4W1</v>
      </c>
      <c r="D438" t="str">
        <f>VLOOKUP($A438,Raw_Data!$K:$AD,MATCH(Vlookup_Match!D$1,Raw_Data!$K$1:$AD$1,0),0)</f>
        <v>Q2</v>
      </c>
      <c r="E438" t="str">
        <f>VLOOKUP($A438,Raw_Data!$K:$AD,MATCH(Vlookup_Match!E$1,Raw_Data!$K$1:$AD$1,0),0)</f>
        <v>WATCH</v>
      </c>
      <c r="F438" t="str">
        <f>VLOOKUP($A438,Raw_Data!$K:$AD,MATCH(Vlookup_Match!F$1,Raw_Data!$K$1:$AD$1,0),0)</f>
        <v>ES4519I</v>
      </c>
      <c r="G438" t="str">
        <f>VLOOKUP($A438,Raw_Data!$K:$AD,MATCH(Vlookup_Match!G$1,Raw_Data!$K$1:$AD$1,0),0)</f>
        <v>ES4519</v>
      </c>
      <c r="J438" t="s">
        <v>1317</v>
      </c>
    </row>
    <row r="439" spans="1:10" x14ac:dyDescent="0.35">
      <c r="A439" t="s">
        <v>1318</v>
      </c>
      <c r="B439" t="str">
        <f>VLOOKUP($A439,Raw_Data!$K:$AD,MATCH(Vlookup_Match!B$1,Raw_Data!$K$1:$AD$1,0),0)</f>
        <v>P4</v>
      </c>
      <c r="C439" t="str">
        <f>VLOOKUP($A439,Raw_Data!$K:$AD,MATCH(Vlookup_Match!C$1,Raw_Data!$K$1:$AD$1,0),0)</f>
        <v>P4W1</v>
      </c>
      <c r="D439" t="str">
        <f>VLOOKUP($A439,Raw_Data!$K:$AD,MATCH(Vlookup_Match!D$1,Raw_Data!$K$1:$AD$1,0),0)</f>
        <v>Q2</v>
      </c>
      <c r="E439" t="str">
        <f>VLOOKUP($A439,Raw_Data!$K:$AD,MATCH(Vlookup_Match!E$1,Raw_Data!$K$1:$AD$1,0),0)</f>
        <v>WATCH</v>
      </c>
      <c r="F439" t="str">
        <f>VLOOKUP($A439,Raw_Data!$K:$AD,MATCH(Vlookup_Match!F$1,Raw_Data!$K$1:$AD$1,0),0)</f>
        <v>FS5437I</v>
      </c>
      <c r="G439" t="str">
        <f>VLOOKUP($A439,Raw_Data!$K:$AD,MATCH(Vlookup_Match!G$1,Raw_Data!$K$1:$AD$1,0),0)</f>
        <v>FS5437</v>
      </c>
      <c r="J439" t="s">
        <v>1318</v>
      </c>
    </row>
    <row r="440" spans="1:10" x14ac:dyDescent="0.35">
      <c r="A440" t="s">
        <v>1288</v>
      </c>
      <c r="B440" t="str">
        <f>VLOOKUP($A440,Raw_Data!$K:$AD,MATCH(Vlookup_Match!B$1,Raw_Data!$K$1:$AD$1,0),0)</f>
        <v>P3</v>
      </c>
      <c r="C440" t="str">
        <f>VLOOKUP($A440,Raw_Data!$K:$AD,MATCH(Vlookup_Match!C$1,Raw_Data!$K$1:$AD$1,0),0)</f>
        <v>P3W5</v>
      </c>
      <c r="D440" t="str">
        <f>VLOOKUP($A440,Raw_Data!$K:$AD,MATCH(Vlookup_Match!D$1,Raw_Data!$K$1:$AD$1,0),0)</f>
        <v>Q1</v>
      </c>
      <c r="E440" t="str">
        <f>VLOOKUP($A440,Raw_Data!$K:$AD,MATCH(Vlookup_Match!E$1,Raw_Data!$K$1:$AD$1,0),0)</f>
        <v>WATCH</v>
      </c>
      <c r="F440" t="str">
        <f>VLOOKUP($A440,Raw_Data!$K:$AD,MATCH(Vlookup_Match!F$1,Raw_Data!$K$1:$AD$1,0),0)</f>
        <v>AX5329I</v>
      </c>
      <c r="G440" t="str">
        <f>VLOOKUP($A440,Raw_Data!$K:$AD,MATCH(Vlookup_Match!G$1,Raw_Data!$K$1:$AD$1,0),0)</f>
        <v>AX5329</v>
      </c>
      <c r="J440" t="s">
        <v>1288</v>
      </c>
    </row>
    <row r="441" spans="1:10" x14ac:dyDescent="0.35">
      <c r="A441" t="s">
        <v>1319</v>
      </c>
      <c r="B441" t="str">
        <f>VLOOKUP($A441,Raw_Data!$K:$AD,MATCH(Vlookup_Match!B$1,Raw_Data!$K$1:$AD$1,0),0)</f>
        <v>P4</v>
      </c>
      <c r="C441" t="str">
        <f>VLOOKUP($A441,Raw_Data!$K:$AD,MATCH(Vlookup_Match!C$1,Raw_Data!$K$1:$AD$1,0),0)</f>
        <v>P4W1</v>
      </c>
      <c r="D441" t="str">
        <f>VLOOKUP($A441,Raw_Data!$K:$AD,MATCH(Vlookup_Match!D$1,Raw_Data!$K$1:$AD$1,0),0)</f>
        <v>Q2</v>
      </c>
      <c r="E441" t="str">
        <f>VLOOKUP($A441,Raw_Data!$K:$AD,MATCH(Vlookup_Match!E$1,Raw_Data!$K$1:$AD$1,0),0)</f>
        <v>WATCH</v>
      </c>
      <c r="F441" t="str">
        <f>VLOOKUP($A441,Raw_Data!$K:$AD,MATCH(Vlookup_Match!F$1,Raw_Data!$K$1:$AD$1,0),0)</f>
        <v>FS4813I</v>
      </c>
      <c r="G441" t="str">
        <f>VLOOKUP($A441,Raw_Data!$K:$AD,MATCH(Vlookup_Match!G$1,Raw_Data!$K$1:$AD$1,0),0)</f>
        <v>FS4813</v>
      </c>
      <c r="J441" t="s">
        <v>1319</v>
      </c>
    </row>
    <row r="442" spans="1:10" x14ac:dyDescent="0.35">
      <c r="A442" t="s">
        <v>1320</v>
      </c>
      <c r="B442" t="str">
        <f>VLOOKUP($A442,Raw_Data!$K:$AD,MATCH(Vlookup_Match!B$1,Raw_Data!$K$1:$AD$1,0),0)</f>
        <v>P4</v>
      </c>
      <c r="C442" t="str">
        <f>VLOOKUP($A442,Raw_Data!$K:$AD,MATCH(Vlookup_Match!C$1,Raw_Data!$K$1:$AD$1,0),0)</f>
        <v>P4W1</v>
      </c>
      <c r="D442" t="str">
        <f>VLOOKUP($A442,Raw_Data!$K:$AD,MATCH(Vlookup_Match!D$1,Raw_Data!$K$1:$AD$1,0),0)</f>
        <v>Q2</v>
      </c>
      <c r="E442" t="str">
        <f>VLOOKUP($A442,Raw_Data!$K:$AD,MATCH(Vlookup_Match!E$1,Raw_Data!$K$1:$AD$1,0),0)</f>
        <v>WATCH</v>
      </c>
      <c r="F442" t="str">
        <f>VLOOKUP($A442,Raw_Data!$K:$AD,MATCH(Vlookup_Match!F$1,Raw_Data!$K$1:$AD$1,0),0)</f>
        <v>FS5982</v>
      </c>
      <c r="G442" t="str">
        <f>VLOOKUP($A442,Raw_Data!$K:$AD,MATCH(Vlookup_Match!G$1,Raw_Data!$K$1:$AD$1,0),0)</f>
        <v>FS5982</v>
      </c>
      <c r="J442" t="s">
        <v>1320</v>
      </c>
    </row>
    <row r="443" spans="1:10" x14ac:dyDescent="0.35">
      <c r="A443" t="s">
        <v>1322</v>
      </c>
      <c r="B443" t="str">
        <f>VLOOKUP($A443,Raw_Data!$K:$AD,MATCH(Vlookup_Match!B$1,Raw_Data!$K$1:$AD$1,0),0)</f>
        <v>P4</v>
      </c>
      <c r="C443" t="str">
        <f>VLOOKUP($A443,Raw_Data!$K:$AD,MATCH(Vlookup_Match!C$1,Raw_Data!$K$1:$AD$1,0),0)</f>
        <v>P4W1</v>
      </c>
      <c r="D443" t="str">
        <f>VLOOKUP($A443,Raw_Data!$K:$AD,MATCH(Vlookup_Match!D$1,Raw_Data!$K$1:$AD$1,0),0)</f>
        <v>Q2</v>
      </c>
      <c r="E443" t="str">
        <f>VLOOKUP($A443,Raw_Data!$K:$AD,MATCH(Vlookup_Match!E$1,Raw_Data!$K$1:$AD$1,0),0)</f>
        <v>WATCH</v>
      </c>
      <c r="F443" t="str">
        <f>VLOOKUP($A443,Raw_Data!$K:$AD,MATCH(Vlookup_Match!F$1,Raw_Data!$K$1:$AD$1,0),0)</f>
        <v>ES3545I</v>
      </c>
      <c r="G443" t="str">
        <f>VLOOKUP($A443,Raw_Data!$K:$AD,MATCH(Vlookup_Match!G$1,Raw_Data!$K$1:$AD$1,0),0)</f>
        <v>ES3545</v>
      </c>
      <c r="J443" t="s">
        <v>1322</v>
      </c>
    </row>
    <row r="444" spans="1:10" x14ac:dyDescent="0.35">
      <c r="A444" t="s">
        <v>1325</v>
      </c>
      <c r="B444" t="str">
        <f>VLOOKUP($A444,Raw_Data!$K:$AD,MATCH(Vlookup_Match!B$1,Raw_Data!$K$1:$AD$1,0),0)</f>
        <v>P4</v>
      </c>
      <c r="C444" t="str">
        <f>VLOOKUP($A444,Raw_Data!$K:$AD,MATCH(Vlookup_Match!C$1,Raw_Data!$K$1:$AD$1,0),0)</f>
        <v>P4W1</v>
      </c>
      <c r="D444" t="str">
        <f>VLOOKUP($A444,Raw_Data!$K:$AD,MATCH(Vlookup_Match!D$1,Raw_Data!$K$1:$AD$1,0),0)</f>
        <v>Q2</v>
      </c>
      <c r="E444" t="str">
        <f>VLOOKUP($A444,Raw_Data!$K:$AD,MATCH(Vlookup_Match!E$1,Raw_Data!$K$1:$AD$1,0),0)</f>
        <v>WATCH</v>
      </c>
      <c r="F444" t="str">
        <f>VLOOKUP($A444,Raw_Data!$K:$AD,MATCH(Vlookup_Match!F$1,Raw_Data!$K$1:$AD$1,0),0)</f>
        <v>ES5136I</v>
      </c>
      <c r="G444" t="str">
        <f>VLOOKUP($A444,Raw_Data!$K:$AD,MATCH(Vlookup_Match!G$1,Raw_Data!$K$1:$AD$1,0),0)</f>
        <v>ES5136</v>
      </c>
      <c r="J444" t="s">
        <v>1325</v>
      </c>
    </row>
    <row r="445" spans="1:10" x14ac:dyDescent="0.35">
      <c r="A445" t="s">
        <v>1326</v>
      </c>
      <c r="B445" t="str">
        <f>VLOOKUP($A445,Raw_Data!$K:$AD,MATCH(Vlookup_Match!B$1,Raw_Data!$K$1:$AD$1,0),0)</f>
        <v>P4</v>
      </c>
      <c r="C445" t="str">
        <f>VLOOKUP($A445,Raw_Data!$K:$AD,MATCH(Vlookup_Match!C$1,Raw_Data!$K$1:$AD$1,0),0)</f>
        <v>P4W1</v>
      </c>
      <c r="D445" t="str">
        <f>VLOOKUP($A445,Raw_Data!$K:$AD,MATCH(Vlookup_Match!D$1,Raw_Data!$K$1:$AD$1,0),0)</f>
        <v>Q2</v>
      </c>
      <c r="E445" t="str">
        <f>VLOOKUP($A445,Raw_Data!$K:$AD,MATCH(Vlookup_Match!E$1,Raw_Data!$K$1:$AD$1,0),0)</f>
        <v>WATCH</v>
      </c>
      <c r="F445" t="str">
        <f>VLOOKUP($A445,Raw_Data!$K:$AD,MATCH(Vlookup_Match!F$1,Raw_Data!$K$1:$AD$1,0),0)</f>
        <v>SKW6842I</v>
      </c>
      <c r="G445" t="str">
        <f>VLOOKUP($A445,Raw_Data!$K:$AD,MATCH(Vlookup_Match!G$1,Raw_Data!$K$1:$AD$1,0),0)</f>
        <v>SKW6842</v>
      </c>
      <c r="J445" t="s">
        <v>1326</v>
      </c>
    </row>
    <row r="446" spans="1:10" x14ac:dyDescent="0.35">
      <c r="A446" t="s">
        <v>1327</v>
      </c>
      <c r="B446" t="str">
        <f>VLOOKUP($A446,Raw_Data!$K:$AD,MATCH(Vlookup_Match!B$1,Raw_Data!$K$1:$AD$1,0),0)</f>
        <v>P4</v>
      </c>
      <c r="C446" t="str">
        <f>VLOOKUP($A446,Raw_Data!$K:$AD,MATCH(Vlookup_Match!C$1,Raw_Data!$K$1:$AD$1,0),0)</f>
        <v>P4W1</v>
      </c>
      <c r="D446" t="str">
        <f>VLOOKUP($A446,Raw_Data!$K:$AD,MATCH(Vlookup_Match!D$1,Raw_Data!$K$1:$AD$1,0),0)</f>
        <v>Q2</v>
      </c>
      <c r="E446" t="str">
        <f>VLOOKUP($A446,Raw_Data!$K:$AD,MATCH(Vlookup_Match!E$1,Raw_Data!$K$1:$AD$1,0),0)</f>
        <v>WATCH</v>
      </c>
      <c r="F446" t="str">
        <f>VLOOKUP($A446,Raw_Data!$K:$AD,MATCH(Vlookup_Match!F$1,Raw_Data!$K$1:$AD$1,0),0)</f>
        <v>FS5963IT</v>
      </c>
      <c r="G446" t="str">
        <f>VLOOKUP($A446,Raw_Data!$K:$AD,MATCH(Vlookup_Match!G$1,Raw_Data!$K$1:$AD$1,0),0)</f>
        <v>FS5963</v>
      </c>
      <c r="J446" t="s">
        <v>1327</v>
      </c>
    </row>
    <row r="447" spans="1:10" x14ac:dyDescent="0.35">
      <c r="A447" t="s">
        <v>1328</v>
      </c>
      <c r="B447" t="str">
        <f>VLOOKUP($A447,Raw_Data!$K:$AD,MATCH(Vlookup_Match!B$1,Raw_Data!$K$1:$AD$1,0),0)</f>
        <v>P4</v>
      </c>
      <c r="C447" t="str">
        <f>VLOOKUP($A447,Raw_Data!$K:$AD,MATCH(Vlookup_Match!C$1,Raw_Data!$K$1:$AD$1,0),0)</f>
        <v>P4W1</v>
      </c>
      <c r="D447" t="str">
        <f>VLOOKUP($A447,Raw_Data!$K:$AD,MATCH(Vlookup_Match!D$1,Raw_Data!$K$1:$AD$1,0),0)</f>
        <v>Q2</v>
      </c>
      <c r="E447" t="str">
        <f>VLOOKUP($A447,Raw_Data!$K:$AD,MATCH(Vlookup_Match!E$1,Raw_Data!$K$1:$AD$1,0),0)</f>
        <v>WATCH</v>
      </c>
      <c r="F447" t="str">
        <f>VLOOKUP($A447,Raw_Data!$K:$AD,MATCH(Vlookup_Match!F$1,Raw_Data!$K$1:$AD$1,0),0)</f>
        <v>ES5136I</v>
      </c>
      <c r="G447" t="str">
        <f>VLOOKUP($A447,Raw_Data!$K:$AD,MATCH(Vlookup_Match!G$1,Raw_Data!$K$1:$AD$1,0),0)</f>
        <v>ES5136</v>
      </c>
      <c r="J447" t="s">
        <v>1328</v>
      </c>
    </row>
    <row r="448" spans="1:10" x14ac:dyDescent="0.35">
      <c r="A448" t="s">
        <v>1329</v>
      </c>
      <c r="B448" t="str">
        <f>VLOOKUP($A448,Raw_Data!$K:$AD,MATCH(Vlookup_Match!B$1,Raw_Data!$K$1:$AD$1,0),0)</f>
        <v>P4</v>
      </c>
      <c r="C448" t="str">
        <f>VLOOKUP($A448,Raw_Data!$K:$AD,MATCH(Vlookup_Match!C$1,Raw_Data!$K$1:$AD$1,0),0)</f>
        <v>P4W2</v>
      </c>
      <c r="D448" t="str">
        <f>VLOOKUP($A448,Raw_Data!$K:$AD,MATCH(Vlookup_Match!D$1,Raw_Data!$K$1:$AD$1,0),0)</f>
        <v>Q2</v>
      </c>
      <c r="E448" t="str">
        <f>VLOOKUP($A448,Raw_Data!$K:$AD,MATCH(Vlookup_Match!E$1,Raw_Data!$K$1:$AD$1,0),0)</f>
        <v>WATCH</v>
      </c>
      <c r="F448" t="str">
        <f>VLOOKUP($A448,Raw_Data!$K:$AD,MATCH(Vlookup_Match!F$1,Raw_Data!$K$1:$AD$1,0),0)</f>
        <v>FS4813I</v>
      </c>
      <c r="G448" t="str">
        <f>VLOOKUP($A448,Raw_Data!$K:$AD,MATCH(Vlookup_Match!G$1,Raw_Data!$K$1:$AD$1,0),0)</f>
        <v>FS4813</v>
      </c>
      <c r="J448" t="s">
        <v>1329</v>
      </c>
    </row>
    <row r="449" spans="1:10" x14ac:dyDescent="0.35">
      <c r="A449" t="s">
        <v>1330</v>
      </c>
      <c r="B449" t="str">
        <f>VLOOKUP($A449,Raw_Data!$K:$AD,MATCH(Vlookup_Match!B$1,Raw_Data!$K$1:$AD$1,0),0)</f>
        <v>P4</v>
      </c>
      <c r="C449" t="str">
        <f>VLOOKUP($A449,Raw_Data!$K:$AD,MATCH(Vlookup_Match!C$1,Raw_Data!$K$1:$AD$1,0),0)</f>
        <v>P4W2</v>
      </c>
      <c r="D449" t="str">
        <f>VLOOKUP($A449,Raw_Data!$K:$AD,MATCH(Vlookup_Match!D$1,Raw_Data!$K$1:$AD$1,0),0)</f>
        <v>Q2</v>
      </c>
      <c r="E449" t="str">
        <f>VLOOKUP($A449,Raw_Data!$K:$AD,MATCH(Vlookup_Match!E$1,Raw_Data!$K$1:$AD$1,0),0)</f>
        <v>WATCH</v>
      </c>
      <c r="F449" t="str">
        <f>VLOOKUP($A449,Raw_Data!$K:$AD,MATCH(Vlookup_Match!F$1,Raw_Data!$K$1:$AD$1,0),0)</f>
        <v>FS5151I</v>
      </c>
      <c r="G449" t="str">
        <f>VLOOKUP($A449,Raw_Data!$K:$AD,MATCH(Vlookup_Match!G$1,Raw_Data!$K$1:$AD$1,0),0)</f>
        <v>FS5151</v>
      </c>
      <c r="J449" t="s">
        <v>1330</v>
      </c>
    </row>
    <row r="450" spans="1:10" x14ac:dyDescent="0.35">
      <c r="A450" t="s">
        <v>1333</v>
      </c>
      <c r="B450" t="str">
        <f>VLOOKUP($A450,Raw_Data!$K:$AD,MATCH(Vlookup_Match!B$1,Raw_Data!$K$1:$AD$1,0),0)</f>
        <v>P4</v>
      </c>
      <c r="C450" t="str">
        <f>VLOOKUP($A450,Raw_Data!$K:$AD,MATCH(Vlookup_Match!C$1,Raw_Data!$K$1:$AD$1,0),0)</f>
        <v>P4W2</v>
      </c>
      <c r="D450" t="str">
        <f>VLOOKUP($A450,Raw_Data!$K:$AD,MATCH(Vlookup_Match!D$1,Raw_Data!$K$1:$AD$1,0),0)</f>
        <v>Q2</v>
      </c>
      <c r="E450" t="str">
        <f>VLOOKUP($A450,Raw_Data!$K:$AD,MATCH(Vlookup_Match!E$1,Raw_Data!$K$1:$AD$1,0),0)</f>
        <v>WATCH</v>
      </c>
      <c r="F450" t="str">
        <f>VLOOKUP($A450,Raw_Data!$K:$AD,MATCH(Vlookup_Match!F$1,Raw_Data!$K$1:$AD$1,0),0)</f>
        <v>FS5381I</v>
      </c>
      <c r="G450" t="str">
        <f>VLOOKUP($A450,Raw_Data!$K:$AD,MATCH(Vlookup_Match!G$1,Raw_Data!$K$1:$AD$1,0),0)</f>
        <v>FS5381</v>
      </c>
      <c r="J450" t="s">
        <v>1333</v>
      </c>
    </row>
    <row r="451" spans="1:10" x14ac:dyDescent="0.35">
      <c r="A451" t="s">
        <v>1336</v>
      </c>
      <c r="B451" t="str">
        <f>VLOOKUP($A451,Raw_Data!$K:$AD,MATCH(Vlookup_Match!B$1,Raw_Data!$K$1:$AD$1,0),0)</f>
        <v>P4</v>
      </c>
      <c r="C451" t="str">
        <f>VLOOKUP($A451,Raw_Data!$K:$AD,MATCH(Vlookup_Match!C$1,Raw_Data!$K$1:$AD$1,0),0)</f>
        <v>P4W2</v>
      </c>
      <c r="D451" t="str">
        <f>VLOOKUP($A451,Raw_Data!$K:$AD,MATCH(Vlookup_Match!D$1,Raw_Data!$K$1:$AD$1,0),0)</f>
        <v>Q2</v>
      </c>
      <c r="E451" t="str">
        <f>VLOOKUP($A451,Raw_Data!$K:$AD,MATCH(Vlookup_Match!E$1,Raw_Data!$K$1:$AD$1,0),0)</f>
        <v>WATCH</v>
      </c>
      <c r="F451" t="str">
        <f>VLOOKUP($A451,Raw_Data!$K:$AD,MATCH(Vlookup_Match!F$1,Raw_Data!$K$1:$AD$1,0),0)</f>
        <v>FS5381I</v>
      </c>
      <c r="G451" t="str">
        <f>VLOOKUP($A451,Raw_Data!$K:$AD,MATCH(Vlookup_Match!G$1,Raw_Data!$K$1:$AD$1,0),0)</f>
        <v>FS5381</v>
      </c>
      <c r="J451" t="s">
        <v>1336</v>
      </c>
    </row>
    <row r="452" spans="1:10" x14ac:dyDescent="0.35">
      <c r="A452" t="s">
        <v>1337</v>
      </c>
      <c r="B452" t="str">
        <f>VLOOKUP($A452,Raw_Data!$K:$AD,MATCH(Vlookup_Match!B$1,Raw_Data!$K$1:$AD$1,0),0)</f>
        <v>P4</v>
      </c>
      <c r="C452" t="str">
        <f>VLOOKUP($A452,Raw_Data!$K:$AD,MATCH(Vlookup_Match!C$1,Raw_Data!$K$1:$AD$1,0),0)</f>
        <v>P4W2</v>
      </c>
      <c r="D452" t="str">
        <f>VLOOKUP($A452,Raw_Data!$K:$AD,MATCH(Vlookup_Match!D$1,Raw_Data!$K$1:$AD$1,0),0)</f>
        <v>Q2</v>
      </c>
      <c r="E452" t="str">
        <f>VLOOKUP($A452,Raw_Data!$K:$AD,MATCH(Vlookup_Match!E$1,Raw_Data!$K$1:$AD$1,0),0)</f>
        <v>WATCH</v>
      </c>
      <c r="F452" t="str">
        <f>VLOOKUP($A452,Raw_Data!$K:$AD,MATCH(Vlookup_Match!F$1,Raw_Data!$K$1:$AD$1,0),0)</f>
        <v>SKW6823</v>
      </c>
      <c r="G452" t="str">
        <f>VLOOKUP($A452,Raw_Data!$K:$AD,MATCH(Vlookup_Match!G$1,Raw_Data!$K$1:$AD$1,0),0)</f>
        <v>SKW6823</v>
      </c>
      <c r="J452" t="s">
        <v>1337</v>
      </c>
    </row>
    <row r="453" spans="1:10" x14ac:dyDescent="0.35">
      <c r="A453" t="s">
        <v>1338</v>
      </c>
      <c r="B453" t="str">
        <f>VLOOKUP($A453,Raw_Data!$K:$AD,MATCH(Vlookup_Match!B$1,Raw_Data!$K$1:$AD$1,0),0)</f>
        <v>P4</v>
      </c>
      <c r="C453" t="str">
        <f>VLOOKUP($A453,Raw_Data!$K:$AD,MATCH(Vlookup_Match!C$1,Raw_Data!$K$1:$AD$1,0),0)</f>
        <v>P4W2</v>
      </c>
      <c r="D453" t="str">
        <f>VLOOKUP($A453,Raw_Data!$K:$AD,MATCH(Vlookup_Match!D$1,Raw_Data!$K$1:$AD$1,0),0)</f>
        <v>Q2</v>
      </c>
      <c r="E453" t="str">
        <f>VLOOKUP($A453,Raw_Data!$K:$AD,MATCH(Vlookup_Match!E$1,Raw_Data!$K$1:$AD$1,0),0)</f>
        <v>WATCH</v>
      </c>
      <c r="F453" t="str">
        <f>VLOOKUP($A453,Raw_Data!$K:$AD,MATCH(Vlookup_Match!F$1,Raw_Data!$K$1:$AD$1,0),0)</f>
        <v>ES4519I</v>
      </c>
      <c r="G453" t="str">
        <f>VLOOKUP($A453,Raw_Data!$K:$AD,MATCH(Vlookup_Match!G$1,Raw_Data!$K$1:$AD$1,0),0)</f>
        <v>ES4519</v>
      </c>
      <c r="J453" t="s">
        <v>1338</v>
      </c>
    </row>
    <row r="454" spans="1:10" x14ac:dyDescent="0.35">
      <c r="A454" t="s">
        <v>1339</v>
      </c>
      <c r="B454" t="str">
        <f>VLOOKUP($A454,Raw_Data!$K:$AD,MATCH(Vlookup_Match!B$1,Raw_Data!$K$1:$AD$1,0),0)</f>
        <v>P4</v>
      </c>
      <c r="C454" t="str">
        <f>VLOOKUP($A454,Raw_Data!$K:$AD,MATCH(Vlookup_Match!C$1,Raw_Data!$K$1:$AD$1,0),0)</f>
        <v>P4W2</v>
      </c>
      <c r="D454" t="str">
        <f>VLOOKUP($A454,Raw_Data!$K:$AD,MATCH(Vlookup_Match!D$1,Raw_Data!$K$1:$AD$1,0),0)</f>
        <v>Q2</v>
      </c>
      <c r="E454" t="str">
        <f>VLOOKUP($A454,Raw_Data!$K:$AD,MATCH(Vlookup_Match!E$1,Raw_Data!$K$1:$AD$1,0),0)</f>
        <v>WATCH</v>
      </c>
      <c r="F454" t="str">
        <f>VLOOKUP($A454,Raw_Data!$K:$AD,MATCH(Vlookup_Match!F$1,Raw_Data!$K$1:$AD$1,0),0)</f>
        <v>FS5380I</v>
      </c>
      <c r="G454" t="str">
        <f>VLOOKUP($A454,Raw_Data!$K:$AD,MATCH(Vlookup_Match!G$1,Raw_Data!$K$1:$AD$1,0),0)</f>
        <v>FS5380</v>
      </c>
      <c r="J454" t="s">
        <v>1339</v>
      </c>
    </row>
    <row r="455" spans="1:10" x14ac:dyDescent="0.35">
      <c r="A455" t="s">
        <v>1342</v>
      </c>
      <c r="B455" t="str">
        <f>VLOOKUP($A455,Raw_Data!$K:$AD,MATCH(Vlookup_Match!B$1,Raw_Data!$K$1:$AD$1,0),0)</f>
        <v>P4</v>
      </c>
      <c r="C455" t="str">
        <f>VLOOKUP($A455,Raw_Data!$K:$AD,MATCH(Vlookup_Match!C$1,Raw_Data!$K$1:$AD$1,0),0)</f>
        <v>P4W2</v>
      </c>
      <c r="D455" t="str">
        <f>VLOOKUP($A455,Raw_Data!$K:$AD,MATCH(Vlookup_Match!D$1,Raw_Data!$K$1:$AD$1,0),0)</f>
        <v>Q2</v>
      </c>
      <c r="E455" t="str">
        <f>VLOOKUP($A455,Raw_Data!$K:$AD,MATCH(Vlookup_Match!E$1,Raw_Data!$K$1:$AD$1,0),0)</f>
        <v>WATCH</v>
      </c>
      <c r="F455" t="str">
        <f>VLOOKUP($A455,Raw_Data!$K:$AD,MATCH(Vlookup_Match!F$1,Raw_Data!$K$1:$AD$1,0),0)</f>
        <v>FS5512</v>
      </c>
      <c r="G455" t="str">
        <f>VLOOKUP($A455,Raw_Data!$K:$AD,MATCH(Vlookup_Match!G$1,Raw_Data!$K$1:$AD$1,0),0)</f>
        <v>FS5512</v>
      </c>
      <c r="J455" t="s">
        <v>1342</v>
      </c>
    </row>
    <row r="456" spans="1:10" x14ac:dyDescent="0.35">
      <c r="A456" t="s">
        <v>1343</v>
      </c>
      <c r="B456" t="str">
        <f>VLOOKUP($A456,Raw_Data!$K:$AD,MATCH(Vlookup_Match!B$1,Raw_Data!$K$1:$AD$1,0),0)</f>
        <v>P4</v>
      </c>
      <c r="C456" t="str">
        <f>VLOOKUP($A456,Raw_Data!$K:$AD,MATCH(Vlookup_Match!C$1,Raw_Data!$K$1:$AD$1,0),0)</f>
        <v>P4W2</v>
      </c>
      <c r="D456" t="str">
        <f>VLOOKUP($A456,Raw_Data!$K:$AD,MATCH(Vlookup_Match!D$1,Raw_Data!$K$1:$AD$1,0),0)</f>
        <v>Q2</v>
      </c>
      <c r="E456" t="str">
        <f>VLOOKUP($A456,Raw_Data!$K:$AD,MATCH(Vlookup_Match!E$1,Raw_Data!$K$1:$AD$1,0),0)</f>
        <v>WATCH</v>
      </c>
      <c r="F456" t="str">
        <f>VLOOKUP($A456,Raw_Data!$K:$AD,MATCH(Vlookup_Match!F$1,Raw_Data!$K$1:$AD$1,0),0)</f>
        <v>FS4735IT</v>
      </c>
      <c r="G456" t="str">
        <f>VLOOKUP($A456,Raw_Data!$K:$AD,MATCH(Vlookup_Match!G$1,Raw_Data!$K$1:$AD$1,0),0)</f>
        <v>FS4735</v>
      </c>
      <c r="J456" t="s">
        <v>1343</v>
      </c>
    </row>
    <row r="457" spans="1:10" x14ac:dyDescent="0.35">
      <c r="A457" t="s">
        <v>1345</v>
      </c>
      <c r="B457" t="str">
        <f>VLOOKUP($A457,Raw_Data!$K:$AD,MATCH(Vlookup_Match!B$1,Raw_Data!$K$1:$AD$1,0),0)</f>
        <v>P4</v>
      </c>
      <c r="C457" t="str">
        <f>VLOOKUP($A457,Raw_Data!$K:$AD,MATCH(Vlookup_Match!C$1,Raw_Data!$K$1:$AD$1,0),0)</f>
        <v>P4W2</v>
      </c>
      <c r="D457" t="str">
        <f>VLOOKUP($A457,Raw_Data!$K:$AD,MATCH(Vlookup_Match!D$1,Raw_Data!$K$1:$AD$1,0),0)</f>
        <v>Q2</v>
      </c>
      <c r="E457" t="str">
        <f>VLOOKUP($A457,Raw_Data!$K:$AD,MATCH(Vlookup_Match!E$1,Raw_Data!$K$1:$AD$1,0),0)</f>
        <v>WATCH</v>
      </c>
      <c r="F457" t="str">
        <f>VLOOKUP($A457,Raw_Data!$K:$AD,MATCH(Vlookup_Match!F$1,Raw_Data!$K$1:$AD$1,0),0)</f>
        <v>BQ3691I</v>
      </c>
      <c r="G457" t="str">
        <f>VLOOKUP($A457,Raw_Data!$K:$AD,MATCH(Vlookup_Match!G$1,Raw_Data!$K$1:$AD$1,0),0)</f>
        <v>BQ3691</v>
      </c>
      <c r="J457" t="s">
        <v>1345</v>
      </c>
    </row>
    <row r="458" spans="1:10" x14ac:dyDescent="0.35">
      <c r="A458" t="s">
        <v>1346</v>
      </c>
      <c r="B458" t="str">
        <f>VLOOKUP($A458,Raw_Data!$K:$AD,MATCH(Vlookup_Match!B$1,Raw_Data!$K$1:$AD$1,0),0)</f>
        <v>P4</v>
      </c>
      <c r="C458" t="str">
        <f>VLOOKUP($A458,Raw_Data!$K:$AD,MATCH(Vlookup_Match!C$1,Raw_Data!$K$1:$AD$1,0),0)</f>
        <v>P4W2</v>
      </c>
      <c r="D458" t="str">
        <f>VLOOKUP($A458,Raw_Data!$K:$AD,MATCH(Vlookup_Match!D$1,Raw_Data!$K$1:$AD$1,0),0)</f>
        <v>Q2</v>
      </c>
      <c r="E458" t="str">
        <f>VLOOKUP($A458,Raw_Data!$K:$AD,MATCH(Vlookup_Match!E$1,Raw_Data!$K$1:$AD$1,0),0)</f>
        <v>WATCH</v>
      </c>
      <c r="F458" t="str">
        <f>VLOOKUP($A458,Raw_Data!$K:$AD,MATCH(Vlookup_Match!F$1,Raw_Data!$K$1:$AD$1,0),0)</f>
        <v>AX2960</v>
      </c>
      <c r="G458" t="str">
        <f>VLOOKUP($A458,Raw_Data!$K:$AD,MATCH(Vlookup_Match!G$1,Raw_Data!$K$1:$AD$1,0),0)</f>
        <v>AX2960</v>
      </c>
      <c r="J458" t="s">
        <v>1346</v>
      </c>
    </row>
    <row r="459" spans="1:10" x14ac:dyDescent="0.35">
      <c r="A459" t="s">
        <v>1347</v>
      </c>
      <c r="B459" t="str">
        <f>VLOOKUP($A459,Raw_Data!$K:$AD,MATCH(Vlookup_Match!B$1,Raw_Data!$K$1:$AD$1,0),0)</f>
        <v>P4</v>
      </c>
      <c r="C459" t="str">
        <f>VLOOKUP($A459,Raw_Data!$K:$AD,MATCH(Vlookup_Match!C$1,Raw_Data!$K$1:$AD$1,0),0)</f>
        <v>P4W2</v>
      </c>
      <c r="D459" t="str">
        <f>VLOOKUP($A459,Raw_Data!$K:$AD,MATCH(Vlookup_Match!D$1,Raw_Data!$K$1:$AD$1,0),0)</f>
        <v>Q2</v>
      </c>
      <c r="E459" t="str">
        <f>VLOOKUP($A459,Raw_Data!$K:$AD,MATCH(Vlookup_Match!E$1,Raw_Data!$K$1:$AD$1,0),0)</f>
        <v>WATCH</v>
      </c>
      <c r="F459" t="str">
        <f>VLOOKUP($A459,Raw_Data!$K:$AD,MATCH(Vlookup_Match!F$1,Raw_Data!$K$1:$AD$1,0),0)</f>
        <v>FS5381I</v>
      </c>
      <c r="G459" t="str">
        <f>VLOOKUP($A459,Raw_Data!$K:$AD,MATCH(Vlookup_Match!G$1,Raw_Data!$K$1:$AD$1,0),0)</f>
        <v>FS5381</v>
      </c>
      <c r="J459" t="s">
        <v>1347</v>
      </c>
    </row>
    <row r="460" spans="1:10" x14ac:dyDescent="0.35">
      <c r="A460" t="s">
        <v>1348</v>
      </c>
      <c r="B460" t="str">
        <f>VLOOKUP($A460,Raw_Data!$K:$AD,MATCH(Vlookup_Match!B$1,Raw_Data!$K$1:$AD$1,0),0)</f>
        <v>P4</v>
      </c>
      <c r="C460" t="str">
        <f>VLOOKUP($A460,Raw_Data!$K:$AD,MATCH(Vlookup_Match!C$1,Raw_Data!$K$1:$AD$1,0),0)</f>
        <v>P4W2</v>
      </c>
      <c r="D460" t="str">
        <f>VLOOKUP($A460,Raw_Data!$K:$AD,MATCH(Vlookup_Match!D$1,Raw_Data!$K$1:$AD$1,0),0)</f>
        <v>Q2</v>
      </c>
      <c r="E460" t="str">
        <f>VLOOKUP($A460,Raw_Data!$K:$AD,MATCH(Vlookup_Match!E$1,Raw_Data!$K$1:$AD$1,0),0)</f>
        <v>WATCH</v>
      </c>
      <c r="F460" t="str">
        <f>VLOOKUP($A460,Raw_Data!$K:$AD,MATCH(Vlookup_Match!F$1,Raw_Data!$K$1:$AD$1,0),0)</f>
        <v>ES4519IT</v>
      </c>
      <c r="G460" t="str">
        <f>VLOOKUP($A460,Raw_Data!$K:$AD,MATCH(Vlookup_Match!G$1,Raw_Data!$K$1:$AD$1,0),0)</f>
        <v>ES4519</v>
      </c>
      <c r="J460" t="s">
        <v>1348</v>
      </c>
    </row>
    <row r="461" spans="1:10" x14ac:dyDescent="0.35">
      <c r="A461" t="s">
        <v>1349</v>
      </c>
      <c r="B461" t="str">
        <f>VLOOKUP($A461,Raw_Data!$K:$AD,MATCH(Vlookup_Match!B$1,Raw_Data!$K$1:$AD$1,0),0)</f>
        <v>P4</v>
      </c>
      <c r="C461" t="str">
        <f>VLOOKUP($A461,Raw_Data!$K:$AD,MATCH(Vlookup_Match!C$1,Raw_Data!$K$1:$AD$1,0),0)</f>
        <v>P4W2</v>
      </c>
      <c r="D461" t="str">
        <f>VLOOKUP($A461,Raw_Data!$K:$AD,MATCH(Vlookup_Match!D$1,Raw_Data!$K$1:$AD$1,0),0)</f>
        <v>Q2</v>
      </c>
      <c r="E461" t="str">
        <f>VLOOKUP($A461,Raw_Data!$K:$AD,MATCH(Vlookup_Match!E$1,Raw_Data!$K$1:$AD$1,0),0)</f>
        <v>WATCH</v>
      </c>
      <c r="F461" t="str">
        <f>VLOOKUP($A461,Raw_Data!$K:$AD,MATCH(Vlookup_Match!F$1,Raw_Data!$K$1:$AD$1,0),0)</f>
        <v>ES5136I</v>
      </c>
      <c r="G461" t="str">
        <f>VLOOKUP($A461,Raw_Data!$K:$AD,MATCH(Vlookup_Match!G$1,Raw_Data!$K$1:$AD$1,0),0)</f>
        <v>ES5136</v>
      </c>
      <c r="J461" t="s">
        <v>1349</v>
      </c>
    </row>
    <row r="462" spans="1:10" x14ac:dyDescent="0.35">
      <c r="A462" t="s">
        <v>1350</v>
      </c>
      <c r="B462" t="str">
        <f>VLOOKUP($A462,Raw_Data!$K:$AD,MATCH(Vlookup_Match!B$1,Raw_Data!$K$1:$AD$1,0),0)</f>
        <v>P4</v>
      </c>
      <c r="C462" t="str">
        <f>VLOOKUP($A462,Raw_Data!$K:$AD,MATCH(Vlookup_Match!C$1,Raw_Data!$K$1:$AD$1,0),0)</f>
        <v>P4W2</v>
      </c>
      <c r="D462" t="str">
        <f>VLOOKUP($A462,Raw_Data!$K:$AD,MATCH(Vlookup_Match!D$1,Raw_Data!$K$1:$AD$1,0),0)</f>
        <v>Q2</v>
      </c>
      <c r="E462" t="str">
        <f>VLOOKUP($A462,Raw_Data!$K:$AD,MATCH(Vlookup_Match!E$1,Raw_Data!$K$1:$AD$1,0),0)</f>
        <v>WATCH</v>
      </c>
      <c r="F462" t="str">
        <f>VLOOKUP($A462,Raw_Data!$K:$AD,MATCH(Vlookup_Match!F$1,Raw_Data!$K$1:$AD$1,0),0)</f>
        <v>FS4735I</v>
      </c>
      <c r="G462" t="str">
        <f>VLOOKUP($A462,Raw_Data!$K:$AD,MATCH(Vlookup_Match!G$1,Raw_Data!$K$1:$AD$1,0),0)</f>
        <v>FS4735</v>
      </c>
      <c r="J462" t="s">
        <v>1350</v>
      </c>
    </row>
    <row r="463" spans="1:10" x14ac:dyDescent="0.35">
      <c r="A463" t="s">
        <v>1351</v>
      </c>
      <c r="B463" t="str">
        <f>VLOOKUP($A463,Raw_Data!$K:$AD,MATCH(Vlookup_Match!B$1,Raw_Data!$K$1:$AD$1,0),0)</f>
        <v>P4</v>
      </c>
      <c r="C463" t="str">
        <f>VLOOKUP($A463,Raw_Data!$K:$AD,MATCH(Vlookup_Match!C$1,Raw_Data!$K$1:$AD$1,0),0)</f>
        <v>P4W2</v>
      </c>
      <c r="D463" t="str">
        <f>VLOOKUP($A463,Raw_Data!$K:$AD,MATCH(Vlookup_Match!D$1,Raw_Data!$K$1:$AD$1,0),0)</f>
        <v>Q2</v>
      </c>
      <c r="E463" t="str">
        <f>VLOOKUP($A463,Raw_Data!$K:$AD,MATCH(Vlookup_Match!E$1,Raw_Data!$K$1:$AD$1,0),0)</f>
        <v>WATCH</v>
      </c>
      <c r="F463" t="str">
        <f>VLOOKUP($A463,Raw_Data!$K:$AD,MATCH(Vlookup_Match!F$1,Raw_Data!$K$1:$AD$1,0),0)</f>
        <v>ES2811I</v>
      </c>
      <c r="G463" t="str">
        <f>VLOOKUP($A463,Raw_Data!$K:$AD,MATCH(Vlookup_Match!G$1,Raw_Data!$K$1:$AD$1,0),0)</f>
        <v>ES2811</v>
      </c>
      <c r="J463" t="s">
        <v>1351</v>
      </c>
    </row>
    <row r="464" spans="1:10" x14ac:dyDescent="0.35">
      <c r="A464" t="s">
        <v>1352</v>
      </c>
      <c r="B464" t="str">
        <f>VLOOKUP($A464,Raw_Data!$K:$AD,MATCH(Vlookup_Match!B$1,Raw_Data!$K$1:$AD$1,0),0)</f>
        <v>P4</v>
      </c>
      <c r="C464" t="str">
        <f>VLOOKUP($A464,Raw_Data!$K:$AD,MATCH(Vlookup_Match!C$1,Raw_Data!$K$1:$AD$1,0),0)</f>
        <v>P4W2</v>
      </c>
      <c r="D464" t="str">
        <f>VLOOKUP($A464,Raw_Data!$K:$AD,MATCH(Vlookup_Match!D$1,Raw_Data!$K$1:$AD$1,0),0)</f>
        <v>Q2</v>
      </c>
      <c r="E464" t="str">
        <f>VLOOKUP($A464,Raw_Data!$K:$AD,MATCH(Vlookup_Match!E$1,Raw_Data!$K$1:$AD$1,0),0)</f>
        <v>WATCH</v>
      </c>
      <c r="F464" t="str">
        <f>VLOOKUP($A464,Raw_Data!$K:$AD,MATCH(Vlookup_Match!F$1,Raw_Data!$K$1:$AD$1,0),0)</f>
        <v>ES3546I</v>
      </c>
      <c r="G464" t="str">
        <f>VLOOKUP($A464,Raw_Data!$K:$AD,MATCH(Vlookup_Match!G$1,Raw_Data!$K$1:$AD$1,0),0)</f>
        <v>ES3546</v>
      </c>
      <c r="J464" t="s">
        <v>1352</v>
      </c>
    </row>
    <row r="465" spans="1:10" x14ac:dyDescent="0.35">
      <c r="A465" t="s">
        <v>1353</v>
      </c>
      <c r="B465" t="str">
        <f>VLOOKUP($A465,Raw_Data!$K:$AD,MATCH(Vlookup_Match!B$1,Raw_Data!$K$1:$AD$1,0),0)</f>
        <v>P4</v>
      </c>
      <c r="C465" t="str">
        <f>VLOOKUP($A465,Raw_Data!$K:$AD,MATCH(Vlookup_Match!C$1,Raw_Data!$K$1:$AD$1,0),0)</f>
        <v>P4W2</v>
      </c>
      <c r="D465" t="str">
        <f>VLOOKUP($A465,Raw_Data!$K:$AD,MATCH(Vlookup_Match!D$1,Raw_Data!$K$1:$AD$1,0),0)</f>
        <v>Q2</v>
      </c>
      <c r="E465" t="str">
        <f>VLOOKUP($A465,Raw_Data!$K:$AD,MATCH(Vlookup_Match!E$1,Raw_Data!$K$1:$AD$1,0),0)</f>
        <v>WATCH</v>
      </c>
      <c r="F465" t="str">
        <f>VLOOKUP($A465,Raw_Data!$K:$AD,MATCH(Vlookup_Match!F$1,Raw_Data!$K$1:$AD$1,0),0)</f>
        <v>FS4813IE</v>
      </c>
      <c r="G465" t="str">
        <f>VLOOKUP($A465,Raw_Data!$K:$AD,MATCH(Vlookup_Match!G$1,Raw_Data!$K$1:$AD$1,0),0)</f>
        <v>FS4813</v>
      </c>
      <c r="J465" t="s">
        <v>1353</v>
      </c>
    </row>
    <row r="466" spans="1:10" x14ac:dyDescent="0.35">
      <c r="A466" t="s">
        <v>1355</v>
      </c>
      <c r="B466" t="str">
        <f>VLOOKUP($A466,Raw_Data!$K:$AD,MATCH(Vlookup_Match!B$1,Raw_Data!$K$1:$AD$1,0),0)</f>
        <v>P4</v>
      </c>
      <c r="C466" t="str">
        <f>VLOOKUP($A466,Raw_Data!$K:$AD,MATCH(Vlookup_Match!C$1,Raw_Data!$K$1:$AD$1,0),0)</f>
        <v>P4W2</v>
      </c>
      <c r="D466" t="str">
        <f>VLOOKUP($A466,Raw_Data!$K:$AD,MATCH(Vlookup_Match!D$1,Raw_Data!$K$1:$AD$1,0),0)</f>
        <v>Q2</v>
      </c>
      <c r="E466" t="str">
        <f>VLOOKUP($A466,Raw_Data!$K:$AD,MATCH(Vlookup_Match!E$1,Raw_Data!$K$1:$AD$1,0),0)</f>
        <v>WATCH</v>
      </c>
      <c r="F466" t="str">
        <f>VLOOKUP($A466,Raw_Data!$K:$AD,MATCH(Vlookup_Match!F$1,Raw_Data!$K$1:$AD$1,0),0)</f>
        <v>BQ2453I</v>
      </c>
      <c r="G466" t="str">
        <f>VLOOKUP($A466,Raw_Data!$K:$AD,MATCH(Vlookup_Match!G$1,Raw_Data!$K$1:$AD$1,0),0)</f>
        <v>BQ2453</v>
      </c>
      <c r="J466" t="s">
        <v>1355</v>
      </c>
    </row>
    <row r="467" spans="1:10" x14ac:dyDescent="0.35">
      <c r="A467" t="s">
        <v>1356</v>
      </c>
      <c r="B467" t="str">
        <f>VLOOKUP($A467,Raw_Data!$K:$AD,MATCH(Vlookup_Match!B$1,Raw_Data!$K$1:$AD$1,0),0)</f>
        <v>P4</v>
      </c>
      <c r="C467" t="str">
        <f>VLOOKUP($A467,Raw_Data!$K:$AD,MATCH(Vlookup_Match!C$1,Raw_Data!$K$1:$AD$1,0),0)</f>
        <v>P4W2</v>
      </c>
      <c r="D467" t="str">
        <f>VLOOKUP($A467,Raw_Data!$K:$AD,MATCH(Vlookup_Match!D$1,Raw_Data!$K$1:$AD$1,0),0)</f>
        <v>Q2</v>
      </c>
      <c r="E467" t="str">
        <f>VLOOKUP($A467,Raw_Data!$K:$AD,MATCH(Vlookup_Match!E$1,Raw_Data!$K$1:$AD$1,0),0)</f>
        <v>WATCH</v>
      </c>
      <c r="F467" t="str">
        <f>VLOOKUP($A467,Raw_Data!$K:$AD,MATCH(Vlookup_Match!F$1,Raw_Data!$K$1:$AD$1,0),0)</f>
        <v>BQ3691I</v>
      </c>
      <c r="G467" t="str">
        <f>VLOOKUP($A467,Raw_Data!$K:$AD,MATCH(Vlookup_Match!G$1,Raw_Data!$K$1:$AD$1,0),0)</f>
        <v>BQ3691</v>
      </c>
      <c r="J467" t="s">
        <v>1356</v>
      </c>
    </row>
    <row r="468" spans="1:10" x14ac:dyDescent="0.35">
      <c r="A468" t="s">
        <v>1357</v>
      </c>
      <c r="B468" t="str">
        <f>VLOOKUP($A468,Raw_Data!$K:$AD,MATCH(Vlookup_Match!B$1,Raw_Data!$K$1:$AD$1,0),0)</f>
        <v>P4</v>
      </c>
      <c r="C468" t="str">
        <f>VLOOKUP($A468,Raw_Data!$K:$AD,MATCH(Vlookup_Match!C$1,Raw_Data!$K$1:$AD$1,0),0)</f>
        <v>P4W2</v>
      </c>
      <c r="D468" t="str">
        <f>VLOOKUP($A468,Raw_Data!$K:$AD,MATCH(Vlookup_Match!D$1,Raw_Data!$K$1:$AD$1,0),0)</f>
        <v>Q2</v>
      </c>
      <c r="E468" t="str">
        <f>VLOOKUP($A468,Raw_Data!$K:$AD,MATCH(Vlookup_Match!E$1,Raw_Data!$K$1:$AD$1,0),0)</f>
        <v>WATCH</v>
      </c>
      <c r="F468" t="str">
        <f>VLOOKUP($A468,Raw_Data!$K:$AD,MATCH(Vlookup_Match!F$1,Raw_Data!$K$1:$AD$1,0),0)</f>
        <v>SKW6843I</v>
      </c>
      <c r="G468" t="str">
        <f>VLOOKUP($A468,Raw_Data!$K:$AD,MATCH(Vlookup_Match!G$1,Raw_Data!$K$1:$AD$1,0),0)</f>
        <v>SKW6843</v>
      </c>
      <c r="J468" t="s">
        <v>1357</v>
      </c>
    </row>
    <row r="469" spans="1:10" x14ac:dyDescent="0.35">
      <c r="A469" t="s">
        <v>1360</v>
      </c>
      <c r="B469" t="str">
        <f>VLOOKUP($A469,Raw_Data!$K:$AD,MATCH(Vlookup_Match!B$1,Raw_Data!$K$1:$AD$1,0),0)</f>
        <v>P4</v>
      </c>
      <c r="C469" t="str">
        <f>VLOOKUP($A469,Raw_Data!$K:$AD,MATCH(Vlookup_Match!C$1,Raw_Data!$K$1:$AD$1,0),0)</f>
        <v>P4W2</v>
      </c>
      <c r="D469" t="str">
        <f>VLOOKUP($A469,Raw_Data!$K:$AD,MATCH(Vlookup_Match!D$1,Raw_Data!$K$1:$AD$1,0),0)</f>
        <v>Q2</v>
      </c>
      <c r="E469" t="str">
        <f>VLOOKUP($A469,Raw_Data!$K:$AD,MATCH(Vlookup_Match!E$1,Raw_Data!$K$1:$AD$1,0),0)</f>
        <v>WATCH</v>
      </c>
      <c r="F469" t="str">
        <f>VLOOKUP($A469,Raw_Data!$K:$AD,MATCH(Vlookup_Match!F$1,Raw_Data!$K$1:$AD$1,0),0)</f>
        <v>BQ2453I</v>
      </c>
      <c r="G469" t="str">
        <f>VLOOKUP($A469,Raw_Data!$K:$AD,MATCH(Vlookup_Match!G$1,Raw_Data!$K$1:$AD$1,0),0)</f>
        <v>BQ2453</v>
      </c>
      <c r="J469" t="s">
        <v>1360</v>
      </c>
    </row>
    <row r="470" spans="1:10" x14ac:dyDescent="0.35">
      <c r="A470" t="s">
        <v>1361</v>
      </c>
      <c r="B470" t="str">
        <f>VLOOKUP($A470,Raw_Data!$K:$AD,MATCH(Vlookup_Match!B$1,Raw_Data!$K$1:$AD$1,0),0)</f>
        <v>P4</v>
      </c>
      <c r="C470" t="str">
        <f>VLOOKUP($A470,Raw_Data!$K:$AD,MATCH(Vlookup_Match!C$1,Raw_Data!$K$1:$AD$1,0),0)</f>
        <v>P4W2</v>
      </c>
      <c r="D470" t="str">
        <f>VLOOKUP($A470,Raw_Data!$K:$AD,MATCH(Vlookup_Match!D$1,Raw_Data!$K$1:$AD$1,0),0)</f>
        <v>Q2</v>
      </c>
      <c r="E470" t="str">
        <f>VLOOKUP($A470,Raw_Data!$K:$AD,MATCH(Vlookup_Match!E$1,Raw_Data!$K$1:$AD$1,0),0)</f>
        <v>WATCH</v>
      </c>
      <c r="F470" t="str">
        <f>VLOOKUP($A470,Raw_Data!$K:$AD,MATCH(Vlookup_Match!F$1,Raw_Data!$K$1:$AD$1,0),0)</f>
        <v>AX2960</v>
      </c>
      <c r="G470" t="str">
        <f>VLOOKUP($A470,Raw_Data!$K:$AD,MATCH(Vlookup_Match!G$1,Raw_Data!$K$1:$AD$1,0),0)</f>
        <v>AX2960</v>
      </c>
      <c r="J470" t="s">
        <v>1361</v>
      </c>
    </row>
    <row r="471" spans="1:10" x14ac:dyDescent="0.35">
      <c r="A471" t="s">
        <v>1362</v>
      </c>
      <c r="B471" t="str">
        <f>VLOOKUP($A471,Raw_Data!$K:$AD,MATCH(Vlookup_Match!B$1,Raw_Data!$K$1:$AD$1,0),0)</f>
        <v>P4</v>
      </c>
      <c r="C471" t="str">
        <f>VLOOKUP($A471,Raw_Data!$K:$AD,MATCH(Vlookup_Match!C$1,Raw_Data!$K$1:$AD$1,0),0)</f>
        <v>P4W2</v>
      </c>
      <c r="D471" t="str">
        <f>VLOOKUP($A471,Raw_Data!$K:$AD,MATCH(Vlookup_Match!D$1,Raw_Data!$K$1:$AD$1,0),0)</f>
        <v>Q2</v>
      </c>
      <c r="E471" t="str">
        <f>VLOOKUP($A471,Raw_Data!$K:$AD,MATCH(Vlookup_Match!E$1,Raw_Data!$K$1:$AD$1,0),0)</f>
        <v>WATCH</v>
      </c>
      <c r="F471" t="str">
        <f>VLOOKUP($A471,Raw_Data!$K:$AD,MATCH(Vlookup_Match!F$1,Raw_Data!$K$1:$AD$1,0),0)</f>
        <v>SKW6857I</v>
      </c>
      <c r="G471" t="str">
        <f>VLOOKUP($A471,Raw_Data!$K:$AD,MATCH(Vlookup_Match!G$1,Raw_Data!$K$1:$AD$1,0),0)</f>
        <v>SKW6857</v>
      </c>
      <c r="J471" t="s">
        <v>1362</v>
      </c>
    </row>
    <row r="472" spans="1:10" x14ac:dyDescent="0.35">
      <c r="A472" t="s">
        <v>1365</v>
      </c>
      <c r="B472" t="str">
        <f>VLOOKUP($A472,Raw_Data!$K:$AD,MATCH(Vlookup_Match!B$1,Raw_Data!$K$1:$AD$1,0),0)</f>
        <v>P4</v>
      </c>
      <c r="C472" t="str">
        <f>VLOOKUP($A472,Raw_Data!$K:$AD,MATCH(Vlookup_Match!C$1,Raw_Data!$K$1:$AD$1,0),0)</f>
        <v>P4W2</v>
      </c>
      <c r="D472" t="str">
        <f>VLOOKUP($A472,Raw_Data!$K:$AD,MATCH(Vlookup_Match!D$1,Raw_Data!$K$1:$AD$1,0),0)</f>
        <v>Q2</v>
      </c>
      <c r="E472" t="str">
        <f>VLOOKUP($A472,Raw_Data!$K:$AD,MATCH(Vlookup_Match!E$1,Raw_Data!$K$1:$AD$1,0),0)</f>
        <v>WATCH</v>
      </c>
      <c r="F472" t="str">
        <f>VLOOKUP($A472,Raw_Data!$K:$AD,MATCH(Vlookup_Match!F$1,Raw_Data!$K$1:$AD$1,0),0)</f>
        <v>FS5453I</v>
      </c>
      <c r="G472" t="str">
        <f>VLOOKUP($A472,Raw_Data!$K:$AD,MATCH(Vlookup_Match!G$1,Raw_Data!$K$1:$AD$1,0),0)</f>
        <v>FS5453</v>
      </c>
      <c r="J472" t="s">
        <v>1365</v>
      </c>
    </row>
    <row r="473" spans="1:10" x14ac:dyDescent="0.35">
      <c r="A473" t="s">
        <v>1366</v>
      </c>
      <c r="B473" t="str">
        <f>VLOOKUP($A473,Raw_Data!$K:$AD,MATCH(Vlookup_Match!B$1,Raw_Data!$K$1:$AD$1,0),0)</f>
        <v>P4</v>
      </c>
      <c r="C473" t="str">
        <f>VLOOKUP($A473,Raw_Data!$K:$AD,MATCH(Vlookup_Match!C$1,Raw_Data!$K$1:$AD$1,0),0)</f>
        <v>P4W2</v>
      </c>
      <c r="D473" t="str">
        <f>VLOOKUP($A473,Raw_Data!$K:$AD,MATCH(Vlookup_Match!D$1,Raw_Data!$K$1:$AD$1,0),0)</f>
        <v>Q2</v>
      </c>
      <c r="E473" t="str">
        <f>VLOOKUP($A473,Raw_Data!$K:$AD,MATCH(Vlookup_Match!E$1,Raw_Data!$K$1:$AD$1,0),0)</f>
        <v>WATCH</v>
      </c>
      <c r="F473" t="str">
        <f>VLOOKUP($A473,Raw_Data!$K:$AD,MATCH(Vlookup_Match!F$1,Raw_Data!$K$1:$AD$1,0),0)</f>
        <v>ES3716I</v>
      </c>
      <c r="G473" t="str">
        <f>VLOOKUP($A473,Raw_Data!$K:$AD,MATCH(Vlookup_Match!G$1,Raw_Data!$K$1:$AD$1,0),0)</f>
        <v>ES3716</v>
      </c>
      <c r="J473" t="s">
        <v>1366</v>
      </c>
    </row>
    <row r="474" spans="1:10" x14ac:dyDescent="0.35">
      <c r="A474" t="s">
        <v>1369</v>
      </c>
      <c r="B474" t="str">
        <f>VLOOKUP($A474,Raw_Data!$K:$AD,MATCH(Vlookup_Match!B$1,Raw_Data!$K$1:$AD$1,0),0)</f>
        <v>P4</v>
      </c>
      <c r="C474" t="str">
        <f>VLOOKUP($A474,Raw_Data!$K:$AD,MATCH(Vlookup_Match!C$1,Raw_Data!$K$1:$AD$1,0),0)</f>
        <v>P4W2</v>
      </c>
      <c r="D474" t="str">
        <f>VLOOKUP($A474,Raw_Data!$K:$AD,MATCH(Vlookup_Match!D$1,Raw_Data!$K$1:$AD$1,0),0)</f>
        <v>Q2</v>
      </c>
      <c r="E474" t="str">
        <f>VLOOKUP($A474,Raw_Data!$K:$AD,MATCH(Vlookup_Match!E$1,Raw_Data!$K$1:$AD$1,0),0)</f>
        <v>WATCH</v>
      </c>
      <c r="F474" t="str">
        <f>VLOOKUP($A474,Raw_Data!$K:$AD,MATCH(Vlookup_Match!F$1,Raw_Data!$K$1:$AD$1,0),0)</f>
        <v>ES2811I</v>
      </c>
      <c r="G474" t="str">
        <f>VLOOKUP($A474,Raw_Data!$K:$AD,MATCH(Vlookup_Match!G$1,Raw_Data!$K$1:$AD$1,0),0)</f>
        <v>ES2811</v>
      </c>
      <c r="J474" t="s">
        <v>1369</v>
      </c>
    </row>
    <row r="475" spans="1:10" x14ac:dyDescent="0.35">
      <c r="A475" t="s">
        <v>1370</v>
      </c>
      <c r="B475" t="str">
        <f>VLOOKUP($A475,Raw_Data!$K:$AD,MATCH(Vlookup_Match!B$1,Raw_Data!$K$1:$AD$1,0),0)</f>
        <v>P4</v>
      </c>
      <c r="C475" t="str">
        <f>VLOOKUP($A475,Raw_Data!$K:$AD,MATCH(Vlookup_Match!C$1,Raw_Data!$K$1:$AD$1,0),0)</f>
        <v>P4W2</v>
      </c>
      <c r="D475" t="str">
        <f>VLOOKUP($A475,Raw_Data!$K:$AD,MATCH(Vlookup_Match!D$1,Raw_Data!$K$1:$AD$1,0),0)</f>
        <v>Q2</v>
      </c>
      <c r="E475" t="str">
        <f>VLOOKUP($A475,Raw_Data!$K:$AD,MATCH(Vlookup_Match!E$1,Raw_Data!$K$1:$AD$1,0),0)</f>
        <v>WATCH</v>
      </c>
      <c r="F475" t="str">
        <f>VLOOKUP($A475,Raw_Data!$K:$AD,MATCH(Vlookup_Match!F$1,Raw_Data!$K$1:$AD$1,0),0)</f>
        <v>BQ2541I</v>
      </c>
      <c r="G475" t="str">
        <f>VLOOKUP($A475,Raw_Data!$K:$AD,MATCH(Vlookup_Match!G$1,Raw_Data!$K$1:$AD$1,0),0)</f>
        <v>BQ2541</v>
      </c>
      <c r="J475" t="s">
        <v>1370</v>
      </c>
    </row>
    <row r="476" spans="1:10" x14ac:dyDescent="0.35">
      <c r="A476" t="s">
        <v>1371</v>
      </c>
      <c r="B476" t="str">
        <f>VLOOKUP($A476,Raw_Data!$K:$AD,MATCH(Vlookup_Match!B$1,Raw_Data!$K$1:$AD$1,0),0)</f>
        <v>P4</v>
      </c>
      <c r="C476" t="str">
        <f>VLOOKUP($A476,Raw_Data!$K:$AD,MATCH(Vlookup_Match!C$1,Raw_Data!$K$1:$AD$1,0),0)</f>
        <v>P4W2</v>
      </c>
      <c r="D476" t="str">
        <f>VLOOKUP($A476,Raw_Data!$K:$AD,MATCH(Vlookup_Match!D$1,Raw_Data!$K$1:$AD$1,0),0)</f>
        <v>Q2</v>
      </c>
      <c r="E476" t="str">
        <f>VLOOKUP($A476,Raw_Data!$K:$AD,MATCH(Vlookup_Match!E$1,Raw_Data!$K$1:$AD$1,0),0)</f>
        <v>WATCH</v>
      </c>
      <c r="F476" t="str">
        <f>VLOOKUP($A476,Raw_Data!$K:$AD,MATCH(Vlookup_Match!F$1,Raw_Data!$K$1:$AD$1,0),0)</f>
        <v>ES3546I</v>
      </c>
      <c r="G476" t="str">
        <f>VLOOKUP($A476,Raw_Data!$K:$AD,MATCH(Vlookup_Match!G$1,Raw_Data!$K$1:$AD$1,0),0)</f>
        <v>ES3546</v>
      </c>
      <c r="J476" t="s">
        <v>1371</v>
      </c>
    </row>
    <row r="477" spans="1:10" x14ac:dyDescent="0.35">
      <c r="A477" t="s">
        <v>1372</v>
      </c>
      <c r="B477" t="str">
        <f>VLOOKUP($A477,Raw_Data!$K:$AD,MATCH(Vlookup_Match!B$1,Raw_Data!$K$1:$AD$1,0),0)</f>
        <v>P4</v>
      </c>
      <c r="C477" t="str">
        <f>VLOOKUP($A477,Raw_Data!$K:$AD,MATCH(Vlookup_Match!C$1,Raw_Data!$K$1:$AD$1,0),0)</f>
        <v>P4W2</v>
      </c>
      <c r="D477" t="str">
        <f>VLOOKUP($A477,Raw_Data!$K:$AD,MATCH(Vlookup_Match!D$1,Raw_Data!$K$1:$AD$1,0),0)</f>
        <v>Q2</v>
      </c>
      <c r="E477" t="str">
        <f>VLOOKUP($A477,Raw_Data!$K:$AD,MATCH(Vlookup_Match!E$1,Raw_Data!$K$1:$AD$1,0),0)</f>
        <v>WATCH</v>
      </c>
      <c r="F477" t="str">
        <f>VLOOKUP($A477,Raw_Data!$K:$AD,MATCH(Vlookup_Match!F$1,Raw_Data!$K$1:$AD$1,0),0)</f>
        <v>BQ2541I</v>
      </c>
      <c r="G477" t="str">
        <f>VLOOKUP($A477,Raw_Data!$K:$AD,MATCH(Vlookup_Match!G$1,Raw_Data!$K$1:$AD$1,0),0)</f>
        <v>BQ2541</v>
      </c>
      <c r="J477" t="s">
        <v>1372</v>
      </c>
    </row>
    <row r="478" spans="1:10" x14ac:dyDescent="0.35">
      <c r="A478" t="s">
        <v>1373</v>
      </c>
      <c r="B478" t="str">
        <f>VLOOKUP($A478,Raw_Data!$K:$AD,MATCH(Vlookup_Match!B$1,Raw_Data!$K$1:$AD$1,0),0)</f>
        <v>P4</v>
      </c>
      <c r="C478" t="str">
        <f>VLOOKUP($A478,Raw_Data!$K:$AD,MATCH(Vlookup_Match!C$1,Raw_Data!$K$1:$AD$1,0),0)</f>
        <v>P4W2</v>
      </c>
      <c r="D478" t="str">
        <f>VLOOKUP($A478,Raw_Data!$K:$AD,MATCH(Vlookup_Match!D$1,Raw_Data!$K$1:$AD$1,0),0)</f>
        <v>Q2</v>
      </c>
      <c r="E478" t="str">
        <f>VLOOKUP($A478,Raw_Data!$K:$AD,MATCH(Vlookup_Match!E$1,Raw_Data!$K$1:$AD$1,0),0)</f>
        <v>WATCH</v>
      </c>
      <c r="F478" t="str">
        <f>VLOOKUP($A478,Raw_Data!$K:$AD,MATCH(Vlookup_Match!F$1,Raw_Data!$K$1:$AD$1,0),0)</f>
        <v>FS4813I</v>
      </c>
      <c r="G478" t="str">
        <f>VLOOKUP($A478,Raw_Data!$K:$AD,MATCH(Vlookup_Match!G$1,Raw_Data!$K$1:$AD$1,0),0)</f>
        <v>FS4813</v>
      </c>
      <c r="J478" t="s">
        <v>1373</v>
      </c>
    </row>
    <row r="479" spans="1:10" x14ac:dyDescent="0.35">
      <c r="A479" t="s">
        <v>1374</v>
      </c>
      <c r="B479" t="str">
        <f>VLOOKUP($A479,Raw_Data!$K:$AD,MATCH(Vlookup_Match!B$1,Raw_Data!$K$1:$AD$1,0),0)</f>
        <v>P4</v>
      </c>
      <c r="C479" t="str">
        <f>VLOOKUP($A479,Raw_Data!$K:$AD,MATCH(Vlookup_Match!C$1,Raw_Data!$K$1:$AD$1,0),0)</f>
        <v>P4W3</v>
      </c>
      <c r="D479" t="str">
        <f>VLOOKUP($A479,Raw_Data!$K:$AD,MATCH(Vlookup_Match!D$1,Raw_Data!$K$1:$AD$1,0),0)</f>
        <v>Q2</v>
      </c>
      <c r="E479" t="str">
        <f>VLOOKUP($A479,Raw_Data!$K:$AD,MATCH(Vlookup_Match!E$1,Raw_Data!$K$1:$AD$1,0),0)</f>
        <v>WATCH</v>
      </c>
      <c r="F479" t="str">
        <f>VLOOKUP($A479,Raw_Data!$K:$AD,MATCH(Vlookup_Match!F$1,Raw_Data!$K$1:$AD$1,0),0)</f>
        <v>SKW6817I</v>
      </c>
      <c r="G479" t="str">
        <f>VLOOKUP($A479,Raw_Data!$K:$AD,MATCH(Vlookup_Match!G$1,Raw_Data!$K$1:$AD$1,0),0)</f>
        <v>SKW6817</v>
      </c>
      <c r="J479" t="s">
        <v>1374</v>
      </c>
    </row>
    <row r="480" spans="1:10" x14ac:dyDescent="0.35">
      <c r="A480" t="s">
        <v>1375</v>
      </c>
      <c r="B480" t="str">
        <f>VLOOKUP($A480,Raw_Data!$K:$AD,MATCH(Vlookup_Match!B$1,Raw_Data!$K$1:$AD$1,0),0)</f>
        <v>P4</v>
      </c>
      <c r="C480" t="str">
        <f>VLOOKUP($A480,Raw_Data!$K:$AD,MATCH(Vlookup_Match!C$1,Raw_Data!$K$1:$AD$1,0),0)</f>
        <v>P4W3</v>
      </c>
      <c r="D480" t="str">
        <f>VLOOKUP($A480,Raw_Data!$K:$AD,MATCH(Vlookup_Match!D$1,Raw_Data!$K$1:$AD$1,0),0)</f>
        <v>Q2</v>
      </c>
      <c r="E480" t="str">
        <f>VLOOKUP($A480,Raw_Data!$K:$AD,MATCH(Vlookup_Match!E$1,Raw_Data!$K$1:$AD$1,0),0)</f>
        <v>WATCH</v>
      </c>
      <c r="F480" t="str">
        <f>VLOOKUP($A480,Raw_Data!$K:$AD,MATCH(Vlookup_Match!F$1,Raw_Data!$K$1:$AD$1,0),0)</f>
        <v>FS4835I</v>
      </c>
      <c r="G480" t="str">
        <f>VLOOKUP($A480,Raw_Data!$K:$AD,MATCH(Vlookup_Match!G$1,Raw_Data!$K$1:$AD$1,0),0)</f>
        <v>FS4835</v>
      </c>
      <c r="J480" t="s">
        <v>1375</v>
      </c>
    </row>
    <row r="481" spans="1:10" x14ac:dyDescent="0.35">
      <c r="A481" t="s">
        <v>1376</v>
      </c>
      <c r="B481" t="str">
        <f>VLOOKUP($A481,Raw_Data!$K:$AD,MATCH(Vlookup_Match!B$1,Raw_Data!$K$1:$AD$1,0),0)</f>
        <v>P4</v>
      </c>
      <c r="C481" t="str">
        <f>VLOOKUP($A481,Raw_Data!$K:$AD,MATCH(Vlookup_Match!C$1,Raw_Data!$K$1:$AD$1,0),0)</f>
        <v>P4W3</v>
      </c>
      <c r="D481" t="str">
        <f>VLOOKUP($A481,Raw_Data!$K:$AD,MATCH(Vlookup_Match!D$1,Raw_Data!$K$1:$AD$1,0),0)</f>
        <v>Q2</v>
      </c>
      <c r="E481" t="str">
        <f>VLOOKUP($A481,Raw_Data!$K:$AD,MATCH(Vlookup_Match!E$1,Raw_Data!$K$1:$AD$1,0),0)</f>
        <v>WATCH</v>
      </c>
      <c r="F481" t="str">
        <f>VLOOKUP($A481,Raw_Data!$K:$AD,MATCH(Vlookup_Match!F$1,Raw_Data!$K$1:$AD$1,0),0)</f>
        <v>SKW6823</v>
      </c>
      <c r="G481" t="str">
        <f>VLOOKUP($A481,Raw_Data!$K:$AD,MATCH(Vlookup_Match!G$1,Raw_Data!$K$1:$AD$1,0),0)</f>
        <v>SKW6823</v>
      </c>
      <c r="J481" t="s">
        <v>1376</v>
      </c>
    </row>
    <row r="482" spans="1:10" x14ac:dyDescent="0.35">
      <c r="A482" t="s">
        <v>1377</v>
      </c>
      <c r="B482" t="str">
        <f>VLOOKUP($A482,Raw_Data!$K:$AD,MATCH(Vlookup_Match!B$1,Raw_Data!$K$1:$AD$1,0),0)</f>
        <v>P4</v>
      </c>
      <c r="C482" t="str">
        <f>VLOOKUP($A482,Raw_Data!$K:$AD,MATCH(Vlookup_Match!C$1,Raw_Data!$K$1:$AD$1,0),0)</f>
        <v>P4W3</v>
      </c>
      <c r="D482" t="str">
        <f>VLOOKUP($A482,Raw_Data!$K:$AD,MATCH(Vlookup_Match!D$1,Raw_Data!$K$1:$AD$1,0),0)</f>
        <v>Q2</v>
      </c>
      <c r="E482" t="str">
        <f>VLOOKUP($A482,Raw_Data!$K:$AD,MATCH(Vlookup_Match!E$1,Raw_Data!$K$1:$AD$1,0),0)</f>
        <v>WATCH</v>
      </c>
      <c r="F482" t="str">
        <f>VLOOKUP($A482,Raw_Data!$K:$AD,MATCH(Vlookup_Match!F$1,Raw_Data!$K$1:$AD$1,0),0)</f>
        <v>ES3716</v>
      </c>
      <c r="G482" t="str">
        <f>VLOOKUP($A482,Raw_Data!$K:$AD,MATCH(Vlookup_Match!G$1,Raw_Data!$K$1:$AD$1,0),0)</f>
        <v>ES3716</v>
      </c>
      <c r="J482" t="s">
        <v>1377</v>
      </c>
    </row>
    <row r="483" spans="1:10" x14ac:dyDescent="0.35">
      <c r="A483" t="s">
        <v>1378</v>
      </c>
      <c r="B483" t="str">
        <f>VLOOKUP($A483,Raw_Data!$K:$AD,MATCH(Vlookup_Match!B$1,Raw_Data!$K$1:$AD$1,0),0)</f>
        <v>P4</v>
      </c>
      <c r="C483" t="str">
        <f>VLOOKUP($A483,Raw_Data!$K:$AD,MATCH(Vlookup_Match!C$1,Raw_Data!$K$1:$AD$1,0),0)</f>
        <v>P4W3</v>
      </c>
      <c r="D483" t="str">
        <f>VLOOKUP($A483,Raw_Data!$K:$AD,MATCH(Vlookup_Match!D$1,Raw_Data!$K$1:$AD$1,0),0)</f>
        <v>Q2</v>
      </c>
      <c r="E483" t="str">
        <f>VLOOKUP($A483,Raw_Data!$K:$AD,MATCH(Vlookup_Match!E$1,Raw_Data!$K$1:$AD$1,0),0)</f>
        <v>WATCH</v>
      </c>
      <c r="F483" t="str">
        <f>VLOOKUP($A483,Raw_Data!$K:$AD,MATCH(Vlookup_Match!F$1,Raw_Data!$K$1:$AD$1,0),0)</f>
        <v>FS5437I</v>
      </c>
      <c r="G483" t="str">
        <f>VLOOKUP($A483,Raw_Data!$K:$AD,MATCH(Vlookup_Match!G$1,Raw_Data!$K$1:$AD$1,0),0)</f>
        <v>FS5437</v>
      </c>
      <c r="J483" t="s">
        <v>1378</v>
      </c>
    </row>
    <row r="484" spans="1:10" x14ac:dyDescent="0.35">
      <c r="A484" t="s">
        <v>1372</v>
      </c>
      <c r="B484" t="str">
        <f>VLOOKUP($A484,Raw_Data!$K:$AD,MATCH(Vlookup_Match!B$1,Raw_Data!$K$1:$AD$1,0),0)</f>
        <v>P4</v>
      </c>
      <c r="C484" t="str">
        <f>VLOOKUP($A484,Raw_Data!$K:$AD,MATCH(Vlookup_Match!C$1,Raw_Data!$K$1:$AD$1,0),0)</f>
        <v>P4W2</v>
      </c>
      <c r="D484" t="str">
        <f>VLOOKUP($A484,Raw_Data!$K:$AD,MATCH(Vlookup_Match!D$1,Raw_Data!$K$1:$AD$1,0),0)</f>
        <v>Q2</v>
      </c>
      <c r="E484" t="str">
        <f>VLOOKUP($A484,Raw_Data!$K:$AD,MATCH(Vlookup_Match!E$1,Raw_Data!$K$1:$AD$1,0),0)</f>
        <v>WATCH</v>
      </c>
      <c r="F484" t="str">
        <f>VLOOKUP($A484,Raw_Data!$K:$AD,MATCH(Vlookup_Match!F$1,Raw_Data!$K$1:$AD$1,0),0)</f>
        <v>BQ2541I</v>
      </c>
      <c r="G484" t="str">
        <f>VLOOKUP($A484,Raw_Data!$K:$AD,MATCH(Vlookup_Match!G$1,Raw_Data!$K$1:$AD$1,0),0)</f>
        <v>BQ2541</v>
      </c>
      <c r="J484" t="s">
        <v>1372</v>
      </c>
    </row>
    <row r="485" spans="1:10" x14ac:dyDescent="0.35">
      <c r="A485" t="s">
        <v>1379</v>
      </c>
      <c r="B485" t="str">
        <f>VLOOKUP($A485,Raw_Data!$K:$AD,MATCH(Vlookup_Match!B$1,Raw_Data!$K$1:$AD$1,0),0)</f>
        <v>P4</v>
      </c>
      <c r="C485" t="str">
        <f>VLOOKUP($A485,Raw_Data!$K:$AD,MATCH(Vlookup_Match!C$1,Raw_Data!$K$1:$AD$1,0),0)</f>
        <v>P4W3</v>
      </c>
      <c r="D485" t="str">
        <f>VLOOKUP($A485,Raw_Data!$K:$AD,MATCH(Vlookup_Match!D$1,Raw_Data!$K$1:$AD$1,0),0)</f>
        <v>Q2</v>
      </c>
      <c r="E485" t="str">
        <f>VLOOKUP($A485,Raw_Data!$K:$AD,MATCH(Vlookup_Match!E$1,Raw_Data!$K$1:$AD$1,0),0)</f>
        <v>WATCH</v>
      </c>
      <c r="F485" t="str">
        <f>VLOOKUP($A485,Raw_Data!$K:$AD,MATCH(Vlookup_Match!F$1,Raw_Data!$K$1:$AD$1,0),0)</f>
        <v>ES2811</v>
      </c>
      <c r="G485" t="str">
        <f>VLOOKUP($A485,Raw_Data!$K:$AD,MATCH(Vlookup_Match!G$1,Raw_Data!$K$1:$AD$1,0),0)</f>
        <v>ES2811</v>
      </c>
      <c r="J485" t="s">
        <v>1379</v>
      </c>
    </row>
    <row r="486" spans="1:10" x14ac:dyDescent="0.35">
      <c r="A486" t="s">
        <v>1380</v>
      </c>
      <c r="B486" t="str">
        <f>VLOOKUP($A486,Raw_Data!$K:$AD,MATCH(Vlookup_Match!B$1,Raw_Data!$K$1:$AD$1,0),0)</f>
        <v>P4</v>
      </c>
      <c r="C486" t="str">
        <f>VLOOKUP($A486,Raw_Data!$K:$AD,MATCH(Vlookup_Match!C$1,Raw_Data!$K$1:$AD$1,0),0)</f>
        <v>P4W3</v>
      </c>
      <c r="D486" t="str">
        <f>VLOOKUP($A486,Raw_Data!$K:$AD,MATCH(Vlookup_Match!D$1,Raw_Data!$K$1:$AD$1,0),0)</f>
        <v>Q2</v>
      </c>
      <c r="E486" t="str">
        <f>VLOOKUP($A486,Raw_Data!$K:$AD,MATCH(Vlookup_Match!E$1,Raw_Data!$K$1:$AD$1,0),0)</f>
        <v>WATCH</v>
      </c>
      <c r="F486" t="str">
        <f>VLOOKUP($A486,Raw_Data!$K:$AD,MATCH(Vlookup_Match!F$1,Raw_Data!$K$1:$AD$1,0),0)</f>
        <v>FS5512I</v>
      </c>
      <c r="G486" t="str">
        <f>VLOOKUP($A486,Raw_Data!$K:$AD,MATCH(Vlookup_Match!G$1,Raw_Data!$K$1:$AD$1,0),0)</f>
        <v>FS5512</v>
      </c>
      <c r="J486" t="s">
        <v>1380</v>
      </c>
    </row>
    <row r="487" spans="1:10" x14ac:dyDescent="0.35">
      <c r="A487" t="s">
        <v>1381</v>
      </c>
      <c r="B487" t="str">
        <f>VLOOKUP($A487,Raw_Data!$K:$AD,MATCH(Vlookup_Match!B$1,Raw_Data!$K$1:$AD$1,0),0)</f>
        <v>P4</v>
      </c>
      <c r="C487" t="str">
        <f>VLOOKUP($A487,Raw_Data!$K:$AD,MATCH(Vlookup_Match!C$1,Raw_Data!$K$1:$AD$1,0),0)</f>
        <v>P4W3</v>
      </c>
      <c r="D487" t="str">
        <f>VLOOKUP($A487,Raw_Data!$K:$AD,MATCH(Vlookup_Match!D$1,Raw_Data!$K$1:$AD$1,0),0)</f>
        <v>Q2</v>
      </c>
      <c r="E487" t="str">
        <f>VLOOKUP($A487,Raw_Data!$K:$AD,MATCH(Vlookup_Match!E$1,Raw_Data!$K$1:$AD$1,0),0)</f>
        <v>WATCH</v>
      </c>
      <c r="F487" t="str">
        <f>VLOOKUP($A487,Raw_Data!$K:$AD,MATCH(Vlookup_Match!F$1,Raw_Data!$K$1:$AD$1,0),0)</f>
        <v>BQ2541I</v>
      </c>
      <c r="G487" t="str">
        <f>VLOOKUP($A487,Raw_Data!$K:$AD,MATCH(Vlookup_Match!G$1,Raw_Data!$K$1:$AD$1,0),0)</f>
        <v>BQ2541</v>
      </c>
      <c r="J487" t="s">
        <v>1381</v>
      </c>
    </row>
    <row r="488" spans="1:10" x14ac:dyDescent="0.35">
      <c r="A488" t="s">
        <v>1382</v>
      </c>
      <c r="B488" t="str">
        <f>VLOOKUP($A488,Raw_Data!$K:$AD,MATCH(Vlookup_Match!B$1,Raw_Data!$K$1:$AD$1,0),0)</f>
        <v>P4</v>
      </c>
      <c r="C488" t="str">
        <f>VLOOKUP($A488,Raw_Data!$K:$AD,MATCH(Vlookup_Match!C$1,Raw_Data!$K$1:$AD$1,0),0)</f>
        <v>P4W3</v>
      </c>
      <c r="D488" t="str">
        <f>VLOOKUP($A488,Raw_Data!$K:$AD,MATCH(Vlookup_Match!D$1,Raw_Data!$K$1:$AD$1,0),0)</f>
        <v>Q2</v>
      </c>
      <c r="E488" t="str">
        <f>VLOOKUP($A488,Raw_Data!$K:$AD,MATCH(Vlookup_Match!E$1,Raw_Data!$K$1:$AD$1,0),0)</f>
        <v>WATCH</v>
      </c>
      <c r="F488" t="str">
        <f>VLOOKUP($A488,Raw_Data!$K:$AD,MATCH(Vlookup_Match!F$1,Raw_Data!$K$1:$AD$1,0),0)</f>
        <v>ES2811I</v>
      </c>
      <c r="G488" t="str">
        <f>VLOOKUP($A488,Raw_Data!$K:$AD,MATCH(Vlookup_Match!G$1,Raw_Data!$K$1:$AD$1,0),0)</f>
        <v>ES2811</v>
      </c>
      <c r="J488" t="s">
        <v>1382</v>
      </c>
    </row>
    <row r="489" spans="1:10" x14ac:dyDescent="0.35">
      <c r="A489" t="s">
        <v>1383</v>
      </c>
      <c r="B489" t="str">
        <f>VLOOKUP($A489,Raw_Data!$K:$AD,MATCH(Vlookup_Match!B$1,Raw_Data!$K$1:$AD$1,0),0)</f>
        <v>P4</v>
      </c>
      <c r="C489" t="str">
        <f>VLOOKUP($A489,Raw_Data!$K:$AD,MATCH(Vlookup_Match!C$1,Raw_Data!$K$1:$AD$1,0),0)</f>
        <v>P4W3</v>
      </c>
      <c r="D489" t="str">
        <f>VLOOKUP($A489,Raw_Data!$K:$AD,MATCH(Vlookup_Match!D$1,Raw_Data!$K$1:$AD$1,0),0)</f>
        <v>Q2</v>
      </c>
      <c r="E489" t="str">
        <f>VLOOKUP($A489,Raw_Data!$K:$AD,MATCH(Vlookup_Match!E$1,Raw_Data!$K$1:$AD$1,0),0)</f>
        <v>WATCH</v>
      </c>
      <c r="F489" t="str">
        <f>VLOOKUP($A489,Raw_Data!$K:$AD,MATCH(Vlookup_Match!F$1,Raw_Data!$K$1:$AD$1,0),0)</f>
        <v>SKW6086</v>
      </c>
      <c r="G489" t="str">
        <f>VLOOKUP($A489,Raw_Data!$K:$AD,MATCH(Vlookup_Match!G$1,Raw_Data!$K$1:$AD$1,0),0)</f>
        <v>SKW6086</v>
      </c>
      <c r="J489" t="s">
        <v>1383</v>
      </c>
    </row>
    <row r="490" spans="1:10" x14ac:dyDescent="0.35">
      <c r="A490" t="s">
        <v>1385</v>
      </c>
      <c r="B490" t="str">
        <f>VLOOKUP($A490,Raw_Data!$K:$AD,MATCH(Vlookup_Match!B$1,Raw_Data!$K$1:$AD$1,0),0)</f>
        <v>P4</v>
      </c>
      <c r="C490" t="str">
        <f>VLOOKUP($A490,Raw_Data!$K:$AD,MATCH(Vlookup_Match!C$1,Raw_Data!$K$1:$AD$1,0),0)</f>
        <v>P4W3</v>
      </c>
      <c r="D490" t="str">
        <f>VLOOKUP($A490,Raw_Data!$K:$AD,MATCH(Vlookup_Match!D$1,Raw_Data!$K$1:$AD$1,0),0)</f>
        <v>Q2</v>
      </c>
      <c r="E490" t="str">
        <f>VLOOKUP($A490,Raw_Data!$K:$AD,MATCH(Vlookup_Match!E$1,Raw_Data!$K$1:$AD$1,0),0)</f>
        <v>WATCH</v>
      </c>
      <c r="F490" t="str">
        <f>VLOOKUP($A490,Raw_Data!$K:$AD,MATCH(Vlookup_Match!F$1,Raw_Data!$K$1:$AD$1,0),0)</f>
        <v>AX2960</v>
      </c>
      <c r="G490" t="str">
        <f>VLOOKUP($A490,Raw_Data!$K:$AD,MATCH(Vlookup_Match!G$1,Raw_Data!$K$1:$AD$1,0),0)</f>
        <v>AX2960</v>
      </c>
      <c r="J490" t="s">
        <v>1385</v>
      </c>
    </row>
    <row r="491" spans="1:10" x14ac:dyDescent="0.35">
      <c r="A491" t="s">
        <v>1386</v>
      </c>
      <c r="B491" t="str">
        <f>VLOOKUP($A491,Raw_Data!$K:$AD,MATCH(Vlookup_Match!B$1,Raw_Data!$K$1:$AD$1,0),0)</f>
        <v>P4</v>
      </c>
      <c r="C491" t="str">
        <f>VLOOKUP($A491,Raw_Data!$K:$AD,MATCH(Vlookup_Match!C$1,Raw_Data!$K$1:$AD$1,0),0)</f>
        <v>P4W3</v>
      </c>
      <c r="D491" t="str">
        <f>VLOOKUP($A491,Raw_Data!$K:$AD,MATCH(Vlookup_Match!D$1,Raw_Data!$K$1:$AD$1,0),0)</f>
        <v>Q2</v>
      </c>
      <c r="E491" t="str">
        <f>VLOOKUP($A491,Raw_Data!$K:$AD,MATCH(Vlookup_Match!E$1,Raw_Data!$K$1:$AD$1,0),0)</f>
        <v>WATCH</v>
      </c>
      <c r="F491" t="str">
        <f>VLOOKUP($A491,Raw_Data!$K:$AD,MATCH(Vlookup_Match!F$1,Raw_Data!$K$1:$AD$1,0),0)</f>
        <v>FS4812IT</v>
      </c>
      <c r="G491" t="str">
        <f>VLOOKUP($A491,Raw_Data!$K:$AD,MATCH(Vlookup_Match!G$1,Raw_Data!$K$1:$AD$1,0),0)</f>
        <v>FS4812</v>
      </c>
      <c r="J491" t="s">
        <v>1386</v>
      </c>
    </row>
    <row r="492" spans="1:10" x14ac:dyDescent="0.35">
      <c r="A492" t="s">
        <v>1387</v>
      </c>
      <c r="B492" t="str">
        <f>VLOOKUP($A492,Raw_Data!$K:$AD,MATCH(Vlookup_Match!B$1,Raw_Data!$K$1:$AD$1,0),0)</f>
        <v>P4</v>
      </c>
      <c r="C492" t="str">
        <f>VLOOKUP($A492,Raw_Data!$K:$AD,MATCH(Vlookup_Match!C$1,Raw_Data!$K$1:$AD$1,0),0)</f>
        <v>P4W3</v>
      </c>
      <c r="D492" t="str">
        <f>VLOOKUP($A492,Raw_Data!$K:$AD,MATCH(Vlookup_Match!D$1,Raw_Data!$K$1:$AD$1,0),0)</f>
        <v>Q2</v>
      </c>
      <c r="E492" t="str">
        <f>VLOOKUP($A492,Raw_Data!$K:$AD,MATCH(Vlookup_Match!E$1,Raw_Data!$K$1:$AD$1,0),0)</f>
        <v>WATCH</v>
      </c>
      <c r="F492" t="str">
        <f>VLOOKUP($A492,Raw_Data!$K:$AD,MATCH(Vlookup_Match!F$1,Raw_Data!$K$1:$AD$1,0),0)</f>
        <v>ES3716I</v>
      </c>
      <c r="G492" t="str">
        <f>VLOOKUP($A492,Raw_Data!$K:$AD,MATCH(Vlookup_Match!G$1,Raw_Data!$K$1:$AD$1,0),0)</f>
        <v>ES3716</v>
      </c>
      <c r="J492" t="s">
        <v>1387</v>
      </c>
    </row>
    <row r="493" spans="1:10" x14ac:dyDescent="0.35">
      <c r="A493" t="s">
        <v>1388</v>
      </c>
      <c r="B493" t="str">
        <f>VLOOKUP($A493,Raw_Data!$K:$AD,MATCH(Vlookup_Match!B$1,Raw_Data!$K$1:$AD$1,0),0)</f>
        <v>P4</v>
      </c>
      <c r="C493" t="str">
        <f>VLOOKUP($A493,Raw_Data!$K:$AD,MATCH(Vlookup_Match!C$1,Raw_Data!$K$1:$AD$1,0),0)</f>
        <v>P4W3</v>
      </c>
      <c r="D493" t="str">
        <f>VLOOKUP($A493,Raw_Data!$K:$AD,MATCH(Vlookup_Match!D$1,Raw_Data!$K$1:$AD$1,0),0)</f>
        <v>Q2</v>
      </c>
      <c r="E493" t="str">
        <f>VLOOKUP($A493,Raw_Data!$K:$AD,MATCH(Vlookup_Match!E$1,Raw_Data!$K$1:$AD$1,0),0)</f>
        <v>WATCH</v>
      </c>
      <c r="F493" t="str">
        <f>VLOOKUP($A493,Raw_Data!$K:$AD,MATCH(Vlookup_Match!F$1,Raw_Data!$K$1:$AD$1,0),0)</f>
        <v>BQ2541I</v>
      </c>
      <c r="G493" t="str">
        <f>VLOOKUP($A493,Raw_Data!$K:$AD,MATCH(Vlookup_Match!G$1,Raw_Data!$K$1:$AD$1,0),0)</f>
        <v>BQ2541</v>
      </c>
      <c r="J493" t="s">
        <v>1388</v>
      </c>
    </row>
    <row r="494" spans="1:10" x14ac:dyDescent="0.35">
      <c r="A494" t="s">
        <v>1389</v>
      </c>
      <c r="B494" t="str">
        <f>VLOOKUP($A494,Raw_Data!$K:$AD,MATCH(Vlookup_Match!B$1,Raw_Data!$K$1:$AD$1,0),0)</f>
        <v>P4</v>
      </c>
      <c r="C494" t="str">
        <f>VLOOKUP($A494,Raw_Data!$K:$AD,MATCH(Vlookup_Match!C$1,Raw_Data!$K$1:$AD$1,0),0)</f>
        <v>P4W3</v>
      </c>
      <c r="D494" t="str">
        <f>VLOOKUP($A494,Raw_Data!$K:$AD,MATCH(Vlookup_Match!D$1,Raw_Data!$K$1:$AD$1,0),0)</f>
        <v>Q2</v>
      </c>
      <c r="E494" t="str">
        <f>VLOOKUP($A494,Raw_Data!$K:$AD,MATCH(Vlookup_Match!E$1,Raw_Data!$K$1:$AD$1,0),0)</f>
        <v>WATCH</v>
      </c>
      <c r="F494" t="str">
        <f>VLOOKUP($A494,Raw_Data!$K:$AD,MATCH(Vlookup_Match!F$1,Raw_Data!$K$1:$AD$1,0),0)</f>
        <v>FS5763</v>
      </c>
      <c r="G494" t="str">
        <f>VLOOKUP($A494,Raw_Data!$K:$AD,MATCH(Vlookup_Match!G$1,Raw_Data!$K$1:$AD$1,0),0)</f>
        <v>FS5763</v>
      </c>
      <c r="J494" t="s">
        <v>1389</v>
      </c>
    </row>
    <row r="495" spans="1:10" x14ac:dyDescent="0.35">
      <c r="A495" t="s">
        <v>1391</v>
      </c>
      <c r="B495" t="str">
        <f>VLOOKUP($A495,Raw_Data!$K:$AD,MATCH(Vlookup_Match!B$1,Raw_Data!$K$1:$AD$1,0),0)</f>
        <v>P4</v>
      </c>
      <c r="C495" t="str">
        <f>VLOOKUP($A495,Raw_Data!$K:$AD,MATCH(Vlookup_Match!C$1,Raw_Data!$K$1:$AD$1,0),0)</f>
        <v>P4W3</v>
      </c>
      <c r="D495" t="str">
        <f>VLOOKUP($A495,Raw_Data!$K:$AD,MATCH(Vlookup_Match!D$1,Raw_Data!$K$1:$AD$1,0),0)</f>
        <v>Q2</v>
      </c>
      <c r="E495" t="str">
        <f>VLOOKUP($A495,Raw_Data!$K:$AD,MATCH(Vlookup_Match!E$1,Raw_Data!$K$1:$AD$1,0),0)</f>
        <v>WATCH</v>
      </c>
      <c r="F495" t="str">
        <f>VLOOKUP($A495,Raw_Data!$K:$AD,MATCH(Vlookup_Match!F$1,Raw_Data!$K$1:$AD$1,0),0)</f>
        <v>FS5380I</v>
      </c>
      <c r="G495" t="str">
        <f>VLOOKUP($A495,Raw_Data!$K:$AD,MATCH(Vlookup_Match!G$1,Raw_Data!$K$1:$AD$1,0),0)</f>
        <v>FS5380</v>
      </c>
      <c r="J495" t="s">
        <v>1391</v>
      </c>
    </row>
    <row r="496" spans="1:10" x14ac:dyDescent="0.35">
      <c r="A496" t="s">
        <v>1392</v>
      </c>
      <c r="B496" t="str">
        <f>VLOOKUP($A496,Raw_Data!$K:$AD,MATCH(Vlookup_Match!B$1,Raw_Data!$K$1:$AD$1,0),0)</f>
        <v>P4</v>
      </c>
      <c r="C496" t="str">
        <f>VLOOKUP($A496,Raw_Data!$K:$AD,MATCH(Vlookup_Match!C$1,Raw_Data!$K$1:$AD$1,0),0)</f>
        <v>P4W3</v>
      </c>
      <c r="D496" t="str">
        <f>VLOOKUP($A496,Raw_Data!$K:$AD,MATCH(Vlookup_Match!D$1,Raw_Data!$K$1:$AD$1,0),0)</f>
        <v>Q2</v>
      </c>
      <c r="E496" t="str">
        <f>VLOOKUP($A496,Raw_Data!$K:$AD,MATCH(Vlookup_Match!E$1,Raw_Data!$K$1:$AD$1,0),0)</f>
        <v>WATCH</v>
      </c>
      <c r="F496" t="str">
        <f>VLOOKUP($A496,Raw_Data!$K:$AD,MATCH(Vlookup_Match!F$1,Raw_Data!$K$1:$AD$1,0),0)</f>
        <v>ES3466I</v>
      </c>
      <c r="G496" t="str">
        <f>VLOOKUP($A496,Raw_Data!$K:$AD,MATCH(Vlookup_Match!G$1,Raw_Data!$K$1:$AD$1,0),0)</f>
        <v>ES3466</v>
      </c>
      <c r="J496" t="s">
        <v>1392</v>
      </c>
    </row>
    <row r="497" spans="1:10" x14ac:dyDescent="0.35">
      <c r="A497" t="s">
        <v>1393</v>
      </c>
      <c r="B497" t="str">
        <f>VLOOKUP($A497,Raw_Data!$K:$AD,MATCH(Vlookup_Match!B$1,Raw_Data!$K$1:$AD$1,0),0)</f>
        <v>P4</v>
      </c>
      <c r="C497" t="str">
        <f>VLOOKUP($A497,Raw_Data!$K:$AD,MATCH(Vlookup_Match!C$1,Raw_Data!$K$1:$AD$1,0),0)</f>
        <v>P4W3</v>
      </c>
      <c r="D497" t="str">
        <f>VLOOKUP($A497,Raw_Data!$K:$AD,MATCH(Vlookup_Match!D$1,Raw_Data!$K$1:$AD$1,0),0)</f>
        <v>Q2</v>
      </c>
      <c r="E497" t="str">
        <f>VLOOKUP($A497,Raw_Data!$K:$AD,MATCH(Vlookup_Match!E$1,Raw_Data!$K$1:$AD$1,0),0)</f>
        <v>WATCH</v>
      </c>
      <c r="F497" t="str">
        <f>VLOOKUP($A497,Raw_Data!$K:$AD,MATCH(Vlookup_Match!F$1,Raw_Data!$K$1:$AD$1,0),0)</f>
        <v>ES4301I</v>
      </c>
      <c r="G497" t="str">
        <f>VLOOKUP($A497,Raw_Data!$K:$AD,MATCH(Vlookup_Match!G$1,Raw_Data!$K$1:$AD$1,0),0)</f>
        <v>ES4301</v>
      </c>
      <c r="J497" t="s">
        <v>1393</v>
      </c>
    </row>
    <row r="498" spans="1:10" x14ac:dyDescent="0.35">
      <c r="A498" t="s">
        <v>1394</v>
      </c>
      <c r="B498" t="str">
        <f>VLOOKUP($A498,Raw_Data!$K:$AD,MATCH(Vlookup_Match!B$1,Raw_Data!$K$1:$AD$1,0),0)</f>
        <v>P4</v>
      </c>
      <c r="C498" t="str">
        <f>VLOOKUP($A498,Raw_Data!$K:$AD,MATCH(Vlookup_Match!C$1,Raw_Data!$K$1:$AD$1,0),0)</f>
        <v>P4W3</v>
      </c>
      <c r="D498" t="str">
        <f>VLOOKUP($A498,Raw_Data!$K:$AD,MATCH(Vlookup_Match!D$1,Raw_Data!$K$1:$AD$1,0),0)</f>
        <v>Q2</v>
      </c>
      <c r="E498" t="str">
        <f>VLOOKUP($A498,Raw_Data!$K:$AD,MATCH(Vlookup_Match!E$1,Raw_Data!$K$1:$AD$1,0),0)</f>
        <v>WATCH</v>
      </c>
      <c r="F498" t="str">
        <f>VLOOKUP($A498,Raw_Data!$K:$AD,MATCH(Vlookup_Match!F$1,Raw_Data!$K$1:$AD$1,0),0)</f>
        <v>AX5329I</v>
      </c>
      <c r="G498" t="str">
        <f>VLOOKUP($A498,Raw_Data!$K:$AD,MATCH(Vlookup_Match!G$1,Raw_Data!$K$1:$AD$1,0),0)</f>
        <v>AX5329</v>
      </c>
      <c r="J498" t="s">
        <v>1394</v>
      </c>
    </row>
    <row r="499" spans="1:10" x14ac:dyDescent="0.35">
      <c r="A499" t="s">
        <v>1395</v>
      </c>
      <c r="B499" t="str">
        <f>VLOOKUP($A499,Raw_Data!$K:$AD,MATCH(Vlookup_Match!B$1,Raw_Data!$K$1:$AD$1,0),0)</f>
        <v>P4</v>
      </c>
      <c r="C499" t="str">
        <f>VLOOKUP($A499,Raw_Data!$K:$AD,MATCH(Vlookup_Match!C$1,Raw_Data!$K$1:$AD$1,0),0)</f>
        <v>P4W3</v>
      </c>
      <c r="D499" t="str">
        <f>VLOOKUP($A499,Raw_Data!$K:$AD,MATCH(Vlookup_Match!D$1,Raw_Data!$K$1:$AD$1,0),0)</f>
        <v>Q2</v>
      </c>
      <c r="E499" t="str">
        <f>VLOOKUP($A499,Raw_Data!$K:$AD,MATCH(Vlookup_Match!E$1,Raw_Data!$K$1:$AD$1,0),0)</f>
        <v>WATCH</v>
      </c>
      <c r="F499" t="str">
        <f>VLOOKUP($A499,Raw_Data!$K:$AD,MATCH(Vlookup_Match!F$1,Raw_Data!$K$1:$AD$1,0),0)</f>
        <v>ES4301I</v>
      </c>
      <c r="G499" t="str">
        <f>VLOOKUP($A499,Raw_Data!$K:$AD,MATCH(Vlookup_Match!G$1,Raw_Data!$K$1:$AD$1,0),0)</f>
        <v>ES4301</v>
      </c>
      <c r="J499" t="s">
        <v>1395</v>
      </c>
    </row>
    <row r="500" spans="1:10" x14ac:dyDescent="0.35">
      <c r="A500" t="s">
        <v>1377</v>
      </c>
      <c r="B500" t="str">
        <f>VLOOKUP($A500,Raw_Data!$K:$AD,MATCH(Vlookup_Match!B$1,Raw_Data!$K$1:$AD$1,0),0)</f>
        <v>P4</v>
      </c>
      <c r="C500" t="str">
        <f>VLOOKUP($A500,Raw_Data!$K:$AD,MATCH(Vlookup_Match!C$1,Raw_Data!$K$1:$AD$1,0),0)</f>
        <v>P4W3</v>
      </c>
      <c r="D500" t="str">
        <f>VLOOKUP($A500,Raw_Data!$K:$AD,MATCH(Vlookup_Match!D$1,Raw_Data!$K$1:$AD$1,0),0)</f>
        <v>Q2</v>
      </c>
      <c r="E500" t="str">
        <f>VLOOKUP($A500,Raw_Data!$K:$AD,MATCH(Vlookup_Match!E$1,Raw_Data!$K$1:$AD$1,0),0)</f>
        <v>WATCH</v>
      </c>
      <c r="F500" t="str">
        <f>VLOOKUP($A500,Raw_Data!$K:$AD,MATCH(Vlookup_Match!F$1,Raw_Data!$K$1:$AD$1,0),0)</f>
        <v>ES3716</v>
      </c>
      <c r="G500" t="str">
        <f>VLOOKUP($A500,Raw_Data!$K:$AD,MATCH(Vlookup_Match!G$1,Raw_Data!$K$1:$AD$1,0),0)</f>
        <v>ES3716</v>
      </c>
      <c r="J500" t="s">
        <v>1377</v>
      </c>
    </row>
    <row r="501" spans="1:10" x14ac:dyDescent="0.35">
      <c r="A501" t="s">
        <v>1396</v>
      </c>
      <c r="B501" t="str">
        <f>VLOOKUP($A501,Raw_Data!$K:$AD,MATCH(Vlookup_Match!B$1,Raw_Data!$K$1:$AD$1,0),0)</f>
        <v>P4</v>
      </c>
      <c r="C501" t="str">
        <f>VLOOKUP($A501,Raw_Data!$K:$AD,MATCH(Vlookup_Match!C$1,Raw_Data!$K$1:$AD$1,0),0)</f>
        <v>P4W3</v>
      </c>
      <c r="D501" t="str">
        <f>VLOOKUP($A501,Raw_Data!$K:$AD,MATCH(Vlookup_Match!D$1,Raw_Data!$K$1:$AD$1,0),0)</f>
        <v>Q2</v>
      </c>
      <c r="E501" t="str">
        <f>VLOOKUP($A501,Raw_Data!$K:$AD,MATCH(Vlookup_Match!E$1,Raw_Data!$K$1:$AD$1,0),0)</f>
        <v>WATCH</v>
      </c>
      <c r="F501" t="str">
        <f>VLOOKUP($A501,Raw_Data!$K:$AD,MATCH(Vlookup_Match!F$1,Raw_Data!$K$1:$AD$1,0),0)</f>
        <v>ES4301</v>
      </c>
      <c r="G501" t="str">
        <f>VLOOKUP($A501,Raw_Data!$K:$AD,MATCH(Vlookup_Match!G$1,Raw_Data!$K$1:$AD$1,0),0)</f>
        <v>ES4301</v>
      </c>
      <c r="J501" t="s">
        <v>1396</v>
      </c>
    </row>
    <row r="502" spans="1:10" x14ac:dyDescent="0.35">
      <c r="A502" t="s">
        <v>1397</v>
      </c>
      <c r="B502" t="str">
        <f>VLOOKUP($A502,Raw_Data!$K:$AD,MATCH(Vlookup_Match!B$1,Raw_Data!$K$1:$AD$1,0),0)</f>
        <v>P4</v>
      </c>
      <c r="C502" t="str">
        <f>VLOOKUP($A502,Raw_Data!$K:$AD,MATCH(Vlookup_Match!C$1,Raw_Data!$K$1:$AD$1,0),0)</f>
        <v>P4W3</v>
      </c>
      <c r="D502" t="str">
        <f>VLOOKUP($A502,Raw_Data!$K:$AD,MATCH(Vlookup_Match!D$1,Raw_Data!$K$1:$AD$1,0),0)</f>
        <v>Q2</v>
      </c>
      <c r="E502" t="str">
        <f>VLOOKUP($A502,Raw_Data!$K:$AD,MATCH(Vlookup_Match!E$1,Raw_Data!$K$1:$AD$1,0),0)</f>
        <v>WATCH</v>
      </c>
      <c r="F502" t="str">
        <f>VLOOKUP($A502,Raw_Data!$K:$AD,MATCH(Vlookup_Match!F$1,Raw_Data!$K$1:$AD$1,0),0)</f>
        <v>BQ3691I</v>
      </c>
      <c r="G502" t="str">
        <f>VLOOKUP($A502,Raw_Data!$K:$AD,MATCH(Vlookup_Match!G$1,Raw_Data!$K$1:$AD$1,0),0)</f>
        <v>BQ3691</v>
      </c>
      <c r="J502" t="s">
        <v>1397</v>
      </c>
    </row>
    <row r="503" spans="1:10" x14ac:dyDescent="0.35">
      <c r="A503" t="s">
        <v>1398</v>
      </c>
      <c r="B503" t="str">
        <f>VLOOKUP($A503,Raw_Data!$K:$AD,MATCH(Vlookup_Match!B$1,Raw_Data!$K$1:$AD$1,0),0)</f>
        <v>P4</v>
      </c>
      <c r="C503" t="str">
        <f>VLOOKUP($A503,Raw_Data!$K:$AD,MATCH(Vlookup_Match!C$1,Raw_Data!$K$1:$AD$1,0),0)</f>
        <v>P4W3</v>
      </c>
      <c r="D503" t="str">
        <f>VLOOKUP($A503,Raw_Data!$K:$AD,MATCH(Vlookup_Match!D$1,Raw_Data!$K$1:$AD$1,0),0)</f>
        <v>Q2</v>
      </c>
      <c r="E503" t="str">
        <f>VLOOKUP($A503,Raw_Data!$K:$AD,MATCH(Vlookup_Match!E$1,Raw_Data!$K$1:$AD$1,0),0)</f>
        <v>WATCH</v>
      </c>
      <c r="F503" t="str">
        <f>VLOOKUP($A503,Raw_Data!$K:$AD,MATCH(Vlookup_Match!F$1,Raw_Data!$K$1:$AD$1,0),0)</f>
        <v>ES5136I</v>
      </c>
      <c r="G503" t="str">
        <f>VLOOKUP($A503,Raw_Data!$K:$AD,MATCH(Vlookup_Match!G$1,Raw_Data!$K$1:$AD$1,0),0)</f>
        <v>ES5136</v>
      </c>
      <c r="J503" t="s">
        <v>1398</v>
      </c>
    </row>
    <row r="504" spans="1:10" x14ac:dyDescent="0.35">
      <c r="A504" t="s">
        <v>1399</v>
      </c>
      <c r="B504" t="str">
        <f>VLOOKUP($A504,Raw_Data!$K:$AD,MATCH(Vlookup_Match!B$1,Raw_Data!$K$1:$AD$1,0),0)</f>
        <v>P4</v>
      </c>
      <c r="C504" t="str">
        <f>VLOOKUP($A504,Raw_Data!$K:$AD,MATCH(Vlookup_Match!C$1,Raw_Data!$K$1:$AD$1,0),0)</f>
        <v>P4W3</v>
      </c>
      <c r="D504" t="str">
        <f>VLOOKUP($A504,Raw_Data!$K:$AD,MATCH(Vlookup_Match!D$1,Raw_Data!$K$1:$AD$1,0),0)</f>
        <v>Q2</v>
      </c>
      <c r="E504" t="str">
        <f>VLOOKUP($A504,Raw_Data!$K:$AD,MATCH(Vlookup_Match!E$1,Raw_Data!$K$1:$AD$1,0),0)</f>
        <v>WATCH</v>
      </c>
      <c r="F504" t="str">
        <f>VLOOKUP($A504,Raw_Data!$K:$AD,MATCH(Vlookup_Match!F$1,Raw_Data!$K$1:$AD$1,0),0)</f>
        <v>ES3716I</v>
      </c>
      <c r="G504" t="str">
        <f>VLOOKUP($A504,Raw_Data!$K:$AD,MATCH(Vlookup_Match!G$1,Raw_Data!$K$1:$AD$1,0),0)</f>
        <v>ES3716</v>
      </c>
      <c r="J504" t="s">
        <v>1399</v>
      </c>
    </row>
    <row r="505" spans="1:10" x14ac:dyDescent="0.35">
      <c r="A505" t="s">
        <v>1400</v>
      </c>
      <c r="B505" t="str">
        <f>VLOOKUP($A505,Raw_Data!$K:$AD,MATCH(Vlookup_Match!B$1,Raw_Data!$K$1:$AD$1,0),0)</f>
        <v>P4</v>
      </c>
      <c r="C505" t="str">
        <f>VLOOKUP($A505,Raw_Data!$K:$AD,MATCH(Vlookup_Match!C$1,Raw_Data!$K$1:$AD$1,0),0)</f>
        <v>P4W3</v>
      </c>
      <c r="D505" t="str">
        <f>VLOOKUP($A505,Raw_Data!$K:$AD,MATCH(Vlookup_Match!D$1,Raw_Data!$K$1:$AD$1,0),0)</f>
        <v>Q2</v>
      </c>
      <c r="E505" t="str">
        <f>VLOOKUP($A505,Raw_Data!$K:$AD,MATCH(Vlookup_Match!E$1,Raw_Data!$K$1:$AD$1,0),0)</f>
        <v>WATCH</v>
      </c>
      <c r="F505" t="str">
        <f>VLOOKUP($A505,Raw_Data!$K:$AD,MATCH(Vlookup_Match!F$1,Raw_Data!$K$1:$AD$1,0),0)</f>
        <v>SKW6823</v>
      </c>
      <c r="G505" t="str">
        <f>VLOOKUP($A505,Raw_Data!$K:$AD,MATCH(Vlookup_Match!G$1,Raw_Data!$K$1:$AD$1,0),0)</f>
        <v>SKW6823</v>
      </c>
      <c r="J505" t="s">
        <v>1400</v>
      </c>
    </row>
    <row r="506" spans="1:10" x14ac:dyDescent="0.35">
      <c r="A506" t="s">
        <v>1401</v>
      </c>
      <c r="B506" t="str">
        <f>VLOOKUP($A506,Raw_Data!$K:$AD,MATCH(Vlookup_Match!B$1,Raw_Data!$K$1:$AD$1,0),0)</f>
        <v>P4</v>
      </c>
      <c r="C506" t="str">
        <f>VLOOKUP($A506,Raw_Data!$K:$AD,MATCH(Vlookup_Match!C$1,Raw_Data!$K$1:$AD$1,0),0)</f>
        <v>P4W3</v>
      </c>
      <c r="D506" t="str">
        <f>VLOOKUP($A506,Raw_Data!$K:$AD,MATCH(Vlookup_Match!D$1,Raw_Data!$K$1:$AD$1,0),0)</f>
        <v>Q2</v>
      </c>
      <c r="E506" t="str">
        <f>VLOOKUP($A506,Raw_Data!$K:$AD,MATCH(Vlookup_Match!E$1,Raw_Data!$K$1:$AD$1,0),0)</f>
        <v>WATCH</v>
      </c>
      <c r="F506" t="str">
        <f>VLOOKUP($A506,Raw_Data!$K:$AD,MATCH(Vlookup_Match!F$1,Raw_Data!$K$1:$AD$1,0),0)</f>
        <v>FS5437I</v>
      </c>
      <c r="G506" t="str">
        <f>VLOOKUP($A506,Raw_Data!$K:$AD,MATCH(Vlookup_Match!G$1,Raw_Data!$K$1:$AD$1,0),0)</f>
        <v>FS5437</v>
      </c>
      <c r="J506" t="s">
        <v>1401</v>
      </c>
    </row>
    <row r="507" spans="1:10" x14ac:dyDescent="0.35">
      <c r="A507" t="s">
        <v>1402</v>
      </c>
      <c r="B507" t="str">
        <f>VLOOKUP($A507,Raw_Data!$K:$AD,MATCH(Vlookup_Match!B$1,Raw_Data!$K$1:$AD$1,0),0)</f>
        <v>P4</v>
      </c>
      <c r="C507" t="str">
        <f>VLOOKUP($A507,Raw_Data!$K:$AD,MATCH(Vlookup_Match!C$1,Raw_Data!$K$1:$AD$1,0),0)</f>
        <v>P4W4</v>
      </c>
      <c r="D507" t="str">
        <f>VLOOKUP($A507,Raw_Data!$K:$AD,MATCH(Vlookup_Match!D$1,Raw_Data!$K$1:$AD$1,0),0)</f>
        <v>Q2</v>
      </c>
      <c r="E507" t="str">
        <f>VLOOKUP($A507,Raw_Data!$K:$AD,MATCH(Vlookup_Match!E$1,Raw_Data!$K$1:$AD$1,0),0)</f>
        <v>WATCH</v>
      </c>
      <c r="F507" t="str">
        <f>VLOOKUP($A507,Raw_Data!$K:$AD,MATCH(Vlookup_Match!F$1,Raw_Data!$K$1:$AD$1,0),0)</f>
        <v>FS5512I</v>
      </c>
      <c r="G507" t="str">
        <f>VLOOKUP($A507,Raw_Data!$K:$AD,MATCH(Vlookup_Match!G$1,Raw_Data!$K$1:$AD$1,0),0)</f>
        <v>FS5512</v>
      </c>
      <c r="J507" t="s">
        <v>1402</v>
      </c>
    </row>
    <row r="508" spans="1:10" x14ac:dyDescent="0.35">
      <c r="A508" t="s">
        <v>1403</v>
      </c>
      <c r="B508" t="str">
        <f>VLOOKUP($A508,Raw_Data!$K:$AD,MATCH(Vlookup_Match!B$1,Raw_Data!$K$1:$AD$1,0),0)</f>
        <v>P4</v>
      </c>
      <c r="C508" t="str">
        <f>VLOOKUP($A508,Raw_Data!$K:$AD,MATCH(Vlookup_Match!C$1,Raw_Data!$K$1:$AD$1,0),0)</f>
        <v>P4W4</v>
      </c>
      <c r="D508" t="str">
        <f>VLOOKUP($A508,Raw_Data!$K:$AD,MATCH(Vlookup_Match!D$1,Raw_Data!$K$1:$AD$1,0),0)</f>
        <v>Q2</v>
      </c>
      <c r="E508" t="str">
        <f>VLOOKUP($A508,Raw_Data!$K:$AD,MATCH(Vlookup_Match!E$1,Raw_Data!$K$1:$AD$1,0),0)</f>
        <v>WATCH</v>
      </c>
      <c r="F508" t="str">
        <f>VLOOKUP($A508,Raw_Data!$K:$AD,MATCH(Vlookup_Match!F$1,Raw_Data!$K$1:$AD$1,0),0)</f>
        <v>ES4628I</v>
      </c>
      <c r="G508" t="str">
        <f>VLOOKUP($A508,Raw_Data!$K:$AD,MATCH(Vlookup_Match!G$1,Raw_Data!$K$1:$AD$1,0),0)</f>
        <v>ES4628</v>
      </c>
      <c r="J508" t="s">
        <v>1403</v>
      </c>
    </row>
    <row r="509" spans="1:10" x14ac:dyDescent="0.35">
      <c r="A509" t="s">
        <v>1404</v>
      </c>
      <c r="B509" t="str">
        <f>VLOOKUP($A509,Raw_Data!$K:$AD,MATCH(Vlookup_Match!B$1,Raw_Data!$K$1:$AD$1,0),0)</f>
        <v>P4</v>
      </c>
      <c r="C509" t="str">
        <f>VLOOKUP($A509,Raw_Data!$K:$AD,MATCH(Vlookup_Match!C$1,Raw_Data!$K$1:$AD$1,0),0)</f>
        <v>P4W4</v>
      </c>
      <c r="D509" t="str">
        <f>VLOOKUP($A509,Raw_Data!$K:$AD,MATCH(Vlookup_Match!D$1,Raw_Data!$K$1:$AD$1,0),0)</f>
        <v>Q2</v>
      </c>
      <c r="E509" t="str">
        <f>VLOOKUP($A509,Raw_Data!$K:$AD,MATCH(Vlookup_Match!E$1,Raw_Data!$K$1:$AD$1,0),0)</f>
        <v>WATCH</v>
      </c>
      <c r="F509" t="str">
        <f>VLOOKUP($A509,Raw_Data!$K:$AD,MATCH(Vlookup_Match!F$1,Raw_Data!$K$1:$AD$1,0),0)</f>
        <v>ES4628I</v>
      </c>
      <c r="G509" t="str">
        <f>VLOOKUP($A509,Raw_Data!$K:$AD,MATCH(Vlookup_Match!G$1,Raw_Data!$K$1:$AD$1,0),0)</f>
        <v>ES4628</v>
      </c>
      <c r="J509" t="s">
        <v>1404</v>
      </c>
    </row>
    <row r="510" spans="1:10" x14ac:dyDescent="0.35">
      <c r="A510" t="s">
        <v>1293</v>
      </c>
      <c r="B510" t="str">
        <f>VLOOKUP($A510,Raw_Data!$K:$AD,MATCH(Vlookup_Match!B$1,Raw_Data!$K$1:$AD$1,0),0)</f>
        <v>P3</v>
      </c>
      <c r="C510" t="str">
        <f>VLOOKUP($A510,Raw_Data!$K:$AD,MATCH(Vlookup_Match!C$1,Raw_Data!$K$1:$AD$1,0),0)</f>
        <v>P3W5</v>
      </c>
      <c r="D510" t="str">
        <f>VLOOKUP($A510,Raw_Data!$K:$AD,MATCH(Vlookup_Match!D$1,Raw_Data!$K$1:$AD$1,0),0)</f>
        <v>Q1</v>
      </c>
      <c r="E510" t="str">
        <f>VLOOKUP($A510,Raw_Data!$K:$AD,MATCH(Vlookup_Match!E$1,Raw_Data!$K$1:$AD$1,0),0)</f>
        <v>WATCH</v>
      </c>
      <c r="F510" t="str">
        <f>VLOOKUP($A510,Raw_Data!$K:$AD,MATCH(Vlookup_Match!F$1,Raw_Data!$K$1:$AD$1,0),0)</f>
        <v>FS5437I</v>
      </c>
      <c r="G510" t="str">
        <f>VLOOKUP($A510,Raw_Data!$K:$AD,MATCH(Vlookup_Match!G$1,Raw_Data!$K$1:$AD$1,0),0)</f>
        <v>FS5437</v>
      </c>
      <c r="J510" t="s">
        <v>1293</v>
      </c>
    </row>
    <row r="511" spans="1:10" x14ac:dyDescent="0.35">
      <c r="A511" t="s">
        <v>1405</v>
      </c>
      <c r="B511" t="str">
        <f>VLOOKUP($A511,Raw_Data!$K:$AD,MATCH(Vlookup_Match!B$1,Raw_Data!$K$1:$AD$1,0),0)</f>
        <v>P4</v>
      </c>
      <c r="C511" t="str">
        <f>VLOOKUP($A511,Raw_Data!$K:$AD,MATCH(Vlookup_Match!C$1,Raw_Data!$K$1:$AD$1,0),0)</f>
        <v>P4W4</v>
      </c>
      <c r="D511" t="str">
        <f>VLOOKUP($A511,Raw_Data!$K:$AD,MATCH(Vlookup_Match!D$1,Raw_Data!$K$1:$AD$1,0),0)</f>
        <v>Q2</v>
      </c>
      <c r="E511" t="str">
        <f>VLOOKUP($A511,Raw_Data!$K:$AD,MATCH(Vlookup_Match!E$1,Raw_Data!$K$1:$AD$1,0),0)</f>
        <v>WATCH</v>
      </c>
      <c r="F511" t="str">
        <f>VLOOKUP($A511,Raw_Data!$K:$AD,MATCH(Vlookup_Match!F$1,Raw_Data!$K$1:$AD$1,0),0)</f>
        <v>FS5061I</v>
      </c>
      <c r="G511" t="str">
        <f>VLOOKUP($A511,Raw_Data!$K:$AD,MATCH(Vlookup_Match!G$1,Raw_Data!$K$1:$AD$1,0),0)</f>
        <v>FS5061</v>
      </c>
      <c r="J511" t="s">
        <v>1405</v>
      </c>
    </row>
    <row r="512" spans="1:10" x14ac:dyDescent="0.35">
      <c r="A512" t="s">
        <v>1408</v>
      </c>
      <c r="B512" t="str">
        <f>VLOOKUP($A512,Raw_Data!$K:$AD,MATCH(Vlookup_Match!B$1,Raw_Data!$K$1:$AD$1,0),0)</f>
        <v>P3</v>
      </c>
      <c r="C512" t="str">
        <f>VLOOKUP($A512,Raw_Data!$K:$AD,MATCH(Vlookup_Match!C$1,Raw_Data!$K$1:$AD$1,0),0)</f>
        <v>P3W5</v>
      </c>
      <c r="D512" t="str">
        <f>VLOOKUP($A512,Raw_Data!$K:$AD,MATCH(Vlookup_Match!D$1,Raw_Data!$K$1:$AD$1,0),0)</f>
        <v>Q1</v>
      </c>
      <c r="E512" t="str">
        <f>VLOOKUP($A512,Raw_Data!$K:$AD,MATCH(Vlookup_Match!E$1,Raw_Data!$K$1:$AD$1,0),0)</f>
        <v>WATCH</v>
      </c>
      <c r="F512" t="str">
        <f>VLOOKUP($A512,Raw_Data!$K:$AD,MATCH(Vlookup_Match!F$1,Raw_Data!$K$1:$AD$1,0),0)</f>
        <v>BQ3392I</v>
      </c>
      <c r="G512" t="str">
        <f>VLOOKUP($A512,Raw_Data!$K:$AD,MATCH(Vlookup_Match!G$1,Raw_Data!$K$1:$AD$1,0),0)</f>
        <v>BQ3392</v>
      </c>
      <c r="J512" t="s">
        <v>1408</v>
      </c>
    </row>
    <row r="513" spans="1:10" x14ac:dyDescent="0.35">
      <c r="A513" t="s">
        <v>1424</v>
      </c>
      <c r="B513" t="str">
        <f>VLOOKUP($A513,Raw_Data!$K:$AD,MATCH(Vlookup_Match!B$1,Raw_Data!$K$1:$AD$1,0),0)</f>
        <v>P4</v>
      </c>
      <c r="C513" t="str">
        <f>VLOOKUP($A513,Raw_Data!$K:$AD,MATCH(Vlookup_Match!C$1,Raw_Data!$K$1:$AD$1,0),0)</f>
        <v>P4W1</v>
      </c>
      <c r="D513" t="str">
        <f>VLOOKUP($A513,Raw_Data!$K:$AD,MATCH(Vlookup_Match!D$1,Raw_Data!$K$1:$AD$1,0),0)</f>
        <v>Q2</v>
      </c>
      <c r="E513" t="str">
        <f>VLOOKUP($A513,Raw_Data!$K:$AD,MATCH(Vlookup_Match!E$1,Raw_Data!$K$1:$AD$1,0),0)</f>
        <v>WATCH</v>
      </c>
      <c r="F513" t="str">
        <f>VLOOKUP($A513,Raw_Data!$K:$AD,MATCH(Vlookup_Match!F$1,Raw_Data!$K$1:$AD$1,0),0)</f>
        <v>BQ3576I</v>
      </c>
      <c r="G513" t="str">
        <f>VLOOKUP($A513,Raw_Data!$K:$AD,MATCH(Vlookup_Match!G$1,Raw_Data!$K$1:$AD$1,0),0)</f>
        <v>BQ3576</v>
      </c>
      <c r="J513" t="s">
        <v>1424</v>
      </c>
    </row>
    <row r="514" spans="1:10" x14ac:dyDescent="0.35">
      <c r="A514" t="s">
        <v>1427</v>
      </c>
      <c r="B514" t="str">
        <f>VLOOKUP($A514,Raw_Data!$K:$AD,MATCH(Vlookup_Match!B$1,Raw_Data!$K$1:$AD$1,0),0)</f>
        <v>P4</v>
      </c>
      <c r="C514" t="str">
        <f>VLOOKUP($A514,Raw_Data!$K:$AD,MATCH(Vlookup_Match!C$1,Raw_Data!$K$1:$AD$1,0),0)</f>
        <v>P4W1</v>
      </c>
      <c r="D514" t="str">
        <f>VLOOKUP($A514,Raw_Data!$K:$AD,MATCH(Vlookup_Match!D$1,Raw_Data!$K$1:$AD$1,0),0)</f>
        <v>Q2</v>
      </c>
      <c r="E514" t="str">
        <f>VLOOKUP($A514,Raw_Data!$K:$AD,MATCH(Vlookup_Match!E$1,Raw_Data!$K$1:$AD$1,0),0)</f>
        <v>WATCH</v>
      </c>
      <c r="F514" t="str">
        <f>VLOOKUP($A514,Raw_Data!$K:$AD,MATCH(Vlookup_Match!F$1,Raw_Data!$K$1:$AD$1,0),0)</f>
        <v>ES5111I</v>
      </c>
      <c r="G514" t="str">
        <f>VLOOKUP($A514,Raw_Data!$K:$AD,MATCH(Vlookup_Match!G$1,Raw_Data!$K$1:$AD$1,0),0)</f>
        <v>ES5111</v>
      </c>
      <c r="J514" t="s">
        <v>1427</v>
      </c>
    </row>
    <row r="515" spans="1:10" x14ac:dyDescent="0.35">
      <c r="A515" t="s">
        <v>1428</v>
      </c>
      <c r="B515" t="str">
        <f>VLOOKUP($A515,Raw_Data!$K:$AD,MATCH(Vlookup_Match!B$1,Raw_Data!$K$1:$AD$1,0),0)</f>
        <v>P4</v>
      </c>
      <c r="C515" t="str">
        <f>VLOOKUP($A515,Raw_Data!$K:$AD,MATCH(Vlookup_Match!C$1,Raw_Data!$K$1:$AD$1,0),0)</f>
        <v>P4W1</v>
      </c>
      <c r="D515" t="str">
        <f>VLOOKUP($A515,Raw_Data!$K:$AD,MATCH(Vlookup_Match!D$1,Raw_Data!$K$1:$AD$1,0),0)</f>
        <v>Q2</v>
      </c>
      <c r="E515" t="str">
        <f>VLOOKUP($A515,Raw_Data!$K:$AD,MATCH(Vlookup_Match!E$1,Raw_Data!$K$1:$AD$1,0),0)</f>
        <v>WATCH</v>
      </c>
      <c r="F515" t="str">
        <f>VLOOKUP($A515,Raw_Data!$K:$AD,MATCH(Vlookup_Match!F$1,Raw_Data!$K$1:$AD$1,0),0)</f>
        <v>FS5981I</v>
      </c>
      <c r="G515" t="str">
        <f>VLOOKUP($A515,Raw_Data!$K:$AD,MATCH(Vlookup_Match!G$1,Raw_Data!$K$1:$AD$1,0),0)</f>
        <v>FS5981</v>
      </c>
      <c r="J515" t="s">
        <v>1428</v>
      </c>
    </row>
    <row r="516" spans="1:10" x14ac:dyDescent="0.35">
      <c r="A516" t="s">
        <v>1429</v>
      </c>
      <c r="B516" t="str">
        <f>VLOOKUP($A516,Raw_Data!$K:$AD,MATCH(Vlookup_Match!B$1,Raw_Data!$K$1:$AD$1,0),0)</f>
        <v>P4</v>
      </c>
      <c r="C516" t="str">
        <f>VLOOKUP($A516,Raw_Data!$K:$AD,MATCH(Vlookup_Match!C$1,Raw_Data!$K$1:$AD$1,0),0)</f>
        <v>P4W1</v>
      </c>
      <c r="D516" t="str">
        <f>VLOOKUP($A516,Raw_Data!$K:$AD,MATCH(Vlookup_Match!D$1,Raw_Data!$K$1:$AD$1,0),0)</f>
        <v>Q2</v>
      </c>
      <c r="E516" t="str">
        <f>VLOOKUP($A516,Raw_Data!$K:$AD,MATCH(Vlookup_Match!E$1,Raw_Data!$K$1:$AD$1,0),0)</f>
        <v>WATCH</v>
      </c>
      <c r="F516" t="str">
        <f>VLOOKUP($A516,Raw_Data!$K:$AD,MATCH(Vlookup_Match!F$1,Raw_Data!$K$1:$AD$1,0),0)</f>
        <v>AX2706I</v>
      </c>
      <c r="G516" t="str">
        <f>VLOOKUP($A516,Raw_Data!$K:$AD,MATCH(Vlookup_Match!G$1,Raw_Data!$K$1:$AD$1,0),0)</f>
        <v>AX2706</v>
      </c>
      <c r="J516" t="s">
        <v>1429</v>
      </c>
    </row>
    <row r="517" spans="1:10" x14ac:dyDescent="0.35">
      <c r="A517" t="s">
        <v>1430</v>
      </c>
      <c r="B517" t="str">
        <f>VLOOKUP($A517,Raw_Data!$K:$AD,MATCH(Vlookup_Match!B$1,Raw_Data!$K$1:$AD$1,0),0)</f>
        <v>P4</v>
      </c>
      <c r="C517" t="str">
        <f>VLOOKUP($A517,Raw_Data!$K:$AD,MATCH(Vlookup_Match!C$1,Raw_Data!$K$1:$AD$1,0),0)</f>
        <v>P4W1</v>
      </c>
      <c r="D517" t="str">
        <f>VLOOKUP($A517,Raw_Data!$K:$AD,MATCH(Vlookup_Match!D$1,Raw_Data!$K$1:$AD$1,0),0)</f>
        <v>Q2</v>
      </c>
      <c r="E517" t="str">
        <f>VLOOKUP($A517,Raw_Data!$K:$AD,MATCH(Vlookup_Match!E$1,Raw_Data!$K$1:$AD$1,0),0)</f>
        <v>WATCH</v>
      </c>
      <c r="F517" t="str">
        <f>VLOOKUP($A517,Raw_Data!$K:$AD,MATCH(Vlookup_Match!F$1,Raw_Data!$K$1:$AD$1,0),0)</f>
        <v>DZ1206IT</v>
      </c>
      <c r="G517" t="str">
        <f>VLOOKUP($A517,Raw_Data!$K:$AD,MATCH(Vlookup_Match!G$1,Raw_Data!$K$1:$AD$1,0),0)</f>
        <v>DZ1206</v>
      </c>
      <c r="J517" t="s">
        <v>1430</v>
      </c>
    </row>
    <row r="518" spans="1:10" x14ac:dyDescent="0.35">
      <c r="A518" t="s">
        <v>1431</v>
      </c>
      <c r="B518" t="str">
        <f>VLOOKUP($A518,Raw_Data!$K:$AD,MATCH(Vlookup_Match!B$1,Raw_Data!$K$1:$AD$1,0),0)</f>
        <v>P4</v>
      </c>
      <c r="C518" t="str">
        <f>VLOOKUP($A518,Raw_Data!$K:$AD,MATCH(Vlookup_Match!C$1,Raw_Data!$K$1:$AD$1,0),0)</f>
        <v>P4W1</v>
      </c>
      <c r="D518" t="str">
        <f>VLOOKUP($A518,Raw_Data!$K:$AD,MATCH(Vlookup_Match!D$1,Raw_Data!$K$1:$AD$1,0),0)</f>
        <v>Q2</v>
      </c>
      <c r="E518" t="str">
        <f>VLOOKUP($A518,Raw_Data!$K:$AD,MATCH(Vlookup_Match!E$1,Raw_Data!$K$1:$AD$1,0),0)</f>
        <v>WATCH</v>
      </c>
      <c r="F518" t="str">
        <f>VLOOKUP($A518,Raw_Data!$K:$AD,MATCH(Vlookup_Match!F$1,Raw_Data!$K$1:$AD$1,0),0)</f>
        <v>ES3284I</v>
      </c>
      <c r="G518" t="str">
        <f>VLOOKUP($A518,Raw_Data!$K:$AD,MATCH(Vlookup_Match!G$1,Raw_Data!$K$1:$AD$1,0),0)</f>
        <v>ES3284</v>
      </c>
      <c r="J518" t="s">
        <v>1431</v>
      </c>
    </row>
    <row r="519" spans="1:10" x14ac:dyDescent="0.35">
      <c r="A519" t="s">
        <v>1432</v>
      </c>
      <c r="B519" t="str">
        <f>VLOOKUP($A519,Raw_Data!$K:$AD,MATCH(Vlookup_Match!B$1,Raw_Data!$K$1:$AD$1,0),0)</f>
        <v>P4</v>
      </c>
      <c r="C519" t="str">
        <f>VLOOKUP($A519,Raw_Data!$K:$AD,MATCH(Vlookup_Match!C$1,Raw_Data!$K$1:$AD$1,0),0)</f>
        <v>P4W1</v>
      </c>
      <c r="D519" t="str">
        <f>VLOOKUP($A519,Raw_Data!$K:$AD,MATCH(Vlookup_Match!D$1,Raw_Data!$K$1:$AD$1,0),0)</f>
        <v>Q2</v>
      </c>
      <c r="E519" t="str">
        <f>VLOOKUP($A519,Raw_Data!$K:$AD,MATCH(Vlookup_Match!E$1,Raw_Data!$K$1:$AD$1,0),0)</f>
        <v>WATCH</v>
      </c>
      <c r="F519" t="str">
        <f>VLOOKUP($A519,Raw_Data!$K:$AD,MATCH(Vlookup_Match!F$1,Raw_Data!$K$1:$AD$1,0),0)</f>
        <v>ES4318</v>
      </c>
      <c r="G519" t="str">
        <f>VLOOKUP($A519,Raw_Data!$K:$AD,MATCH(Vlookup_Match!G$1,Raw_Data!$K$1:$AD$1,0),0)</f>
        <v>ES4318</v>
      </c>
      <c r="J519" t="s">
        <v>1432</v>
      </c>
    </row>
    <row r="520" spans="1:10" x14ac:dyDescent="0.35">
      <c r="A520" t="s">
        <v>1433</v>
      </c>
      <c r="B520" t="str">
        <f>VLOOKUP($A520,Raw_Data!$K:$AD,MATCH(Vlookup_Match!B$1,Raw_Data!$K$1:$AD$1,0),0)</f>
        <v>P4</v>
      </c>
      <c r="C520" t="str">
        <f>VLOOKUP($A520,Raw_Data!$K:$AD,MATCH(Vlookup_Match!C$1,Raw_Data!$K$1:$AD$1,0),0)</f>
        <v>P4W1</v>
      </c>
      <c r="D520" t="str">
        <f>VLOOKUP($A520,Raw_Data!$K:$AD,MATCH(Vlookup_Match!D$1,Raw_Data!$K$1:$AD$1,0),0)</f>
        <v>Q2</v>
      </c>
      <c r="E520" t="str">
        <f>VLOOKUP($A520,Raw_Data!$K:$AD,MATCH(Vlookup_Match!E$1,Raw_Data!$K$1:$AD$1,0),0)</f>
        <v>WATCH</v>
      </c>
      <c r="F520" t="str">
        <f>VLOOKUP($A520,Raw_Data!$K:$AD,MATCH(Vlookup_Match!F$1,Raw_Data!$K$1:$AD$1,0),0)</f>
        <v>ES4649</v>
      </c>
      <c r="G520" t="str">
        <f>VLOOKUP($A520,Raw_Data!$K:$AD,MATCH(Vlookup_Match!G$1,Raw_Data!$K$1:$AD$1,0),0)</f>
        <v>ES4649</v>
      </c>
      <c r="J520" t="s">
        <v>1433</v>
      </c>
    </row>
    <row r="521" spans="1:10" x14ac:dyDescent="0.35">
      <c r="A521" t="s">
        <v>1435</v>
      </c>
      <c r="B521" t="str">
        <f>VLOOKUP($A521,Raw_Data!$K:$AD,MATCH(Vlookup_Match!B$1,Raw_Data!$K$1:$AD$1,0),0)</f>
        <v>P4</v>
      </c>
      <c r="C521" t="str">
        <f>VLOOKUP($A521,Raw_Data!$K:$AD,MATCH(Vlookup_Match!C$1,Raw_Data!$K$1:$AD$1,0),0)</f>
        <v>P4W1</v>
      </c>
      <c r="D521" t="str">
        <f>VLOOKUP($A521,Raw_Data!$K:$AD,MATCH(Vlookup_Match!D$1,Raw_Data!$K$1:$AD$1,0),0)</f>
        <v>Q2</v>
      </c>
      <c r="E521" t="str">
        <f>VLOOKUP($A521,Raw_Data!$K:$AD,MATCH(Vlookup_Match!E$1,Raw_Data!$K$1:$AD$1,0),0)</f>
        <v>WATCH</v>
      </c>
      <c r="F521" t="str">
        <f>VLOOKUP($A521,Raw_Data!$K:$AD,MATCH(Vlookup_Match!F$1,Raw_Data!$K$1:$AD$1,0),0)</f>
        <v>BQ1571I</v>
      </c>
      <c r="G521" t="str">
        <f>VLOOKUP($A521,Raw_Data!$K:$AD,MATCH(Vlookup_Match!G$1,Raw_Data!$K$1:$AD$1,0),0)</f>
        <v>BQ1571</v>
      </c>
      <c r="J521" t="s">
        <v>1435</v>
      </c>
    </row>
    <row r="522" spans="1:10" x14ac:dyDescent="0.35">
      <c r="A522" t="s">
        <v>1436</v>
      </c>
      <c r="B522" t="str">
        <f>VLOOKUP($A522,Raw_Data!$K:$AD,MATCH(Vlookup_Match!B$1,Raw_Data!$K$1:$AD$1,0),0)</f>
        <v>P4</v>
      </c>
      <c r="C522" t="str">
        <f>VLOOKUP($A522,Raw_Data!$K:$AD,MATCH(Vlookup_Match!C$1,Raw_Data!$K$1:$AD$1,0),0)</f>
        <v>P4W1</v>
      </c>
      <c r="D522" t="str">
        <f>VLOOKUP($A522,Raw_Data!$K:$AD,MATCH(Vlookup_Match!D$1,Raw_Data!$K$1:$AD$1,0),0)</f>
        <v>Q2</v>
      </c>
      <c r="E522" t="str">
        <f>VLOOKUP($A522,Raw_Data!$K:$AD,MATCH(Vlookup_Match!E$1,Raw_Data!$K$1:$AD$1,0),0)</f>
        <v>WATCH</v>
      </c>
      <c r="F522" t="str">
        <f>VLOOKUP($A522,Raw_Data!$K:$AD,MATCH(Vlookup_Match!F$1,Raw_Data!$K$1:$AD$1,0),0)</f>
        <v>FS5459I</v>
      </c>
      <c r="G522" t="str">
        <f>VLOOKUP($A522,Raw_Data!$K:$AD,MATCH(Vlookup_Match!G$1,Raw_Data!$K$1:$AD$1,0),0)</f>
        <v>FS5459</v>
      </c>
      <c r="J522" t="s">
        <v>1436</v>
      </c>
    </row>
    <row r="523" spans="1:10" x14ac:dyDescent="0.35">
      <c r="A523" t="s">
        <v>1439</v>
      </c>
      <c r="B523" t="str">
        <f>VLOOKUP($A523,Raw_Data!$K:$AD,MATCH(Vlookup_Match!B$1,Raw_Data!$K$1:$AD$1,0),0)</f>
        <v>P4</v>
      </c>
      <c r="C523" t="str">
        <f>VLOOKUP($A523,Raw_Data!$K:$AD,MATCH(Vlookup_Match!C$1,Raw_Data!$K$1:$AD$1,0),0)</f>
        <v>P4W1</v>
      </c>
      <c r="D523" t="str">
        <f>VLOOKUP($A523,Raw_Data!$K:$AD,MATCH(Vlookup_Match!D$1,Raw_Data!$K$1:$AD$1,0),0)</f>
        <v>Q2</v>
      </c>
      <c r="E523" t="str">
        <f>VLOOKUP($A523,Raw_Data!$K:$AD,MATCH(Vlookup_Match!E$1,Raw_Data!$K$1:$AD$1,0),0)</f>
        <v>WATCH</v>
      </c>
      <c r="F523" t="str">
        <f>VLOOKUP($A523,Raw_Data!$K:$AD,MATCH(Vlookup_Match!F$1,Raw_Data!$K$1:$AD$1,0),0)</f>
        <v>BQ3393I</v>
      </c>
      <c r="G523" t="str">
        <f>VLOOKUP($A523,Raw_Data!$K:$AD,MATCH(Vlookup_Match!G$1,Raw_Data!$K$1:$AD$1,0),0)</f>
        <v>BQ3393</v>
      </c>
      <c r="J523" t="s">
        <v>1439</v>
      </c>
    </row>
    <row r="524" spans="1:10" x14ac:dyDescent="0.35">
      <c r="A524" t="s">
        <v>1440</v>
      </c>
      <c r="B524" t="str">
        <f>VLOOKUP($A524,Raw_Data!$K:$AD,MATCH(Vlookup_Match!B$1,Raw_Data!$K$1:$AD$1,0),0)</f>
        <v>P4</v>
      </c>
      <c r="C524" t="str">
        <f>VLOOKUP($A524,Raw_Data!$K:$AD,MATCH(Vlookup_Match!C$1,Raw_Data!$K$1:$AD$1,0),0)</f>
        <v>P4W1</v>
      </c>
      <c r="D524" t="str">
        <f>VLOOKUP($A524,Raw_Data!$K:$AD,MATCH(Vlookup_Match!D$1,Raw_Data!$K$1:$AD$1,0),0)</f>
        <v>Q2</v>
      </c>
      <c r="E524" t="str">
        <f>VLOOKUP($A524,Raw_Data!$K:$AD,MATCH(Vlookup_Match!E$1,Raw_Data!$K$1:$AD$1,0),0)</f>
        <v>WATCH</v>
      </c>
      <c r="F524" t="str">
        <f>VLOOKUP($A524,Raw_Data!$K:$AD,MATCH(Vlookup_Match!F$1,Raw_Data!$K$1:$AD$1,0),0)</f>
        <v>BQ3392I</v>
      </c>
      <c r="G524" t="str">
        <f>VLOOKUP($A524,Raw_Data!$K:$AD,MATCH(Vlookup_Match!G$1,Raw_Data!$K$1:$AD$1,0),0)</f>
        <v>BQ3392</v>
      </c>
      <c r="J524" t="s">
        <v>1440</v>
      </c>
    </row>
    <row r="525" spans="1:10" x14ac:dyDescent="0.35">
      <c r="A525" t="s">
        <v>1441</v>
      </c>
      <c r="B525" t="str">
        <f>VLOOKUP($A525,Raw_Data!$K:$AD,MATCH(Vlookup_Match!B$1,Raw_Data!$K$1:$AD$1,0),0)</f>
        <v>P4</v>
      </c>
      <c r="C525" t="str">
        <f>VLOOKUP($A525,Raw_Data!$K:$AD,MATCH(Vlookup_Match!C$1,Raw_Data!$K$1:$AD$1,0),0)</f>
        <v>P4W1</v>
      </c>
      <c r="D525" t="str">
        <f>VLOOKUP($A525,Raw_Data!$K:$AD,MATCH(Vlookup_Match!D$1,Raw_Data!$K$1:$AD$1,0),0)</f>
        <v>Q2</v>
      </c>
      <c r="E525" t="str">
        <f>VLOOKUP($A525,Raw_Data!$K:$AD,MATCH(Vlookup_Match!E$1,Raw_Data!$K$1:$AD$1,0),0)</f>
        <v>WATCH</v>
      </c>
      <c r="F525" t="str">
        <f>VLOOKUP($A525,Raw_Data!$K:$AD,MATCH(Vlookup_Match!F$1,Raw_Data!$K$1:$AD$1,0),0)</f>
        <v>SKW3038I</v>
      </c>
      <c r="G525" t="str">
        <f>VLOOKUP($A525,Raw_Data!$K:$AD,MATCH(Vlookup_Match!G$1,Raw_Data!$K$1:$AD$1,0),0)</f>
        <v>SKW3038</v>
      </c>
      <c r="J525" t="s">
        <v>1441</v>
      </c>
    </row>
    <row r="526" spans="1:10" x14ac:dyDescent="0.35">
      <c r="A526" t="s">
        <v>1442</v>
      </c>
      <c r="B526" t="str">
        <f>VLOOKUP($A526,Raw_Data!$K:$AD,MATCH(Vlookup_Match!B$1,Raw_Data!$K$1:$AD$1,0),0)</f>
        <v>P4</v>
      </c>
      <c r="C526" t="str">
        <f>VLOOKUP($A526,Raw_Data!$K:$AD,MATCH(Vlookup_Match!C$1,Raw_Data!$K$1:$AD$1,0),0)</f>
        <v>P4W1</v>
      </c>
      <c r="D526" t="str">
        <f>VLOOKUP($A526,Raw_Data!$K:$AD,MATCH(Vlookup_Match!D$1,Raw_Data!$K$1:$AD$1,0),0)</f>
        <v>Q2</v>
      </c>
      <c r="E526" t="str">
        <f>VLOOKUP($A526,Raw_Data!$K:$AD,MATCH(Vlookup_Match!E$1,Raw_Data!$K$1:$AD$1,0),0)</f>
        <v>WATCH</v>
      </c>
      <c r="F526" t="str">
        <f>VLOOKUP($A526,Raw_Data!$K:$AD,MATCH(Vlookup_Match!F$1,Raw_Data!$K$1:$AD$1,0),0)</f>
        <v>SKW6859I</v>
      </c>
      <c r="G526" t="str">
        <f>VLOOKUP($A526,Raw_Data!$K:$AD,MATCH(Vlookup_Match!G$1,Raw_Data!$K$1:$AD$1,0),0)</f>
        <v>SKW6859</v>
      </c>
      <c r="J526" t="s">
        <v>1442</v>
      </c>
    </row>
    <row r="527" spans="1:10" x14ac:dyDescent="0.35">
      <c r="A527" t="s">
        <v>1443</v>
      </c>
      <c r="B527" t="str">
        <f>VLOOKUP($A527,Raw_Data!$K:$AD,MATCH(Vlookup_Match!B$1,Raw_Data!$K$1:$AD$1,0),0)</f>
        <v>P4</v>
      </c>
      <c r="C527" t="str">
        <f>VLOOKUP($A527,Raw_Data!$K:$AD,MATCH(Vlookup_Match!C$1,Raw_Data!$K$1:$AD$1,0),0)</f>
        <v>P4W1</v>
      </c>
      <c r="D527" t="str">
        <f>VLOOKUP($A527,Raw_Data!$K:$AD,MATCH(Vlookup_Match!D$1,Raw_Data!$K$1:$AD$1,0),0)</f>
        <v>Q2</v>
      </c>
      <c r="E527" t="str">
        <f>VLOOKUP($A527,Raw_Data!$K:$AD,MATCH(Vlookup_Match!E$1,Raw_Data!$K$1:$AD$1,0),0)</f>
        <v>WATCH</v>
      </c>
      <c r="F527" t="str">
        <f>VLOOKUP($A527,Raw_Data!$K:$AD,MATCH(Vlookup_Match!F$1,Raw_Data!$K$1:$AD$1,0),0)</f>
        <v>AX2172I</v>
      </c>
      <c r="G527" t="str">
        <f>VLOOKUP($A527,Raw_Data!$K:$AD,MATCH(Vlookup_Match!G$1,Raw_Data!$K$1:$AD$1,0),0)</f>
        <v>AX2172</v>
      </c>
      <c r="J527" t="s">
        <v>1443</v>
      </c>
    </row>
    <row r="528" spans="1:10" x14ac:dyDescent="0.35">
      <c r="A528" t="s">
        <v>1444</v>
      </c>
      <c r="B528" t="str">
        <f>VLOOKUP($A528,Raw_Data!$K:$AD,MATCH(Vlookup_Match!B$1,Raw_Data!$K$1:$AD$1,0),0)</f>
        <v>P4</v>
      </c>
      <c r="C528" t="str">
        <f>VLOOKUP($A528,Raw_Data!$K:$AD,MATCH(Vlookup_Match!C$1,Raw_Data!$K$1:$AD$1,0),0)</f>
        <v>P4W1</v>
      </c>
      <c r="D528" t="str">
        <f>VLOOKUP($A528,Raw_Data!$K:$AD,MATCH(Vlookup_Match!D$1,Raw_Data!$K$1:$AD$1,0),0)</f>
        <v>Q2</v>
      </c>
      <c r="E528" t="str">
        <f>VLOOKUP($A528,Raw_Data!$K:$AD,MATCH(Vlookup_Match!E$1,Raw_Data!$K$1:$AD$1,0),0)</f>
        <v>WATCH</v>
      </c>
      <c r="F528" t="str">
        <f>VLOOKUP($A528,Raw_Data!$K:$AD,MATCH(Vlookup_Match!F$1,Raw_Data!$K$1:$AD$1,0),0)</f>
        <v>AX5802I</v>
      </c>
      <c r="G528" t="str">
        <f>VLOOKUP($A528,Raw_Data!$K:$AD,MATCH(Vlookup_Match!G$1,Raw_Data!$K$1:$AD$1,0),0)</f>
        <v>AX5802</v>
      </c>
      <c r="J528" t="s">
        <v>1444</v>
      </c>
    </row>
    <row r="529" spans="1:10" x14ac:dyDescent="0.35">
      <c r="A529" t="s">
        <v>1447</v>
      </c>
      <c r="B529" t="str">
        <f>VLOOKUP($A529,Raw_Data!$K:$AD,MATCH(Vlookup_Match!B$1,Raw_Data!$K$1:$AD$1,0),0)</f>
        <v>P4</v>
      </c>
      <c r="C529" t="str">
        <f>VLOOKUP($A529,Raw_Data!$K:$AD,MATCH(Vlookup_Match!C$1,Raw_Data!$K$1:$AD$1,0),0)</f>
        <v>P4W1</v>
      </c>
      <c r="D529" t="str">
        <f>VLOOKUP($A529,Raw_Data!$K:$AD,MATCH(Vlookup_Match!D$1,Raw_Data!$K$1:$AD$1,0),0)</f>
        <v>Q2</v>
      </c>
      <c r="E529" t="str">
        <f>VLOOKUP($A529,Raw_Data!$K:$AD,MATCH(Vlookup_Match!E$1,Raw_Data!$K$1:$AD$1,0),0)</f>
        <v>WATCH</v>
      </c>
      <c r="F529" t="str">
        <f>VLOOKUP($A529,Raw_Data!$K:$AD,MATCH(Vlookup_Match!F$1,Raw_Data!$K$1:$AD$1,0),0)</f>
        <v>SKW6788I</v>
      </c>
      <c r="G529" t="str">
        <f>VLOOKUP($A529,Raw_Data!$K:$AD,MATCH(Vlookup_Match!G$1,Raw_Data!$K$1:$AD$1,0),0)</f>
        <v>SKW6788</v>
      </c>
      <c r="J529" t="s">
        <v>1447</v>
      </c>
    </row>
    <row r="530" spans="1:10" x14ac:dyDescent="0.35">
      <c r="A530" t="s">
        <v>1450</v>
      </c>
      <c r="B530" t="str">
        <f>VLOOKUP($A530,Raw_Data!$K:$AD,MATCH(Vlookup_Match!B$1,Raw_Data!$K$1:$AD$1,0),0)</f>
        <v>P4</v>
      </c>
      <c r="C530" t="str">
        <f>VLOOKUP($A530,Raw_Data!$K:$AD,MATCH(Vlookup_Match!C$1,Raw_Data!$K$1:$AD$1,0),0)</f>
        <v>P4W1</v>
      </c>
      <c r="D530" t="str">
        <f>VLOOKUP($A530,Raw_Data!$K:$AD,MATCH(Vlookup_Match!D$1,Raw_Data!$K$1:$AD$1,0),0)</f>
        <v>Q2</v>
      </c>
      <c r="E530" t="str">
        <f>VLOOKUP($A530,Raw_Data!$K:$AD,MATCH(Vlookup_Match!E$1,Raw_Data!$K$1:$AD$1,0),0)</f>
        <v>WATCH</v>
      </c>
      <c r="F530" t="str">
        <f>VLOOKUP($A530,Raw_Data!$K:$AD,MATCH(Vlookup_Match!F$1,Raw_Data!$K$1:$AD$1,0),0)</f>
        <v>SKW6859I</v>
      </c>
      <c r="G530" t="str">
        <f>VLOOKUP($A530,Raw_Data!$K:$AD,MATCH(Vlookup_Match!G$1,Raw_Data!$K$1:$AD$1,0),0)</f>
        <v>SKW6859</v>
      </c>
      <c r="J530" t="s">
        <v>1450</v>
      </c>
    </row>
    <row r="531" spans="1:10" x14ac:dyDescent="0.35">
      <c r="A531" t="s">
        <v>1451</v>
      </c>
      <c r="B531" t="str">
        <f>VLOOKUP($A531,Raw_Data!$K:$AD,MATCH(Vlookup_Match!B$1,Raw_Data!$K$1:$AD$1,0),0)</f>
        <v>P4</v>
      </c>
      <c r="C531" t="str">
        <f>VLOOKUP($A531,Raw_Data!$K:$AD,MATCH(Vlookup_Match!C$1,Raw_Data!$K$1:$AD$1,0),0)</f>
        <v>P4W1</v>
      </c>
      <c r="D531" t="str">
        <f>VLOOKUP($A531,Raw_Data!$K:$AD,MATCH(Vlookup_Match!D$1,Raw_Data!$K$1:$AD$1,0),0)</f>
        <v>Q2</v>
      </c>
      <c r="E531" t="str">
        <f>VLOOKUP($A531,Raw_Data!$K:$AD,MATCH(Vlookup_Match!E$1,Raw_Data!$K$1:$AD$1,0),0)</f>
        <v>WATCH</v>
      </c>
      <c r="F531" t="str">
        <f>VLOOKUP($A531,Raw_Data!$K:$AD,MATCH(Vlookup_Match!F$1,Raw_Data!$K$1:$AD$1,0),0)</f>
        <v>SKW6845I</v>
      </c>
      <c r="G531" t="str">
        <f>VLOOKUP($A531,Raw_Data!$K:$AD,MATCH(Vlookup_Match!G$1,Raw_Data!$K$1:$AD$1,0),0)</f>
        <v>SKW6845</v>
      </c>
      <c r="J531" t="s">
        <v>1451</v>
      </c>
    </row>
    <row r="532" spans="1:10" x14ac:dyDescent="0.35">
      <c r="A532" t="s">
        <v>1452</v>
      </c>
      <c r="B532" t="str">
        <f>VLOOKUP($A532,Raw_Data!$K:$AD,MATCH(Vlookup_Match!B$1,Raw_Data!$K$1:$AD$1,0),0)</f>
        <v>P4</v>
      </c>
      <c r="C532" t="str">
        <f>VLOOKUP($A532,Raw_Data!$K:$AD,MATCH(Vlookup_Match!C$1,Raw_Data!$K$1:$AD$1,0),0)</f>
        <v>P4W2</v>
      </c>
      <c r="D532" t="str">
        <f>VLOOKUP($A532,Raw_Data!$K:$AD,MATCH(Vlookup_Match!D$1,Raw_Data!$K$1:$AD$1,0),0)</f>
        <v>Q2</v>
      </c>
      <c r="E532" t="str">
        <f>VLOOKUP($A532,Raw_Data!$K:$AD,MATCH(Vlookup_Match!E$1,Raw_Data!$K$1:$AD$1,0),0)</f>
        <v>WATCH</v>
      </c>
      <c r="F532" t="str">
        <f>VLOOKUP($A532,Raw_Data!$K:$AD,MATCH(Vlookup_Match!F$1,Raw_Data!$K$1:$AD$1,0),0)</f>
        <v>FS5920I</v>
      </c>
      <c r="G532" t="str">
        <f>VLOOKUP($A532,Raw_Data!$K:$AD,MATCH(Vlookup_Match!G$1,Raw_Data!$K$1:$AD$1,0),0)</f>
        <v>FS5920</v>
      </c>
      <c r="J532" t="s">
        <v>1452</v>
      </c>
    </row>
    <row r="533" spans="1:10" x14ac:dyDescent="0.35">
      <c r="A533" t="s">
        <v>1453</v>
      </c>
      <c r="B533" t="str">
        <f>VLOOKUP($A533,Raw_Data!$K:$AD,MATCH(Vlookup_Match!B$1,Raw_Data!$K$1:$AD$1,0),0)</f>
        <v>P4</v>
      </c>
      <c r="C533" t="str">
        <f>VLOOKUP($A533,Raw_Data!$K:$AD,MATCH(Vlookup_Match!C$1,Raw_Data!$K$1:$AD$1,0),0)</f>
        <v>P4W2</v>
      </c>
      <c r="D533" t="str">
        <f>VLOOKUP($A533,Raw_Data!$K:$AD,MATCH(Vlookup_Match!D$1,Raw_Data!$K$1:$AD$1,0),0)</f>
        <v>Q2</v>
      </c>
      <c r="E533" t="str">
        <f>VLOOKUP($A533,Raw_Data!$K:$AD,MATCH(Vlookup_Match!E$1,Raw_Data!$K$1:$AD$1,0),0)</f>
        <v>WATCH</v>
      </c>
      <c r="F533" t="str">
        <f>VLOOKUP($A533,Raw_Data!$K:$AD,MATCH(Vlookup_Match!F$1,Raw_Data!$K$1:$AD$1,0),0)</f>
        <v>SKW6859I</v>
      </c>
      <c r="G533" t="str">
        <f>VLOOKUP($A533,Raw_Data!$K:$AD,MATCH(Vlookup_Match!G$1,Raw_Data!$K$1:$AD$1,0),0)</f>
        <v>SKW6859</v>
      </c>
      <c r="J533" t="s">
        <v>1453</v>
      </c>
    </row>
    <row r="534" spans="1:10" x14ac:dyDescent="0.35">
      <c r="A534" t="s">
        <v>1454</v>
      </c>
      <c r="B534" t="str">
        <f>VLOOKUP($A534,Raw_Data!$K:$AD,MATCH(Vlookup_Match!B$1,Raw_Data!$K$1:$AD$1,0),0)</f>
        <v>P4</v>
      </c>
      <c r="C534" t="str">
        <f>VLOOKUP($A534,Raw_Data!$K:$AD,MATCH(Vlookup_Match!C$1,Raw_Data!$K$1:$AD$1,0),0)</f>
        <v>P4W2</v>
      </c>
      <c r="D534" t="str">
        <f>VLOOKUP($A534,Raw_Data!$K:$AD,MATCH(Vlookup_Match!D$1,Raw_Data!$K$1:$AD$1,0),0)</f>
        <v>Q2</v>
      </c>
      <c r="E534" t="str">
        <f>VLOOKUP($A534,Raw_Data!$K:$AD,MATCH(Vlookup_Match!E$1,Raw_Data!$K$1:$AD$1,0),0)</f>
        <v>WATCH</v>
      </c>
      <c r="F534" t="str">
        <f>VLOOKUP($A534,Raw_Data!$K:$AD,MATCH(Vlookup_Match!F$1,Raw_Data!$K$1:$AD$1,0),0)</f>
        <v>SKW6859I</v>
      </c>
      <c r="G534" t="str">
        <f>VLOOKUP($A534,Raw_Data!$K:$AD,MATCH(Vlookup_Match!G$1,Raw_Data!$K$1:$AD$1,0),0)</f>
        <v>SKW6859</v>
      </c>
      <c r="J534" t="s">
        <v>1454</v>
      </c>
    </row>
    <row r="535" spans="1:10" x14ac:dyDescent="0.35">
      <c r="A535" t="s">
        <v>1455</v>
      </c>
      <c r="B535" t="str">
        <f>VLOOKUP($A535,Raw_Data!$K:$AD,MATCH(Vlookup_Match!B$1,Raw_Data!$K$1:$AD$1,0),0)</f>
        <v>P4</v>
      </c>
      <c r="C535" t="str">
        <f>VLOOKUP($A535,Raw_Data!$K:$AD,MATCH(Vlookup_Match!C$1,Raw_Data!$K$1:$AD$1,0),0)</f>
        <v>P4W2</v>
      </c>
      <c r="D535" t="str">
        <f>VLOOKUP($A535,Raw_Data!$K:$AD,MATCH(Vlookup_Match!D$1,Raw_Data!$K$1:$AD$1,0),0)</f>
        <v>Q2</v>
      </c>
      <c r="E535" t="str">
        <f>VLOOKUP($A535,Raw_Data!$K:$AD,MATCH(Vlookup_Match!E$1,Raw_Data!$K$1:$AD$1,0),0)</f>
        <v>WATCH</v>
      </c>
      <c r="F535" t="str">
        <f>VLOOKUP($A535,Raw_Data!$K:$AD,MATCH(Vlookup_Match!F$1,Raw_Data!$K$1:$AD$1,0),0)</f>
        <v>SKW6845I</v>
      </c>
      <c r="G535" t="str">
        <f>VLOOKUP($A535,Raw_Data!$K:$AD,MATCH(Vlookup_Match!G$1,Raw_Data!$K$1:$AD$1,0),0)</f>
        <v>SKW6845</v>
      </c>
      <c r="J535" t="s">
        <v>1455</v>
      </c>
    </row>
    <row r="536" spans="1:10" x14ac:dyDescent="0.35">
      <c r="A536" t="s">
        <v>1456</v>
      </c>
      <c r="B536" t="str">
        <f>VLOOKUP($A536,Raw_Data!$K:$AD,MATCH(Vlookup_Match!B$1,Raw_Data!$K$1:$AD$1,0),0)</f>
        <v>P4</v>
      </c>
      <c r="C536" t="str">
        <f>VLOOKUP($A536,Raw_Data!$K:$AD,MATCH(Vlookup_Match!C$1,Raw_Data!$K$1:$AD$1,0),0)</f>
        <v>P4W2</v>
      </c>
      <c r="D536" t="str">
        <f>VLOOKUP($A536,Raw_Data!$K:$AD,MATCH(Vlookup_Match!D$1,Raw_Data!$K$1:$AD$1,0),0)</f>
        <v>Q2</v>
      </c>
      <c r="E536" t="str">
        <f>VLOOKUP($A536,Raw_Data!$K:$AD,MATCH(Vlookup_Match!E$1,Raw_Data!$K$1:$AD$1,0),0)</f>
        <v>WATCH</v>
      </c>
      <c r="F536" t="str">
        <f>VLOOKUP($A536,Raw_Data!$K:$AD,MATCH(Vlookup_Match!F$1,Raw_Data!$K$1:$AD$1,0),0)</f>
        <v>SKW3053</v>
      </c>
      <c r="G536" t="str">
        <f>VLOOKUP($A536,Raw_Data!$K:$AD,MATCH(Vlookup_Match!G$1,Raw_Data!$K$1:$AD$1,0),0)</f>
        <v>SKW3053</v>
      </c>
      <c r="J536" t="s">
        <v>1456</v>
      </c>
    </row>
    <row r="537" spans="1:10" x14ac:dyDescent="0.35">
      <c r="A537" t="s">
        <v>1458</v>
      </c>
      <c r="B537" t="str">
        <f>VLOOKUP($A537,Raw_Data!$K:$AD,MATCH(Vlookup_Match!B$1,Raw_Data!$K$1:$AD$1,0),0)</f>
        <v>P4</v>
      </c>
      <c r="C537" t="str">
        <f>VLOOKUP($A537,Raw_Data!$K:$AD,MATCH(Vlookup_Match!C$1,Raw_Data!$K$1:$AD$1,0),0)</f>
        <v>P4W2</v>
      </c>
      <c r="D537" t="str">
        <f>VLOOKUP($A537,Raw_Data!$K:$AD,MATCH(Vlookup_Match!D$1,Raw_Data!$K$1:$AD$1,0),0)</f>
        <v>Q2</v>
      </c>
      <c r="E537" t="str">
        <f>VLOOKUP($A537,Raw_Data!$K:$AD,MATCH(Vlookup_Match!E$1,Raw_Data!$K$1:$AD$1,0),0)</f>
        <v>WATCH</v>
      </c>
      <c r="F537" t="str">
        <f>VLOOKUP($A537,Raw_Data!$K:$AD,MATCH(Vlookup_Match!F$1,Raw_Data!$K$1:$AD$1,0),0)</f>
        <v>FS5901I</v>
      </c>
      <c r="G537" t="str">
        <f>VLOOKUP($A537,Raw_Data!$K:$AD,MATCH(Vlookup_Match!G$1,Raw_Data!$K$1:$AD$1,0),0)</f>
        <v>FS5901</v>
      </c>
      <c r="J537" t="s">
        <v>1458</v>
      </c>
    </row>
    <row r="538" spans="1:10" x14ac:dyDescent="0.35">
      <c r="A538" t="s">
        <v>1459</v>
      </c>
      <c r="B538" t="str">
        <f>VLOOKUP($A538,Raw_Data!$K:$AD,MATCH(Vlookup_Match!B$1,Raw_Data!$K$1:$AD$1,0),0)</f>
        <v>P4</v>
      </c>
      <c r="C538" t="str">
        <f>VLOOKUP($A538,Raw_Data!$K:$AD,MATCH(Vlookup_Match!C$1,Raw_Data!$K$1:$AD$1,0),0)</f>
        <v>P4W2</v>
      </c>
      <c r="D538" t="str">
        <f>VLOOKUP($A538,Raw_Data!$K:$AD,MATCH(Vlookup_Match!D$1,Raw_Data!$K$1:$AD$1,0),0)</f>
        <v>Q2</v>
      </c>
      <c r="E538" t="str">
        <f>VLOOKUP($A538,Raw_Data!$K:$AD,MATCH(Vlookup_Match!E$1,Raw_Data!$K$1:$AD$1,0),0)</f>
        <v>WATCH</v>
      </c>
      <c r="F538" t="str">
        <f>VLOOKUP($A538,Raw_Data!$K:$AD,MATCH(Vlookup_Match!F$1,Raw_Data!$K$1:$AD$1,0),0)</f>
        <v>ES4318IT</v>
      </c>
      <c r="G538" t="str">
        <f>VLOOKUP($A538,Raw_Data!$K:$AD,MATCH(Vlookup_Match!G$1,Raw_Data!$K$1:$AD$1,0),0)</f>
        <v>ES4318</v>
      </c>
      <c r="J538" t="s">
        <v>1459</v>
      </c>
    </row>
    <row r="539" spans="1:10" x14ac:dyDescent="0.35">
      <c r="A539" t="s">
        <v>1460</v>
      </c>
      <c r="B539" t="str">
        <f>VLOOKUP($A539,Raw_Data!$K:$AD,MATCH(Vlookup_Match!B$1,Raw_Data!$K$1:$AD$1,0),0)</f>
        <v>P4</v>
      </c>
      <c r="C539" t="str">
        <f>VLOOKUP($A539,Raw_Data!$K:$AD,MATCH(Vlookup_Match!C$1,Raw_Data!$K$1:$AD$1,0),0)</f>
        <v>P4W2</v>
      </c>
      <c r="D539" t="str">
        <f>VLOOKUP($A539,Raw_Data!$K:$AD,MATCH(Vlookup_Match!D$1,Raw_Data!$K$1:$AD$1,0),0)</f>
        <v>Q2</v>
      </c>
      <c r="E539" t="str">
        <f>VLOOKUP($A539,Raw_Data!$K:$AD,MATCH(Vlookup_Match!E$1,Raw_Data!$K$1:$AD$1,0),0)</f>
        <v>WATCH</v>
      </c>
      <c r="F539" t="str">
        <f>VLOOKUP($A539,Raw_Data!$K:$AD,MATCH(Vlookup_Match!F$1,Raw_Data!$K$1:$AD$1,0),0)</f>
        <v>AX5802I</v>
      </c>
      <c r="G539" t="str">
        <f>VLOOKUP($A539,Raw_Data!$K:$AD,MATCH(Vlookup_Match!G$1,Raw_Data!$K$1:$AD$1,0),0)</f>
        <v>AX5802</v>
      </c>
      <c r="J539" t="s">
        <v>1460</v>
      </c>
    </row>
    <row r="540" spans="1:10" x14ac:dyDescent="0.35">
      <c r="A540" t="s">
        <v>1461</v>
      </c>
      <c r="B540" t="str">
        <f>VLOOKUP($A540,Raw_Data!$K:$AD,MATCH(Vlookup_Match!B$1,Raw_Data!$K$1:$AD$1,0),0)</f>
        <v>P4</v>
      </c>
      <c r="C540" t="str">
        <f>VLOOKUP($A540,Raw_Data!$K:$AD,MATCH(Vlookup_Match!C$1,Raw_Data!$K$1:$AD$1,0),0)</f>
        <v>P4W2</v>
      </c>
      <c r="D540" t="str">
        <f>VLOOKUP($A540,Raw_Data!$K:$AD,MATCH(Vlookup_Match!D$1,Raw_Data!$K$1:$AD$1,0),0)</f>
        <v>Q2</v>
      </c>
      <c r="E540" t="str">
        <f>VLOOKUP($A540,Raw_Data!$K:$AD,MATCH(Vlookup_Match!E$1,Raw_Data!$K$1:$AD$1,0),0)</f>
        <v>WATCH</v>
      </c>
      <c r="F540" t="str">
        <f>VLOOKUP($A540,Raw_Data!$K:$AD,MATCH(Vlookup_Match!F$1,Raw_Data!$K$1:$AD$1,0),0)</f>
        <v>ES5158I</v>
      </c>
      <c r="G540" t="str">
        <f>VLOOKUP($A540,Raw_Data!$K:$AD,MATCH(Vlookup_Match!G$1,Raw_Data!$K$1:$AD$1,0),0)</f>
        <v>ES5158</v>
      </c>
      <c r="J540" t="s">
        <v>1461</v>
      </c>
    </row>
    <row r="541" spans="1:10" x14ac:dyDescent="0.35">
      <c r="A541" t="s">
        <v>1464</v>
      </c>
      <c r="B541" t="str">
        <f>VLOOKUP($A541,Raw_Data!$K:$AD,MATCH(Vlookup_Match!B$1,Raw_Data!$K$1:$AD$1,0),0)</f>
        <v>P4</v>
      </c>
      <c r="C541" t="str">
        <f>VLOOKUP($A541,Raw_Data!$K:$AD,MATCH(Vlookup_Match!C$1,Raw_Data!$K$1:$AD$1,0),0)</f>
        <v>P4W2</v>
      </c>
      <c r="D541" t="str">
        <f>VLOOKUP($A541,Raw_Data!$K:$AD,MATCH(Vlookup_Match!D$1,Raw_Data!$K$1:$AD$1,0),0)</f>
        <v>Q2</v>
      </c>
      <c r="E541" t="str">
        <f>VLOOKUP($A541,Raw_Data!$K:$AD,MATCH(Vlookup_Match!E$1,Raw_Data!$K$1:$AD$1,0),0)</f>
        <v>WATCH</v>
      </c>
      <c r="F541" t="str">
        <f>VLOOKUP($A541,Raw_Data!$K:$AD,MATCH(Vlookup_Match!F$1,Raw_Data!$K$1:$AD$1,0),0)</f>
        <v>BQ3392I</v>
      </c>
      <c r="G541" t="str">
        <f>VLOOKUP($A541,Raw_Data!$K:$AD,MATCH(Vlookup_Match!G$1,Raw_Data!$K$1:$AD$1,0),0)</f>
        <v>BQ3392</v>
      </c>
      <c r="J541" t="s">
        <v>1464</v>
      </c>
    </row>
    <row r="542" spans="1:10" x14ac:dyDescent="0.35">
      <c r="A542" t="s">
        <v>1465</v>
      </c>
      <c r="B542" t="str">
        <f>VLOOKUP($A542,Raw_Data!$K:$AD,MATCH(Vlookup_Match!B$1,Raw_Data!$K$1:$AD$1,0),0)</f>
        <v>P4</v>
      </c>
      <c r="C542" t="str">
        <f>VLOOKUP($A542,Raw_Data!$K:$AD,MATCH(Vlookup_Match!C$1,Raw_Data!$K$1:$AD$1,0),0)</f>
        <v>P4W2</v>
      </c>
      <c r="D542" t="str">
        <f>VLOOKUP($A542,Raw_Data!$K:$AD,MATCH(Vlookup_Match!D$1,Raw_Data!$K$1:$AD$1,0),0)</f>
        <v>Q2</v>
      </c>
      <c r="E542" t="str">
        <f>VLOOKUP($A542,Raw_Data!$K:$AD,MATCH(Vlookup_Match!E$1,Raw_Data!$K$1:$AD$1,0),0)</f>
        <v>WATCH</v>
      </c>
      <c r="F542" t="str">
        <f>VLOOKUP($A542,Raw_Data!$K:$AD,MATCH(Vlookup_Match!F$1,Raw_Data!$K$1:$AD$1,0),0)</f>
        <v>AX2702I</v>
      </c>
      <c r="G542" t="str">
        <f>VLOOKUP($A542,Raw_Data!$K:$AD,MATCH(Vlookup_Match!G$1,Raw_Data!$K$1:$AD$1,0),0)</f>
        <v>AX2702</v>
      </c>
      <c r="J542" t="s">
        <v>1465</v>
      </c>
    </row>
    <row r="543" spans="1:10" x14ac:dyDescent="0.35">
      <c r="A543" t="s">
        <v>1466</v>
      </c>
      <c r="B543" t="str">
        <f>VLOOKUP($A543,Raw_Data!$K:$AD,MATCH(Vlookup_Match!B$1,Raw_Data!$K$1:$AD$1,0),0)</f>
        <v>P4</v>
      </c>
      <c r="C543" t="str">
        <f>VLOOKUP($A543,Raw_Data!$K:$AD,MATCH(Vlookup_Match!C$1,Raw_Data!$K$1:$AD$1,0),0)</f>
        <v>P4W2</v>
      </c>
      <c r="D543" t="str">
        <f>VLOOKUP($A543,Raw_Data!$K:$AD,MATCH(Vlookup_Match!D$1,Raw_Data!$K$1:$AD$1,0),0)</f>
        <v>Q2</v>
      </c>
      <c r="E543" t="str">
        <f>VLOOKUP($A543,Raw_Data!$K:$AD,MATCH(Vlookup_Match!E$1,Raw_Data!$K$1:$AD$1,0),0)</f>
        <v>WATCH</v>
      </c>
      <c r="F543" t="str">
        <f>VLOOKUP($A543,Raw_Data!$K:$AD,MATCH(Vlookup_Match!F$1,Raw_Data!$K$1:$AD$1,0),0)</f>
        <v>SKW6859I</v>
      </c>
      <c r="G543" t="str">
        <f>VLOOKUP($A543,Raw_Data!$K:$AD,MATCH(Vlookup_Match!G$1,Raw_Data!$K$1:$AD$1,0),0)</f>
        <v>SKW6859</v>
      </c>
      <c r="J543" t="s">
        <v>1466</v>
      </c>
    </row>
    <row r="544" spans="1:10" x14ac:dyDescent="0.35">
      <c r="A544" t="s">
        <v>1467</v>
      </c>
      <c r="B544" t="str">
        <f>VLOOKUP($A544,Raw_Data!$K:$AD,MATCH(Vlookup_Match!B$1,Raw_Data!$K$1:$AD$1,0),0)</f>
        <v>P4</v>
      </c>
      <c r="C544" t="str">
        <f>VLOOKUP($A544,Raw_Data!$K:$AD,MATCH(Vlookup_Match!C$1,Raw_Data!$K$1:$AD$1,0),0)</f>
        <v>P4W2</v>
      </c>
      <c r="D544" t="str">
        <f>VLOOKUP($A544,Raw_Data!$K:$AD,MATCH(Vlookup_Match!D$1,Raw_Data!$K$1:$AD$1,0),0)</f>
        <v>Q2</v>
      </c>
      <c r="E544" t="str">
        <f>VLOOKUP($A544,Raw_Data!$K:$AD,MATCH(Vlookup_Match!E$1,Raw_Data!$K$1:$AD$1,0),0)</f>
        <v>WATCH</v>
      </c>
      <c r="F544" t="str">
        <f>VLOOKUP($A544,Raw_Data!$K:$AD,MATCH(Vlookup_Match!F$1,Raw_Data!$K$1:$AD$1,0),0)</f>
        <v>BQ3568I</v>
      </c>
      <c r="G544" t="str">
        <f>VLOOKUP($A544,Raw_Data!$K:$AD,MATCH(Vlookup_Match!G$1,Raw_Data!$K$1:$AD$1,0),0)</f>
        <v>BQ3568</v>
      </c>
      <c r="J544" t="s">
        <v>1467</v>
      </c>
    </row>
    <row r="545" spans="1:10" x14ac:dyDescent="0.35">
      <c r="A545" t="s">
        <v>1468</v>
      </c>
      <c r="B545" t="str">
        <f>VLOOKUP($A545,Raw_Data!$K:$AD,MATCH(Vlookup_Match!B$1,Raw_Data!$K$1:$AD$1,0),0)</f>
        <v>P4</v>
      </c>
      <c r="C545" t="str">
        <f>VLOOKUP($A545,Raw_Data!$K:$AD,MATCH(Vlookup_Match!C$1,Raw_Data!$K$1:$AD$1,0),0)</f>
        <v>P4W2</v>
      </c>
      <c r="D545" t="str">
        <f>VLOOKUP($A545,Raw_Data!$K:$AD,MATCH(Vlookup_Match!D$1,Raw_Data!$K$1:$AD$1,0),0)</f>
        <v>Q2</v>
      </c>
      <c r="E545" t="str">
        <f>VLOOKUP($A545,Raw_Data!$K:$AD,MATCH(Vlookup_Match!E$1,Raw_Data!$K$1:$AD$1,0),0)</f>
        <v>WATCH</v>
      </c>
      <c r="F545" t="str">
        <f>VLOOKUP($A545,Raw_Data!$K:$AD,MATCH(Vlookup_Match!F$1,Raw_Data!$K$1:$AD$1,0),0)</f>
        <v>ES4649I</v>
      </c>
      <c r="G545" t="str">
        <f>VLOOKUP($A545,Raw_Data!$K:$AD,MATCH(Vlookup_Match!G$1,Raw_Data!$K$1:$AD$1,0),0)</f>
        <v>ES4649</v>
      </c>
      <c r="J545" t="s">
        <v>1468</v>
      </c>
    </row>
    <row r="546" spans="1:10" x14ac:dyDescent="0.35">
      <c r="A546" t="s">
        <v>1470</v>
      </c>
      <c r="B546" t="str">
        <f>VLOOKUP($A546,Raw_Data!$K:$AD,MATCH(Vlookup_Match!B$1,Raw_Data!$K$1:$AD$1,0),0)</f>
        <v>P4</v>
      </c>
      <c r="C546" t="str">
        <f>VLOOKUP($A546,Raw_Data!$K:$AD,MATCH(Vlookup_Match!C$1,Raw_Data!$K$1:$AD$1,0),0)</f>
        <v>P4W2</v>
      </c>
      <c r="D546" t="str">
        <f>VLOOKUP($A546,Raw_Data!$K:$AD,MATCH(Vlookup_Match!D$1,Raw_Data!$K$1:$AD$1,0),0)</f>
        <v>Q2</v>
      </c>
      <c r="E546" t="str">
        <f>VLOOKUP($A546,Raw_Data!$K:$AD,MATCH(Vlookup_Match!E$1,Raw_Data!$K$1:$AD$1,0),0)</f>
        <v>WATCH</v>
      </c>
      <c r="F546" t="str">
        <f>VLOOKUP($A546,Raw_Data!$K:$AD,MATCH(Vlookup_Match!F$1,Raw_Data!$K$1:$AD$1,0),0)</f>
        <v>AX2133IT</v>
      </c>
      <c r="G546" t="str">
        <f>VLOOKUP($A546,Raw_Data!$K:$AD,MATCH(Vlookup_Match!G$1,Raw_Data!$K$1:$AD$1,0),0)</f>
        <v>AX2133</v>
      </c>
      <c r="J546" t="s">
        <v>1470</v>
      </c>
    </row>
    <row r="547" spans="1:10" x14ac:dyDescent="0.35">
      <c r="A547" t="s">
        <v>1473</v>
      </c>
      <c r="B547" t="str">
        <f>VLOOKUP($A547,Raw_Data!$K:$AD,MATCH(Vlookup_Match!B$1,Raw_Data!$K$1:$AD$1,0),0)</f>
        <v>P4</v>
      </c>
      <c r="C547" t="str">
        <f>VLOOKUP($A547,Raw_Data!$K:$AD,MATCH(Vlookup_Match!C$1,Raw_Data!$K$1:$AD$1,0),0)</f>
        <v>P4W2</v>
      </c>
      <c r="D547" t="str">
        <f>VLOOKUP($A547,Raw_Data!$K:$AD,MATCH(Vlookup_Match!D$1,Raw_Data!$K$1:$AD$1,0),0)</f>
        <v>Q2</v>
      </c>
      <c r="E547" t="str">
        <f>VLOOKUP($A547,Raw_Data!$K:$AD,MATCH(Vlookup_Match!E$1,Raw_Data!$K$1:$AD$1,0),0)</f>
        <v>WATCH</v>
      </c>
      <c r="F547" t="str">
        <f>VLOOKUP($A547,Raw_Data!$K:$AD,MATCH(Vlookup_Match!F$1,Raw_Data!$K$1:$AD$1,0),0)</f>
        <v>FS5901I</v>
      </c>
      <c r="G547" t="str">
        <f>VLOOKUP($A547,Raw_Data!$K:$AD,MATCH(Vlookup_Match!G$1,Raw_Data!$K$1:$AD$1,0),0)</f>
        <v>FS5901</v>
      </c>
      <c r="J547" t="s">
        <v>1473</v>
      </c>
    </row>
    <row r="548" spans="1:10" x14ac:dyDescent="0.35">
      <c r="A548" t="s">
        <v>1474</v>
      </c>
      <c r="B548" t="str">
        <f>VLOOKUP($A548,Raw_Data!$K:$AD,MATCH(Vlookup_Match!B$1,Raw_Data!$K$1:$AD$1,0),0)</f>
        <v>P4</v>
      </c>
      <c r="C548" t="str">
        <f>VLOOKUP($A548,Raw_Data!$K:$AD,MATCH(Vlookup_Match!C$1,Raw_Data!$K$1:$AD$1,0),0)</f>
        <v>P4W2</v>
      </c>
      <c r="D548" t="str">
        <f>VLOOKUP($A548,Raw_Data!$K:$AD,MATCH(Vlookup_Match!D$1,Raw_Data!$K$1:$AD$1,0),0)</f>
        <v>Q2</v>
      </c>
      <c r="E548" t="str">
        <f>VLOOKUP($A548,Raw_Data!$K:$AD,MATCH(Vlookup_Match!E$1,Raw_Data!$K$1:$AD$1,0),0)</f>
        <v>WATCH</v>
      </c>
      <c r="F548" t="str">
        <f>VLOOKUP($A548,Raw_Data!$K:$AD,MATCH(Vlookup_Match!F$1,Raw_Data!$K$1:$AD$1,0),0)</f>
        <v>FS5459I</v>
      </c>
      <c r="G548" t="str">
        <f>VLOOKUP($A548,Raw_Data!$K:$AD,MATCH(Vlookup_Match!G$1,Raw_Data!$K$1:$AD$1,0),0)</f>
        <v>FS5459</v>
      </c>
      <c r="J548" t="s">
        <v>1474</v>
      </c>
    </row>
    <row r="549" spans="1:10" x14ac:dyDescent="0.35">
      <c r="A549" t="s">
        <v>1475</v>
      </c>
      <c r="B549" t="str">
        <f>VLOOKUP($A549,Raw_Data!$K:$AD,MATCH(Vlookup_Match!B$1,Raw_Data!$K$1:$AD$1,0),0)</f>
        <v>P4</v>
      </c>
      <c r="C549" t="str">
        <f>VLOOKUP($A549,Raw_Data!$K:$AD,MATCH(Vlookup_Match!C$1,Raw_Data!$K$1:$AD$1,0),0)</f>
        <v>P4W3</v>
      </c>
      <c r="D549" t="str">
        <f>VLOOKUP($A549,Raw_Data!$K:$AD,MATCH(Vlookup_Match!D$1,Raw_Data!$K$1:$AD$1,0),0)</f>
        <v>Q2</v>
      </c>
      <c r="E549" t="str">
        <f>VLOOKUP($A549,Raw_Data!$K:$AD,MATCH(Vlookup_Match!E$1,Raw_Data!$K$1:$AD$1,0),0)</f>
        <v>WATCH</v>
      </c>
      <c r="F549" t="str">
        <f>VLOOKUP($A549,Raw_Data!$K:$AD,MATCH(Vlookup_Match!F$1,Raw_Data!$K$1:$AD$1,0),0)</f>
        <v>BQ3392I</v>
      </c>
      <c r="G549" t="str">
        <f>VLOOKUP($A549,Raw_Data!$K:$AD,MATCH(Vlookup_Match!G$1,Raw_Data!$K$1:$AD$1,0),0)</f>
        <v>BQ3392</v>
      </c>
      <c r="J549" t="s">
        <v>1475</v>
      </c>
    </row>
    <row r="550" spans="1:10" x14ac:dyDescent="0.35">
      <c r="A550" t="s">
        <v>1476</v>
      </c>
      <c r="B550" t="str">
        <f>VLOOKUP($A550,Raw_Data!$K:$AD,MATCH(Vlookup_Match!B$1,Raw_Data!$K$1:$AD$1,0),0)</f>
        <v>P4</v>
      </c>
      <c r="C550" t="str">
        <f>VLOOKUP($A550,Raw_Data!$K:$AD,MATCH(Vlookup_Match!C$1,Raw_Data!$K$1:$AD$1,0),0)</f>
        <v>P4W3</v>
      </c>
      <c r="D550" t="str">
        <f>VLOOKUP($A550,Raw_Data!$K:$AD,MATCH(Vlookup_Match!D$1,Raw_Data!$K$1:$AD$1,0),0)</f>
        <v>Q2</v>
      </c>
      <c r="E550" t="str">
        <f>VLOOKUP($A550,Raw_Data!$K:$AD,MATCH(Vlookup_Match!E$1,Raw_Data!$K$1:$AD$1,0),0)</f>
        <v>WATCH</v>
      </c>
      <c r="F550" t="str">
        <f>VLOOKUP($A550,Raw_Data!$K:$AD,MATCH(Vlookup_Match!F$1,Raw_Data!$K$1:$AD$1,0),0)</f>
        <v>BQ3392I</v>
      </c>
      <c r="G550" t="str">
        <f>VLOOKUP($A550,Raw_Data!$K:$AD,MATCH(Vlookup_Match!G$1,Raw_Data!$K$1:$AD$1,0),0)</f>
        <v>BQ3392</v>
      </c>
      <c r="J550" t="s">
        <v>1476</v>
      </c>
    </row>
    <row r="551" spans="1:10" x14ac:dyDescent="0.35">
      <c r="A551" t="s">
        <v>1477</v>
      </c>
      <c r="B551" t="str">
        <f>VLOOKUP($A551,Raw_Data!$K:$AD,MATCH(Vlookup_Match!B$1,Raw_Data!$K$1:$AD$1,0),0)</f>
        <v>P4</v>
      </c>
      <c r="C551" t="str">
        <f>VLOOKUP($A551,Raw_Data!$K:$AD,MATCH(Vlookup_Match!C$1,Raw_Data!$K$1:$AD$1,0),0)</f>
        <v>P4W3</v>
      </c>
      <c r="D551" t="str">
        <f>VLOOKUP($A551,Raw_Data!$K:$AD,MATCH(Vlookup_Match!D$1,Raw_Data!$K$1:$AD$1,0),0)</f>
        <v>Q2</v>
      </c>
      <c r="E551" t="str">
        <f>VLOOKUP($A551,Raw_Data!$K:$AD,MATCH(Vlookup_Match!E$1,Raw_Data!$K$1:$AD$1,0),0)</f>
        <v>WATCH</v>
      </c>
      <c r="F551" t="str">
        <f>VLOOKUP($A551,Raw_Data!$K:$AD,MATCH(Vlookup_Match!F$1,Raw_Data!$K$1:$AD$1,0),0)</f>
        <v>BQ3392I</v>
      </c>
      <c r="G551" t="str">
        <f>VLOOKUP($A551,Raw_Data!$K:$AD,MATCH(Vlookup_Match!G$1,Raw_Data!$K$1:$AD$1,0),0)</f>
        <v>BQ3392</v>
      </c>
      <c r="J551" t="s">
        <v>1477</v>
      </c>
    </row>
    <row r="552" spans="1:10" x14ac:dyDescent="0.35">
      <c r="A552" t="s">
        <v>1478</v>
      </c>
      <c r="B552" t="str">
        <f>VLOOKUP($A552,Raw_Data!$K:$AD,MATCH(Vlookup_Match!B$1,Raw_Data!$K$1:$AD$1,0),0)</f>
        <v>P4</v>
      </c>
      <c r="C552" t="str">
        <f>VLOOKUP($A552,Raw_Data!$K:$AD,MATCH(Vlookup_Match!C$1,Raw_Data!$K$1:$AD$1,0),0)</f>
        <v>P4W3</v>
      </c>
      <c r="D552" t="str">
        <f>VLOOKUP($A552,Raw_Data!$K:$AD,MATCH(Vlookup_Match!D$1,Raw_Data!$K$1:$AD$1,0),0)</f>
        <v>Q2</v>
      </c>
      <c r="E552" t="str">
        <f>VLOOKUP($A552,Raw_Data!$K:$AD,MATCH(Vlookup_Match!E$1,Raw_Data!$K$1:$AD$1,0),0)</f>
        <v>WATCH</v>
      </c>
      <c r="F552" t="str">
        <f>VLOOKUP($A552,Raw_Data!$K:$AD,MATCH(Vlookup_Match!F$1,Raw_Data!$K$1:$AD$1,0),0)</f>
        <v>AX5584I</v>
      </c>
      <c r="G552" t="str">
        <f>VLOOKUP($A552,Raw_Data!$K:$AD,MATCH(Vlookup_Match!G$1,Raw_Data!$K$1:$AD$1,0),0)</f>
        <v>AX5584</v>
      </c>
      <c r="J552" t="s">
        <v>1478</v>
      </c>
    </row>
    <row r="553" spans="1:10" x14ac:dyDescent="0.35">
      <c r="A553" t="s">
        <v>1479</v>
      </c>
      <c r="B553" t="str">
        <f>VLOOKUP($A553,Raw_Data!$K:$AD,MATCH(Vlookup_Match!B$1,Raw_Data!$K$1:$AD$1,0),0)</f>
        <v>P4</v>
      </c>
      <c r="C553" t="str">
        <f>VLOOKUP($A553,Raw_Data!$K:$AD,MATCH(Vlookup_Match!C$1,Raw_Data!$K$1:$AD$1,0),0)</f>
        <v>P4W3</v>
      </c>
      <c r="D553" t="str">
        <f>VLOOKUP($A553,Raw_Data!$K:$AD,MATCH(Vlookup_Match!D$1,Raw_Data!$K$1:$AD$1,0),0)</f>
        <v>Q2</v>
      </c>
      <c r="E553" t="str">
        <f>VLOOKUP($A553,Raw_Data!$K:$AD,MATCH(Vlookup_Match!E$1,Raw_Data!$K$1:$AD$1,0),0)</f>
        <v>WATCH</v>
      </c>
      <c r="F553" t="str">
        <f>VLOOKUP($A553,Raw_Data!$K:$AD,MATCH(Vlookup_Match!F$1,Raw_Data!$K$1:$AD$1,0),0)</f>
        <v>FS5901I</v>
      </c>
      <c r="G553" t="str">
        <f>VLOOKUP($A553,Raw_Data!$K:$AD,MATCH(Vlookup_Match!G$1,Raw_Data!$K$1:$AD$1,0),0)</f>
        <v>FS5901</v>
      </c>
      <c r="J553" t="s">
        <v>1479</v>
      </c>
    </row>
    <row r="554" spans="1:10" x14ac:dyDescent="0.35">
      <c r="A554" t="s">
        <v>1480</v>
      </c>
      <c r="B554" t="str">
        <f>VLOOKUP($A554,Raw_Data!$K:$AD,MATCH(Vlookup_Match!B$1,Raw_Data!$K$1:$AD$1,0),0)</f>
        <v>P4</v>
      </c>
      <c r="C554" t="str">
        <f>VLOOKUP($A554,Raw_Data!$K:$AD,MATCH(Vlookup_Match!C$1,Raw_Data!$K$1:$AD$1,0),0)</f>
        <v>P4W3</v>
      </c>
      <c r="D554" t="str">
        <f>VLOOKUP($A554,Raw_Data!$K:$AD,MATCH(Vlookup_Match!D$1,Raw_Data!$K$1:$AD$1,0),0)</f>
        <v>Q2</v>
      </c>
      <c r="E554" t="str">
        <f>VLOOKUP($A554,Raw_Data!$K:$AD,MATCH(Vlookup_Match!E$1,Raw_Data!$K$1:$AD$1,0),0)</f>
        <v>WATCH</v>
      </c>
      <c r="F554" t="str">
        <f>VLOOKUP($A554,Raw_Data!$K:$AD,MATCH(Vlookup_Match!F$1,Raw_Data!$K$1:$AD$1,0),0)</f>
        <v>AX5324IT</v>
      </c>
      <c r="G554" t="str">
        <f>VLOOKUP($A554,Raw_Data!$K:$AD,MATCH(Vlookup_Match!G$1,Raw_Data!$K$1:$AD$1,0),0)</f>
        <v>AX5324</v>
      </c>
      <c r="J554" t="s">
        <v>1480</v>
      </c>
    </row>
    <row r="555" spans="1:10" x14ac:dyDescent="0.35">
      <c r="A555" t="s">
        <v>1481</v>
      </c>
      <c r="B555" t="str">
        <f>VLOOKUP($A555,Raw_Data!$K:$AD,MATCH(Vlookup_Match!B$1,Raw_Data!$K$1:$AD$1,0),0)</f>
        <v>P4</v>
      </c>
      <c r="C555" t="str">
        <f>VLOOKUP($A555,Raw_Data!$K:$AD,MATCH(Vlookup_Match!C$1,Raw_Data!$K$1:$AD$1,0),0)</f>
        <v>P4W3</v>
      </c>
      <c r="D555" t="str">
        <f>VLOOKUP($A555,Raw_Data!$K:$AD,MATCH(Vlookup_Match!D$1,Raw_Data!$K$1:$AD$1,0),0)</f>
        <v>Q2</v>
      </c>
      <c r="E555" t="str">
        <f>VLOOKUP($A555,Raw_Data!$K:$AD,MATCH(Vlookup_Match!E$1,Raw_Data!$K$1:$AD$1,0),0)</f>
        <v>WATCH</v>
      </c>
      <c r="F555" t="str">
        <f>VLOOKUP($A555,Raw_Data!$K:$AD,MATCH(Vlookup_Match!F$1,Raw_Data!$K$1:$AD$1,0),0)</f>
        <v>ES4318I</v>
      </c>
      <c r="G555" t="str">
        <f>VLOOKUP($A555,Raw_Data!$K:$AD,MATCH(Vlookup_Match!G$1,Raw_Data!$K$1:$AD$1,0),0)</f>
        <v>ES4318</v>
      </c>
      <c r="J555" t="s">
        <v>1481</v>
      </c>
    </row>
    <row r="556" spans="1:10" x14ac:dyDescent="0.35">
      <c r="A556" t="s">
        <v>1483</v>
      </c>
      <c r="B556" t="str">
        <f>VLOOKUP($A556,Raw_Data!$K:$AD,MATCH(Vlookup_Match!B$1,Raw_Data!$K$1:$AD$1,0),0)</f>
        <v>P4</v>
      </c>
      <c r="C556" t="str">
        <f>VLOOKUP($A556,Raw_Data!$K:$AD,MATCH(Vlookup_Match!C$1,Raw_Data!$K$1:$AD$1,0),0)</f>
        <v>P4W3</v>
      </c>
      <c r="D556" t="str">
        <f>VLOOKUP($A556,Raw_Data!$K:$AD,MATCH(Vlookup_Match!D$1,Raw_Data!$K$1:$AD$1,0),0)</f>
        <v>Q2</v>
      </c>
      <c r="E556" t="str">
        <f>VLOOKUP($A556,Raw_Data!$K:$AD,MATCH(Vlookup_Match!E$1,Raw_Data!$K$1:$AD$1,0),0)</f>
        <v>WATCH</v>
      </c>
      <c r="F556" t="str">
        <f>VLOOKUP($A556,Raw_Data!$K:$AD,MATCH(Vlookup_Match!F$1,Raw_Data!$K$1:$AD$1,0),0)</f>
        <v>AX2745I</v>
      </c>
      <c r="G556" t="str">
        <f>VLOOKUP($A556,Raw_Data!$K:$AD,MATCH(Vlookup_Match!G$1,Raw_Data!$K$1:$AD$1,0),0)</f>
        <v>AX2745</v>
      </c>
      <c r="J556" t="s">
        <v>1483</v>
      </c>
    </row>
    <row r="557" spans="1:10" x14ac:dyDescent="0.35">
      <c r="A557" t="s">
        <v>1486</v>
      </c>
      <c r="B557" t="str">
        <f>VLOOKUP($A557,Raw_Data!$K:$AD,MATCH(Vlookup_Match!B$1,Raw_Data!$K$1:$AD$1,0),0)</f>
        <v>P4</v>
      </c>
      <c r="C557" t="str">
        <f>VLOOKUP($A557,Raw_Data!$K:$AD,MATCH(Vlookup_Match!C$1,Raw_Data!$K$1:$AD$1,0),0)</f>
        <v>P4W3</v>
      </c>
      <c r="D557" t="str">
        <f>VLOOKUP($A557,Raw_Data!$K:$AD,MATCH(Vlookup_Match!D$1,Raw_Data!$K$1:$AD$1,0),0)</f>
        <v>Q2</v>
      </c>
      <c r="E557" t="str">
        <f>VLOOKUP($A557,Raw_Data!$K:$AD,MATCH(Vlookup_Match!E$1,Raw_Data!$K$1:$AD$1,0),0)</f>
        <v>WATCH</v>
      </c>
      <c r="F557" t="str">
        <f>VLOOKUP($A557,Raw_Data!$K:$AD,MATCH(Vlookup_Match!F$1,Raw_Data!$K$1:$AD$1,0),0)</f>
        <v>ES3433I</v>
      </c>
      <c r="G557" t="str">
        <f>VLOOKUP($A557,Raw_Data!$K:$AD,MATCH(Vlookup_Match!G$1,Raw_Data!$K$1:$AD$1,0),0)</f>
        <v>ES3433</v>
      </c>
      <c r="J557" t="s">
        <v>1486</v>
      </c>
    </row>
    <row r="558" spans="1:10" x14ac:dyDescent="0.35">
      <c r="A558" t="s">
        <v>1477</v>
      </c>
      <c r="B558" t="str">
        <f>VLOOKUP($A558,Raw_Data!$K:$AD,MATCH(Vlookup_Match!B$1,Raw_Data!$K$1:$AD$1,0),0)</f>
        <v>P4</v>
      </c>
      <c r="C558" t="str">
        <f>VLOOKUP($A558,Raw_Data!$K:$AD,MATCH(Vlookup_Match!C$1,Raw_Data!$K$1:$AD$1,0),0)</f>
        <v>P4W3</v>
      </c>
      <c r="D558" t="str">
        <f>VLOOKUP($A558,Raw_Data!$K:$AD,MATCH(Vlookup_Match!D$1,Raw_Data!$K$1:$AD$1,0),0)</f>
        <v>Q2</v>
      </c>
      <c r="E558" t="str">
        <f>VLOOKUP($A558,Raw_Data!$K:$AD,MATCH(Vlookup_Match!E$1,Raw_Data!$K$1:$AD$1,0),0)</f>
        <v>WATCH</v>
      </c>
      <c r="F558" t="str">
        <f>VLOOKUP($A558,Raw_Data!$K:$AD,MATCH(Vlookup_Match!F$1,Raw_Data!$K$1:$AD$1,0),0)</f>
        <v>BQ3392I</v>
      </c>
      <c r="G558" t="str">
        <f>VLOOKUP($A558,Raw_Data!$K:$AD,MATCH(Vlookup_Match!G$1,Raw_Data!$K$1:$AD$1,0),0)</f>
        <v>BQ3392</v>
      </c>
      <c r="J558" t="s">
        <v>1477</v>
      </c>
    </row>
    <row r="559" spans="1:10" x14ac:dyDescent="0.35">
      <c r="A559" t="s">
        <v>1489</v>
      </c>
      <c r="B559" t="str">
        <f>VLOOKUP($A559,Raw_Data!$K:$AD,MATCH(Vlookup_Match!B$1,Raw_Data!$K$1:$AD$1,0),0)</f>
        <v>P4</v>
      </c>
      <c r="C559" t="str">
        <f>VLOOKUP($A559,Raw_Data!$K:$AD,MATCH(Vlookup_Match!C$1,Raw_Data!$K$1:$AD$1,0),0)</f>
        <v>P4W3</v>
      </c>
      <c r="D559" t="str">
        <f>VLOOKUP($A559,Raw_Data!$K:$AD,MATCH(Vlookup_Match!D$1,Raw_Data!$K$1:$AD$1,0),0)</f>
        <v>Q2</v>
      </c>
      <c r="E559" t="str">
        <f>VLOOKUP($A559,Raw_Data!$K:$AD,MATCH(Vlookup_Match!E$1,Raw_Data!$K$1:$AD$1,0),0)</f>
        <v>WATCH</v>
      </c>
      <c r="F559" t="str">
        <f>VLOOKUP($A559,Raw_Data!$K:$AD,MATCH(Vlookup_Match!F$1,Raw_Data!$K$1:$AD$1,0),0)</f>
        <v>SKW6779I</v>
      </c>
      <c r="G559" t="str">
        <f>VLOOKUP($A559,Raw_Data!$K:$AD,MATCH(Vlookup_Match!G$1,Raw_Data!$K$1:$AD$1,0),0)</f>
        <v>SKW6779</v>
      </c>
      <c r="J559" t="s">
        <v>1489</v>
      </c>
    </row>
    <row r="560" spans="1:10" x14ac:dyDescent="0.35">
      <c r="A560" t="s">
        <v>1492</v>
      </c>
      <c r="B560" t="str">
        <f>VLOOKUP($A560,Raw_Data!$K:$AD,MATCH(Vlookup_Match!B$1,Raw_Data!$K$1:$AD$1,0),0)</f>
        <v>P4</v>
      </c>
      <c r="C560" t="str">
        <f>VLOOKUP($A560,Raw_Data!$K:$AD,MATCH(Vlookup_Match!C$1,Raw_Data!$K$1:$AD$1,0),0)</f>
        <v>P4W3</v>
      </c>
      <c r="D560" t="str">
        <f>VLOOKUP($A560,Raw_Data!$K:$AD,MATCH(Vlookup_Match!D$1,Raw_Data!$K$1:$AD$1,0),0)</f>
        <v>Q2</v>
      </c>
      <c r="E560" t="str">
        <f>VLOOKUP($A560,Raw_Data!$K:$AD,MATCH(Vlookup_Match!E$1,Raw_Data!$K$1:$AD$1,0),0)</f>
        <v>WATCH</v>
      </c>
      <c r="F560" t="str">
        <f>VLOOKUP($A560,Raw_Data!$K:$AD,MATCH(Vlookup_Match!F$1,Raw_Data!$K$1:$AD$1,0),0)</f>
        <v>ES4318I</v>
      </c>
      <c r="G560" t="str">
        <f>VLOOKUP($A560,Raw_Data!$K:$AD,MATCH(Vlookup_Match!G$1,Raw_Data!$K$1:$AD$1,0),0)</f>
        <v>ES4318</v>
      </c>
      <c r="J560" t="s">
        <v>1492</v>
      </c>
    </row>
    <row r="561" spans="1:10" x14ac:dyDescent="0.35">
      <c r="A561" t="s">
        <v>1493</v>
      </c>
      <c r="B561" t="str">
        <f>VLOOKUP($A561,Raw_Data!$K:$AD,MATCH(Vlookup_Match!B$1,Raw_Data!$K$1:$AD$1,0),0)</f>
        <v>P4</v>
      </c>
      <c r="C561" t="str">
        <f>VLOOKUP($A561,Raw_Data!$K:$AD,MATCH(Vlookup_Match!C$1,Raw_Data!$K$1:$AD$1,0),0)</f>
        <v>P4W3</v>
      </c>
      <c r="D561" t="str">
        <f>VLOOKUP($A561,Raw_Data!$K:$AD,MATCH(Vlookup_Match!D$1,Raw_Data!$K$1:$AD$1,0),0)</f>
        <v>Q2</v>
      </c>
      <c r="E561" t="str">
        <f>VLOOKUP($A561,Raw_Data!$K:$AD,MATCH(Vlookup_Match!E$1,Raw_Data!$K$1:$AD$1,0),0)</f>
        <v>WATCH</v>
      </c>
      <c r="F561" t="str">
        <f>VLOOKUP($A561,Raw_Data!$K:$AD,MATCH(Vlookup_Match!F$1,Raw_Data!$K$1:$AD$1,0),0)</f>
        <v>AX2702I</v>
      </c>
      <c r="G561" t="str">
        <f>VLOOKUP($A561,Raw_Data!$K:$AD,MATCH(Vlookup_Match!G$1,Raw_Data!$K$1:$AD$1,0),0)</f>
        <v>AX2702</v>
      </c>
      <c r="J561" t="s">
        <v>1493</v>
      </c>
    </row>
    <row r="562" spans="1:10" x14ac:dyDescent="0.35">
      <c r="A562" t="s">
        <v>1494</v>
      </c>
      <c r="B562" t="str">
        <f>VLOOKUP($A562,Raw_Data!$K:$AD,MATCH(Vlookup_Match!B$1,Raw_Data!$K$1:$AD$1,0),0)</f>
        <v>P4</v>
      </c>
      <c r="C562" t="str">
        <f>VLOOKUP($A562,Raw_Data!$K:$AD,MATCH(Vlookup_Match!C$1,Raw_Data!$K$1:$AD$1,0),0)</f>
        <v>P4W3</v>
      </c>
      <c r="D562" t="str">
        <f>VLOOKUP($A562,Raw_Data!$K:$AD,MATCH(Vlookup_Match!D$1,Raw_Data!$K$1:$AD$1,0),0)</f>
        <v>Q2</v>
      </c>
      <c r="E562" t="str">
        <f>VLOOKUP($A562,Raw_Data!$K:$AD,MATCH(Vlookup_Match!E$1,Raw_Data!$K$1:$AD$1,0),0)</f>
        <v>WATCH</v>
      </c>
      <c r="F562" t="str">
        <f>VLOOKUP($A562,Raw_Data!$K:$AD,MATCH(Vlookup_Match!F$1,Raw_Data!$K$1:$AD$1,0),0)</f>
        <v>AX2702I</v>
      </c>
      <c r="G562" t="str">
        <f>VLOOKUP($A562,Raw_Data!$K:$AD,MATCH(Vlookup_Match!G$1,Raw_Data!$K$1:$AD$1,0),0)</f>
        <v>AX2702</v>
      </c>
      <c r="J562" t="s">
        <v>1494</v>
      </c>
    </row>
    <row r="563" spans="1:10" x14ac:dyDescent="0.35">
      <c r="A563" t="s">
        <v>1495</v>
      </c>
      <c r="B563" t="str">
        <f>VLOOKUP($A563,Raw_Data!$K:$AD,MATCH(Vlookup_Match!B$1,Raw_Data!$K$1:$AD$1,0),0)</f>
        <v>P4</v>
      </c>
      <c r="C563" t="str">
        <f>VLOOKUP($A563,Raw_Data!$K:$AD,MATCH(Vlookup_Match!C$1,Raw_Data!$K$1:$AD$1,0),0)</f>
        <v>P4W3</v>
      </c>
      <c r="D563" t="str">
        <f>VLOOKUP($A563,Raw_Data!$K:$AD,MATCH(Vlookup_Match!D$1,Raw_Data!$K$1:$AD$1,0),0)</f>
        <v>Q2</v>
      </c>
      <c r="E563" t="str">
        <f>VLOOKUP($A563,Raw_Data!$K:$AD,MATCH(Vlookup_Match!E$1,Raw_Data!$K$1:$AD$1,0),0)</f>
        <v>WATCH</v>
      </c>
      <c r="F563" t="str">
        <f>VLOOKUP($A563,Raw_Data!$K:$AD,MATCH(Vlookup_Match!F$1,Raw_Data!$K$1:$AD$1,0),0)</f>
        <v>AX5584I</v>
      </c>
      <c r="G563" t="str">
        <f>VLOOKUP($A563,Raw_Data!$K:$AD,MATCH(Vlookup_Match!G$1,Raw_Data!$K$1:$AD$1,0),0)</f>
        <v>AX5584</v>
      </c>
      <c r="J563" t="s">
        <v>1495</v>
      </c>
    </row>
    <row r="564" spans="1:10" x14ac:dyDescent="0.35">
      <c r="A564" t="s">
        <v>1496</v>
      </c>
      <c r="B564" t="str">
        <f>VLOOKUP($A564,Raw_Data!$K:$AD,MATCH(Vlookup_Match!B$1,Raw_Data!$K$1:$AD$1,0),0)</f>
        <v>P4</v>
      </c>
      <c r="C564" t="str">
        <f>VLOOKUP($A564,Raw_Data!$K:$AD,MATCH(Vlookup_Match!C$1,Raw_Data!$K$1:$AD$1,0),0)</f>
        <v>P4W3</v>
      </c>
      <c r="D564" t="str">
        <f>VLOOKUP($A564,Raw_Data!$K:$AD,MATCH(Vlookup_Match!D$1,Raw_Data!$K$1:$AD$1,0),0)</f>
        <v>Q2</v>
      </c>
      <c r="E564" t="str">
        <f>VLOOKUP($A564,Raw_Data!$K:$AD,MATCH(Vlookup_Match!E$1,Raw_Data!$K$1:$AD$1,0),0)</f>
        <v>WATCH</v>
      </c>
      <c r="F564" t="str">
        <f>VLOOKUP($A564,Raw_Data!$K:$AD,MATCH(Vlookup_Match!F$1,Raw_Data!$K$1:$AD$1,0),0)</f>
        <v>FS5901IT</v>
      </c>
      <c r="G564" t="str">
        <f>VLOOKUP($A564,Raw_Data!$K:$AD,MATCH(Vlookup_Match!G$1,Raw_Data!$K$1:$AD$1,0),0)</f>
        <v>FS5901</v>
      </c>
      <c r="J564" t="s">
        <v>1496</v>
      </c>
    </row>
    <row r="565" spans="1:10" x14ac:dyDescent="0.35">
      <c r="A565" t="s">
        <v>1498</v>
      </c>
      <c r="B565" t="str">
        <f>VLOOKUP($A565,Raw_Data!$K:$AD,MATCH(Vlookup_Match!B$1,Raw_Data!$K$1:$AD$1,0),0)</f>
        <v>P4</v>
      </c>
      <c r="C565" t="str">
        <f>VLOOKUP($A565,Raw_Data!$K:$AD,MATCH(Vlookup_Match!C$1,Raw_Data!$K$1:$AD$1,0),0)</f>
        <v>P4W3</v>
      </c>
      <c r="D565" t="str">
        <f>VLOOKUP($A565,Raw_Data!$K:$AD,MATCH(Vlookup_Match!D$1,Raw_Data!$K$1:$AD$1,0),0)</f>
        <v>Q2</v>
      </c>
      <c r="E565" t="str">
        <f>VLOOKUP($A565,Raw_Data!$K:$AD,MATCH(Vlookup_Match!E$1,Raw_Data!$K$1:$AD$1,0),0)</f>
        <v>WATCH</v>
      </c>
      <c r="F565" t="str">
        <f>VLOOKUP($A565,Raw_Data!$K:$AD,MATCH(Vlookup_Match!F$1,Raw_Data!$K$1:$AD$1,0),0)</f>
        <v>AX2706I</v>
      </c>
      <c r="G565" t="str">
        <f>VLOOKUP($A565,Raw_Data!$K:$AD,MATCH(Vlookup_Match!G$1,Raw_Data!$K$1:$AD$1,0),0)</f>
        <v>AX2706</v>
      </c>
      <c r="J565" t="s">
        <v>1498</v>
      </c>
    </row>
    <row r="566" spans="1:10" x14ac:dyDescent="0.35">
      <c r="A566" t="s">
        <v>1499</v>
      </c>
      <c r="B566" t="str">
        <f>VLOOKUP($A566,Raw_Data!$K:$AD,MATCH(Vlookup_Match!B$1,Raw_Data!$K$1:$AD$1,0),0)</f>
        <v>P4</v>
      </c>
      <c r="C566" t="str">
        <f>VLOOKUP($A566,Raw_Data!$K:$AD,MATCH(Vlookup_Match!C$1,Raw_Data!$K$1:$AD$1,0),0)</f>
        <v>P4W3</v>
      </c>
      <c r="D566" t="str">
        <f>VLOOKUP($A566,Raw_Data!$K:$AD,MATCH(Vlookup_Match!D$1,Raw_Data!$K$1:$AD$1,0),0)</f>
        <v>Q2</v>
      </c>
      <c r="E566" t="str">
        <f>VLOOKUP($A566,Raw_Data!$K:$AD,MATCH(Vlookup_Match!E$1,Raw_Data!$K$1:$AD$1,0),0)</f>
        <v>WATCH</v>
      </c>
      <c r="F566" t="str">
        <f>VLOOKUP($A566,Raw_Data!$K:$AD,MATCH(Vlookup_Match!F$1,Raw_Data!$K$1:$AD$1,0),0)</f>
        <v>SKW3035I</v>
      </c>
      <c r="G566" t="str">
        <f>VLOOKUP($A566,Raw_Data!$K:$AD,MATCH(Vlookup_Match!G$1,Raw_Data!$K$1:$AD$1,0),0)</f>
        <v>SKW3035</v>
      </c>
      <c r="J566" t="s">
        <v>1499</v>
      </c>
    </row>
    <row r="567" spans="1:10" x14ac:dyDescent="0.35">
      <c r="A567" t="s">
        <v>1500</v>
      </c>
      <c r="B567" t="str">
        <f>VLOOKUP($A567,Raw_Data!$K:$AD,MATCH(Vlookup_Match!B$1,Raw_Data!$K$1:$AD$1,0),0)</f>
        <v>P4</v>
      </c>
      <c r="C567" t="str">
        <f>VLOOKUP($A567,Raw_Data!$K:$AD,MATCH(Vlookup_Match!C$1,Raw_Data!$K$1:$AD$1,0),0)</f>
        <v>P4W3</v>
      </c>
      <c r="D567" t="str">
        <f>VLOOKUP($A567,Raw_Data!$K:$AD,MATCH(Vlookup_Match!D$1,Raw_Data!$K$1:$AD$1,0),0)</f>
        <v>Q2</v>
      </c>
      <c r="E567" t="str">
        <f>VLOOKUP($A567,Raw_Data!$K:$AD,MATCH(Vlookup_Match!E$1,Raw_Data!$K$1:$AD$1,0),0)</f>
        <v>WATCH</v>
      </c>
      <c r="F567" t="str">
        <f>VLOOKUP($A567,Raw_Data!$K:$AD,MATCH(Vlookup_Match!F$1,Raw_Data!$K$1:$AD$1,0),0)</f>
        <v>FS5940I</v>
      </c>
      <c r="G567" t="str">
        <f>VLOOKUP($A567,Raw_Data!$K:$AD,MATCH(Vlookup_Match!G$1,Raw_Data!$K$1:$AD$1,0),0)</f>
        <v>FS5940</v>
      </c>
      <c r="J567" t="s">
        <v>1500</v>
      </c>
    </row>
    <row r="568" spans="1:10" x14ac:dyDescent="0.35">
      <c r="A568" t="s">
        <v>1501</v>
      </c>
      <c r="B568" t="str">
        <f>VLOOKUP($A568,Raw_Data!$K:$AD,MATCH(Vlookup_Match!B$1,Raw_Data!$K$1:$AD$1,0),0)</f>
        <v>P4</v>
      </c>
      <c r="C568" t="str">
        <f>VLOOKUP($A568,Raw_Data!$K:$AD,MATCH(Vlookup_Match!C$1,Raw_Data!$K$1:$AD$1,0),0)</f>
        <v>P4W3</v>
      </c>
      <c r="D568" t="str">
        <f>VLOOKUP($A568,Raw_Data!$K:$AD,MATCH(Vlookup_Match!D$1,Raw_Data!$K$1:$AD$1,0),0)</f>
        <v>Q2</v>
      </c>
      <c r="E568" t="str">
        <f>VLOOKUP($A568,Raw_Data!$K:$AD,MATCH(Vlookup_Match!E$1,Raw_Data!$K$1:$AD$1,0),0)</f>
        <v>WATCH</v>
      </c>
      <c r="F568" t="str">
        <f>VLOOKUP($A568,Raw_Data!$K:$AD,MATCH(Vlookup_Match!F$1,Raw_Data!$K$1:$AD$1,0),0)</f>
        <v>AX5537I</v>
      </c>
      <c r="G568" t="str">
        <f>VLOOKUP($A568,Raw_Data!$K:$AD,MATCH(Vlookup_Match!G$1,Raw_Data!$K$1:$AD$1,0),0)</f>
        <v>AX5537</v>
      </c>
      <c r="J568" t="s">
        <v>1501</v>
      </c>
    </row>
    <row r="569" spans="1:10" x14ac:dyDescent="0.35">
      <c r="A569" t="s">
        <v>1504</v>
      </c>
      <c r="B569" t="str">
        <f>VLOOKUP($A569,Raw_Data!$K:$AD,MATCH(Vlookup_Match!B$1,Raw_Data!$K$1:$AD$1,0),0)</f>
        <v>P4</v>
      </c>
      <c r="C569" t="str">
        <f>VLOOKUP($A569,Raw_Data!$K:$AD,MATCH(Vlookup_Match!C$1,Raw_Data!$K$1:$AD$1,0),0)</f>
        <v>P4W3</v>
      </c>
      <c r="D569" t="str">
        <f>VLOOKUP($A569,Raw_Data!$K:$AD,MATCH(Vlookup_Match!D$1,Raw_Data!$K$1:$AD$1,0),0)</f>
        <v>Q2</v>
      </c>
      <c r="E569" t="str">
        <f>VLOOKUP($A569,Raw_Data!$K:$AD,MATCH(Vlookup_Match!E$1,Raw_Data!$K$1:$AD$1,0),0)</f>
        <v>WATCH</v>
      </c>
      <c r="F569" t="str">
        <f>VLOOKUP($A569,Raw_Data!$K:$AD,MATCH(Vlookup_Match!F$1,Raw_Data!$K$1:$AD$1,0),0)</f>
        <v>ES3405I</v>
      </c>
      <c r="G569" t="str">
        <f>VLOOKUP($A569,Raw_Data!$K:$AD,MATCH(Vlookup_Match!G$1,Raw_Data!$K$1:$AD$1,0),0)</f>
        <v>ES3405</v>
      </c>
      <c r="J569" t="s">
        <v>1504</v>
      </c>
    </row>
    <row r="570" spans="1:10" x14ac:dyDescent="0.35">
      <c r="A570" t="s">
        <v>1507</v>
      </c>
      <c r="B570" t="str">
        <f>VLOOKUP($A570,Raw_Data!$K:$AD,MATCH(Vlookup_Match!B$1,Raw_Data!$K$1:$AD$1,0),0)</f>
        <v>P4</v>
      </c>
      <c r="C570" t="str">
        <f>VLOOKUP($A570,Raw_Data!$K:$AD,MATCH(Vlookup_Match!C$1,Raw_Data!$K$1:$AD$1,0),0)</f>
        <v>P4W3</v>
      </c>
      <c r="D570" t="str">
        <f>VLOOKUP($A570,Raw_Data!$K:$AD,MATCH(Vlookup_Match!D$1,Raw_Data!$K$1:$AD$1,0),0)</f>
        <v>Q2</v>
      </c>
      <c r="E570" t="str">
        <f>VLOOKUP($A570,Raw_Data!$K:$AD,MATCH(Vlookup_Match!E$1,Raw_Data!$K$1:$AD$1,0),0)</f>
        <v>WATCH</v>
      </c>
      <c r="F570" t="str">
        <f>VLOOKUP($A570,Raw_Data!$K:$AD,MATCH(Vlookup_Match!F$1,Raw_Data!$K$1:$AD$1,0),0)</f>
        <v>ES3433I</v>
      </c>
      <c r="G570" t="str">
        <f>VLOOKUP($A570,Raw_Data!$K:$AD,MATCH(Vlookup_Match!G$1,Raw_Data!$K$1:$AD$1,0),0)</f>
        <v>ES3433</v>
      </c>
      <c r="J570" t="s">
        <v>1507</v>
      </c>
    </row>
    <row r="571" spans="1:10" x14ac:dyDescent="0.35">
      <c r="A571" t="s">
        <v>1508</v>
      </c>
      <c r="B571" t="str">
        <f>VLOOKUP($A571,Raw_Data!$K:$AD,MATCH(Vlookup_Match!B$1,Raw_Data!$K$1:$AD$1,0),0)</f>
        <v>P4</v>
      </c>
      <c r="C571" t="str">
        <f>VLOOKUP($A571,Raw_Data!$K:$AD,MATCH(Vlookup_Match!C$1,Raw_Data!$K$1:$AD$1,0),0)</f>
        <v>P4W3</v>
      </c>
      <c r="D571" t="str">
        <f>VLOOKUP($A571,Raw_Data!$K:$AD,MATCH(Vlookup_Match!D$1,Raw_Data!$K$1:$AD$1,0),0)</f>
        <v>Q2</v>
      </c>
      <c r="E571" t="str">
        <f>VLOOKUP($A571,Raw_Data!$K:$AD,MATCH(Vlookup_Match!E$1,Raw_Data!$K$1:$AD$1,0),0)</f>
        <v>WATCH</v>
      </c>
      <c r="F571" t="str">
        <f>VLOOKUP($A571,Raw_Data!$K:$AD,MATCH(Vlookup_Match!F$1,Raw_Data!$K$1:$AD$1,0),0)</f>
        <v>AX2900I</v>
      </c>
      <c r="G571" t="str">
        <f>VLOOKUP($A571,Raw_Data!$K:$AD,MATCH(Vlookup_Match!G$1,Raw_Data!$K$1:$AD$1,0),0)</f>
        <v>AX2900</v>
      </c>
      <c r="J571" t="s">
        <v>1508</v>
      </c>
    </row>
    <row r="572" spans="1:10" x14ac:dyDescent="0.35">
      <c r="A572" t="s">
        <v>1458</v>
      </c>
      <c r="B572" t="str">
        <f>VLOOKUP($A572,Raw_Data!$K:$AD,MATCH(Vlookup_Match!B$1,Raw_Data!$K$1:$AD$1,0),0)</f>
        <v>P4</v>
      </c>
      <c r="C572" t="str">
        <f>VLOOKUP($A572,Raw_Data!$K:$AD,MATCH(Vlookup_Match!C$1,Raw_Data!$K$1:$AD$1,0),0)</f>
        <v>P4W2</v>
      </c>
      <c r="D572" t="str">
        <f>VLOOKUP($A572,Raw_Data!$K:$AD,MATCH(Vlookup_Match!D$1,Raw_Data!$K$1:$AD$1,0),0)</f>
        <v>Q2</v>
      </c>
      <c r="E572" t="str">
        <f>VLOOKUP($A572,Raw_Data!$K:$AD,MATCH(Vlookup_Match!E$1,Raw_Data!$K$1:$AD$1,0),0)</f>
        <v>WATCH</v>
      </c>
      <c r="F572" t="str">
        <f>VLOOKUP($A572,Raw_Data!$K:$AD,MATCH(Vlookup_Match!F$1,Raw_Data!$K$1:$AD$1,0),0)</f>
        <v>FS5901I</v>
      </c>
      <c r="G572" t="str">
        <f>VLOOKUP($A572,Raw_Data!$K:$AD,MATCH(Vlookup_Match!G$1,Raw_Data!$K$1:$AD$1,0),0)</f>
        <v>FS5901</v>
      </c>
      <c r="J572" t="s">
        <v>1458</v>
      </c>
    </row>
    <row r="573" spans="1:10" x14ac:dyDescent="0.35">
      <c r="A573" t="s">
        <v>1509</v>
      </c>
      <c r="B573" t="str">
        <f>VLOOKUP($A573,Raw_Data!$K:$AD,MATCH(Vlookup_Match!B$1,Raw_Data!$K$1:$AD$1,0),0)</f>
        <v>P4</v>
      </c>
      <c r="C573" t="str">
        <f>VLOOKUP($A573,Raw_Data!$K:$AD,MATCH(Vlookup_Match!C$1,Raw_Data!$K$1:$AD$1,0),0)</f>
        <v>P4W4</v>
      </c>
      <c r="D573" t="str">
        <f>VLOOKUP($A573,Raw_Data!$K:$AD,MATCH(Vlookup_Match!D$1,Raw_Data!$K$1:$AD$1,0),0)</f>
        <v>Q2</v>
      </c>
      <c r="E573" t="str">
        <f>VLOOKUP($A573,Raw_Data!$K:$AD,MATCH(Vlookup_Match!E$1,Raw_Data!$K$1:$AD$1,0),0)</f>
        <v>WATCH</v>
      </c>
      <c r="F573" t="str">
        <f>VLOOKUP($A573,Raw_Data!$K:$AD,MATCH(Vlookup_Match!F$1,Raw_Data!$K$1:$AD$1,0),0)</f>
        <v>AX5537I</v>
      </c>
      <c r="G573" t="str">
        <f>VLOOKUP($A573,Raw_Data!$K:$AD,MATCH(Vlookup_Match!G$1,Raw_Data!$K$1:$AD$1,0),0)</f>
        <v>AX5537</v>
      </c>
      <c r="J573" t="s">
        <v>1509</v>
      </c>
    </row>
    <row r="574" spans="1:10" x14ac:dyDescent="0.35">
      <c r="A574" t="s">
        <v>1510</v>
      </c>
      <c r="B574" t="str">
        <f>VLOOKUP($A574,Raw_Data!$K:$AD,MATCH(Vlookup_Match!B$1,Raw_Data!$K$1:$AD$1,0),0)</f>
        <v>P4</v>
      </c>
      <c r="C574" t="str">
        <f>VLOOKUP($A574,Raw_Data!$K:$AD,MATCH(Vlookup_Match!C$1,Raw_Data!$K$1:$AD$1,0),0)</f>
        <v>P4W4</v>
      </c>
      <c r="D574" t="str">
        <f>VLOOKUP($A574,Raw_Data!$K:$AD,MATCH(Vlookup_Match!D$1,Raw_Data!$K$1:$AD$1,0),0)</f>
        <v>Q2</v>
      </c>
      <c r="E574" t="str">
        <f>VLOOKUP($A574,Raw_Data!$K:$AD,MATCH(Vlookup_Match!E$1,Raw_Data!$K$1:$AD$1,0),0)</f>
        <v>WATCH</v>
      </c>
      <c r="F574" t="str">
        <f>VLOOKUP($A574,Raw_Data!$K:$AD,MATCH(Vlookup_Match!F$1,Raw_Data!$K$1:$AD$1,0),0)</f>
        <v>ES5158I</v>
      </c>
      <c r="G574" t="str">
        <f>VLOOKUP($A574,Raw_Data!$K:$AD,MATCH(Vlookup_Match!G$1,Raw_Data!$K$1:$AD$1,0),0)</f>
        <v>ES5158</v>
      </c>
      <c r="J574" t="s">
        <v>1510</v>
      </c>
    </row>
    <row r="575" spans="1:10" x14ac:dyDescent="0.35">
      <c r="A575" t="s">
        <v>1511</v>
      </c>
      <c r="B575" t="str">
        <f>VLOOKUP($A575,Raw_Data!$K:$AD,MATCH(Vlookup_Match!B$1,Raw_Data!$K$1:$AD$1,0),0)</f>
        <v>P4</v>
      </c>
      <c r="C575" t="str">
        <f>VLOOKUP($A575,Raw_Data!$K:$AD,MATCH(Vlookup_Match!C$1,Raw_Data!$K$1:$AD$1,0),0)</f>
        <v>P4W4</v>
      </c>
      <c r="D575" t="str">
        <f>VLOOKUP($A575,Raw_Data!$K:$AD,MATCH(Vlookup_Match!D$1,Raw_Data!$K$1:$AD$1,0),0)</f>
        <v>Q2</v>
      </c>
      <c r="E575" t="str">
        <f>VLOOKUP($A575,Raw_Data!$K:$AD,MATCH(Vlookup_Match!E$1,Raw_Data!$K$1:$AD$1,0),0)</f>
        <v>WATCH</v>
      </c>
      <c r="F575" t="str">
        <f>VLOOKUP($A575,Raw_Data!$K:$AD,MATCH(Vlookup_Match!F$1,Raw_Data!$K$1:$AD$1,0),0)</f>
        <v>AX2900I</v>
      </c>
      <c r="G575" t="str">
        <f>VLOOKUP($A575,Raw_Data!$K:$AD,MATCH(Vlookup_Match!G$1,Raw_Data!$K$1:$AD$1,0),0)</f>
        <v>AX2900</v>
      </c>
      <c r="J575" t="s">
        <v>1511</v>
      </c>
    </row>
    <row r="576" spans="1:10" x14ac:dyDescent="0.35">
      <c r="A576" t="s">
        <v>1512</v>
      </c>
      <c r="B576" t="str">
        <f>VLOOKUP($A576,Raw_Data!$K:$AD,MATCH(Vlookup_Match!B$1,Raw_Data!$K$1:$AD$1,0),0)</f>
        <v>P4</v>
      </c>
      <c r="C576" t="str">
        <f>VLOOKUP($A576,Raw_Data!$K:$AD,MATCH(Vlookup_Match!C$1,Raw_Data!$K$1:$AD$1,0),0)</f>
        <v>P4W4</v>
      </c>
      <c r="D576" t="str">
        <f>VLOOKUP($A576,Raw_Data!$K:$AD,MATCH(Vlookup_Match!D$1,Raw_Data!$K$1:$AD$1,0),0)</f>
        <v>Q2</v>
      </c>
      <c r="E576" t="str">
        <f>VLOOKUP($A576,Raw_Data!$K:$AD,MATCH(Vlookup_Match!E$1,Raw_Data!$K$1:$AD$1,0),0)</f>
        <v>WATCH</v>
      </c>
      <c r="F576" t="str">
        <f>VLOOKUP($A576,Raw_Data!$K:$AD,MATCH(Vlookup_Match!F$1,Raw_Data!$K$1:$AD$1,0),0)</f>
        <v>ES3284I</v>
      </c>
      <c r="G576" t="str">
        <f>VLOOKUP($A576,Raw_Data!$K:$AD,MATCH(Vlookup_Match!G$1,Raw_Data!$K$1:$AD$1,0),0)</f>
        <v>ES3284</v>
      </c>
      <c r="J576" t="s">
        <v>1512</v>
      </c>
    </row>
    <row r="577" spans="1:10" x14ac:dyDescent="0.35">
      <c r="A577" t="s">
        <v>1522</v>
      </c>
      <c r="B577" t="str">
        <f>VLOOKUP($A577,Raw_Data!$K:$AD,MATCH(Vlookup_Match!B$1,Raw_Data!$K$1:$AD$1,0),0)</f>
        <v>P4</v>
      </c>
      <c r="C577" t="str">
        <f>VLOOKUP($A577,Raw_Data!$K:$AD,MATCH(Vlookup_Match!C$1,Raw_Data!$K$1:$AD$1,0),0)</f>
        <v>P4W1</v>
      </c>
      <c r="D577" t="str">
        <f>VLOOKUP($A577,Raw_Data!$K:$AD,MATCH(Vlookup_Match!D$1,Raw_Data!$K$1:$AD$1,0),0)</f>
        <v>Q2</v>
      </c>
      <c r="E577" t="str">
        <f>VLOOKUP($A577,Raw_Data!$K:$AD,MATCH(Vlookup_Match!E$1,Raw_Data!$K$1:$AD$1,0),0)</f>
        <v>WATCH</v>
      </c>
      <c r="F577" t="str">
        <f>VLOOKUP($A577,Raw_Data!$K:$AD,MATCH(Vlookup_Match!F$1,Raw_Data!$K$1:$AD$1,0),0)</f>
        <v>SKW2996I</v>
      </c>
      <c r="G577" t="str">
        <f>VLOOKUP($A577,Raw_Data!$K:$AD,MATCH(Vlookup_Match!G$1,Raw_Data!$K$1:$AD$1,0),0)</f>
        <v>SKW2996</v>
      </c>
      <c r="J577" t="s">
        <v>1522</v>
      </c>
    </row>
    <row r="578" spans="1:10" x14ac:dyDescent="0.35">
      <c r="A578" t="s">
        <v>1523</v>
      </c>
      <c r="B578" t="str">
        <f>VLOOKUP($A578,Raw_Data!$K:$AD,MATCH(Vlookup_Match!B$1,Raw_Data!$K$1:$AD$1,0),0)</f>
        <v>P4</v>
      </c>
      <c r="C578" t="str">
        <f>VLOOKUP($A578,Raw_Data!$K:$AD,MATCH(Vlookup_Match!C$1,Raw_Data!$K$1:$AD$1,0),0)</f>
        <v>P4W1</v>
      </c>
      <c r="D578" t="str">
        <f>VLOOKUP($A578,Raw_Data!$K:$AD,MATCH(Vlookup_Match!D$1,Raw_Data!$K$1:$AD$1,0),0)</f>
        <v>Q2</v>
      </c>
      <c r="E578" t="str">
        <f>VLOOKUP($A578,Raw_Data!$K:$AD,MATCH(Vlookup_Match!E$1,Raw_Data!$K$1:$AD$1,0),0)</f>
        <v>WATCH</v>
      </c>
      <c r="F578" t="str">
        <f>VLOOKUP($A578,Raw_Data!$K:$AD,MATCH(Vlookup_Match!F$1,Raw_Data!$K$1:$AD$1,0),0)</f>
        <v>BQ2416I</v>
      </c>
      <c r="G578" t="str">
        <f>VLOOKUP($A578,Raw_Data!$K:$AD,MATCH(Vlookup_Match!G$1,Raw_Data!$K$1:$AD$1,0),0)</f>
        <v>BQ2416</v>
      </c>
      <c r="J578" t="s">
        <v>1523</v>
      </c>
    </row>
    <row r="579" spans="1:10" x14ac:dyDescent="0.35">
      <c r="A579" t="s">
        <v>1526</v>
      </c>
      <c r="B579" t="str">
        <f>VLOOKUP($A579,Raw_Data!$K:$AD,MATCH(Vlookup_Match!B$1,Raw_Data!$K$1:$AD$1,0),0)</f>
        <v>P4</v>
      </c>
      <c r="C579" t="str">
        <f>VLOOKUP($A579,Raw_Data!$K:$AD,MATCH(Vlookup_Match!C$1,Raw_Data!$K$1:$AD$1,0),0)</f>
        <v>P4W1</v>
      </c>
      <c r="D579" t="str">
        <f>VLOOKUP($A579,Raw_Data!$K:$AD,MATCH(Vlookup_Match!D$1,Raw_Data!$K$1:$AD$1,0),0)</f>
        <v>Q2</v>
      </c>
      <c r="E579" t="str">
        <f>VLOOKUP($A579,Raw_Data!$K:$AD,MATCH(Vlookup_Match!E$1,Raw_Data!$K$1:$AD$1,0),0)</f>
        <v>WATCH</v>
      </c>
      <c r="F579" t="str">
        <f>VLOOKUP($A579,Raw_Data!$K:$AD,MATCH(Vlookup_Match!F$1,Raw_Data!$K$1:$AD$1,0),0)</f>
        <v>SKW2150I</v>
      </c>
      <c r="G579" t="str">
        <f>VLOOKUP($A579,Raw_Data!$K:$AD,MATCH(Vlookup_Match!G$1,Raw_Data!$K$1:$AD$1,0),0)</f>
        <v>SKW2150</v>
      </c>
      <c r="J579" t="s">
        <v>1526</v>
      </c>
    </row>
    <row r="580" spans="1:10" x14ac:dyDescent="0.35">
      <c r="A580" t="s">
        <v>1528</v>
      </c>
      <c r="B580" t="str">
        <f>VLOOKUP($A580,Raw_Data!$K:$AD,MATCH(Vlookup_Match!B$1,Raw_Data!$K$1:$AD$1,0),0)</f>
        <v>P4</v>
      </c>
      <c r="C580" t="str">
        <f>VLOOKUP($A580,Raw_Data!$K:$AD,MATCH(Vlookup_Match!C$1,Raw_Data!$K$1:$AD$1,0),0)</f>
        <v>P4W1</v>
      </c>
      <c r="D580" t="str">
        <f>VLOOKUP($A580,Raw_Data!$K:$AD,MATCH(Vlookup_Match!D$1,Raw_Data!$K$1:$AD$1,0),0)</f>
        <v>Q2</v>
      </c>
      <c r="E580" t="str">
        <f>VLOOKUP($A580,Raw_Data!$K:$AD,MATCH(Vlookup_Match!E$1,Raw_Data!$K$1:$AD$1,0),0)</f>
        <v>WATCH</v>
      </c>
      <c r="F580" t="str">
        <f>VLOOKUP($A580,Raw_Data!$K:$AD,MATCH(Vlookup_Match!F$1,Raw_Data!$K$1:$AD$1,0),0)</f>
        <v>SKW2865I</v>
      </c>
      <c r="G580" t="str">
        <f>VLOOKUP($A580,Raw_Data!$K:$AD,MATCH(Vlookup_Match!G$1,Raw_Data!$K$1:$AD$1,0),0)</f>
        <v>SKW2865</v>
      </c>
      <c r="J580" t="s">
        <v>1528</v>
      </c>
    </row>
    <row r="581" spans="1:10" x14ac:dyDescent="0.35">
      <c r="A581" t="s">
        <v>1531</v>
      </c>
      <c r="B581" t="str">
        <f>VLOOKUP($A581,Raw_Data!$K:$AD,MATCH(Vlookup_Match!B$1,Raw_Data!$K$1:$AD$1,0),0)</f>
        <v>P4</v>
      </c>
      <c r="C581" t="str">
        <f>VLOOKUP($A581,Raw_Data!$K:$AD,MATCH(Vlookup_Match!C$1,Raw_Data!$K$1:$AD$1,0),0)</f>
        <v>P4W1</v>
      </c>
      <c r="D581" t="str">
        <f>VLOOKUP($A581,Raw_Data!$K:$AD,MATCH(Vlookup_Match!D$1,Raw_Data!$K$1:$AD$1,0),0)</f>
        <v>Q2</v>
      </c>
      <c r="E581" t="str">
        <f>VLOOKUP($A581,Raw_Data!$K:$AD,MATCH(Vlookup_Match!E$1,Raw_Data!$K$1:$AD$1,0),0)</f>
        <v>WATCH</v>
      </c>
      <c r="F581" t="str">
        <f>VLOOKUP($A581,Raw_Data!$K:$AD,MATCH(Vlookup_Match!F$1,Raw_Data!$K$1:$AD$1,0),0)</f>
        <v>SKW2692I</v>
      </c>
      <c r="G581" t="str">
        <f>VLOOKUP($A581,Raw_Data!$K:$AD,MATCH(Vlookup_Match!G$1,Raw_Data!$K$1:$AD$1,0),0)</f>
        <v>SKW2692</v>
      </c>
      <c r="J581" t="s">
        <v>1531</v>
      </c>
    </row>
    <row r="582" spans="1:10" x14ac:dyDescent="0.35">
      <c r="A582" t="s">
        <v>1532</v>
      </c>
      <c r="B582" t="str">
        <f>VLOOKUP($A582,Raw_Data!$K:$AD,MATCH(Vlookup_Match!B$1,Raw_Data!$K$1:$AD$1,0),0)</f>
        <v>P4</v>
      </c>
      <c r="C582" t="str">
        <f>VLOOKUP($A582,Raw_Data!$K:$AD,MATCH(Vlookup_Match!C$1,Raw_Data!$K$1:$AD$1,0),0)</f>
        <v>P4W1</v>
      </c>
      <c r="D582" t="str">
        <f>VLOOKUP($A582,Raw_Data!$K:$AD,MATCH(Vlookup_Match!D$1,Raw_Data!$K$1:$AD$1,0),0)</f>
        <v>Q2</v>
      </c>
      <c r="E582" t="str">
        <f>VLOOKUP($A582,Raw_Data!$K:$AD,MATCH(Vlookup_Match!E$1,Raw_Data!$K$1:$AD$1,0),0)</f>
        <v>WATCH</v>
      </c>
      <c r="F582" t="str">
        <f>VLOOKUP($A582,Raw_Data!$K:$AD,MATCH(Vlookup_Match!F$1,Raw_Data!$K$1:$AD$1,0),0)</f>
        <v>SKW2340I</v>
      </c>
      <c r="G582" t="str">
        <f>VLOOKUP($A582,Raw_Data!$K:$AD,MATCH(Vlookup_Match!G$1,Raw_Data!$K$1:$AD$1,0),0)</f>
        <v>SKW2340</v>
      </c>
      <c r="J582" t="s">
        <v>1532</v>
      </c>
    </row>
    <row r="583" spans="1:10" x14ac:dyDescent="0.35">
      <c r="A583" t="s">
        <v>1533</v>
      </c>
      <c r="B583" t="str">
        <f>VLOOKUP($A583,Raw_Data!$K:$AD,MATCH(Vlookup_Match!B$1,Raw_Data!$K$1:$AD$1,0),0)</f>
        <v>P4</v>
      </c>
      <c r="C583" t="str">
        <f>VLOOKUP($A583,Raw_Data!$K:$AD,MATCH(Vlookup_Match!C$1,Raw_Data!$K$1:$AD$1,0),0)</f>
        <v>P4W1</v>
      </c>
      <c r="D583" t="str">
        <f>VLOOKUP($A583,Raw_Data!$K:$AD,MATCH(Vlookup_Match!D$1,Raw_Data!$K$1:$AD$1,0),0)</f>
        <v>Q2</v>
      </c>
      <c r="E583" t="str">
        <f>VLOOKUP($A583,Raw_Data!$K:$AD,MATCH(Vlookup_Match!E$1,Raw_Data!$K$1:$AD$1,0),0)</f>
        <v>WATCH</v>
      </c>
      <c r="F583" t="str">
        <f>VLOOKUP($A583,Raw_Data!$K:$AD,MATCH(Vlookup_Match!F$1,Raw_Data!$K$1:$AD$1,0),0)</f>
        <v>SKW2759I</v>
      </c>
      <c r="G583" t="str">
        <f>VLOOKUP($A583,Raw_Data!$K:$AD,MATCH(Vlookup_Match!G$1,Raw_Data!$K$1:$AD$1,0),0)</f>
        <v>SKW2759</v>
      </c>
      <c r="J583" t="s">
        <v>1533</v>
      </c>
    </row>
    <row r="584" spans="1:10" x14ac:dyDescent="0.35">
      <c r="A584" t="s">
        <v>1534</v>
      </c>
      <c r="B584" t="str">
        <f>VLOOKUP($A584,Raw_Data!$K:$AD,MATCH(Vlookup_Match!B$1,Raw_Data!$K$1:$AD$1,0),0)</f>
        <v>P4</v>
      </c>
      <c r="C584" t="str">
        <f>VLOOKUP($A584,Raw_Data!$K:$AD,MATCH(Vlookup_Match!C$1,Raw_Data!$K$1:$AD$1,0),0)</f>
        <v>P4W2</v>
      </c>
      <c r="D584" t="str">
        <f>VLOOKUP($A584,Raw_Data!$K:$AD,MATCH(Vlookup_Match!D$1,Raw_Data!$K$1:$AD$1,0),0)</f>
        <v>Q2</v>
      </c>
      <c r="E584" t="str">
        <f>VLOOKUP($A584,Raw_Data!$K:$AD,MATCH(Vlookup_Match!E$1,Raw_Data!$K$1:$AD$1,0),0)</f>
        <v>WATCH</v>
      </c>
      <c r="F584" t="str">
        <f>VLOOKUP($A584,Raw_Data!$K:$AD,MATCH(Vlookup_Match!F$1,Raw_Data!$K$1:$AD$1,0),0)</f>
        <v>SKW3017I</v>
      </c>
      <c r="G584" t="str">
        <f>VLOOKUP($A584,Raw_Data!$K:$AD,MATCH(Vlookup_Match!G$1,Raw_Data!$K$1:$AD$1,0),0)</f>
        <v>SKW3017</v>
      </c>
      <c r="J584" t="s">
        <v>1534</v>
      </c>
    </row>
    <row r="585" spans="1:10" x14ac:dyDescent="0.35">
      <c r="A585" t="s">
        <v>1535</v>
      </c>
      <c r="B585" t="str">
        <f>VLOOKUP($A585,Raw_Data!$K:$AD,MATCH(Vlookup_Match!B$1,Raw_Data!$K$1:$AD$1,0),0)</f>
        <v>P4</v>
      </c>
      <c r="C585" t="str">
        <f>VLOOKUP($A585,Raw_Data!$K:$AD,MATCH(Vlookup_Match!C$1,Raw_Data!$K$1:$AD$1,0),0)</f>
        <v>P4W2</v>
      </c>
      <c r="D585" t="str">
        <f>VLOOKUP($A585,Raw_Data!$K:$AD,MATCH(Vlookup_Match!D$1,Raw_Data!$K$1:$AD$1,0),0)</f>
        <v>Q2</v>
      </c>
      <c r="E585" t="str">
        <f>VLOOKUP($A585,Raw_Data!$K:$AD,MATCH(Vlookup_Match!E$1,Raw_Data!$K$1:$AD$1,0),0)</f>
        <v>WATCH</v>
      </c>
      <c r="F585" t="str">
        <f>VLOOKUP($A585,Raw_Data!$K:$AD,MATCH(Vlookup_Match!F$1,Raw_Data!$K$1:$AD$1,0),0)</f>
        <v>SKW6856I</v>
      </c>
      <c r="G585" t="str">
        <f>VLOOKUP($A585,Raw_Data!$K:$AD,MATCH(Vlookup_Match!G$1,Raw_Data!$K$1:$AD$1,0),0)</f>
        <v>SKW6856</v>
      </c>
      <c r="J585" t="s">
        <v>1535</v>
      </c>
    </row>
    <row r="586" spans="1:10" x14ac:dyDescent="0.35">
      <c r="A586" t="s">
        <v>1536</v>
      </c>
      <c r="B586" t="str">
        <f>VLOOKUP($A586,Raw_Data!$K:$AD,MATCH(Vlookup_Match!B$1,Raw_Data!$K$1:$AD$1,0),0)</f>
        <v>P4</v>
      </c>
      <c r="C586" t="str">
        <f>VLOOKUP($A586,Raw_Data!$K:$AD,MATCH(Vlookup_Match!C$1,Raw_Data!$K$1:$AD$1,0),0)</f>
        <v>P4W2</v>
      </c>
      <c r="D586" t="str">
        <f>VLOOKUP($A586,Raw_Data!$K:$AD,MATCH(Vlookup_Match!D$1,Raw_Data!$K$1:$AD$1,0),0)</f>
        <v>Q2</v>
      </c>
      <c r="E586" t="str">
        <f>VLOOKUP($A586,Raw_Data!$K:$AD,MATCH(Vlookup_Match!E$1,Raw_Data!$K$1:$AD$1,0),0)</f>
        <v>WATCH</v>
      </c>
      <c r="F586" t="str">
        <f>VLOOKUP($A586,Raw_Data!$K:$AD,MATCH(Vlookup_Match!F$1,Raw_Data!$K$1:$AD$1,0),0)</f>
        <v>SKW2785I</v>
      </c>
      <c r="G586" t="str">
        <f>VLOOKUP($A586,Raw_Data!$K:$AD,MATCH(Vlookup_Match!G$1,Raw_Data!$K$1:$AD$1,0),0)</f>
        <v>SKW2785</v>
      </c>
      <c r="J586" t="s">
        <v>1536</v>
      </c>
    </row>
    <row r="587" spans="1:10" x14ac:dyDescent="0.35">
      <c r="A587" t="s">
        <v>1537</v>
      </c>
      <c r="B587" t="str">
        <f>VLOOKUP($A587,Raw_Data!$K:$AD,MATCH(Vlookup_Match!B$1,Raw_Data!$K$1:$AD$1,0),0)</f>
        <v>P4</v>
      </c>
      <c r="C587" t="str">
        <f>VLOOKUP($A587,Raw_Data!$K:$AD,MATCH(Vlookup_Match!C$1,Raw_Data!$K$1:$AD$1,0),0)</f>
        <v>P4W2</v>
      </c>
      <c r="D587" t="str">
        <f>VLOOKUP($A587,Raw_Data!$K:$AD,MATCH(Vlookup_Match!D$1,Raw_Data!$K$1:$AD$1,0),0)</f>
        <v>Q2</v>
      </c>
      <c r="E587" t="str">
        <f>VLOOKUP($A587,Raw_Data!$K:$AD,MATCH(Vlookup_Match!E$1,Raw_Data!$K$1:$AD$1,0),0)</f>
        <v>WATCH</v>
      </c>
      <c r="F587" t="str">
        <f>VLOOKUP($A587,Raw_Data!$K:$AD,MATCH(Vlookup_Match!F$1,Raw_Data!$K$1:$AD$1,0),0)</f>
        <v>SKW2150</v>
      </c>
      <c r="G587" t="str">
        <f>VLOOKUP($A587,Raw_Data!$K:$AD,MATCH(Vlookup_Match!G$1,Raw_Data!$K$1:$AD$1,0),0)</f>
        <v>SKW2150</v>
      </c>
      <c r="J587" t="s">
        <v>1537</v>
      </c>
    </row>
    <row r="588" spans="1:10" x14ac:dyDescent="0.35">
      <c r="A588" t="s">
        <v>1538</v>
      </c>
      <c r="B588" t="str">
        <f>VLOOKUP($A588,Raw_Data!$K:$AD,MATCH(Vlookup_Match!B$1,Raw_Data!$K$1:$AD$1,0),0)</f>
        <v>P4</v>
      </c>
      <c r="C588" t="str">
        <f>VLOOKUP($A588,Raw_Data!$K:$AD,MATCH(Vlookup_Match!C$1,Raw_Data!$K$1:$AD$1,0),0)</f>
        <v>P4W2</v>
      </c>
      <c r="D588" t="str">
        <f>VLOOKUP($A588,Raw_Data!$K:$AD,MATCH(Vlookup_Match!D$1,Raw_Data!$K$1:$AD$1,0),0)</f>
        <v>Q2</v>
      </c>
      <c r="E588" t="str">
        <f>VLOOKUP($A588,Raw_Data!$K:$AD,MATCH(Vlookup_Match!E$1,Raw_Data!$K$1:$AD$1,0),0)</f>
        <v>WATCH</v>
      </c>
      <c r="F588" t="str">
        <f>VLOOKUP($A588,Raw_Data!$K:$AD,MATCH(Vlookup_Match!F$1,Raw_Data!$K$1:$AD$1,0),0)</f>
        <v>SKW2837I</v>
      </c>
      <c r="G588" t="str">
        <f>VLOOKUP($A588,Raw_Data!$K:$AD,MATCH(Vlookup_Match!G$1,Raw_Data!$K$1:$AD$1,0),0)</f>
        <v>SKW2837</v>
      </c>
      <c r="J588" t="s">
        <v>1538</v>
      </c>
    </row>
    <row r="589" spans="1:10" x14ac:dyDescent="0.35">
      <c r="A589" t="s">
        <v>1539</v>
      </c>
      <c r="B589" t="str">
        <f>VLOOKUP($A589,Raw_Data!$K:$AD,MATCH(Vlookup_Match!B$1,Raw_Data!$K$1:$AD$1,0),0)</f>
        <v>P4</v>
      </c>
      <c r="C589" t="str">
        <f>VLOOKUP($A589,Raw_Data!$K:$AD,MATCH(Vlookup_Match!C$1,Raw_Data!$K$1:$AD$1,0),0)</f>
        <v>P4W2</v>
      </c>
      <c r="D589" t="str">
        <f>VLOOKUP($A589,Raw_Data!$K:$AD,MATCH(Vlookup_Match!D$1,Raw_Data!$K$1:$AD$1,0),0)</f>
        <v>Q2</v>
      </c>
      <c r="E589" t="str">
        <f>VLOOKUP($A589,Raw_Data!$K:$AD,MATCH(Vlookup_Match!E$1,Raw_Data!$K$1:$AD$1,0),0)</f>
        <v>WATCH</v>
      </c>
      <c r="F589" t="str">
        <f>VLOOKUP($A589,Raw_Data!$K:$AD,MATCH(Vlookup_Match!F$1,Raw_Data!$K$1:$AD$1,0),0)</f>
        <v>SKW3013I</v>
      </c>
      <c r="G589" t="str">
        <f>VLOOKUP($A589,Raw_Data!$K:$AD,MATCH(Vlookup_Match!G$1,Raw_Data!$K$1:$AD$1,0),0)</f>
        <v>SKW3013</v>
      </c>
      <c r="J589" t="s">
        <v>1539</v>
      </c>
    </row>
    <row r="590" spans="1:10" x14ac:dyDescent="0.35">
      <c r="A590" t="s">
        <v>1528</v>
      </c>
      <c r="B590" t="str">
        <f>VLOOKUP($A590,Raw_Data!$K:$AD,MATCH(Vlookup_Match!B$1,Raw_Data!$K$1:$AD$1,0),0)</f>
        <v>P4</v>
      </c>
      <c r="C590" t="str">
        <f>VLOOKUP($A590,Raw_Data!$K:$AD,MATCH(Vlookup_Match!C$1,Raw_Data!$K$1:$AD$1,0),0)</f>
        <v>P4W1</v>
      </c>
      <c r="D590" t="str">
        <f>VLOOKUP($A590,Raw_Data!$K:$AD,MATCH(Vlookup_Match!D$1,Raw_Data!$K$1:$AD$1,0),0)</f>
        <v>Q2</v>
      </c>
      <c r="E590" t="str">
        <f>VLOOKUP($A590,Raw_Data!$K:$AD,MATCH(Vlookup_Match!E$1,Raw_Data!$K$1:$AD$1,0),0)</f>
        <v>WATCH</v>
      </c>
      <c r="F590" t="str">
        <f>VLOOKUP($A590,Raw_Data!$K:$AD,MATCH(Vlookup_Match!F$1,Raw_Data!$K$1:$AD$1,0),0)</f>
        <v>SKW2865I</v>
      </c>
      <c r="G590" t="str">
        <f>VLOOKUP($A590,Raw_Data!$K:$AD,MATCH(Vlookup_Match!G$1,Raw_Data!$K$1:$AD$1,0),0)</f>
        <v>SKW2865</v>
      </c>
      <c r="J590" t="s">
        <v>1528</v>
      </c>
    </row>
    <row r="591" spans="1:10" x14ac:dyDescent="0.35">
      <c r="A591" t="s">
        <v>1540</v>
      </c>
      <c r="B591" t="str">
        <f>VLOOKUP($A591,Raw_Data!$K:$AD,MATCH(Vlookup_Match!B$1,Raw_Data!$K$1:$AD$1,0),0)</f>
        <v>P4</v>
      </c>
      <c r="C591" t="str">
        <f>VLOOKUP($A591,Raw_Data!$K:$AD,MATCH(Vlookup_Match!C$1,Raw_Data!$K$1:$AD$1,0),0)</f>
        <v>P4W2</v>
      </c>
      <c r="D591" t="str">
        <f>VLOOKUP($A591,Raw_Data!$K:$AD,MATCH(Vlookup_Match!D$1,Raw_Data!$K$1:$AD$1,0),0)</f>
        <v>Q2</v>
      </c>
      <c r="E591" t="str">
        <f>VLOOKUP($A591,Raw_Data!$K:$AD,MATCH(Vlookup_Match!E$1,Raw_Data!$K$1:$AD$1,0),0)</f>
        <v>WATCH</v>
      </c>
      <c r="F591" t="str">
        <f>VLOOKUP($A591,Raw_Data!$K:$AD,MATCH(Vlookup_Match!F$1,Raw_Data!$K$1:$AD$1,0),0)</f>
        <v>SKW2150</v>
      </c>
      <c r="G591" t="str">
        <f>VLOOKUP($A591,Raw_Data!$K:$AD,MATCH(Vlookup_Match!G$1,Raw_Data!$K$1:$AD$1,0),0)</f>
        <v>SKW2150</v>
      </c>
      <c r="J591" t="s">
        <v>1540</v>
      </c>
    </row>
    <row r="592" spans="1:10" x14ac:dyDescent="0.35">
      <c r="A592" t="s">
        <v>1541</v>
      </c>
      <c r="B592" t="str">
        <f>VLOOKUP($A592,Raw_Data!$K:$AD,MATCH(Vlookup_Match!B$1,Raw_Data!$K$1:$AD$1,0),0)</f>
        <v>P4</v>
      </c>
      <c r="C592" t="str">
        <f>VLOOKUP($A592,Raw_Data!$K:$AD,MATCH(Vlookup_Match!C$1,Raw_Data!$K$1:$AD$1,0),0)</f>
        <v>P4W2</v>
      </c>
      <c r="D592" t="str">
        <f>VLOOKUP($A592,Raw_Data!$K:$AD,MATCH(Vlookup_Match!D$1,Raw_Data!$K$1:$AD$1,0),0)</f>
        <v>Q2</v>
      </c>
      <c r="E592" t="str">
        <f>VLOOKUP($A592,Raw_Data!$K:$AD,MATCH(Vlookup_Match!E$1,Raw_Data!$K$1:$AD$1,0),0)</f>
        <v>WATCH</v>
      </c>
      <c r="F592" t="str">
        <f>VLOOKUP($A592,Raw_Data!$K:$AD,MATCH(Vlookup_Match!F$1,Raw_Data!$K$1:$AD$1,0),0)</f>
        <v>SKW3020I</v>
      </c>
      <c r="G592" t="str">
        <f>VLOOKUP($A592,Raw_Data!$K:$AD,MATCH(Vlookup_Match!G$1,Raw_Data!$K$1:$AD$1,0),0)</f>
        <v>SKW3020</v>
      </c>
      <c r="J592" t="s">
        <v>1541</v>
      </c>
    </row>
    <row r="593" spans="1:10" x14ac:dyDescent="0.35">
      <c r="A593" t="s">
        <v>1542</v>
      </c>
      <c r="B593" t="str">
        <f>VLOOKUP($A593,Raw_Data!$K:$AD,MATCH(Vlookup_Match!B$1,Raw_Data!$K$1:$AD$1,0),0)</f>
        <v>P4</v>
      </c>
      <c r="C593" t="str">
        <f>VLOOKUP($A593,Raw_Data!$K:$AD,MATCH(Vlookup_Match!C$1,Raw_Data!$K$1:$AD$1,0),0)</f>
        <v>P4W2</v>
      </c>
      <c r="D593" t="str">
        <f>VLOOKUP($A593,Raw_Data!$K:$AD,MATCH(Vlookup_Match!D$1,Raw_Data!$K$1:$AD$1,0),0)</f>
        <v>Q2</v>
      </c>
      <c r="E593" t="str">
        <f>VLOOKUP($A593,Raw_Data!$K:$AD,MATCH(Vlookup_Match!E$1,Raw_Data!$K$1:$AD$1,0),0)</f>
        <v>WATCH</v>
      </c>
      <c r="F593" t="str">
        <f>VLOOKUP($A593,Raw_Data!$K:$AD,MATCH(Vlookup_Match!F$1,Raw_Data!$K$1:$AD$1,0),0)</f>
        <v>SKW2996I</v>
      </c>
      <c r="G593" t="str">
        <f>VLOOKUP($A593,Raw_Data!$K:$AD,MATCH(Vlookup_Match!G$1,Raw_Data!$K$1:$AD$1,0),0)</f>
        <v>SKW2996</v>
      </c>
      <c r="J593" t="s">
        <v>1542</v>
      </c>
    </row>
    <row r="594" spans="1:10" x14ac:dyDescent="0.35">
      <c r="A594" t="s">
        <v>1543</v>
      </c>
      <c r="B594" t="str">
        <f>VLOOKUP($A594,Raw_Data!$K:$AD,MATCH(Vlookup_Match!B$1,Raw_Data!$K$1:$AD$1,0),0)</f>
        <v>P4</v>
      </c>
      <c r="C594" t="str">
        <f>VLOOKUP($A594,Raw_Data!$K:$AD,MATCH(Vlookup_Match!C$1,Raw_Data!$K$1:$AD$1,0),0)</f>
        <v>P4W2</v>
      </c>
      <c r="D594" t="str">
        <f>VLOOKUP($A594,Raw_Data!$K:$AD,MATCH(Vlookup_Match!D$1,Raw_Data!$K$1:$AD$1,0),0)</f>
        <v>Q2</v>
      </c>
      <c r="E594" t="str">
        <f>VLOOKUP($A594,Raw_Data!$K:$AD,MATCH(Vlookup_Match!E$1,Raw_Data!$K$1:$AD$1,0),0)</f>
        <v>WATCH</v>
      </c>
      <c r="F594" t="str">
        <f>VLOOKUP($A594,Raw_Data!$K:$AD,MATCH(Vlookup_Match!F$1,Raw_Data!$K$1:$AD$1,0),0)</f>
        <v>SKW2785I</v>
      </c>
      <c r="G594" t="str">
        <f>VLOOKUP($A594,Raw_Data!$K:$AD,MATCH(Vlookup_Match!G$1,Raw_Data!$K$1:$AD$1,0),0)</f>
        <v>SKW2785</v>
      </c>
      <c r="J594" t="s">
        <v>1543</v>
      </c>
    </row>
    <row r="595" spans="1:10" x14ac:dyDescent="0.35">
      <c r="A595" t="s">
        <v>1544</v>
      </c>
      <c r="B595" t="str">
        <f>VLOOKUP($A595,Raw_Data!$K:$AD,MATCH(Vlookup_Match!B$1,Raw_Data!$K$1:$AD$1,0),0)</f>
        <v>P4</v>
      </c>
      <c r="C595" t="str">
        <f>VLOOKUP($A595,Raw_Data!$K:$AD,MATCH(Vlookup_Match!C$1,Raw_Data!$K$1:$AD$1,0),0)</f>
        <v>P4W2</v>
      </c>
      <c r="D595" t="str">
        <f>VLOOKUP($A595,Raw_Data!$K:$AD,MATCH(Vlookup_Match!D$1,Raw_Data!$K$1:$AD$1,0),0)</f>
        <v>Q2</v>
      </c>
      <c r="E595" t="str">
        <f>VLOOKUP($A595,Raw_Data!$K:$AD,MATCH(Vlookup_Match!E$1,Raw_Data!$K$1:$AD$1,0),0)</f>
        <v>WATCH</v>
      </c>
      <c r="F595" t="str">
        <f>VLOOKUP($A595,Raw_Data!$K:$AD,MATCH(Vlookup_Match!F$1,Raw_Data!$K$1:$AD$1,0),0)</f>
        <v>SKW2307</v>
      </c>
      <c r="G595" t="str">
        <f>VLOOKUP($A595,Raw_Data!$K:$AD,MATCH(Vlookup_Match!G$1,Raw_Data!$K$1:$AD$1,0),0)</f>
        <v>SKW2307</v>
      </c>
      <c r="J595" t="s">
        <v>1544</v>
      </c>
    </row>
    <row r="596" spans="1:10" x14ac:dyDescent="0.35">
      <c r="A596" t="s">
        <v>1545</v>
      </c>
      <c r="B596" t="str">
        <f>VLOOKUP($A596,Raw_Data!$K:$AD,MATCH(Vlookup_Match!B$1,Raw_Data!$K$1:$AD$1,0),0)</f>
        <v>P4</v>
      </c>
      <c r="C596" t="str">
        <f>VLOOKUP($A596,Raw_Data!$K:$AD,MATCH(Vlookup_Match!C$1,Raw_Data!$K$1:$AD$1,0),0)</f>
        <v>P4W2</v>
      </c>
      <c r="D596" t="str">
        <f>VLOOKUP($A596,Raw_Data!$K:$AD,MATCH(Vlookup_Match!D$1,Raw_Data!$K$1:$AD$1,0),0)</f>
        <v>Q2</v>
      </c>
      <c r="E596" t="str">
        <f>VLOOKUP($A596,Raw_Data!$K:$AD,MATCH(Vlookup_Match!E$1,Raw_Data!$K$1:$AD$1,0),0)</f>
        <v>WATCH</v>
      </c>
      <c r="F596" t="str">
        <f>VLOOKUP($A596,Raw_Data!$K:$AD,MATCH(Vlookup_Match!F$1,Raw_Data!$K$1:$AD$1,0),0)</f>
        <v>SKW3057I</v>
      </c>
      <c r="G596" t="str">
        <f>VLOOKUP($A596,Raw_Data!$K:$AD,MATCH(Vlookup_Match!G$1,Raw_Data!$K$1:$AD$1,0),0)</f>
        <v>SKW3057</v>
      </c>
      <c r="J596" t="s">
        <v>1545</v>
      </c>
    </row>
    <row r="597" spans="1:10" x14ac:dyDescent="0.35">
      <c r="A597" t="s">
        <v>1546</v>
      </c>
      <c r="B597" t="str">
        <f>VLOOKUP($A597,Raw_Data!$K:$AD,MATCH(Vlookup_Match!B$1,Raw_Data!$K$1:$AD$1,0),0)</f>
        <v>P4</v>
      </c>
      <c r="C597" t="str">
        <f>VLOOKUP($A597,Raw_Data!$K:$AD,MATCH(Vlookup_Match!C$1,Raw_Data!$K$1:$AD$1,0),0)</f>
        <v>P4W2</v>
      </c>
      <c r="D597" t="str">
        <f>VLOOKUP($A597,Raw_Data!$K:$AD,MATCH(Vlookup_Match!D$1,Raw_Data!$K$1:$AD$1,0),0)</f>
        <v>Q2</v>
      </c>
      <c r="E597" t="str">
        <f>VLOOKUP($A597,Raw_Data!$K:$AD,MATCH(Vlookup_Match!E$1,Raw_Data!$K$1:$AD$1,0),0)</f>
        <v>WATCH</v>
      </c>
      <c r="F597" t="str">
        <f>VLOOKUP($A597,Raw_Data!$K:$AD,MATCH(Vlookup_Match!F$1,Raw_Data!$K$1:$AD$1,0),0)</f>
        <v>SKW2307I</v>
      </c>
      <c r="G597" t="str">
        <f>VLOOKUP($A597,Raw_Data!$K:$AD,MATCH(Vlookup_Match!G$1,Raw_Data!$K$1:$AD$1,0),0)</f>
        <v>SKW2307</v>
      </c>
      <c r="J597" t="s">
        <v>1546</v>
      </c>
    </row>
    <row r="598" spans="1:10" x14ac:dyDescent="0.35">
      <c r="A598" t="s">
        <v>1547</v>
      </c>
      <c r="B598" t="str">
        <f>VLOOKUP($A598,Raw_Data!$K:$AD,MATCH(Vlookup_Match!B$1,Raw_Data!$K$1:$AD$1,0),0)</f>
        <v>P4</v>
      </c>
      <c r="C598" t="str">
        <f>VLOOKUP($A598,Raw_Data!$K:$AD,MATCH(Vlookup_Match!C$1,Raw_Data!$K$1:$AD$1,0),0)</f>
        <v>P4W2</v>
      </c>
      <c r="D598" t="str">
        <f>VLOOKUP($A598,Raw_Data!$K:$AD,MATCH(Vlookup_Match!D$1,Raw_Data!$K$1:$AD$1,0),0)</f>
        <v>Q2</v>
      </c>
      <c r="E598" t="str">
        <f>VLOOKUP($A598,Raw_Data!$K:$AD,MATCH(Vlookup_Match!E$1,Raw_Data!$K$1:$AD$1,0),0)</f>
        <v>WATCH</v>
      </c>
      <c r="F598" t="str">
        <f>VLOOKUP($A598,Raw_Data!$K:$AD,MATCH(Vlookup_Match!F$1,Raw_Data!$K$1:$AD$1,0),0)</f>
        <v>SKW2784I</v>
      </c>
      <c r="G598" t="str">
        <f>VLOOKUP($A598,Raw_Data!$K:$AD,MATCH(Vlookup_Match!G$1,Raw_Data!$K$1:$AD$1,0),0)</f>
        <v>SKW2784</v>
      </c>
      <c r="J598" t="s">
        <v>1547</v>
      </c>
    </row>
    <row r="599" spans="1:10" x14ac:dyDescent="0.35">
      <c r="A599" t="s">
        <v>1548</v>
      </c>
      <c r="B599" t="str">
        <f>VLOOKUP($A599,Raw_Data!$K:$AD,MATCH(Vlookup_Match!B$1,Raw_Data!$K$1:$AD$1,0),0)</f>
        <v>P4</v>
      </c>
      <c r="C599" t="str">
        <f>VLOOKUP($A599,Raw_Data!$K:$AD,MATCH(Vlookup_Match!C$1,Raw_Data!$K$1:$AD$1,0),0)</f>
        <v>P4W2</v>
      </c>
      <c r="D599" t="str">
        <f>VLOOKUP($A599,Raw_Data!$K:$AD,MATCH(Vlookup_Match!D$1,Raw_Data!$K$1:$AD$1,0),0)</f>
        <v>Q2</v>
      </c>
      <c r="E599" t="str">
        <f>VLOOKUP($A599,Raw_Data!$K:$AD,MATCH(Vlookup_Match!E$1,Raw_Data!$K$1:$AD$1,0),0)</f>
        <v>WATCH</v>
      </c>
      <c r="F599" t="str">
        <f>VLOOKUP($A599,Raw_Data!$K:$AD,MATCH(Vlookup_Match!F$1,Raw_Data!$K$1:$AD$1,0),0)</f>
        <v>ES5239I</v>
      </c>
      <c r="G599" t="str">
        <f>VLOOKUP($A599,Raw_Data!$K:$AD,MATCH(Vlookup_Match!G$1,Raw_Data!$K$1:$AD$1,0),0)</f>
        <v>ES5239</v>
      </c>
      <c r="J599" t="s">
        <v>1548</v>
      </c>
    </row>
    <row r="600" spans="1:10" x14ac:dyDescent="0.35">
      <c r="A600" t="s">
        <v>1549</v>
      </c>
      <c r="B600" t="str">
        <f>VLOOKUP($A600,Raw_Data!$K:$AD,MATCH(Vlookup_Match!B$1,Raw_Data!$K$1:$AD$1,0),0)</f>
        <v>P4</v>
      </c>
      <c r="C600" t="str">
        <f>VLOOKUP($A600,Raw_Data!$K:$AD,MATCH(Vlookup_Match!C$1,Raw_Data!$K$1:$AD$1,0),0)</f>
        <v>P4W2</v>
      </c>
      <c r="D600" t="str">
        <f>VLOOKUP($A600,Raw_Data!$K:$AD,MATCH(Vlookup_Match!D$1,Raw_Data!$K$1:$AD$1,0),0)</f>
        <v>Q2</v>
      </c>
      <c r="E600" t="str">
        <f>VLOOKUP($A600,Raw_Data!$K:$AD,MATCH(Vlookup_Match!E$1,Raw_Data!$K$1:$AD$1,0),0)</f>
        <v>WATCH</v>
      </c>
      <c r="F600" t="str">
        <f>VLOOKUP($A600,Raw_Data!$K:$AD,MATCH(Vlookup_Match!F$1,Raw_Data!$K$1:$AD$1,0),0)</f>
        <v>SKW2759I</v>
      </c>
      <c r="G600" t="str">
        <f>VLOOKUP($A600,Raw_Data!$K:$AD,MATCH(Vlookup_Match!G$1,Raw_Data!$K$1:$AD$1,0),0)</f>
        <v>SKW2759</v>
      </c>
      <c r="J600" t="s">
        <v>1549</v>
      </c>
    </row>
    <row r="601" spans="1:10" x14ac:dyDescent="0.35">
      <c r="A601" t="s">
        <v>1550</v>
      </c>
      <c r="B601" t="str">
        <f>VLOOKUP($A601,Raw_Data!$K:$AD,MATCH(Vlookup_Match!B$1,Raw_Data!$K$1:$AD$1,0),0)</f>
        <v>P4</v>
      </c>
      <c r="C601" t="str">
        <f>VLOOKUP($A601,Raw_Data!$K:$AD,MATCH(Vlookup_Match!C$1,Raw_Data!$K$1:$AD$1,0),0)</f>
        <v>P4W2</v>
      </c>
      <c r="D601" t="str">
        <f>VLOOKUP($A601,Raw_Data!$K:$AD,MATCH(Vlookup_Match!D$1,Raw_Data!$K$1:$AD$1,0),0)</f>
        <v>Q2</v>
      </c>
      <c r="E601" t="str">
        <f>VLOOKUP($A601,Raw_Data!$K:$AD,MATCH(Vlookup_Match!E$1,Raw_Data!$K$1:$AD$1,0),0)</f>
        <v>WATCH</v>
      </c>
      <c r="F601" t="str">
        <f>VLOOKUP($A601,Raw_Data!$K:$AD,MATCH(Vlookup_Match!F$1,Raw_Data!$K$1:$AD$1,0),0)</f>
        <v>SKW2785IT</v>
      </c>
      <c r="G601" t="str">
        <f>VLOOKUP($A601,Raw_Data!$K:$AD,MATCH(Vlookup_Match!G$1,Raw_Data!$K$1:$AD$1,0),0)</f>
        <v>SKW2785</v>
      </c>
      <c r="J601" t="s">
        <v>1550</v>
      </c>
    </row>
    <row r="602" spans="1:10" x14ac:dyDescent="0.35">
      <c r="A602" t="s">
        <v>1552</v>
      </c>
      <c r="B602" t="str">
        <f>VLOOKUP($A602,Raw_Data!$K:$AD,MATCH(Vlookup_Match!B$1,Raw_Data!$K$1:$AD$1,0),0)</f>
        <v>P4</v>
      </c>
      <c r="C602" t="str">
        <f>VLOOKUP($A602,Raw_Data!$K:$AD,MATCH(Vlookup_Match!C$1,Raw_Data!$K$1:$AD$1,0),0)</f>
        <v>P4W2</v>
      </c>
      <c r="D602" t="str">
        <f>VLOOKUP($A602,Raw_Data!$K:$AD,MATCH(Vlookup_Match!D$1,Raw_Data!$K$1:$AD$1,0),0)</f>
        <v>Q2</v>
      </c>
      <c r="E602" t="str">
        <f>VLOOKUP($A602,Raw_Data!$K:$AD,MATCH(Vlookup_Match!E$1,Raw_Data!$K$1:$AD$1,0),0)</f>
        <v>WATCH</v>
      </c>
      <c r="F602" t="str">
        <f>VLOOKUP($A602,Raw_Data!$K:$AD,MATCH(Vlookup_Match!F$1,Raw_Data!$K$1:$AD$1,0),0)</f>
        <v>SKW3020</v>
      </c>
      <c r="G602" t="str">
        <f>VLOOKUP($A602,Raw_Data!$K:$AD,MATCH(Vlookup_Match!G$1,Raw_Data!$K$1:$AD$1,0),0)</f>
        <v>SKW3020</v>
      </c>
      <c r="J602" t="s">
        <v>1552</v>
      </c>
    </row>
    <row r="603" spans="1:10" x14ac:dyDescent="0.35">
      <c r="A603" t="s">
        <v>1553</v>
      </c>
      <c r="B603" t="str">
        <f>VLOOKUP($A603,Raw_Data!$K:$AD,MATCH(Vlookup_Match!B$1,Raw_Data!$K$1:$AD$1,0),0)</f>
        <v>P4</v>
      </c>
      <c r="C603" t="str">
        <f>VLOOKUP($A603,Raw_Data!$K:$AD,MATCH(Vlookup_Match!C$1,Raw_Data!$K$1:$AD$1,0),0)</f>
        <v>P4W2</v>
      </c>
      <c r="D603" t="str">
        <f>VLOOKUP($A603,Raw_Data!$K:$AD,MATCH(Vlookup_Match!D$1,Raw_Data!$K$1:$AD$1,0),0)</f>
        <v>Q2</v>
      </c>
      <c r="E603" t="str">
        <f>VLOOKUP($A603,Raw_Data!$K:$AD,MATCH(Vlookup_Match!E$1,Raw_Data!$K$1:$AD$1,0),0)</f>
        <v>WATCH</v>
      </c>
      <c r="F603" t="str">
        <f>VLOOKUP($A603,Raw_Data!$K:$AD,MATCH(Vlookup_Match!F$1,Raw_Data!$K$1:$AD$1,0),0)</f>
        <v>SKW6856I</v>
      </c>
      <c r="G603" t="str">
        <f>VLOOKUP($A603,Raw_Data!$K:$AD,MATCH(Vlookup_Match!G$1,Raw_Data!$K$1:$AD$1,0),0)</f>
        <v>SKW6856</v>
      </c>
      <c r="J603" t="s">
        <v>1553</v>
      </c>
    </row>
    <row r="604" spans="1:10" x14ac:dyDescent="0.35">
      <c r="A604" t="s">
        <v>1554</v>
      </c>
      <c r="B604" t="str">
        <f>VLOOKUP($A604,Raw_Data!$K:$AD,MATCH(Vlookup_Match!B$1,Raw_Data!$K$1:$AD$1,0),0)</f>
        <v>P4</v>
      </c>
      <c r="C604" t="str">
        <f>VLOOKUP($A604,Raw_Data!$K:$AD,MATCH(Vlookup_Match!C$1,Raw_Data!$K$1:$AD$1,0),0)</f>
        <v>P4W2</v>
      </c>
      <c r="D604" t="str">
        <f>VLOOKUP($A604,Raw_Data!$K:$AD,MATCH(Vlookup_Match!D$1,Raw_Data!$K$1:$AD$1,0),0)</f>
        <v>Q2</v>
      </c>
      <c r="E604" t="str">
        <f>VLOOKUP($A604,Raw_Data!$K:$AD,MATCH(Vlookup_Match!E$1,Raw_Data!$K$1:$AD$1,0),0)</f>
        <v>WATCH</v>
      </c>
      <c r="F604" t="str">
        <f>VLOOKUP($A604,Raw_Data!$K:$AD,MATCH(Vlookup_Match!F$1,Raw_Data!$K$1:$AD$1,0),0)</f>
        <v>SKW3020</v>
      </c>
      <c r="G604" t="str">
        <f>VLOOKUP($A604,Raw_Data!$K:$AD,MATCH(Vlookup_Match!G$1,Raw_Data!$K$1:$AD$1,0),0)</f>
        <v>SKW3020</v>
      </c>
      <c r="J604" t="s">
        <v>1554</v>
      </c>
    </row>
    <row r="605" spans="1:10" x14ac:dyDescent="0.35">
      <c r="A605" t="s">
        <v>1555</v>
      </c>
      <c r="B605" t="str">
        <f>VLOOKUP($A605,Raw_Data!$K:$AD,MATCH(Vlookup_Match!B$1,Raw_Data!$K$1:$AD$1,0),0)</f>
        <v>P4</v>
      </c>
      <c r="C605" t="str">
        <f>VLOOKUP($A605,Raw_Data!$K:$AD,MATCH(Vlookup_Match!C$1,Raw_Data!$K$1:$AD$1,0),0)</f>
        <v>P4W2</v>
      </c>
      <c r="D605" t="str">
        <f>VLOOKUP($A605,Raw_Data!$K:$AD,MATCH(Vlookup_Match!D$1,Raw_Data!$K$1:$AD$1,0),0)</f>
        <v>Q2</v>
      </c>
      <c r="E605" t="str">
        <f>VLOOKUP($A605,Raw_Data!$K:$AD,MATCH(Vlookup_Match!E$1,Raw_Data!$K$1:$AD$1,0),0)</f>
        <v>WATCH</v>
      </c>
      <c r="F605" t="str">
        <f>VLOOKUP($A605,Raw_Data!$K:$AD,MATCH(Vlookup_Match!F$1,Raw_Data!$K$1:$AD$1,0),0)</f>
        <v>ES5120</v>
      </c>
      <c r="G605" t="str">
        <f>VLOOKUP($A605,Raw_Data!$K:$AD,MATCH(Vlookup_Match!G$1,Raw_Data!$K$1:$AD$1,0),0)</f>
        <v>ES5120</v>
      </c>
      <c r="J605" t="s">
        <v>1555</v>
      </c>
    </row>
    <row r="606" spans="1:10" x14ac:dyDescent="0.35">
      <c r="A606" t="s">
        <v>1557</v>
      </c>
      <c r="B606" t="str">
        <f>VLOOKUP($A606,Raw_Data!$K:$AD,MATCH(Vlookup_Match!B$1,Raw_Data!$K$1:$AD$1,0),0)</f>
        <v>P4</v>
      </c>
      <c r="C606" t="str">
        <f>VLOOKUP($A606,Raw_Data!$K:$AD,MATCH(Vlookup_Match!C$1,Raw_Data!$K$1:$AD$1,0),0)</f>
        <v>P4W2</v>
      </c>
      <c r="D606" t="str">
        <f>VLOOKUP($A606,Raw_Data!$K:$AD,MATCH(Vlookup_Match!D$1,Raw_Data!$K$1:$AD$1,0),0)</f>
        <v>Q2</v>
      </c>
      <c r="E606" t="str">
        <f>VLOOKUP($A606,Raw_Data!$K:$AD,MATCH(Vlookup_Match!E$1,Raw_Data!$K$1:$AD$1,0),0)</f>
        <v>WATCH</v>
      </c>
      <c r="F606" t="str">
        <f>VLOOKUP($A606,Raw_Data!$K:$AD,MATCH(Vlookup_Match!F$1,Raw_Data!$K$1:$AD$1,0),0)</f>
        <v>AX7130SET</v>
      </c>
      <c r="G606" t="str">
        <f>VLOOKUP($A606,Raw_Data!$K:$AD,MATCH(Vlookup_Match!G$1,Raw_Data!$K$1:$AD$1,0),0)</f>
        <v>AX7130SET</v>
      </c>
      <c r="J606" t="s">
        <v>1557</v>
      </c>
    </row>
    <row r="607" spans="1:10" x14ac:dyDescent="0.35">
      <c r="A607" t="s">
        <v>1559</v>
      </c>
      <c r="B607" t="str">
        <f>VLOOKUP($A607,Raw_Data!$K:$AD,MATCH(Vlookup_Match!B$1,Raw_Data!$K$1:$AD$1,0),0)</f>
        <v>P4</v>
      </c>
      <c r="C607" t="str">
        <f>VLOOKUP($A607,Raw_Data!$K:$AD,MATCH(Vlookup_Match!C$1,Raw_Data!$K$1:$AD$1,0),0)</f>
        <v>P4W3</v>
      </c>
      <c r="D607" t="str">
        <f>VLOOKUP($A607,Raw_Data!$K:$AD,MATCH(Vlookup_Match!D$1,Raw_Data!$K$1:$AD$1,0),0)</f>
        <v>Q2</v>
      </c>
      <c r="E607" t="str">
        <f>VLOOKUP($A607,Raw_Data!$K:$AD,MATCH(Vlookup_Match!E$1,Raw_Data!$K$1:$AD$1,0),0)</f>
        <v>WATCH</v>
      </c>
      <c r="F607" t="str">
        <f>VLOOKUP($A607,Raw_Data!$K:$AD,MATCH(Vlookup_Match!F$1,Raw_Data!$K$1:$AD$1,0),0)</f>
        <v>SKW2694I</v>
      </c>
      <c r="G607" t="str">
        <f>VLOOKUP($A607,Raw_Data!$K:$AD,MATCH(Vlookup_Match!G$1,Raw_Data!$K$1:$AD$1,0),0)</f>
        <v>SKW2694</v>
      </c>
      <c r="J607" t="s">
        <v>1559</v>
      </c>
    </row>
    <row r="608" spans="1:10" x14ac:dyDescent="0.35">
      <c r="A608" t="s">
        <v>1560</v>
      </c>
      <c r="B608" t="str">
        <f>VLOOKUP($A608,Raw_Data!$K:$AD,MATCH(Vlookup_Match!B$1,Raw_Data!$K$1:$AD$1,0),0)</f>
        <v>P4</v>
      </c>
      <c r="C608" t="str">
        <f>VLOOKUP($A608,Raw_Data!$K:$AD,MATCH(Vlookup_Match!C$1,Raw_Data!$K$1:$AD$1,0),0)</f>
        <v>P4W3</v>
      </c>
      <c r="D608" t="str">
        <f>VLOOKUP($A608,Raw_Data!$K:$AD,MATCH(Vlookup_Match!D$1,Raw_Data!$K$1:$AD$1,0),0)</f>
        <v>Q2</v>
      </c>
      <c r="E608" t="str">
        <f>VLOOKUP($A608,Raw_Data!$K:$AD,MATCH(Vlookup_Match!E$1,Raw_Data!$K$1:$AD$1,0),0)</f>
        <v>WATCH</v>
      </c>
      <c r="F608" t="str">
        <f>VLOOKUP($A608,Raw_Data!$K:$AD,MATCH(Vlookup_Match!F$1,Raw_Data!$K$1:$AD$1,0),0)</f>
        <v>SKW2837I</v>
      </c>
      <c r="G608" t="str">
        <f>VLOOKUP($A608,Raw_Data!$K:$AD,MATCH(Vlookup_Match!G$1,Raw_Data!$K$1:$AD$1,0),0)</f>
        <v>SKW2837</v>
      </c>
      <c r="J608" t="s">
        <v>1560</v>
      </c>
    </row>
    <row r="609" spans="1:10" x14ac:dyDescent="0.35">
      <c r="A609" t="s">
        <v>1561</v>
      </c>
      <c r="B609" t="str">
        <f>VLOOKUP($A609,Raw_Data!$K:$AD,MATCH(Vlookup_Match!B$1,Raw_Data!$K$1:$AD$1,0),0)</f>
        <v>P4</v>
      </c>
      <c r="C609" t="str">
        <f>VLOOKUP($A609,Raw_Data!$K:$AD,MATCH(Vlookup_Match!C$1,Raw_Data!$K$1:$AD$1,0),0)</f>
        <v>P4W3</v>
      </c>
      <c r="D609" t="str">
        <f>VLOOKUP($A609,Raw_Data!$K:$AD,MATCH(Vlookup_Match!D$1,Raw_Data!$K$1:$AD$1,0),0)</f>
        <v>Q2</v>
      </c>
      <c r="E609" t="str">
        <f>VLOOKUP($A609,Raw_Data!$K:$AD,MATCH(Vlookup_Match!E$1,Raw_Data!$K$1:$AD$1,0),0)</f>
        <v>WATCH</v>
      </c>
      <c r="F609" t="str">
        <f>VLOOKUP($A609,Raw_Data!$K:$AD,MATCH(Vlookup_Match!F$1,Raw_Data!$K$1:$AD$1,0),0)</f>
        <v>SKW2784I</v>
      </c>
      <c r="G609" t="str">
        <f>VLOOKUP($A609,Raw_Data!$K:$AD,MATCH(Vlookup_Match!G$1,Raw_Data!$K$1:$AD$1,0),0)</f>
        <v>SKW2784</v>
      </c>
      <c r="J609" t="s">
        <v>1561</v>
      </c>
    </row>
    <row r="610" spans="1:10" x14ac:dyDescent="0.35">
      <c r="A610" t="s">
        <v>1562</v>
      </c>
      <c r="B610" t="str">
        <f>VLOOKUP($A610,Raw_Data!$K:$AD,MATCH(Vlookup_Match!B$1,Raw_Data!$K$1:$AD$1,0),0)</f>
        <v>P4</v>
      </c>
      <c r="C610" t="str">
        <f>VLOOKUP($A610,Raw_Data!$K:$AD,MATCH(Vlookup_Match!C$1,Raw_Data!$K$1:$AD$1,0),0)</f>
        <v>P4W3</v>
      </c>
      <c r="D610" t="str">
        <f>VLOOKUP($A610,Raw_Data!$K:$AD,MATCH(Vlookup_Match!D$1,Raw_Data!$K$1:$AD$1,0),0)</f>
        <v>Q2</v>
      </c>
      <c r="E610" t="str">
        <f>VLOOKUP($A610,Raw_Data!$K:$AD,MATCH(Vlookup_Match!E$1,Raw_Data!$K$1:$AD$1,0),0)</f>
        <v>WATCH</v>
      </c>
      <c r="F610" t="str">
        <f>VLOOKUP($A610,Raw_Data!$K:$AD,MATCH(Vlookup_Match!F$1,Raw_Data!$K$1:$AD$1,0),0)</f>
        <v>SKW2694I</v>
      </c>
      <c r="G610" t="str">
        <f>VLOOKUP($A610,Raw_Data!$K:$AD,MATCH(Vlookup_Match!G$1,Raw_Data!$K$1:$AD$1,0),0)</f>
        <v>SKW2694</v>
      </c>
      <c r="J610" t="s">
        <v>1562</v>
      </c>
    </row>
    <row r="611" spans="1:10" x14ac:dyDescent="0.35">
      <c r="A611" t="s">
        <v>1532</v>
      </c>
      <c r="B611" t="str">
        <f>VLOOKUP($A611,Raw_Data!$K:$AD,MATCH(Vlookup_Match!B$1,Raw_Data!$K$1:$AD$1,0),0)</f>
        <v>P4</v>
      </c>
      <c r="C611" t="str">
        <f>VLOOKUP($A611,Raw_Data!$K:$AD,MATCH(Vlookup_Match!C$1,Raw_Data!$K$1:$AD$1,0),0)</f>
        <v>P4W1</v>
      </c>
      <c r="D611" t="str">
        <f>VLOOKUP($A611,Raw_Data!$K:$AD,MATCH(Vlookup_Match!D$1,Raw_Data!$K$1:$AD$1,0),0)</f>
        <v>Q2</v>
      </c>
      <c r="E611" t="str">
        <f>VLOOKUP($A611,Raw_Data!$K:$AD,MATCH(Vlookup_Match!E$1,Raw_Data!$K$1:$AD$1,0),0)</f>
        <v>WATCH</v>
      </c>
      <c r="F611" t="str">
        <f>VLOOKUP($A611,Raw_Data!$K:$AD,MATCH(Vlookup_Match!F$1,Raw_Data!$K$1:$AD$1,0),0)</f>
        <v>SKW2340I</v>
      </c>
      <c r="G611" t="str">
        <f>VLOOKUP($A611,Raw_Data!$K:$AD,MATCH(Vlookup_Match!G$1,Raw_Data!$K$1:$AD$1,0),0)</f>
        <v>SKW2340</v>
      </c>
      <c r="J611" t="s">
        <v>1532</v>
      </c>
    </row>
    <row r="612" spans="1:10" x14ac:dyDescent="0.35">
      <c r="A612" t="s">
        <v>1563</v>
      </c>
      <c r="B612" t="str">
        <f>VLOOKUP($A612,Raw_Data!$K:$AD,MATCH(Vlookup_Match!B$1,Raw_Data!$K$1:$AD$1,0),0)</f>
        <v>P4</v>
      </c>
      <c r="C612" t="str">
        <f>VLOOKUP($A612,Raw_Data!$K:$AD,MATCH(Vlookup_Match!C$1,Raw_Data!$K$1:$AD$1,0),0)</f>
        <v>P4W3</v>
      </c>
      <c r="D612" t="str">
        <f>VLOOKUP($A612,Raw_Data!$K:$AD,MATCH(Vlookup_Match!D$1,Raw_Data!$K$1:$AD$1,0),0)</f>
        <v>Q2</v>
      </c>
      <c r="E612" t="str">
        <f>VLOOKUP($A612,Raw_Data!$K:$AD,MATCH(Vlookup_Match!E$1,Raw_Data!$K$1:$AD$1,0),0)</f>
        <v>WATCH</v>
      </c>
      <c r="F612" t="str">
        <f>VLOOKUP($A612,Raw_Data!$K:$AD,MATCH(Vlookup_Match!F$1,Raw_Data!$K$1:$AD$1,0),0)</f>
        <v>SKW6856I</v>
      </c>
      <c r="G612" t="str">
        <f>VLOOKUP($A612,Raw_Data!$K:$AD,MATCH(Vlookup_Match!G$1,Raw_Data!$K$1:$AD$1,0),0)</f>
        <v>SKW6856</v>
      </c>
      <c r="J612" t="s">
        <v>1563</v>
      </c>
    </row>
    <row r="613" spans="1:10" x14ac:dyDescent="0.35">
      <c r="A613" t="s">
        <v>1564</v>
      </c>
      <c r="B613" t="str">
        <f>VLOOKUP($A613,Raw_Data!$K:$AD,MATCH(Vlookup_Match!B$1,Raw_Data!$K$1:$AD$1,0),0)</f>
        <v>P4</v>
      </c>
      <c r="C613" t="str">
        <f>VLOOKUP($A613,Raw_Data!$K:$AD,MATCH(Vlookup_Match!C$1,Raw_Data!$K$1:$AD$1,0),0)</f>
        <v>P4W3</v>
      </c>
      <c r="D613" t="str">
        <f>VLOOKUP($A613,Raw_Data!$K:$AD,MATCH(Vlookup_Match!D$1,Raw_Data!$K$1:$AD$1,0),0)</f>
        <v>Q2</v>
      </c>
      <c r="E613" t="str">
        <f>VLOOKUP($A613,Raw_Data!$K:$AD,MATCH(Vlookup_Match!E$1,Raw_Data!$K$1:$AD$1,0),0)</f>
        <v>WATCH</v>
      </c>
      <c r="F613" t="str">
        <f>VLOOKUP($A613,Raw_Data!$K:$AD,MATCH(Vlookup_Match!F$1,Raw_Data!$K$1:$AD$1,0),0)</f>
        <v>SKW2784I</v>
      </c>
      <c r="G613" t="str">
        <f>VLOOKUP($A613,Raw_Data!$K:$AD,MATCH(Vlookup_Match!G$1,Raw_Data!$K$1:$AD$1,0),0)</f>
        <v>SKW2784</v>
      </c>
      <c r="J613" t="s">
        <v>1564</v>
      </c>
    </row>
    <row r="614" spans="1:10" x14ac:dyDescent="0.35">
      <c r="A614" t="s">
        <v>1565</v>
      </c>
      <c r="B614" t="str">
        <f>VLOOKUP($A614,Raw_Data!$K:$AD,MATCH(Vlookup_Match!B$1,Raw_Data!$K$1:$AD$1,0),0)</f>
        <v>P4</v>
      </c>
      <c r="C614" t="str">
        <f>VLOOKUP($A614,Raw_Data!$K:$AD,MATCH(Vlookup_Match!C$1,Raw_Data!$K$1:$AD$1,0),0)</f>
        <v>P4W3</v>
      </c>
      <c r="D614" t="str">
        <f>VLOOKUP($A614,Raw_Data!$K:$AD,MATCH(Vlookup_Match!D$1,Raw_Data!$K$1:$AD$1,0),0)</f>
        <v>Q2</v>
      </c>
      <c r="E614" t="str">
        <f>VLOOKUP($A614,Raw_Data!$K:$AD,MATCH(Vlookup_Match!E$1,Raw_Data!$K$1:$AD$1,0),0)</f>
        <v>WATCH</v>
      </c>
      <c r="F614" t="str">
        <f>VLOOKUP($A614,Raw_Data!$K:$AD,MATCH(Vlookup_Match!F$1,Raw_Data!$K$1:$AD$1,0),0)</f>
        <v>SKW2307</v>
      </c>
      <c r="G614" t="str">
        <f>VLOOKUP($A614,Raw_Data!$K:$AD,MATCH(Vlookup_Match!G$1,Raw_Data!$K$1:$AD$1,0),0)</f>
        <v>SKW2307</v>
      </c>
      <c r="J614" t="s">
        <v>1565</v>
      </c>
    </row>
    <row r="615" spans="1:10" x14ac:dyDescent="0.35">
      <c r="A615" t="s">
        <v>1566</v>
      </c>
      <c r="B615" t="str">
        <f>VLOOKUP($A615,Raw_Data!$K:$AD,MATCH(Vlookup_Match!B$1,Raw_Data!$K$1:$AD$1,0),0)</f>
        <v>P4</v>
      </c>
      <c r="C615" t="str">
        <f>VLOOKUP($A615,Raw_Data!$K:$AD,MATCH(Vlookup_Match!C$1,Raw_Data!$K$1:$AD$1,0),0)</f>
        <v>P4W3</v>
      </c>
      <c r="D615" t="str">
        <f>VLOOKUP($A615,Raw_Data!$K:$AD,MATCH(Vlookup_Match!D$1,Raw_Data!$K$1:$AD$1,0),0)</f>
        <v>Q2</v>
      </c>
      <c r="E615" t="str">
        <f>VLOOKUP($A615,Raw_Data!$K:$AD,MATCH(Vlookup_Match!E$1,Raw_Data!$K$1:$AD$1,0),0)</f>
        <v>WATCH</v>
      </c>
      <c r="F615" t="str">
        <f>VLOOKUP($A615,Raw_Data!$K:$AD,MATCH(Vlookup_Match!F$1,Raw_Data!$K$1:$AD$1,0),0)</f>
        <v>SKW2692I</v>
      </c>
      <c r="G615" t="str">
        <f>VLOOKUP($A615,Raw_Data!$K:$AD,MATCH(Vlookup_Match!G$1,Raw_Data!$K$1:$AD$1,0),0)</f>
        <v>SKW2692</v>
      </c>
      <c r="J615" t="s">
        <v>1566</v>
      </c>
    </row>
    <row r="616" spans="1:10" x14ac:dyDescent="0.35">
      <c r="A616" t="s">
        <v>1567</v>
      </c>
      <c r="B616" t="str">
        <f>VLOOKUP($A616,Raw_Data!$K:$AD,MATCH(Vlookup_Match!B$1,Raw_Data!$K$1:$AD$1,0),0)</f>
        <v>P4</v>
      </c>
      <c r="C616" t="str">
        <f>VLOOKUP($A616,Raw_Data!$K:$AD,MATCH(Vlookup_Match!C$1,Raw_Data!$K$1:$AD$1,0),0)</f>
        <v>P4W3</v>
      </c>
      <c r="D616" t="str">
        <f>VLOOKUP($A616,Raw_Data!$K:$AD,MATCH(Vlookup_Match!D$1,Raw_Data!$K$1:$AD$1,0),0)</f>
        <v>Q2</v>
      </c>
      <c r="E616" t="str">
        <f>VLOOKUP($A616,Raw_Data!$K:$AD,MATCH(Vlookup_Match!E$1,Raw_Data!$K$1:$AD$1,0),0)</f>
        <v>WATCH</v>
      </c>
      <c r="F616" t="str">
        <f>VLOOKUP($A616,Raw_Data!$K:$AD,MATCH(Vlookup_Match!F$1,Raw_Data!$K$1:$AD$1,0),0)</f>
        <v>SKW6577</v>
      </c>
      <c r="G616" t="str">
        <f>VLOOKUP($A616,Raw_Data!$K:$AD,MATCH(Vlookup_Match!G$1,Raw_Data!$K$1:$AD$1,0),0)</f>
        <v>SKW6577</v>
      </c>
      <c r="J616" t="s">
        <v>1567</v>
      </c>
    </row>
    <row r="617" spans="1:10" x14ac:dyDescent="0.35">
      <c r="A617" t="s">
        <v>1569</v>
      </c>
      <c r="B617" t="str">
        <f>VLOOKUP($A617,Raw_Data!$K:$AD,MATCH(Vlookup_Match!B$1,Raw_Data!$K$1:$AD$1,0),0)</f>
        <v>P4</v>
      </c>
      <c r="C617" t="str">
        <f>VLOOKUP($A617,Raw_Data!$K:$AD,MATCH(Vlookup_Match!C$1,Raw_Data!$K$1:$AD$1,0),0)</f>
        <v>P4W3</v>
      </c>
      <c r="D617" t="str">
        <f>VLOOKUP($A617,Raw_Data!$K:$AD,MATCH(Vlookup_Match!D$1,Raw_Data!$K$1:$AD$1,0),0)</f>
        <v>Q2</v>
      </c>
      <c r="E617" t="str">
        <f>VLOOKUP($A617,Raw_Data!$K:$AD,MATCH(Vlookup_Match!E$1,Raw_Data!$K$1:$AD$1,0),0)</f>
        <v>WATCH</v>
      </c>
      <c r="F617" t="str">
        <f>VLOOKUP($A617,Raw_Data!$K:$AD,MATCH(Vlookup_Match!F$1,Raw_Data!$K$1:$AD$1,0),0)</f>
        <v>SKW3020</v>
      </c>
      <c r="G617" t="str">
        <f>VLOOKUP($A617,Raw_Data!$K:$AD,MATCH(Vlookup_Match!G$1,Raw_Data!$K$1:$AD$1,0),0)</f>
        <v>SKW3020</v>
      </c>
      <c r="J617" t="s">
        <v>1569</v>
      </c>
    </row>
    <row r="618" spans="1:10" x14ac:dyDescent="0.35">
      <c r="A618" t="s">
        <v>1570</v>
      </c>
      <c r="B618" t="str">
        <f>VLOOKUP($A618,Raw_Data!$K:$AD,MATCH(Vlookup_Match!B$1,Raw_Data!$K$1:$AD$1,0),0)</f>
        <v>P4</v>
      </c>
      <c r="C618" t="str">
        <f>VLOOKUP($A618,Raw_Data!$K:$AD,MATCH(Vlookup_Match!C$1,Raw_Data!$K$1:$AD$1,0),0)</f>
        <v>P4W3</v>
      </c>
      <c r="D618" t="str">
        <f>VLOOKUP($A618,Raw_Data!$K:$AD,MATCH(Vlookup_Match!D$1,Raw_Data!$K$1:$AD$1,0),0)</f>
        <v>Q2</v>
      </c>
      <c r="E618" t="str">
        <f>VLOOKUP($A618,Raw_Data!$K:$AD,MATCH(Vlookup_Match!E$1,Raw_Data!$K$1:$AD$1,0),0)</f>
        <v>WATCH</v>
      </c>
      <c r="F618" t="str">
        <f>VLOOKUP($A618,Raw_Data!$K:$AD,MATCH(Vlookup_Match!F$1,Raw_Data!$K$1:$AD$1,0),0)</f>
        <v>ES5239I</v>
      </c>
      <c r="G618" t="str">
        <f>VLOOKUP($A618,Raw_Data!$K:$AD,MATCH(Vlookup_Match!G$1,Raw_Data!$K$1:$AD$1,0),0)</f>
        <v>ES5239</v>
      </c>
      <c r="J618" t="s">
        <v>1570</v>
      </c>
    </row>
    <row r="619" spans="1:10" x14ac:dyDescent="0.35">
      <c r="A619" t="s">
        <v>1514</v>
      </c>
      <c r="B619" t="str">
        <f>VLOOKUP($A619,Raw_Data!$K:$AD,MATCH(Vlookup_Match!B$1,Raw_Data!$K$1:$AD$1,0),0)</f>
        <v>P3</v>
      </c>
      <c r="C619" t="str">
        <f>VLOOKUP($A619,Raw_Data!$K:$AD,MATCH(Vlookup_Match!C$1,Raw_Data!$K$1:$AD$1,0),0)</f>
        <v>P3W5</v>
      </c>
      <c r="D619" t="str">
        <f>VLOOKUP($A619,Raw_Data!$K:$AD,MATCH(Vlookup_Match!D$1,Raw_Data!$K$1:$AD$1,0),0)</f>
        <v>Q1</v>
      </c>
      <c r="E619" t="str">
        <f>VLOOKUP($A619,Raw_Data!$K:$AD,MATCH(Vlookup_Match!E$1,Raw_Data!$K$1:$AD$1,0),0)</f>
        <v>WATCH</v>
      </c>
      <c r="F619" t="str">
        <f>VLOOKUP($A619,Raw_Data!$K:$AD,MATCH(Vlookup_Match!F$1,Raw_Data!$K$1:$AD$1,0),0)</f>
        <v>SKW2340I</v>
      </c>
      <c r="G619" t="str">
        <f>VLOOKUP($A619,Raw_Data!$K:$AD,MATCH(Vlookup_Match!G$1,Raw_Data!$K$1:$AD$1,0),0)</f>
        <v>SKW2340</v>
      </c>
      <c r="J619" t="s">
        <v>1514</v>
      </c>
    </row>
    <row r="620" spans="1:10" x14ac:dyDescent="0.35">
      <c r="A620" t="s">
        <v>1571</v>
      </c>
      <c r="B620" t="str">
        <f>VLOOKUP($A620,Raw_Data!$K:$AD,MATCH(Vlookup_Match!B$1,Raw_Data!$K$1:$AD$1,0),0)</f>
        <v>P4</v>
      </c>
      <c r="C620" t="str">
        <f>VLOOKUP($A620,Raw_Data!$K:$AD,MATCH(Vlookup_Match!C$1,Raw_Data!$K$1:$AD$1,0),0)</f>
        <v>P4W3</v>
      </c>
      <c r="D620" t="str">
        <f>VLOOKUP($A620,Raw_Data!$K:$AD,MATCH(Vlookup_Match!D$1,Raw_Data!$K$1:$AD$1,0),0)</f>
        <v>Q2</v>
      </c>
      <c r="E620" t="str">
        <f>VLOOKUP($A620,Raw_Data!$K:$AD,MATCH(Vlookup_Match!E$1,Raw_Data!$K$1:$AD$1,0),0)</f>
        <v>WATCH</v>
      </c>
      <c r="F620" t="str">
        <f>VLOOKUP($A620,Raw_Data!$K:$AD,MATCH(Vlookup_Match!F$1,Raw_Data!$K$1:$AD$1,0),0)</f>
        <v>SKW2150I</v>
      </c>
      <c r="G620" t="str">
        <f>VLOOKUP($A620,Raw_Data!$K:$AD,MATCH(Vlookup_Match!G$1,Raw_Data!$K$1:$AD$1,0),0)</f>
        <v>SKW2150</v>
      </c>
      <c r="J620" t="s">
        <v>1571</v>
      </c>
    </row>
    <row r="621" spans="1:10" x14ac:dyDescent="0.35">
      <c r="A621" t="s">
        <v>1572</v>
      </c>
      <c r="B621" t="str">
        <f>VLOOKUP($A621,Raw_Data!$K:$AD,MATCH(Vlookup_Match!B$1,Raw_Data!$K$1:$AD$1,0),0)</f>
        <v>P4</v>
      </c>
      <c r="C621" t="str">
        <f>VLOOKUP($A621,Raw_Data!$K:$AD,MATCH(Vlookup_Match!C$1,Raw_Data!$K$1:$AD$1,0),0)</f>
        <v>P4W3</v>
      </c>
      <c r="D621" t="str">
        <f>VLOOKUP($A621,Raw_Data!$K:$AD,MATCH(Vlookup_Match!D$1,Raw_Data!$K$1:$AD$1,0),0)</f>
        <v>Q2</v>
      </c>
      <c r="E621" t="str">
        <f>VLOOKUP($A621,Raw_Data!$K:$AD,MATCH(Vlookup_Match!E$1,Raw_Data!$K$1:$AD$1,0),0)</f>
        <v>WATCH</v>
      </c>
      <c r="F621" t="str">
        <f>VLOOKUP($A621,Raw_Data!$K:$AD,MATCH(Vlookup_Match!F$1,Raw_Data!$K$1:$AD$1,0),0)</f>
        <v>ES5091</v>
      </c>
      <c r="G621" t="str">
        <f>VLOOKUP($A621,Raw_Data!$K:$AD,MATCH(Vlookup_Match!G$1,Raw_Data!$K$1:$AD$1,0),0)</f>
        <v>ES5091</v>
      </c>
      <c r="J621" t="s">
        <v>1572</v>
      </c>
    </row>
    <row r="622" spans="1:10" x14ac:dyDescent="0.35">
      <c r="A622" t="s">
        <v>1573</v>
      </c>
      <c r="B622" t="str">
        <f>VLOOKUP($A622,Raw_Data!$K:$AD,MATCH(Vlookup_Match!B$1,Raw_Data!$K$1:$AD$1,0),0)</f>
        <v>P4</v>
      </c>
      <c r="C622" t="str">
        <f>VLOOKUP($A622,Raw_Data!$K:$AD,MATCH(Vlookup_Match!C$1,Raw_Data!$K$1:$AD$1,0),0)</f>
        <v>P4W3</v>
      </c>
      <c r="D622" t="str">
        <f>VLOOKUP($A622,Raw_Data!$K:$AD,MATCH(Vlookup_Match!D$1,Raw_Data!$K$1:$AD$1,0),0)</f>
        <v>Q2</v>
      </c>
      <c r="E622" t="str">
        <f>VLOOKUP($A622,Raw_Data!$K:$AD,MATCH(Vlookup_Match!E$1,Raw_Data!$K$1:$AD$1,0),0)</f>
        <v>WATCH</v>
      </c>
      <c r="F622" t="str">
        <f>VLOOKUP($A622,Raw_Data!$K:$AD,MATCH(Vlookup_Match!F$1,Raw_Data!$K$1:$AD$1,0),0)</f>
        <v>SKW2837I</v>
      </c>
      <c r="G622" t="str">
        <f>VLOOKUP($A622,Raw_Data!$K:$AD,MATCH(Vlookup_Match!G$1,Raw_Data!$K$1:$AD$1,0),0)</f>
        <v>SKW2837</v>
      </c>
      <c r="J622" t="s">
        <v>1573</v>
      </c>
    </row>
    <row r="623" spans="1:10" x14ac:dyDescent="0.35">
      <c r="A623" t="s">
        <v>1514</v>
      </c>
      <c r="B623" t="str">
        <f>VLOOKUP($A623,Raw_Data!$K:$AD,MATCH(Vlookup_Match!B$1,Raw_Data!$K$1:$AD$1,0),0)</f>
        <v>P3</v>
      </c>
      <c r="C623" t="str">
        <f>VLOOKUP($A623,Raw_Data!$K:$AD,MATCH(Vlookup_Match!C$1,Raw_Data!$K$1:$AD$1,0),0)</f>
        <v>P3W5</v>
      </c>
      <c r="D623" t="str">
        <f>VLOOKUP($A623,Raw_Data!$K:$AD,MATCH(Vlookup_Match!D$1,Raw_Data!$K$1:$AD$1,0),0)</f>
        <v>Q1</v>
      </c>
      <c r="E623" t="str">
        <f>VLOOKUP($A623,Raw_Data!$K:$AD,MATCH(Vlookup_Match!E$1,Raw_Data!$K$1:$AD$1,0),0)</f>
        <v>WATCH</v>
      </c>
      <c r="F623" t="str">
        <f>VLOOKUP($A623,Raw_Data!$K:$AD,MATCH(Vlookup_Match!F$1,Raw_Data!$K$1:$AD$1,0),0)</f>
        <v>SKW2340I</v>
      </c>
      <c r="G623" t="str">
        <f>VLOOKUP($A623,Raw_Data!$K:$AD,MATCH(Vlookup_Match!G$1,Raw_Data!$K$1:$AD$1,0),0)</f>
        <v>SKW2340</v>
      </c>
      <c r="J623" t="s">
        <v>1514</v>
      </c>
    </row>
    <row r="624" spans="1:10" x14ac:dyDescent="0.35">
      <c r="A624" t="s">
        <v>1574</v>
      </c>
      <c r="B624" t="str">
        <f>VLOOKUP($A624,Raw_Data!$K:$AD,MATCH(Vlookup_Match!B$1,Raw_Data!$K$1:$AD$1,0),0)</f>
        <v>P4</v>
      </c>
      <c r="C624" t="str">
        <f>VLOOKUP($A624,Raw_Data!$K:$AD,MATCH(Vlookup_Match!C$1,Raw_Data!$K$1:$AD$1,0),0)</f>
        <v>P4W3</v>
      </c>
      <c r="D624" t="str">
        <f>VLOOKUP($A624,Raw_Data!$K:$AD,MATCH(Vlookup_Match!D$1,Raw_Data!$K$1:$AD$1,0),0)</f>
        <v>Q2</v>
      </c>
      <c r="E624" t="str">
        <f>VLOOKUP($A624,Raw_Data!$K:$AD,MATCH(Vlookup_Match!E$1,Raw_Data!$K$1:$AD$1,0),0)</f>
        <v>WATCH</v>
      </c>
      <c r="F624" t="str">
        <f>VLOOKUP($A624,Raw_Data!$K:$AD,MATCH(Vlookup_Match!F$1,Raw_Data!$K$1:$AD$1,0),0)</f>
        <v>ES5239I</v>
      </c>
      <c r="G624" t="str">
        <f>VLOOKUP($A624,Raw_Data!$K:$AD,MATCH(Vlookup_Match!G$1,Raw_Data!$K$1:$AD$1,0),0)</f>
        <v>ES5239</v>
      </c>
      <c r="J624" t="s">
        <v>1574</v>
      </c>
    </row>
    <row r="625" spans="1:10" x14ac:dyDescent="0.35">
      <c r="A625" t="s">
        <v>1549</v>
      </c>
      <c r="B625" t="str">
        <f>VLOOKUP($A625,Raw_Data!$K:$AD,MATCH(Vlookup_Match!B$1,Raw_Data!$K$1:$AD$1,0),0)</f>
        <v>P4</v>
      </c>
      <c r="C625" t="str">
        <f>VLOOKUP($A625,Raw_Data!$K:$AD,MATCH(Vlookup_Match!C$1,Raw_Data!$K$1:$AD$1,0),0)</f>
        <v>P4W2</v>
      </c>
      <c r="D625" t="str">
        <f>VLOOKUP($A625,Raw_Data!$K:$AD,MATCH(Vlookup_Match!D$1,Raw_Data!$K$1:$AD$1,0),0)</f>
        <v>Q2</v>
      </c>
      <c r="E625" t="str">
        <f>VLOOKUP($A625,Raw_Data!$K:$AD,MATCH(Vlookup_Match!E$1,Raw_Data!$K$1:$AD$1,0),0)</f>
        <v>WATCH</v>
      </c>
      <c r="F625" t="str">
        <f>VLOOKUP($A625,Raw_Data!$K:$AD,MATCH(Vlookup_Match!F$1,Raw_Data!$K$1:$AD$1,0),0)</f>
        <v>SKW2759I</v>
      </c>
      <c r="G625" t="str">
        <f>VLOOKUP($A625,Raw_Data!$K:$AD,MATCH(Vlookup_Match!G$1,Raw_Data!$K$1:$AD$1,0),0)</f>
        <v>SKW2759</v>
      </c>
      <c r="J625" t="s">
        <v>1549</v>
      </c>
    </row>
    <row r="626" spans="1:10" x14ac:dyDescent="0.35">
      <c r="A626" t="s">
        <v>1543</v>
      </c>
      <c r="B626" t="str">
        <f>VLOOKUP($A626,Raw_Data!$K:$AD,MATCH(Vlookup_Match!B$1,Raw_Data!$K$1:$AD$1,0),0)</f>
        <v>P4</v>
      </c>
      <c r="C626" t="str">
        <f>VLOOKUP($A626,Raw_Data!$K:$AD,MATCH(Vlookup_Match!C$1,Raw_Data!$K$1:$AD$1,0),0)</f>
        <v>P4W2</v>
      </c>
      <c r="D626" t="str">
        <f>VLOOKUP($A626,Raw_Data!$K:$AD,MATCH(Vlookup_Match!D$1,Raw_Data!$K$1:$AD$1,0),0)</f>
        <v>Q2</v>
      </c>
      <c r="E626" t="str">
        <f>VLOOKUP($A626,Raw_Data!$K:$AD,MATCH(Vlookup_Match!E$1,Raw_Data!$K$1:$AD$1,0),0)</f>
        <v>WATCH</v>
      </c>
      <c r="F626" t="str">
        <f>VLOOKUP($A626,Raw_Data!$K:$AD,MATCH(Vlookup_Match!F$1,Raw_Data!$K$1:$AD$1,0),0)</f>
        <v>SKW2785I</v>
      </c>
      <c r="G626" t="str">
        <f>VLOOKUP($A626,Raw_Data!$K:$AD,MATCH(Vlookup_Match!G$1,Raw_Data!$K$1:$AD$1,0),0)</f>
        <v>SKW2785</v>
      </c>
      <c r="J626" t="s">
        <v>1543</v>
      </c>
    </row>
    <row r="627" spans="1:10" x14ac:dyDescent="0.35">
      <c r="A627" t="s">
        <v>1575</v>
      </c>
      <c r="B627" t="str">
        <f>VLOOKUP($A627,Raw_Data!$K:$AD,MATCH(Vlookup_Match!B$1,Raw_Data!$K$1:$AD$1,0),0)</f>
        <v>P4</v>
      </c>
      <c r="C627" t="str">
        <f>VLOOKUP($A627,Raw_Data!$K:$AD,MATCH(Vlookup_Match!C$1,Raw_Data!$K$1:$AD$1,0),0)</f>
        <v>P4W4</v>
      </c>
      <c r="D627" t="str">
        <f>VLOOKUP($A627,Raw_Data!$K:$AD,MATCH(Vlookup_Match!D$1,Raw_Data!$K$1:$AD$1,0),0)</f>
        <v>Q2</v>
      </c>
      <c r="E627" t="str">
        <f>VLOOKUP($A627,Raw_Data!$K:$AD,MATCH(Vlookup_Match!E$1,Raw_Data!$K$1:$AD$1,0),0)</f>
        <v>WATCH</v>
      </c>
      <c r="F627" t="str">
        <f>VLOOKUP($A627,Raw_Data!$K:$AD,MATCH(Vlookup_Match!F$1,Raw_Data!$K$1:$AD$1,0),0)</f>
        <v>SKW6652I</v>
      </c>
      <c r="G627" t="str">
        <f>VLOOKUP($A627,Raw_Data!$K:$AD,MATCH(Vlookup_Match!G$1,Raw_Data!$K$1:$AD$1,0),0)</f>
        <v>SKW6652</v>
      </c>
      <c r="J627" t="s">
        <v>1575</v>
      </c>
    </row>
    <row r="628" spans="1:10" x14ac:dyDescent="0.35">
      <c r="A628" t="s">
        <v>1578</v>
      </c>
      <c r="B628" t="str">
        <f>VLOOKUP($A628,Raw_Data!$K:$AD,MATCH(Vlookup_Match!B$1,Raw_Data!$K$1:$AD$1,0),0)</f>
        <v>P4</v>
      </c>
      <c r="C628" t="str">
        <f>VLOOKUP($A628,Raw_Data!$K:$AD,MATCH(Vlookup_Match!C$1,Raw_Data!$K$1:$AD$1,0),0)</f>
        <v>P4W4</v>
      </c>
      <c r="D628" t="str">
        <f>VLOOKUP($A628,Raw_Data!$K:$AD,MATCH(Vlookup_Match!D$1,Raw_Data!$K$1:$AD$1,0),0)</f>
        <v>Q2</v>
      </c>
      <c r="E628" t="str">
        <f>VLOOKUP($A628,Raw_Data!$K:$AD,MATCH(Vlookup_Match!E$1,Raw_Data!$K$1:$AD$1,0),0)</f>
        <v>WATCH</v>
      </c>
      <c r="F628" t="str">
        <f>VLOOKUP($A628,Raw_Data!$K:$AD,MATCH(Vlookup_Match!F$1,Raw_Data!$K$1:$AD$1,0),0)</f>
        <v>SKW2150</v>
      </c>
      <c r="G628" t="str">
        <f>VLOOKUP($A628,Raw_Data!$K:$AD,MATCH(Vlookup_Match!G$1,Raw_Data!$K$1:$AD$1,0),0)</f>
        <v>SKW2150</v>
      </c>
      <c r="J628" t="s">
        <v>1578</v>
      </c>
    </row>
    <row r="629" spans="1:10" x14ac:dyDescent="0.35">
      <c r="A629" t="s">
        <v>1579</v>
      </c>
      <c r="B629" t="str">
        <f>VLOOKUP($A629,Raw_Data!$K:$AD,MATCH(Vlookup_Match!B$1,Raw_Data!$K$1:$AD$1,0),0)</f>
        <v>P4</v>
      </c>
      <c r="C629" t="str">
        <f>VLOOKUP($A629,Raw_Data!$K:$AD,MATCH(Vlookup_Match!C$1,Raw_Data!$K$1:$AD$1,0),0)</f>
        <v>P4W4</v>
      </c>
      <c r="D629" t="str">
        <f>VLOOKUP($A629,Raw_Data!$K:$AD,MATCH(Vlookup_Match!D$1,Raw_Data!$K$1:$AD$1,0),0)</f>
        <v>Q2</v>
      </c>
      <c r="E629" t="str">
        <f>VLOOKUP($A629,Raw_Data!$K:$AD,MATCH(Vlookup_Match!E$1,Raw_Data!$K$1:$AD$1,0),0)</f>
        <v>WATCH</v>
      </c>
      <c r="F629" t="str">
        <f>VLOOKUP($A629,Raw_Data!$K:$AD,MATCH(Vlookup_Match!F$1,Raw_Data!$K$1:$AD$1,0),0)</f>
        <v>SKW2785I</v>
      </c>
      <c r="G629" t="str">
        <f>VLOOKUP($A629,Raw_Data!$K:$AD,MATCH(Vlookup_Match!G$1,Raw_Data!$K$1:$AD$1,0),0)</f>
        <v>SKW2785</v>
      </c>
      <c r="J629" t="s">
        <v>1579</v>
      </c>
    </row>
    <row r="630" spans="1:10" x14ac:dyDescent="0.35">
      <c r="A630" t="s">
        <v>1591</v>
      </c>
      <c r="B630" t="str">
        <f>VLOOKUP($A630,Raw_Data!$K:$AD,MATCH(Vlookup_Match!B$1,Raw_Data!$K$1:$AD$1,0),0)</f>
        <v>P4</v>
      </c>
      <c r="C630" t="str">
        <f>VLOOKUP($A630,Raw_Data!$K:$AD,MATCH(Vlookup_Match!C$1,Raw_Data!$K$1:$AD$1,0),0)</f>
        <v>P4W1</v>
      </c>
      <c r="D630" t="str">
        <f>VLOOKUP($A630,Raw_Data!$K:$AD,MATCH(Vlookup_Match!D$1,Raw_Data!$K$1:$AD$1,0),0)</f>
        <v>Q2</v>
      </c>
      <c r="E630" t="str">
        <f>VLOOKUP($A630,Raw_Data!$K:$AD,MATCH(Vlookup_Match!E$1,Raw_Data!$K$1:$AD$1,0),0)</f>
        <v>WATCH</v>
      </c>
      <c r="F630" t="str">
        <f>VLOOKUP($A630,Raw_Data!$K:$AD,MATCH(Vlookup_Match!F$1,Raw_Data!$K$1:$AD$1,0),0)</f>
        <v>BQ2551IT</v>
      </c>
      <c r="G630" t="str">
        <f>VLOOKUP($A630,Raw_Data!$K:$AD,MATCH(Vlookup_Match!G$1,Raw_Data!$K$1:$AD$1,0),0)</f>
        <v>BQ2551</v>
      </c>
      <c r="J630" t="s">
        <v>1591</v>
      </c>
    </row>
    <row r="631" spans="1:10" x14ac:dyDescent="0.35">
      <c r="A631" t="s">
        <v>1592</v>
      </c>
      <c r="B631" t="str">
        <f>VLOOKUP($A631,Raw_Data!$K:$AD,MATCH(Vlookup_Match!B$1,Raw_Data!$K$1:$AD$1,0),0)</f>
        <v>P4</v>
      </c>
      <c r="C631" t="str">
        <f>VLOOKUP($A631,Raw_Data!$K:$AD,MATCH(Vlookup_Match!C$1,Raw_Data!$K$1:$AD$1,0),0)</f>
        <v>P4W1</v>
      </c>
      <c r="D631" t="str">
        <f>VLOOKUP($A631,Raw_Data!$K:$AD,MATCH(Vlookup_Match!D$1,Raw_Data!$K$1:$AD$1,0),0)</f>
        <v>Q2</v>
      </c>
      <c r="E631" t="str">
        <f>VLOOKUP($A631,Raw_Data!$K:$AD,MATCH(Vlookup_Match!E$1,Raw_Data!$K$1:$AD$1,0),0)</f>
        <v>WATCH</v>
      </c>
      <c r="F631" t="str">
        <f>VLOOKUP($A631,Raw_Data!$K:$AD,MATCH(Vlookup_Match!F$1,Raw_Data!$K$1:$AD$1,0),0)</f>
        <v>BQ2551I</v>
      </c>
      <c r="G631" t="str">
        <f>VLOOKUP($A631,Raw_Data!$K:$AD,MATCH(Vlookup_Match!G$1,Raw_Data!$K$1:$AD$1,0),0)</f>
        <v>BQ2551</v>
      </c>
      <c r="J631" t="s">
        <v>1592</v>
      </c>
    </row>
    <row r="632" spans="1:10" x14ac:dyDescent="0.35">
      <c r="A632" t="s">
        <v>1593</v>
      </c>
      <c r="B632" t="str">
        <f>VLOOKUP($A632,Raw_Data!$K:$AD,MATCH(Vlookup_Match!B$1,Raw_Data!$K$1:$AD$1,0),0)</f>
        <v>P4</v>
      </c>
      <c r="C632" t="str">
        <f>VLOOKUP($A632,Raw_Data!$K:$AD,MATCH(Vlookup_Match!C$1,Raw_Data!$K$1:$AD$1,0),0)</f>
        <v>P4W1</v>
      </c>
      <c r="D632" t="str">
        <f>VLOOKUP($A632,Raw_Data!$K:$AD,MATCH(Vlookup_Match!D$1,Raw_Data!$K$1:$AD$1,0),0)</f>
        <v>Q2</v>
      </c>
      <c r="E632" t="str">
        <f>VLOOKUP($A632,Raw_Data!$K:$AD,MATCH(Vlookup_Match!E$1,Raw_Data!$K$1:$AD$1,0),0)</f>
        <v>WATCH</v>
      </c>
      <c r="F632" t="str">
        <f>VLOOKUP($A632,Raw_Data!$K:$AD,MATCH(Vlookup_Match!F$1,Raw_Data!$K$1:$AD$1,0),0)</f>
        <v>FS5743I</v>
      </c>
      <c r="G632" t="str">
        <f>VLOOKUP($A632,Raw_Data!$K:$AD,MATCH(Vlookup_Match!G$1,Raw_Data!$K$1:$AD$1,0),0)</f>
        <v>FS5743</v>
      </c>
      <c r="J632" t="s">
        <v>1593</v>
      </c>
    </row>
    <row r="633" spans="1:10" x14ac:dyDescent="0.35">
      <c r="A633" t="s">
        <v>1594</v>
      </c>
      <c r="B633" t="str">
        <f>VLOOKUP($A633,Raw_Data!$K:$AD,MATCH(Vlookup_Match!B$1,Raw_Data!$K$1:$AD$1,0),0)</f>
        <v>P4</v>
      </c>
      <c r="C633" t="str">
        <f>VLOOKUP($A633,Raw_Data!$K:$AD,MATCH(Vlookup_Match!C$1,Raw_Data!$K$1:$AD$1,0),0)</f>
        <v>P4W1</v>
      </c>
      <c r="D633" t="str">
        <f>VLOOKUP($A633,Raw_Data!$K:$AD,MATCH(Vlookup_Match!D$1,Raw_Data!$K$1:$AD$1,0),0)</f>
        <v>Q2</v>
      </c>
      <c r="E633" t="str">
        <f>VLOOKUP($A633,Raw_Data!$K:$AD,MATCH(Vlookup_Match!E$1,Raw_Data!$K$1:$AD$1,0),0)</f>
        <v>WATCH</v>
      </c>
      <c r="F633" t="str">
        <f>VLOOKUP($A633,Raw_Data!$K:$AD,MATCH(Vlookup_Match!F$1,Raw_Data!$K$1:$AD$1,0),0)</f>
        <v>FS5960I</v>
      </c>
      <c r="G633" t="str">
        <f>VLOOKUP($A633,Raw_Data!$K:$AD,MATCH(Vlookup_Match!G$1,Raw_Data!$K$1:$AD$1,0),0)</f>
        <v>FS5960</v>
      </c>
      <c r="J633" t="s">
        <v>1594</v>
      </c>
    </row>
    <row r="634" spans="1:10" x14ac:dyDescent="0.35">
      <c r="A634" t="s">
        <v>1595</v>
      </c>
      <c r="B634" t="str">
        <f>VLOOKUP($A634,Raw_Data!$K:$AD,MATCH(Vlookup_Match!B$1,Raw_Data!$K$1:$AD$1,0),0)</f>
        <v>P4</v>
      </c>
      <c r="C634" t="str">
        <f>VLOOKUP($A634,Raw_Data!$K:$AD,MATCH(Vlookup_Match!C$1,Raw_Data!$K$1:$AD$1,0),0)</f>
        <v>P4W1</v>
      </c>
      <c r="D634" t="str">
        <f>VLOOKUP($A634,Raw_Data!$K:$AD,MATCH(Vlookup_Match!D$1,Raw_Data!$K$1:$AD$1,0),0)</f>
        <v>Q2</v>
      </c>
      <c r="E634" t="str">
        <f>VLOOKUP($A634,Raw_Data!$K:$AD,MATCH(Vlookup_Match!E$1,Raw_Data!$K$1:$AD$1,0),0)</f>
        <v>WATCH</v>
      </c>
      <c r="F634" t="str">
        <f>VLOOKUP($A634,Raw_Data!$K:$AD,MATCH(Vlookup_Match!F$1,Raw_Data!$K$1:$AD$1,0),0)</f>
        <v>ES5198I</v>
      </c>
      <c r="G634" t="str">
        <f>VLOOKUP($A634,Raw_Data!$K:$AD,MATCH(Vlookup_Match!G$1,Raw_Data!$K$1:$AD$1,0),0)</f>
        <v>ES5198</v>
      </c>
      <c r="J634" t="s">
        <v>1595</v>
      </c>
    </row>
    <row r="635" spans="1:10" x14ac:dyDescent="0.35">
      <c r="A635" t="s">
        <v>1596</v>
      </c>
      <c r="B635" t="str">
        <f>VLOOKUP($A635,Raw_Data!$K:$AD,MATCH(Vlookup_Match!B$1,Raw_Data!$K$1:$AD$1,0),0)</f>
        <v>P4</v>
      </c>
      <c r="C635" t="str">
        <f>VLOOKUP($A635,Raw_Data!$K:$AD,MATCH(Vlookup_Match!C$1,Raw_Data!$K$1:$AD$1,0),0)</f>
        <v>P4W1</v>
      </c>
      <c r="D635" t="str">
        <f>VLOOKUP($A635,Raw_Data!$K:$AD,MATCH(Vlookup_Match!D$1,Raw_Data!$K$1:$AD$1,0),0)</f>
        <v>Q2</v>
      </c>
      <c r="E635" t="str">
        <f>VLOOKUP($A635,Raw_Data!$K:$AD,MATCH(Vlookup_Match!E$1,Raw_Data!$K$1:$AD$1,0),0)</f>
        <v>WATCH</v>
      </c>
      <c r="F635" t="str">
        <f>VLOOKUP($A635,Raw_Data!$K:$AD,MATCH(Vlookup_Match!F$1,Raw_Data!$K$1:$AD$1,0),0)</f>
        <v>FS5961I</v>
      </c>
      <c r="G635" t="str">
        <f>VLOOKUP($A635,Raw_Data!$K:$AD,MATCH(Vlookup_Match!G$1,Raw_Data!$K$1:$AD$1,0),0)</f>
        <v>FS5961</v>
      </c>
      <c r="J635" t="s">
        <v>1596</v>
      </c>
    </row>
    <row r="636" spans="1:10" x14ac:dyDescent="0.35">
      <c r="A636" t="s">
        <v>1597</v>
      </c>
      <c r="B636" t="str">
        <f>VLOOKUP($A636,Raw_Data!$K:$AD,MATCH(Vlookup_Match!B$1,Raw_Data!$K$1:$AD$1,0),0)</f>
        <v>P4</v>
      </c>
      <c r="C636" t="str">
        <f>VLOOKUP($A636,Raw_Data!$K:$AD,MATCH(Vlookup_Match!C$1,Raw_Data!$K$1:$AD$1,0),0)</f>
        <v>P4W1</v>
      </c>
      <c r="D636" t="str">
        <f>VLOOKUP($A636,Raw_Data!$K:$AD,MATCH(Vlookup_Match!D$1,Raw_Data!$K$1:$AD$1,0),0)</f>
        <v>Q2</v>
      </c>
      <c r="E636" t="str">
        <f>VLOOKUP($A636,Raw_Data!$K:$AD,MATCH(Vlookup_Match!E$1,Raw_Data!$K$1:$AD$1,0),0)</f>
        <v>WATCH</v>
      </c>
      <c r="F636" t="str">
        <f>VLOOKUP($A636,Raw_Data!$K:$AD,MATCH(Vlookup_Match!F$1,Raw_Data!$K$1:$AD$1,0),0)</f>
        <v>SKW3065I</v>
      </c>
      <c r="G636" t="str">
        <f>VLOOKUP($A636,Raw_Data!$K:$AD,MATCH(Vlookup_Match!G$1,Raw_Data!$K$1:$AD$1,0),0)</f>
        <v>SKW3065</v>
      </c>
      <c r="J636" t="s">
        <v>1597</v>
      </c>
    </row>
    <row r="637" spans="1:10" x14ac:dyDescent="0.35">
      <c r="A637" t="s">
        <v>1598</v>
      </c>
      <c r="B637" t="str">
        <f>VLOOKUP($A637,Raw_Data!$K:$AD,MATCH(Vlookup_Match!B$1,Raw_Data!$K$1:$AD$1,0),0)</f>
        <v>P4</v>
      </c>
      <c r="C637" t="str">
        <f>VLOOKUP($A637,Raw_Data!$K:$AD,MATCH(Vlookup_Match!C$1,Raw_Data!$K$1:$AD$1,0),0)</f>
        <v>P4W1</v>
      </c>
      <c r="D637" t="str">
        <f>VLOOKUP($A637,Raw_Data!$K:$AD,MATCH(Vlookup_Match!D$1,Raw_Data!$K$1:$AD$1,0),0)</f>
        <v>Q2</v>
      </c>
      <c r="E637" t="str">
        <f>VLOOKUP($A637,Raw_Data!$K:$AD,MATCH(Vlookup_Match!E$1,Raw_Data!$K$1:$AD$1,0),0)</f>
        <v>WATCH</v>
      </c>
      <c r="F637" t="str">
        <f>VLOOKUP($A637,Raw_Data!$K:$AD,MATCH(Vlookup_Match!F$1,Raw_Data!$K$1:$AD$1,0),0)</f>
        <v>ES4352I</v>
      </c>
      <c r="G637" t="str">
        <f>VLOOKUP($A637,Raw_Data!$K:$AD,MATCH(Vlookup_Match!G$1,Raw_Data!$K$1:$AD$1,0),0)</f>
        <v>ES4352</v>
      </c>
      <c r="J637" t="s">
        <v>1598</v>
      </c>
    </row>
    <row r="638" spans="1:10" x14ac:dyDescent="0.35">
      <c r="A638" t="s">
        <v>1594</v>
      </c>
      <c r="B638" t="str">
        <f>VLOOKUP($A638,Raw_Data!$K:$AD,MATCH(Vlookup_Match!B$1,Raw_Data!$K$1:$AD$1,0),0)</f>
        <v>P4</v>
      </c>
      <c r="C638" t="str">
        <f>VLOOKUP($A638,Raw_Data!$K:$AD,MATCH(Vlookup_Match!C$1,Raw_Data!$K$1:$AD$1,0),0)</f>
        <v>P4W1</v>
      </c>
      <c r="D638" t="str">
        <f>VLOOKUP($A638,Raw_Data!$K:$AD,MATCH(Vlookup_Match!D$1,Raw_Data!$K$1:$AD$1,0),0)</f>
        <v>Q2</v>
      </c>
      <c r="E638" t="str">
        <f>VLOOKUP($A638,Raw_Data!$K:$AD,MATCH(Vlookup_Match!E$1,Raw_Data!$K$1:$AD$1,0),0)</f>
        <v>WATCH</v>
      </c>
      <c r="F638" t="str">
        <f>VLOOKUP($A638,Raw_Data!$K:$AD,MATCH(Vlookup_Match!F$1,Raw_Data!$K$1:$AD$1,0),0)</f>
        <v>FS5960I</v>
      </c>
      <c r="G638" t="str">
        <f>VLOOKUP($A638,Raw_Data!$K:$AD,MATCH(Vlookup_Match!G$1,Raw_Data!$K$1:$AD$1,0),0)</f>
        <v>FS5960</v>
      </c>
      <c r="J638" t="s">
        <v>1594</v>
      </c>
    </row>
    <row r="639" spans="1:10" x14ac:dyDescent="0.35">
      <c r="A639" t="s">
        <v>1599</v>
      </c>
      <c r="B639" t="str">
        <f>VLOOKUP($A639,Raw_Data!$K:$AD,MATCH(Vlookup_Match!B$1,Raw_Data!$K$1:$AD$1,0),0)</f>
        <v>P4</v>
      </c>
      <c r="C639" t="str">
        <f>VLOOKUP($A639,Raw_Data!$K:$AD,MATCH(Vlookup_Match!C$1,Raw_Data!$K$1:$AD$1,0),0)</f>
        <v>P4W1</v>
      </c>
      <c r="D639" t="str">
        <f>VLOOKUP($A639,Raw_Data!$K:$AD,MATCH(Vlookup_Match!D$1,Raw_Data!$K$1:$AD$1,0),0)</f>
        <v>Q2</v>
      </c>
      <c r="E639" t="str">
        <f>VLOOKUP($A639,Raw_Data!$K:$AD,MATCH(Vlookup_Match!E$1,Raw_Data!$K$1:$AD$1,0),0)</f>
        <v>WATCH</v>
      </c>
      <c r="F639" t="str">
        <f>VLOOKUP($A639,Raw_Data!$K:$AD,MATCH(Vlookup_Match!F$1,Raw_Data!$K$1:$AD$1,0),0)</f>
        <v>SKW3056I</v>
      </c>
      <c r="G639" t="str">
        <f>VLOOKUP($A639,Raw_Data!$K:$AD,MATCH(Vlookup_Match!G$1,Raw_Data!$K$1:$AD$1,0),0)</f>
        <v>SKW3056</v>
      </c>
      <c r="J639" t="s">
        <v>1599</v>
      </c>
    </row>
    <row r="640" spans="1:10" x14ac:dyDescent="0.35">
      <c r="A640" t="s">
        <v>1600</v>
      </c>
      <c r="B640" t="str">
        <f>VLOOKUP($A640,Raw_Data!$K:$AD,MATCH(Vlookup_Match!B$1,Raw_Data!$K$1:$AD$1,0),0)</f>
        <v>P4</v>
      </c>
      <c r="C640" t="str">
        <f>VLOOKUP($A640,Raw_Data!$K:$AD,MATCH(Vlookup_Match!C$1,Raw_Data!$K$1:$AD$1,0),0)</f>
        <v>P4W1</v>
      </c>
      <c r="D640" t="str">
        <f>VLOOKUP($A640,Raw_Data!$K:$AD,MATCH(Vlookup_Match!D$1,Raw_Data!$K$1:$AD$1,0),0)</f>
        <v>Q2</v>
      </c>
      <c r="E640" t="str">
        <f>VLOOKUP($A640,Raw_Data!$K:$AD,MATCH(Vlookup_Match!E$1,Raw_Data!$K$1:$AD$1,0),0)</f>
        <v>WATCH</v>
      </c>
      <c r="F640" t="str">
        <f>VLOOKUP($A640,Raw_Data!$K:$AD,MATCH(Vlookup_Match!F$1,Raw_Data!$K$1:$AD$1,0),0)</f>
        <v>SKW3065I</v>
      </c>
      <c r="G640" t="str">
        <f>VLOOKUP($A640,Raw_Data!$K:$AD,MATCH(Vlookup_Match!G$1,Raw_Data!$K$1:$AD$1,0),0)</f>
        <v>SKW3065</v>
      </c>
      <c r="J640" t="s">
        <v>1600</v>
      </c>
    </row>
    <row r="641" spans="1:10" x14ac:dyDescent="0.35">
      <c r="A641" t="s">
        <v>1601</v>
      </c>
      <c r="B641" t="str">
        <f>VLOOKUP($A641,Raw_Data!$K:$AD,MATCH(Vlookup_Match!B$1,Raw_Data!$K$1:$AD$1,0),0)</f>
        <v>P4</v>
      </c>
      <c r="C641" t="str">
        <f>VLOOKUP($A641,Raw_Data!$K:$AD,MATCH(Vlookup_Match!C$1,Raw_Data!$K$1:$AD$1,0),0)</f>
        <v>P4W1</v>
      </c>
      <c r="D641" t="str">
        <f>VLOOKUP($A641,Raw_Data!$K:$AD,MATCH(Vlookup_Match!D$1,Raw_Data!$K$1:$AD$1,0),0)</f>
        <v>Q2</v>
      </c>
      <c r="E641" t="str">
        <f>VLOOKUP($A641,Raw_Data!$K:$AD,MATCH(Vlookup_Match!E$1,Raw_Data!$K$1:$AD$1,0),0)</f>
        <v>WATCH</v>
      </c>
      <c r="F641" t="str">
        <f>VLOOKUP($A641,Raw_Data!$K:$AD,MATCH(Vlookup_Match!F$1,Raw_Data!$K$1:$AD$1,0),0)</f>
        <v>FS5841I</v>
      </c>
      <c r="G641" t="str">
        <f>VLOOKUP($A641,Raw_Data!$K:$AD,MATCH(Vlookup_Match!G$1,Raw_Data!$K$1:$AD$1,0),0)</f>
        <v>FS5841</v>
      </c>
      <c r="J641" t="s">
        <v>1601</v>
      </c>
    </row>
    <row r="642" spans="1:10" x14ac:dyDescent="0.35">
      <c r="A642" t="s">
        <v>1602</v>
      </c>
      <c r="B642" t="str">
        <f>VLOOKUP($A642,Raw_Data!$K:$AD,MATCH(Vlookup_Match!B$1,Raw_Data!$K$1:$AD$1,0),0)</f>
        <v>P4</v>
      </c>
      <c r="C642" t="str">
        <f>VLOOKUP($A642,Raw_Data!$K:$AD,MATCH(Vlookup_Match!C$1,Raw_Data!$K$1:$AD$1,0),0)</f>
        <v>P4W1</v>
      </c>
      <c r="D642" t="str">
        <f>VLOOKUP($A642,Raw_Data!$K:$AD,MATCH(Vlookup_Match!D$1,Raw_Data!$K$1:$AD$1,0),0)</f>
        <v>Q2</v>
      </c>
      <c r="E642" t="str">
        <f>VLOOKUP($A642,Raw_Data!$K:$AD,MATCH(Vlookup_Match!E$1,Raw_Data!$K$1:$AD$1,0),0)</f>
        <v>WATCH</v>
      </c>
      <c r="F642" t="str">
        <f>VLOOKUP($A642,Raw_Data!$K:$AD,MATCH(Vlookup_Match!F$1,Raw_Data!$K$1:$AD$1,0),0)</f>
        <v>ES4352I</v>
      </c>
      <c r="G642" t="str">
        <f>VLOOKUP($A642,Raw_Data!$K:$AD,MATCH(Vlookup_Match!G$1,Raw_Data!$K$1:$AD$1,0),0)</f>
        <v>ES4352</v>
      </c>
      <c r="J642" t="s">
        <v>1602</v>
      </c>
    </row>
    <row r="643" spans="1:10" x14ac:dyDescent="0.35">
      <c r="A643" t="s">
        <v>1603</v>
      </c>
      <c r="B643" t="str">
        <f>VLOOKUP($A643,Raw_Data!$K:$AD,MATCH(Vlookup_Match!B$1,Raw_Data!$K$1:$AD$1,0),0)</f>
        <v>P4</v>
      </c>
      <c r="C643" t="str">
        <f>VLOOKUP($A643,Raw_Data!$K:$AD,MATCH(Vlookup_Match!C$1,Raw_Data!$K$1:$AD$1,0),0)</f>
        <v>P4W1</v>
      </c>
      <c r="D643" t="str">
        <f>VLOOKUP($A643,Raw_Data!$K:$AD,MATCH(Vlookup_Match!D$1,Raw_Data!$K$1:$AD$1,0),0)</f>
        <v>Q2</v>
      </c>
      <c r="E643" t="str">
        <f>VLOOKUP($A643,Raw_Data!$K:$AD,MATCH(Vlookup_Match!E$1,Raw_Data!$K$1:$AD$1,0),0)</f>
        <v>WATCH</v>
      </c>
      <c r="F643" t="str">
        <f>VLOOKUP($A643,Raw_Data!$K:$AD,MATCH(Vlookup_Match!F$1,Raw_Data!$K$1:$AD$1,0),0)</f>
        <v>AX5583I</v>
      </c>
      <c r="G643" t="str">
        <f>VLOOKUP($A643,Raw_Data!$K:$AD,MATCH(Vlookup_Match!G$1,Raw_Data!$K$1:$AD$1,0),0)</f>
        <v>AX5583</v>
      </c>
      <c r="J643" t="s">
        <v>1603</v>
      </c>
    </row>
    <row r="644" spans="1:10" x14ac:dyDescent="0.35">
      <c r="A644" t="s">
        <v>1604</v>
      </c>
      <c r="B644" t="str">
        <f>VLOOKUP($A644,Raw_Data!$K:$AD,MATCH(Vlookup_Match!B$1,Raw_Data!$K$1:$AD$1,0),0)</f>
        <v>P4</v>
      </c>
      <c r="C644" t="str">
        <f>VLOOKUP($A644,Raw_Data!$K:$AD,MATCH(Vlookup_Match!C$1,Raw_Data!$K$1:$AD$1,0),0)</f>
        <v>P4W1</v>
      </c>
      <c r="D644" t="str">
        <f>VLOOKUP($A644,Raw_Data!$K:$AD,MATCH(Vlookup_Match!D$1,Raw_Data!$K$1:$AD$1,0),0)</f>
        <v>Q2</v>
      </c>
      <c r="E644" t="str">
        <f>VLOOKUP($A644,Raw_Data!$K:$AD,MATCH(Vlookup_Match!E$1,Raw_Data!$K$1:$AD$1,0),0)</f>
        <v>WATCH</v>
      </c>
      <c r="F644" t="str">
        <f>VLOOKUP($A644,Raw_Data!$K:$AD,MATCH(Vlookup_Match!F$1,Raw_Data!$K$1:$AD$1,0),0)</f>
        <v>ES5202I</v>
      </c>
      <c r="G644" t="str">
        <f>VLOOKUP($A644,Raw_Data!$K:$AD,MATCH(Vlookup_Match!G$1,Raw_Data!$K$1:$AD$1,0),0)</f>
        <v>ES5202</v>
      </c>
      <c r="J644" t="s">
        <v>1604</v>
      </c>
    </row>
    <row r="645" spans="1:10" x14ac:dyDescent="0.35">
      <c r="A645" t="s">
        <v>1605</v>
      </c>
      <c r="B645" t="str">
        <f>VLOOKUP($A645,Raw_Data!$K:$AD,MATCH(Vlookup_Match!B$1,Raw_Data!$K$1:$AD$1,0),0)</f>
        <v>P4</v>
      </c>
      <c r="C645" t="str">
        <f>VLOOKUP($A645,Raw_Data!$K:$AD,MATCH(Vlookup_Match!C$1,Raw_Data!$K$1:$AD$1,0),0)</f>
        <v>P4W1</v>
      </c>
      <c r="D645" t="str">
        <f>VLOOKUP($A645,Raw_Data!$K:$AD,MATCH(Vlookup_Match!D$1,Raw_Data!$K$1:$AD$1,0),0)</f>
        <v>Q2</v>
      </c>
      <c r="E645" t="str">
        <f>VLOOKUP($A645,Raw_Data!$K:$AD,MATCH(Vlookup_Match!E$1,Raw_Data!$K$1:$AD$1,0),0)</f>
        <v>WATCH</v>
      </c>
      <c r="F645" t="str">
        <f>VLOOKUP($A645,Raw_Data!$K:$AD,MATCH(Vlookup_Match!F$1,Raw_Data!$K$1:$AD$1,0),0)</f>
        <v>FS5961I</v>
      </c>
      <c r="G645" t="str">
        <f>VLOOKUP($A645,Raw_Data!$K:$AD,MATCH(Vlookup_Match!G$1,Raw_Data!$K$1:$AD$1,0),0)</f>
        <v>FS5961</v>
      </c>
      <c r="J645" t="s">
        <v>1605</v>
      </c>
    </row>
    <row r="646" spans="1:10" x14ac:dyDescent="0.35">
      <c r="A646" t="s">
        <v>1606</v>
      </c>
      <c r="B646" t="str">
        <f>VLOOKUP($A646,Raw_Data!$K:$AD,MATCH(Vlookup_Match!B$1,Raw_Data!$K$1:$AD$1,0),0)</f>
        <v>P4</v>
      </c>
      <c r="C646" t="str">
        <f>VLOOKUP($A646,Raw_Data!$K:$AD,MATCH(Vlookup_Match!C$1,Raw_Data!$K$1:$AD$1,0),0)</f>
        <v>P4W1</v>
      </c>
      <c r="D646" t="str">
        <f>VLOOKUP($A646,Raw_Data!$K:$AD,MATCH(Vlookup_Match!D$1,Raw_Data!$K$1:$AD$1,0),0)</f>
        <v>Q2</v>
      </c>
      <c r="E646" t="str">
        <f>VLOOKUP($A646,Raw_Data!$K:$AD,MATCH(Vlookup_Match!E$1,Raw_Data!$K$1:$AD$1,0),0)</f>
        <v>WATCH</v>
      </c>
      <c r="F646" t="str">
        <f>VLOOKUP($A646,Raw_Data!$K:$AD,MATCH(Vlookup_Match!F$1,Raw_Data!$K$1:$AD$1,0),0)</f>
        <v>ES5244I</v>
      </c>
      <c r="G646" t="str">
        <f>VLOOKUP($A646,Raw_Data!$K:$AD,MATCH(Vlookup_Match!G$1,Raw_Data!$K$1:$AD$1,0),0)</f>
        <v>ES5244</v>
      </c>
      <c r="J646" t="s">
        <v>1606</v>
      </c>
    </row>
    <row r="647" spans="1:10" x14ac:dyDescent="0.35">
      <c r="A647" t="s">
        <v>1607</v>
      </c>
      <c r="B647" t="str">
        <f>VLOOKUP($A647,Raw_Data!$K:$AD,MATCH(Vlookup_Match!B$1,Raw_Data!$K$1:$AD$1,0),0)</f>
        <v>P4</v>
      </c>
      <c r="C647" t="str">
        <f>VLOOKUP($A647,Raw_Data!$K:$AD,MATCH(Vlookup_Match!C$1,Raw_Data!$K$1:$AD$1,0),0)</f>
        <v>P4W1</v>
      </c>
      <c r="D647" t="str">
        <f>VLOOKUP($A647,Raw_Data!$K:$AD,MATCH(Vlookup_Match!D$1,Raw_Data!$K$1:$AD$1,0),0)</f>
        <v>Q2</v>
      </c>
      <c r="E647" t="str">
        <f>VLOOKUP($A647,Raw_Data!$K:$AD,MATCH(Vlookup_Match!E$1,Raw_Data!$K$1:$AD$1,0),0)</f>
        <v>WATCH</v>
      </c>
      <c r="F647" t="str">
        <f>VLOOKUP($A647,Raw_Data!$K:$AD,MATCH(Vlookup_Match!F$1,Raw_Data!$K$1:$AD$1,0),0)</f>
        <v>FS5743I</v>
      </c>
      <c r="G647" t="str">
        <f>VLOOKUP($A647,Raw_Data!$K:$AD,MATCH(Vlookup_Match!G$1,Raw_Data!$K$1:$AD$1,0),0)</f>
        <v>FS5743</v>
      </c>
      <c r="J647" t="s">
        <v>1607</v>
      </c>
    </row>
    <row r="648" spans="1:10" x14ac:dyDescent="0.35">
      <c r="A648" t="s">
        <v>1608</v>
      </c>
      <c r="B648" t="str">
        <f>VLOOKUP($A648,Raw_Data!$K:$AD,MATCH(Vlookup_Match!B$1,Raw_Data!$K$1:$AD$1,0),0)</f>
        <v>P4</v>
      </c>
      <c r="C648" t="str">
        <f>VLOOKUP($A648,Raw_Data!$K:$AD,MATCH(Vlookup_Match!C$1,Raw_Data!$K$1:$AD$1,0),0)</f>
        <v>P4W1</v>
      </c>
      <c r="D648" t="str">
        <f>VLOOKUP($A648,Raw_Data!$K:$AD,MATCH(Vlookup_Match!D$1,Raw_Data!$K$1:$AD$1,0),0)</f>
        <v>Q2</v>
      </c>
      <c r="E648" t="str">
        <f>VLOOKUP($A648,Raw_Data!$K:$AD,MATCH(Vlookup_Match!E$1,Raw_Data!$K$1:$AD$1,0),0)</f>
        <v>WATCH</v>
      </c>
      <c r="F648" t="str">
        <f>VLOOKUP($A648,Raw_Data!$K:$AD,MATCH(Vlookup_Match!F$1,Raw_Data!$K$1:$AD$1,0),0)</f>
        <v>SKW3063I</v>
      </c>
      <c r="G648" t="str">
        <f>VLOOKUP($A648,Raw_Data!$K:$AD,MATCH(Vlookup_Match!G$1,Raw_Data!$K$1:$AD$1,0),0)</f>
        <v>SKW3063</v>
      </c>
      <c r="J648" t="s">
        <v>1608</v>
      </c>
    </row>
    <row r="649" spans="1:10" x14ac:dyDescent="0.35">
      <c r="A649" t="s">
        <v>1609</v>
      </c>
      <c r="B649" t="str">
        <f>VLOOKUP($A649,Raw_Data!$K:$AD,MATCH(Vlookup_Match!B$1,Raw_Data!$K$1:$AD$1,0),0)</f>
        <v>P4</v>
      </c>
      <c r="C649" t="str">
        <f>VLOOKUP($A649,Raw_Data!$K:$AD,MATCH(Vlookup_Match!C$1,Raw_Data!$K$1:$AD$1,0),0)</f>
        <v>P4W1</v>
      </c>
      <c r="D649" t="str">
        <f>VLOOKUP($A649,Raw_Data!$K:$AD,MATCH(Vlookup_Match!D$1,Raw_Data!$K$1:$AD$1,0),0)</f>
        <v>Q2</v>
      </c>
      <c r="E649" t="str">
        <f>VLOOKUP($A649,Raw_Data!$K:$AD,MATCH(Vlookup_Match!E$1,Raw_Data!$K$1:$AD$1,0),0)</f>
        <v>WATCH</v>
      </c>
      <c r="F649" t="str">
        <f>VLOOKUP($A649,Raw_Data!$K:$AD,MATCH(Vlookup_Match!F$1,Raw_Data!$K$1:$AD$1,0),0)</f>
        <v>FS5743I</v>
      </c>
      <c r="G649" t="str">
        <f>VLOOKUP($A649,Raw_Data!$K:$AD,MATCH(Vlookup_Match!G$1,Raw_Data!$K$1:$AD$1,0),0)</f>
        <v>FS5743</v>
      </c>
      <c r="J649" t="s">
        <v>1609</v>
      </c>
    </row>
    <row r="650" spans="1:10" x14ac:dyDescent="0.35">
      <c r="A650" t="s">
        <v>1610</v>
      </c>
      <c r="B650" t="str">
        <f>VLOOKUP($A650,Raw_Data!$K:$AD,MATCH(Vlookup_Match!B$1,Raw_Data!$K$1:$AD$1,0),0)</f>
        <v>P4</v>
      </c>
      <c r="C650" t="str">
        <f>VLOOKUP($A650,Raw_Data!$K:$AD,MATCH(Vlookup_Match!C$1,Raw_Data!$K$1:$AD$1,0),0)</f>
        <v>P4W2</v>
      </c>
      <c r="D650" t="str">
        <f>VLOOKUP($A650,Raw_Data!$K:$AD,MATCH(Vlookup_Match!D$1,Raw_Data!$K$1:$AD$1,0),0)</f>
        <v>Q2</v>
      </c>
      <c r="E650" t="str">
        <f>VLOOKUP($A650,Raw_Data!$K:$AD,MATCH(Vlookup_Match!E$1,Raw_Data!$K$1:$AD$1,0),0)</f>
        <v>WATCH</v>
      </c>
      <c r="F650" t="str">
        <f>VLOOKUP($A650,Raw_Data!$K:$AD,MATCH(Vlookup_Match!F$1,Raw_Data!$K$1:$AD$1,0),0)</f>
        <v>SKW3065I</v>
      </c>
      <c r="G650" t="str">
        <f>VLOOKUP($A650,Raw_Data!$K:$AD,MATCH(Vlookup_Match!G$1,Raw_Data!$K$1:$AD$1,0),0)</f>
        <v>SKW3065</v>
      </c>
      <c r="J650" t="s">
        <v>1610</v>
      </c>
    </row>
    <row r="651" spans="1:10" x14ac:dyDescent="0.35">
      <c r="A651" t="s">
        <v>1611</v>
      </c>
      <c r="B651" t="str">
        <f>VLOOKUP($A651,Raw_Data!$K:$AD,MATCH(Vlookup_Match!B$1,Raw_Data!$K$1:$AD$1,0),0)</f>
        <v>P4</v>
      </c>
      <c r="C651" t="str">
        <f>VLOOKUP($A651,Raw_Data!$K:$AD,MATCH(Vlookup_Match!C$1,Raw_Data!$K$1:$AD$1,0),0)</f>
        <v>P4W2</v>
      </c>
      <c r="D651" t="str">
        <f>VLOOKUP($A651,Raw_Data!$K:$AD,MATCH(Vlookup_Match!D$1,Raw_Data!$K$1:$AD$1,0),0)</f>
        <v>Q2</v>
      </c>
      <c r="E651" t="str">
        <f>VLOOKUP($A651,Raw_Data!$K:$AD,MATCH(Vlookup_Match!E$1,Raw_Data!$K$1:$AD$1,0),0)</f>
        <v>WATCH</v>
      </c>
      <c r="F651" t="str">
        <f>VLOOKUP($A651,Raw_Data!$K:$AD,MATCH(Vlookup_Match!F$1,Raw_Data!$K$1:$AD$1,0),0)</f>
        <v>AX1349I</v>
      </c>
      <c r="G651" t="str">
        <f>VLOOKUP($A651,Raw_Data!$K:$AD,MATCH(Vlookup_Match!G$1,Raw_Data!$K$1:$AD$1,0),0)</f>
        <v>AX1349</v>
      </c>
      <c r="J651" t="s">
        <v>1611</v>
      </c>
    </row>
    <row r="652" spans="1:10" x14ac:dyDescent="0.35">
      <c r="A652" t="s">
        <v>1614</v>
      </c>
      <c r="B652" t="str">
        <f>VLOOKUP($A652,Raw_Data!$K:$AD,MATCH(Vlookup_Match!B$1,Raw_Data!$K$1:$AD$1,0),0)</f>
        <v>P4</v>
      </c>
      <c r="C652" t="str">
        <f>VLOOKUP($A652,Raw_Data!$K:$AD,MATCH(Vlookup_Match!C$1,Raw_Data!$K$1:$AD$1,0),0)</f>
        <v>P4W2</v>
      </c>
      <c r="D652" t="str">
        <f>VLOOKUP($A652,Raw_Data!$K:$AD,MATCH(Vlookup_Match!D$1,Raw_Data!$K$1:$AD$1,0),0)</f>
        <v>Q2</v>
      </c>
      <c r="E652" t="str">
        <f>VLOOKUP($A652,Raw_Data!$K:$AD,MATCH(Vlookup_Match!E$1,Raw_Data!$K$1:$AD$1,0),0)</f>
        <v>WATCH</v>
      </c>
      <c r="F652" t="str">
        <f>VLOOKUP($A652,Raw_Data!$K:$AD,MATCH(Vlookup_Match!F$1,Raw_Data!$K$1:$AD$1,0),0)</f>
        <v>FS5841</v>
      </c>
      <c r="G652" t="str">
        <f>VLOOKUP($A652,Raw_Data!$K:$AD,MATCH(Vlookup_Match!G$1,Raw_Data!$K$1:$AD$1,0),0)</f>
        <v>FS5841</v>
      </c>
      <c r="J652" t="s">
        <v>1614</v>
      </c>
    </row>
    <row r="653" spans="1:10" x14ac:dyDescent="0.35">
      <c r="A653" t="s">
        <v>1615</v>
      </c>
      <c r="B653" t="str">
        <f>VLOOKUP($A653,Raw_Data!$K:$AD,MATCH(Vlookup_Match!B$1,Raw_Data!$K$1:$AD$1,0),0)</f>
        <v>P4</v>
      </c>
      <c r="C653" t="str">
        <f>VLOOKUP($A653,Raw_Data!$K:$AD,MATCH(Vlookup_Match!C$1,Raw_Data!$K$1:$AD$1,0),0)</f>
        <v>P4W2</v>
      </c>
      <c r="D653" t="str">
        <f>VLOOKUP($A653,Raw_Data!$K:$AD,MATCH(Vlookup_Match!D$1,Raw_Data!$K$1:$AD$1,0),0)</f>
        <v>Q2</v>
      </c>
      <c r="E653" t="str">
        <f>VLOOKUP($A653,Raw_Data!$K:$AD,MATCH(Vlookup_Match!E$1,Raw_Data!$K$1:$AD$1,0),0)</f>
        <v>WATCH</v>
      </c>
      <c r="F653" t="str">
        <f>VLOOKUP($A653,Raw_Data!$K:$AD,MATCH(Vlookup_Match!F$1,Raw_Data!$K$1:$AD$1,0),0)</f>
        <v>ES5202I</v>
      </c>
      <c r="G653" t="str">
        <f>VLOOKUP($A653,Raw_Data!$K:$AD,MATCH(Vlookup_Match!G$1,Raw_Data!$K$1:$AD$1,0),0)</f>
        <v>ES5202</v>
      </c>
      <c r="J653" t="s">
        <v>1615</v>
      </c>
    </row>
    <row r="654" spans="1:10" x14ac:dyDescent="0.35">
      <c r="A654" t="s">
        <v>1616</v>
      </c>
      <c r="B654" t="str">
        <f>VLOOKUP($A654,Raw_Data!$K:$AD,MATCH(Vlookup_Match!B$1,Raw_Data!$K$1:$AD$1,0),0)</f>
        <v>P4</v>
      </c>
      <c r="C654" t="str">
        <f>VLOOKUP($A654,Raw_Data!$K:$AD,MATCH(Vlookup_Match!C$1,Raw_Data!$K$1:$AD$1,0),0)</f>
        <v>P4W2</v>
      </c>
      <c r="D654" t="str">
        <f>VLOOKUP($A654,Raw_Data!$K:$AD,MATCH(Vlookup_Match!D$1,Raw_Data!$K$1:$AD$1,0),0)</f>
        <v>Q2</v>
      </c>
      <c r="E654" t="str">
        <f>VLOOKUP($A654,Raw_Data!$K:$AD,MATCH(Vlookup_Match!E$1,Raw_Data!$K$1:$AD$1,0),0)</f>
        <v>WATCH</v>
      </c>
      <c r="F654" t="str">
        <f>VLOOKUP($A654,Raw_Data!$K:$AD,MATCH(Vlookup_Match!F$1,Raw_Data!$K$1:$AD$1,0),0)</f>
        <v>FS5961I</v>
      </c>
      <c r="G654" t="str">
        <f>VLOOKUP($A654,Raw_Data!$K:$AD,MATCH(Vlookup_Match!G$1,Raw_Data!$K$1:$AD$1,0),0)</f>
        <v>FS5961</v>
      </c>
      <c r="J654" t="s">
        <v>1616</v>
      </c>
    </row>
    <row r="655" spans="1:10" x14ac:dyDescent="0.35">
      <c r="A655" t="s">
        <v>1617</v>
      </c>
      <c r="B655" t="str">
        <f>VLOOKUP($A655,Raw_Data!$K:$AD,MATCH(Vlookup_Match!B$1,Raw_Data!$K$1:$AD$1,0),0)</f>
        <v>P4</v>
      </c>
      <c r="C655" t="str">
        <f>VLOOKUP($A655,Raw_Data!$K:$AD,MATCH(Vlookup_Match!C$1,Raw_Data!$K$1:$AD$1,0),0)</f>
        <v>P4W2</v>
      </c>
      <c r="D655" t="str">
        <f>VLOOKUP($A655,Raw_Data!$K:$AD,MATCH(Vlookup_Match!D$1,Raw_Data!$K$1:$AD$1,0),0)</f>
        <v>Q2</v>
      </c>
      <c r="E655" t="str">
        <f>VLOOKUP($A655,Raw_Data!$K:$AD,MATCH(Vlookup_Match!E$1,Raw_Data!$K$1:$AD$1,0),0)</f>
        <v>WATCH</v>
      </c>
      <c r="F655" t="str">
        <f>VLOOKUP($A655,Raw_Data!$K:$AD,MATCH(Vlookup_Match!F$1,Raw_Data!$K$1:$AD$1,0),0)</f>
        <v>FS5960I</v>
      </c>
      <c r="G655" t="str">
        <f>VLOOKUP($A655,Raw_Data!$K:$AD,MATCH(Vlookup_Match!G$1,Raw_Data!$K$1:$AD$1,0),0)</f>
        <v>FS5960</v>
      </c>
      <c r="J655" t="s">
        <v>1617</v>
      </c>
    </row>
    <row r="656" spans="1:10" x14ac:dyDescent="0.35">
      <c r="A656" t="s">
        <v>1618</v>
      </c>
      <c r="B656" t="str">
        <f>VLOOKUP($A656,Raw_Data!$K:$AD,MATCH(Vlookup_Match!B$1,Raw_Data!$K$1:$AD$1,0),0)</f>
        <v>P4</v>
      </c>
      <c r="C656" t="str">
        <f>VLOOKUP($A656,Raw_Data!$K:$AD,MATCH(Vlookup_Match!C$1,Raw_Data!$K$1:$AD$1,0),0)</f>
        <v>P4W2</v>
      </c>
      <c r="D656" t="str">
        <f>VLOOKUP($A656,Raw_Data!$K:$AD,MATCH(Vlookup_Match!D$1,Raw_Data!$K$1:$AD$1,0),0)</f>
        <v>Q2</v>
      </c>
      <c r="E656" t="str">
        <f>VLOOKUP($A656,Raw_Data!$K:$AD,MATCH(Vlookup_Match!E$1,Raw_Data!$K$1:$AD$1,0),0)</f>
        <v>WATCH</v>
      </c>
      <c r="F656" t="str">
        <f>VLOOKUP($A656,Raw_Data!$K:$AD,MATCH(Vlookup_Match!F$1,Raw_Data!$K$1:$AD$1,0),0)</f>
        <v>FS5658I</v>
      </c>
      <c r="G656" t="str">
        <f>VLOOKUP($A656,Raw_Data!$K:$AD,MATCH(Vlookup_Match!G$1,Raw_Data!$K$1:$AD$1,0),0)</f>
        <v>FS5658</v>
      </c>
      <c r="J656" t="s">
        <v>1618</v>
      </c>
    </row>
    <row r="657" spans="1:10" x14ac:dyDescent="0.35">
      <c r="A657" t="s">
        <v>1619</v>
      </c>
      <c r="B657" t="str">
        <f>VLOOKUP($A657,Raw_Data!$K:$AD,MATCH(Vlookup_Match!B$1,Raw_Data!$K$1:$AD$1,0),0)</f>
        <v>P4</v>
      </c>
      <c r="C657" t="str">
        <f>VLOOKUP($A657,Raw_Data!$K:$AD,MATCH(Vlookup_Match!C$1,Raw_Data!$K$1:$AD$1,0),0)</f>
        <v>P4W2</v>
      </c>
      <c r="D657" t="str">
        <f>VLOOKUP($A657,Raw_Data!$K:$AD,MATCH(Vlookup_Match!D$1,Raw_Data!$K$1:$AD$1,0),0)</f>
        <v>Q2</v>
      </c>
      <c r="E657" t="str">
        <f>VLOOKUP($A657,Raw_Data!$K:$AD,MATCH(Vlookup_Match!E$1,Raw_Data!$K$1:$AD$1,0),0)</f>
        <v>WATCH</v>
      </c>
      <c r="F657" t="str">
        <f>VLOOKUP($A657,Raw_Data!$K:$AD,MATCH(Vlookup_Match!F$1,Raw_Data!$K$1:$AD$1,0),0)</f>
        <v>FS5961I</v>
      </c>
      <c r="G657" t="str">
        <f>VLOOKUP($A657,Raw_Data!$K:$AD,MATCH(Vlookup_Match!G$1,Raw_Data!$K$1:$AD$1,0),0)</f>
        <v>FS5961</v>
      </c>
      <c r="J657" t="s">
        <v>1619</v>
      </c>
    </row>
    <row r="658" spans="1:10" x14ac:dyDescent="0.35">
      <c r="A658" t="s">
        <v>1620</v>
      </c>
      <c r="B658" t="str">
        <f>VLOOKUP($A658,Raw_Data!$K:$AD,MATCH(Vlookup_Match!B$1,Raw_Data!$K$1:$AD$1,0),0)</f>
        <v>P4</v>
      </c>
      <c r="C658" t="str">
        <f>VLOOKUP($A658,Raw_Data!$K:$AD,MATCH(Vlookup_Match!C$1,Raw_Data!$K$1:$AD$1,0),0)</f>
        <v>P4W2</v>
      </c>
      <c r="D658" t="str">
        <f>VLOOKUP($A658,Raw_Data!$K:$AD,MATCH(Vlookup_Match!D$1,Raw_Data!$K$1:$AD$1,0),0)</f>
        <v>Q2</v>
      </c>
      <c r="E658" t="str">
        <f>VLOOKUP($A658,Raw_Data!$K:$AD,MATCH(Vlookup_Match!E$1,Raw_Data!$K$1:$AD$1,0),0)</f>
        <v>WATCH</v>
      </c>
      <c r="F658" t="str">
        <f>VLOOKUP($A658,Raw_Data!$K:$AD,MATCH(Vlookup_Match!F$1,Raw_Data!$K$1:$AD$1,0),0)</f>
        <v>FS5658I</v>
      </c>
      <c r="G658" t="str">
        <f>VLOOKUP($A658,Raw_Data!$K:$AD,MATCH(Vlookup_Match!G$1,Raw_Data!$K$1:$AD$1,0),0)</f>
        <v>FS5658</v>
      </c>
      <c r="J658" t="s">
        <v>1620</v>
      </c>
    </row>
    <row r="659" spans="1:10" x14ac:dyDescent="0.35">
      <c r="A659" t="s">
        <v>1621</v>
      </c>
      <c r="B659" t="str">
        <f>VLOOKUP($A659,Raw_Data!$K:$AD,MATCH(Vlookup_Match!B$1,Raw_Data!$K$1:$AD$1,0),0)</f>
        <v>P4</v>
      </c>
      <c r="C659" t="str">
        <f>VLOOKUP($A659,Raw_Data!$K:$AD,MATCH(Vlookup_Match!C$1,Raw_Data!$K$1:$AD$1,0),0)</f>
        <v>P4W2</v>
      </c>
      <c r="D659" t="str">
        <f>VLOOKUP($A659,Raw_Data!$K:$AD,MATCH(Vlookup_Match!D$1,Raw_Data!$K$1:$AD$1,0),0)</f>
        <v>Q2</v>
      </c>
      <c r="E659" t="str">
        <f>VLOOKUP($A659,Raw_Data!$K:$AD,MATCH(Vlookup_Match!E$1,Raw_Data!$K$1:$AD$1,0),0)</f>
        <v>WATCH</v>
      </c>
      <c r="F659" t="str">
        <f>VLOOKUP($A659,Raw_Data!$K:$AD,MATCH(Vlookup_Match!F$1,Raw_Data!$K$1:$AD$1,0),0)</f>
        <v>SKW3065I</v>
      </c>
      <c r="G659" t="str">
        <f>VLOOKUP($A659,Raw_Data!$K:$AD,MATCH(Vlookup_Match!G$1,Raw_Data!$K$1:$AD$1,0),0)</f>
        <v>SKW3065</v>
      </c>
      <c r="J659" t="s">
        <v>1621</v>
      </c>
    </row>
    <row r="660" spans="1:10" x14ac:dyDescent="0.35">
      <c r="A660" t="s">
        <v>1616</v>
      </c>
      <c r="B660" t="str">
        <f>VLOOKUP($A660,Raw_Data!$K:$AD,MATCH(Vlookup_Match!B$1,Raw_Data!$K$1:$AD$1,0),0)</f>
        <v>P4</v>
      </c>
      <c r="C660" t="str">
        <f>VLOOKUP($A660,Raw_Data!$K:$AD,MATCH(Vlookup_Match!C$1,Raw_Data!$K$1:$AD$1,0),0)</f>
        <v>P4W2</v>
      </c>
      <c r="D660" t="str">
        <f>VLOOKUP($A660,Raw_Data!$K:$AD,MATCH(Vlookup_Match!D$1,Raw_Data!$K$1:$AD$1,0),0)</f>
        <v>Q2</v>
      </c>
      <c r="E660" t="str">
        <f>VLOOKUP($A660,Raw_Data!$K:$AD,MATCH(Vlookup_Match!E$1,Raw_Data!$K$1:$AD$1,0),0)</f>
        <v>WATCH</v>
      </c>
      <c r="F660" t="str">
        <f>VLOOKUP($A660,Raw_Data!$K:$AD,MATCH(Vlookup_Match!F$1,Raw_Data!$K$1:$AD$1,0),0)</f>
        <v>FS5961I</v>
      </c>
      <c r="G660" t="str">
        <f>VLOOKUP($A660,Raw_Data!$K:$AD,MATCH(Vlookup_Match!G$1,Raw_Data!$K$1:$AD$1,0),0)</f>
        <v>FS5961</v>
      </c>
      <c r="J660" t="s">
        <v>1616</v>
      </c>
    </row>
    <row r="661" spans="1:10" x14ac:dyDescent="0.35">
      <c r="A661" t="s">
        <v>1622</v>
      </c>
      <c r="B661" t="str">
        <f>VLOOKUP($A661,Raw_Data!$K:$AD,MATCH(Vlookup_Match!B$1,Raw_Data!$K$1:$AD$1,0),0)</f>
        <v>P4</v>
      </c>
      <c r="C661" t="str">
        <f>VLOOKUP($A661,Raw_Data!$K:$AD,MATCH(Vlookup_Match!C$1,Raw_Data!$K$1:$AD$1,0),0)</f>
        <v>P4W2</v>
      </c>
      <c r="D661" t="str">
        <f>VLOOKUP($A661,Raw_Data!$K:$AD,MATCH(Vlookup_Match!D$1,Raw_Data!$K$1:$AD$1,0),0)</f>
        <v>Q2</v>
      </c>
      <c r="E661" t="str">
        <f>VLOOKUP($A661,Raw_Data!$K:$AD,MATCH(Vlookup_Match!E$1,Raw_Data!$K$1:$AD$1,0),0)</f>
        <v>WATCH</v>
      </c>
      <c r="F661" t="str">
        <f>VLOOKUP($A661,Raw_Data!$K:$AD,MATCH(Vlookup_Match!F$1,Raw_Data!$K$1:$AD$1,0),0)</f>
        <v>BQ2551IT</v>
      </c>
      <c r="G661" t="str">
        <f>VLOOKUP($A661,Raw_Data!$K:$AD,MATCH(Vlookup_Match!G$1,Raw_Data!$K$1:$AD$1,0),0)</f>
        <v>BQ2551</v>
      </c>
      <c r="J661" t="s">
        <v>1622</v>
      </c>
    </row>
    <row r="662" spans="1:10" x14ac:dyDescent="0.35">
      <c r="A662" t="s">
        <v>1623</v>
      </c>
      <c r="B662" t="str">
        <f>VLOOKUP($A662,Raw_Data!$K:$AD,MATCH(Vlookup_Match!B$1,Raw_Data!$K$1:$AD$1,0),0)</f>
        <v>P4</v>
      </c>
      <c r="C662" t="str">
        <f>VLOOKUP($A662,Raw_Data!$K:$AD,MATCH(Vlookup_Match!C$1,Raw_Data!$K$1:$AD$1,0),0)</f>
        <v>P4W2</v>
      </c>
      <c r="D662" t="str">
        <f>VLOOKUP($A662,Raw_Data!$K:$AD,MATCH(Vlookup_Match!D$1,Raw_Data!$K$1:$AD$1,0),0)</f>
        <v>Q2</v>
      </c>
      <c r="E662" t="str">
        <f>VLOOKUP($A662,Raw_Data!$K:$AD,MATCH(Vlookup_Match!E$1,Raw_Data!$K$1:$AD$1,0),0)</f>
        <v>WATCH</v>
      </c>
      <c r="F662" t="str">
        <f>VLOOKUP($A662,Raw_Data!$K:$AD,MATCH(Vlookup_Match!F$1,Raw_Data!$K$1:$AD$1,0),0)</f>
        <v>BQ3639I</v>
      </c>
      <c r="G662" t="str">
        <f>VLOOKUP($A662,Raw_Data!$K:$AD,MATCH(Vlookup_Match!G$1,Raw_Data!$K$1:$AD$1,0),0)</f>
        <v>BQ3639</v>
      </c>
      <c r="J662" t="s">
        <v>1623</v>
      </c>
    </row>
    <row r="663" spans="1:10" x14ac:dyDescent="0.35">
      <c r="A663" t="s">
        <v>1624</v>
      </c>
      <c r="B663" t="str">
        <f>VLOOKUP($A663,Raw_Data!$K:$AD,MATCH(Vlookup_Match!B$1,Raw_Data!$K$1:$AD$1,0),0)</f>
        <v>P4</v>
      </c>
      <c r="C663" t="str">
        <f>VLOOKUP($A663,Raw_Data!$K:$AD,MATCH(Vlookup_Match!C$1,Raw_Data!$K$1:$AD$1,0),0)</f>
        <v>P4W2</v>
      </c>
      <c r="D663" t="str">
        <f>VLOOKUP($A663,Raw_Data!$K:$AD,MATCH(Vlookup_Match!D$1,Raw_Data!$K$1:$AD$1,0),0)</f>
        <v>Q2</v>
      </c>
      <c r="E663" t="str">
        <f>VLOOKUP($A663,Raw_Data!$K:$AD,MATCH(Vlookup_Match!E$1,Raw_Data!$K$1:$AD$1,0),0)</f>
        <v>WATCH</v>
      </c>
      <c r="F663" t="str">
        <f>VLOOKUP($A663,Raw_Data!$K:$AD,MATCH(Vlookup_Match!F$1,Raw_Data!$K$1:$AD$1,0),0)</f>
        <v>AX1326</v>
      </c>
      <c r="G663" t="str">
        <f>VLOOKUP($A663,Raw_Data!$K:$AD,MATCH(Vlookup_Match!G$1,Raw_Data!$K$1:$AD$1,0),0)</f>
        <v>AX1326</v>
      </c>
      <c r="J663" t="s">
        <v>1624</v>
      </c>
    </row>
    <row r="664" spans="1:10" x14ac:dyDescent="0.35">
      <c r="A664" t="s">
        <v>1625</v>
      </c>
      <c r="B664" t="str">
        <f>VLOOKUP($A664,Raw_Data!$K:$AD,MATCH(Vlookup_Match!B$1,Raw_Data!$K$1:$AD$1,0),0)</f>
        <v>P4</v>
      </c>
      <c r="C664" t="str">
        <f>VLOOKUP($A664,Raw_Data!$K:$AD,MATCH(Vlookup_Match!C$1,Raw_Data!$K$1:$AD$1,0),0)</f>
        <v>P4W2</v>
      </c>
      <c r="D664" t="str">
        <f>VLOOKUP($A664,Raw_Data!$K:$AD,MATCH(Vlookup_Match!D$1,Raw_Data!$K$1:$AD$1,0),0)</f>
        <v>Q2</v>
      </c>
      <c r="E664" t="str">
        <f>VLOOKUP($A664,Raw_Data!$K:$AD,MATCH(Vlookup_Match!E$1,Raw_Data!$K$1:$AD$1,0),0)</f>
        <v>WATCH</v>
      </c>
      <c r="F664" t="str">
        <f>VLOOKUP($A664,Raw_Data!$K:$AD,MATCH(Vlookup_Match!F$1,Raw_Data!$K$1:$AD$1,0),0)</f>
        <v>FS5743I</v>
      </c>
      <c r="G664" t="str">
        <f>VLOOKUP($A664,Raw_Data!$K:$AD,MATCH(Vlookup_Match!G$1,Raw_Data!$K$1:$AD$1,0),0)</f>
        <v>FS5743</v>
      </c>
      <c r="J664" t="s">
        <v>1625</v>
      </c>
    </row>
    <row r="665" spans="1:10" x14ac:dyDescent="0.35">
      <c r="A665" t="s">
        <v>1626</v>
      </c>
      <c r="B665" t="str">
        <f>VLOOKUP($A665,Raw_Data!$K:$AD,MATCH(Vlookup_Match!B$1,Raw_Data!$K$1:$AD$1,0),0)</f>
        <v>P4</v>
      </c>
      <c r="C665" t="str">
        <f>VLOOKUP($A665,Raw_Data!$K:$AD,MATCH(Vlookup_Match!C$1,Raw_Data!$K$1:$AD$1,0),0)</f>
        <v>P4W2</v>
      </c>
      <c r="D665" t="str">
        <f>VLOOKUP($A665,Raw_Data!$K:$AD,MATCH(Vlookup_Match!D$1,Raw_Data!$K$1:$AD$1,0),0)</f>
        <v>Q2</v>
      </c>
      <c r="E665" t="str">
        <f>VLOOKUP($A665,Raw_Data!$K:$AD,MATCH(Vlookup_Match!E$1,Raw_Data!$K$1:$AD$1,0),0)</f>
        <v>WATCH</v>
      </c>
      <c r="F665" t="str">
        <f>VLOOKUP($A665,Raw_Data!$K:$AD,MATCH(Vlookup_Match!F$1,Raw_Data!$K$1:$AD$1,0),0)</f>
        <v>ES4352I</v>
      </c>
      <c r="G665" t="str">
        <f>VLOOKUP($A665,Raw_Data!$K:$AD,MATCH(Vlookup_Match!G$1,Raw_Data!$K$1:$AD$1,0),0)</f>
        <v>ES4352</v>
      </c>
      <c r="J665" t="s">
        <v>1626</v>
      </c>
    </row>
    <row r="666" spans="1:10" x14ac:dyDescent="0.35">
      <c r="A666" t="s">
        <v>1627</v>
      </c>
      <c r="B666" t="str">
        <f>VLOOKUP($A666,Raw_Data!$K:$AD,MATCH(Vlookup_Match!B$1,Raw_Data!$K$1:$AD$1,0),0)</f>
        <v>P4</v>
      </c>
      <c r="C666" t="str">
        <f>VLOOKUP($A666,Raw_Data!$K:$AD,MATCH(Vlookup_Match!C$1,Raw_Data!$K$1:$AD$1,0),0)</f>
        <v>P4W2</v>
      </c>
      <c r="D666" t="str">
        <f>VLOOKUP($A666,Raw_Data!$K:$AD,MATCH(Vlookup_Match!D$1,Raw_Data!$K$1:$AD$1,0),0)</f>
        <v>Q2</v>
      </c>
      <c r="E666" t="str">
        <f>VLOOKUP($A666,Raw_Data!$K:$AD,MATCH(Vlookup_Match!E$1,Raw_Data!$K$1:$AD$1,0),0)</f>
        <v>WATCH</v>
      </c>
      <c r="F666" t="str">
        <f>VLOOKUP($A666,Raw_Data!$K:$AD,MATCH(Vlookup_Match!F$1,Raw_Data!$K$1:$AD$1,0),0)</f>
        <v>FS5551I</v>
      </c>
      <c r="G666" t="str">
        <f>VLOOKUP($A666,Raw_Data!$K:$AD,MATCH(Vlookup_Match!G$1,Raw_Data!$K$1:$AD$1,0),0)</f>
        <v>FS5551</v>
      </c>
      <c r="J666" t="s">
        <v>1627</v>
      </c>
    </row>
    <row r="667" spans="1:10" x14ac:dyDescent="0.35">
      <c r="A667" t="s">
        <v>1628</v>
      </c>
      <c r="B667" t="str">
        <f>VLOOKUP($A667,Raw_Data!$K:$AD,MATCH(Vlookup_Match!B$1,Raw_Data!$K$1:$AD$1,0),0)</f>
        <v>P4</v>
      </c>
      <c r="C667" t="str">
        <f>VLOOKUP($A667,Raw_Data!$K:$AD,MATCH(Vlookup_Match!C$1,Raw_Data!$K$1:$AD$1,0),0)</f>
        <v>P4W2</v>
      </c>
      <c r="D667" t="str">
        <f>VLOOKUP($A667,Raw_Data!$K:$AD,MATCH(Vlookup_Match!D$1,Raw_Data!$K$1:$AD$1,0),0)</f>
        <v>Q2</v>
      </c>
      <c r="E667" t="str">
        <f>VLOOKUP($A667,Raw_Data!$K:$AD,MATCH(Vlookup_Match!E$1,Raw_Data!$K$1:$AD$1,0),0)</f>
        <v>WATCH</v>
      </c>
      <c r="F667" t="str">
        <f>VLOOKUP($A667,Raw_Data!$K:$AD,MATCH(Vlookup_Match!F$1,Raw_Data!$K$1:$AD$1,0),0)</f>
        <v>FS5960I</v>
      </c>
      <c r="G667" t="str">
        <f>VLOOKUP($A667,Raw_Data!$K:$AD,MATCH(Vlookup_Match!G$1,Raw_Data!$K$1:$AD$1,0),0)</f>
        <v>FS5960</v>
      </c>
      <c r="J667" t="s">
        <v>1628</v>
      </c>
    </row>
    <row r="668" spans="1:10" x14ac:dyDescent="0.35">
      <c r="A668" t="s">
        <v>1629</v>
      </c>
      <c r="B668" t="str">
        <f>VLOOKUP($A668,Raw_Data!$K:$AD,MATCH(Vlookup_Match!B$1,Raw_Data!$K$1:$AD$1,0),0)</f>
        <v>P4</v>
      </c>
      <c r="C668" t="str">
        <f>VLOOKUP($A668,Raw_Data!$K:$AD,MATCH(Vlookup_Match!C$1,Raw_Data!$K$1:$AD$1,0),0)</f>
        <v>P4W2</v>
      </c>
      <c r="D668" t="str">
        <f>VLOOKUP($A668,Raw_Data!$K:$AD,MATCH(Vlookup_Match!D$1,Raw_Data!$K$1:$AD$1,0),0)</f>
        <v>Q2</v>
      </c>
      <c r="E668" t="str">
        <f>VLOOKUP($A668,Raw_Data!$K:$AD,MATCH(Vlookup_Match!E$1,Raw_Data!$K$1:$AD$1,0),0)</f>
        <v>WATCH</v>
      </c>
      <c r="F668" t="str">
        <f>VLOOKUP($A668,Raw_Data!$K:$AD,MATCH(Vlookup_Match!F$1,Raw_Data!$K$1:$AD$1,0),0)</f>
        <v>FS5743I</v>
      </c>
      <c r="G668" t="str">
        <f>VLOOKUP($A668,Raw_Data!$K:$AD,MATCH(Vlookup_Match!G$1,Raw_Data!$K$1:$AD$1,0),0)</f>
        <v>FS5743</v>
      </c>
      <c r="J668" t="s">
        <v>1629</v>
      </c>
    </row>
    <row r="669" spans="1:10" x14ac:dyDescent="0.35">
      <c r="A669" t="s">
        <v>1630</v>
      </c>
      <c r="B669" t="str">
        <f>VLOOKUP($A669,Raw_Data!$K:$AD,MATCH(Vlookup_Match!B$1,Raw_Data!$K$1:$AD$1,0),0)</f>
        <v>P4</v>
      </c>
      <c r="C669" t="str">
        <f>VLOOKUP($A669,Raw_Data!$K:$AD,MATCH(Vlookup_Match!C$1,Raw_Data!$K$1:$AD$1,0),0)</f>
        <v>P4W2</v>
      </c>
      <c r="D669" t="str">
        <f>VLOOKUP($A669,Raw_Data!$K:$AD,MATCH(Vlookup_Match!D$1,Raw_Data!$K$1:$AD$1,0),0)</f>
        <v>Q2</v>
      </c>
      <c r="E669" t="str">
        <f>VLOOKUP($A669,Raw_Data!$K:$AD,MATCH(Vlookup_Match!E$1,Raw_Data!$K$1:$AD$1,0),0)</f>
        <v>WATCH</v>
      </c>
      <c r="F669" t="str">
        <f>VLOOKUP($A669,Raw_Data!$K:$AD,MATCH(Vlookup_Match!F$1,Raw_Data!$K$1:$AD$1,0),0)</f>
        <v>FS5841I</v>
      </c>
      <c r="G669" t="str">
        <f>VLOOKUP($A669,Raw_Data!$K:$AD,MATCH(Vlookup_Match!G$1,Raw_Data!$K$1:$AD$1,0),0)</f>
        <v>FS5841</v>
      </c>
      <c r="J669" t="s">
        <v>1630</v>
      </c>
    </row>
    <row r="670" spans="1:10" x14ac:dyDescent="0.35">
      <c r="A670" t="s">
        <v>1631</v>
      </c>
      <c r="B670" t="str">
        <f>VLOOKUP($A670,Raw_Data!$K:$AD,MATCH(Vlookup_Match!B$1,Raw_Data!$K$1:$AD$1,0),0)</f>
        <v>P4</v>
      </c>
      <c r="C670" t="str">
        <f>VLOOKUP($A670,Raw_Data!$K:$AD,MATCH(Vlookup_Match!C$1,Raw_Data!$K$1:$AD$1,0),0)</f>
        <v>P4W2</v>
      </c>
      <c r="D670" t="str">
        <f>VLOOKUP($A670,Raw_Data!$K:$AD,MATCH(Vlookup_Match!D$1,Raw_Data!$K$1:$AD$1,0),0)</f>
        <v>Q2</v>
      </c>
      <c r="E670" t="str">
        <f>VLOOKUP($A670,Raw_Data!$K:$AD,MATCH(Vlookup_Match!E$1,Raw_Data!$K$1:$AD$1,0),0)</f>
        <v>WATCH</v>
      </c>
      <c r="F670" t="str">
        <f>VLOOKUP($A670,Raw_Data!$K:$AD,MATCH(Vlookup_Match!F$1,Raw_Data!$K$1:$AD$1,0),0)</f>
        <v>FS5960I</v>
      </c>
      <c r="G670" t="str">
        <f>VLOOKUP($A670,Raw_Data!$K:$AD,MATCH(Vlookup_Match!G$1,Raw_Data!$K$1:$AD$1,0),0)</f>
        <v>FS5960</v>
      </c>
      <c r="J670" t="s">
        <v>1631</v>
      </c>
    </row>
    <row r="671" spans="1:10" x14ac:dyDescent="0.35">
      <c r="A671" t="s">
        <v>1632</v>
      </c>
      <c r="B671" t="str">
        <f>VLOOKUP($A671,Raw_Data!$K:$AD,MATCH(Vlookup_Match!B$1,Raw_Data!$K$1:$AD$1,0),0)</f>
        <v>P4</v>
      </c>
      <c r="C671" t="str">
        <f>VLOOKUP($A671,Raw_Data!$K:$AD,MATCH(Vlookup_Match!C$1,Raw_Data!$K$1:$AD$1,0),0)</f>
        <v>P4W2</v>
      </c>
      <c r="D671" t="str">
        <f>VLOOKUP($A671,Raw_Data!$K:$AD,MATCH(Vlookup_Match!D$1,Raw_Data!$K$1:$AD$1,0),0)</f>
        <v>Q2</v>
      </c>
      <c r="E671" t="str">
        <f>VLOOKUP($A671,Raw_Data!$K:$AD,MATCH(Vlookup_Match!E$1,Raw_Data!$K$1:$AD$1,0),0)</f>
        <v>WATCH</v>
      </c>
      <c r="F671" t="str">
        <f>VLOOKUP($A671,Raw_Data!$K:$AD,MATCH(Vlookup_Match!F$1,Raw_Data!$K$1:$AD$1,0),0)</f>
        <v>ES5268</v>
      </c>
      <c r="G671" t="str">
        <f>VLOOKUP($A671,Raw_Data!$K:$AD,MATCH(Vlookup_Match!G$1,Raw_Data!$K$1:$AD$1,0),0)</f>
        <v>ES5268</v>
      </c>
      <c r="J671" t="s">
        <v>1632</v>
      </c>
    </row>
    <row r="672" spans="1:10" x14ac:dyDescent="0.35">
      <c r="A672" t="s">
        <v>1634</v>
      </c>
      <c r="B672" t="str">
        <f>VLOOKUP($A672,Raw_Data!$K:$AD,MATCH(Vlookup_Match!B$1,Raw_Data!$K$1:$AD$1,0),0)</f>
        <v>P4</v>
      </c>
      <c r="C672" t="str">
        <f>VLOOKUP($A672,Raw_Data!$K:$AD,MATCH(Vlookup_Match!C$1,Raw_Data!$K$1:$AD$1,0),0)</f>
        <v>P4W3</v>
      </c>
      <c r="D672" t="str">
        <f>VLOOKUP($A672,Raw_Data!$K:$AD,MATCH(Vlookup_Match!D$1,Raw_Data!$K$1:$AD$1,0),0)</f>
        <v>Q2</v>
      </c>
      <c r="E672" t="str">
        <f>VLOOKUP($A672,Raw_Data!$K:$AD,MATCH(Vlookup_Match!E$1,Raw_Data!$K$1:$AD$1,0),0)</f>
        <v>WATCH</v>
      </c>
      <c r="F672" t="str">
        <f>VLOOKUP($A672,Raw_Data!$K:$AD,MATCH(Vlookup_Match!F$1,Raw_Data!$K$1:$AD$1,0),0)</f>
        <v>AX2447I</v>
      </c>
      <c r="G672" t="str">
        <f>VLOOKUP($A672,Raw_Data!$K:$AD,MATCH(Vlookup_Match!G$1,Raw_Data!$K$1:$AD$1,0),0)</f>
        <v>AX2447</v>
      </c>
      <c r="J672" t="s">
        <v>1634</v>
      </c>
    </row>
    <row r="673" spans="1:10" x14ac:dyDescent="0.35">
      <c r="A673" t="s">
        <v>1637</v>
      </c>
      <c r="B673" t="str">
        <f>VLOOKUP($A673,Raw_Data!$K:$AD,MATCH(Vlookup_Match!B$1,Raw_Data!$K$1:$AD$1,0),0)</f>
        <v>P4</v>
      </c>
      <c r="C673" t="str">
        <f>VLOOKUP($A673,Raw_Data!$K:$AD,MATCH(Vlookup_Match!C$1,Raw_Data!$K$1:$AD$1,0),0)</f>
        <v>P4W3</v>
      </c>
      <c r="D673" t="str">
        <f>VLOOKUP($A673,Raw_Data!$K:$AD,MATCH(Vlookup_Match!D$1,Raw_Data!$K$1:$AD$1,0),0)</f>
        <v>Q2</v>
      </c>
      <c r="E673" t="str">
        <f>VLOOKUP($A673,Raw_Data!$K:$AD,MATCH(Vlookup_Match!E$1,Raw_Data!$K$1:$AD$1,0),0)</f>
        <v>WATCH</v>
      </c>
      <c r="F673" t="str">
        <f>VLOOKUP($A673,Raw_Data!$K:$AD,MATCH(Vlookup_Match!F$1,Raw_Data!$K$1:$AD$1,0),0)</f>
        <v>ES4352I</v>
      </c>
      <c r="G673" t="str">
        <f>VLOOKUP($A673,Raw_Data!$K:$AD,MATCH(Vlookup_Match!G$1,Raw_Data!$K$1:$AD$1,0),0)</f>
        <v>ES4352</v>
      </c>
      <c r="J673" t="s">
        <v>1637</v>
      </c>
    </row>
    <row r="674" spans="1:10" x14ac:dyDescent="0.35">
      <c r="A674" t="s">
        <v>1638</v>
      </c>
      <c r="B674" t="str">
        <f>VLOOKUP($A674,Raw_Data!$K:$AD,MATCH(Vlookup_Match!B$1,Raw_Data!$K$1:$AD$1,0),0)</f>
        <v>P4</v>
      </c>
      <c r="C674" t="str">
        <f>VLOOKUP($A674,Raw_Data!$K:$AD,MATCH(Vlookup_Match!C$1,Raw_Data!$K$1:$AD$1,0),0)</f>
        <v>P4W3</v>
      </c>
      <c r="D674" t="str">
        <f>VLOOKUP($A674,Raw_Data!$K:$AD,MATCH(Vlookup_Match!D$1,Raw_Data!$K$1:$AD$1,0),0)</f>
        <v>Q2</v>
      </c>
      <c r="E674" t="str">
        <f>VLOOKUP($A674,Raw_Data!$K:$AD,MATCH(Vlookup_Match!E$1,Raw_Data!$K$1:$AD$1,0),0)</f>
        <v>WATCH</v>
      </c>
      <c r="F674" t="str">
        <f>VLOOKUP($A674,Raw_Data!$K:$AD,MATCH(Vlookup_Match!F$1,Raw_Data!$K$1:$AD$1,0),0)</f>
        <v>AX1326I</v>
      </c>
      <c r="G674" t="str">
        <f>VLOOKUP($A674,Raw_Data!$K:$AD,MATCH(Vlookup_Match!G$1,Raw_Data!$K$1:$AD$1,0),0)</f>
        <v>AX1326</v>
      </c>
      <c r="J674" t="s">
        <v>1638</v>
      </c>
    </row>
    <row r="675" spans="1:10" x14ac:dyDescent="0.35">
      <c r="A675" t="s">
        <v>1639</v>
      </c>
      <c r="B675" t="str">
        <f>VLOOKUP($A675,Raw_Data!$K:$AD,MATCH(Vlookup_Match!B$1,Raw_Data!$K$1:$AD$1,0),0)</f>
        <v>P4</v>
      </c>
      <c r="C675" t="str">
        <f>VLOOKUP($A675,Raw_Data!$K:$AD,MATCH(Vlookup_Match!C$1,Raw_Data!$K$1:$AD$1,0),0)</f>
        <v>P4W3</v>
      </c>
      <c r="D675" t="str">
        <f>VLOOKUP($A675,Raw_Data!$K:$AD,MATCH(Vlookup_Match!D$1,Raw_Data!$K$1:$AD$1,0),0)</f>
        <v>Q2</v>
      </c>
      <c r="E675" t="str">
        <f>VLOOKUP($A675,Raw_Data!$K:$AD,MATCH(Vlookup_Match!E$1,Raw_Data!$K$1:$AD$1,0),0)</f>
        <v>WATCH</v>
      </c>
      <c r="F675" t="str">
        <f>VLOOKUP($A675,Raw_Data!$K:$AD,MATCH(Vlookup_Match!F$1,Raw_Data!$K$1:$AD$1,0),0)</f>
        <v>ES4352</v>
      </c>
      <c r="G675" t="str">
        <f>VLOOKUP($A675,Raw_Data!$K:$AD,MATCH(Vlookup_Match!G$1,Raw_Data!$K$1:$AD$1,0),0)</f>
        <v>ES4352</v>
      </c>
      <c r="J675" t="s">
        <v>1639</v>
      </c>
    </row>
    <row r="676" spans="1:10" x14ac:dyDescent="0.35">
      <c r="A676" t="s">
        <v>1640</v>
      </c>
      <c r="B676" t="str">
        <f>VLOOKUP($A676,Raw_Data!$K:$AD,MATCH(Vlookup_Match!B$1,Raw_Data!$K$1:$AD$1,0),0)</f>
        <v>P4</v>
      </c>
      <c r="C676" t="str">
        <f>VLOOKUP($A676,Raw_Data!$K:$AD,MATCH(Vlookup_Match!C$1,Raw_Data!$K$1:$AD$1,0),0)</f>
        <v>P4W3</v>
      </c>
      <c r="D676" t="str">
        <f>VLOOKUP($A676,Raw_Data!$K:$AD,MATCH(Vlookup_Match!D$1,Raw_Data!$K$1:$AD$1,0),0)</f>
        <v>Q2</v>
      </c>
      <c r="E676" t="str">
        <f>VLOOKUP($A676,Raw_Data!$K:$AD,MATCH(Vlookup_Match!E$1,Raw_Data!$K$1:$AD$1,0),0)</f>
        <v>WATCH</v>
      </c>
      <c r="F676" t="str">
        <f>VLOOKUP($A676,Raw_Data!$K:$AD,MATCH(Vlookup_Match!F$1,Raw_Data!$K$1:$AD$1,0),0)</f>
        <v>ES4352I</v>
      </c>
      <c r="G676" t="str">
        <f>VLOOKUP($A676,Raw_Data!$K:$AD,MATCH(Vlookup_Match!G$1,Raw_Data!$K$1:$AD$1,0),0)</f>
        <v>ES4352</v>
      </c>
      <c r="J676" t="s">
        <v>1640</v>
      </c>
    </row>
    <row r="677" spans="1:10" x14ac:dyDescent="0.35">
      <c r="A677" t="s">
        <v>1641</v>
      </c>
      <c r="B677" t="str">
        <f>VLOOKUP($A677,Raw_Data!$K:$AD,MATCH(Vlookup_Match!B$1,Raw_Data!$K$1:$AD$1,0),0)</f>
        <v>P4</v>
      </c>
      <c r="C677" t="str">
        <f>VLOOKUP($A677,Raw_Data!$K:$AD,MATCH(Vlookup_Match!C$1,Raw_Data!$K$1:$AD$1,0),0)</f>
        <v>P4W3</v>
      </c>
      <c r="D677" t="str">
        <f>VLOOKUP($A677,Raw_Data!$K:$AD,MATCH(Vlookup_Match!D$1,Raw_Data!$K$1:$AD$1,0),0)</f>
        <v>Q2</v>
      </c>
      <c r="E677" t="str">
        <f>VLOOKUP($A677,Raw_Data!$K:$AD,MATCH(Vlookup_Match!E$1,Raw_Data!$K$1:$AD$1,0),0)</f>
        <v>WATCH</v>
      </c>
      <c r="F677" t="str">
        <f>VLOOKUP($A677,Raw_Data!$K:$AD,MATCH(Vlookup_Match!F$1,Raw_Data!$K$1:$AD$1,0),0)</f>
        <v>ES5200I</v>
      </c>
      <c r="G677" t="str">
        <f>VLOOKUP($A677,Raw_Data!$K:$AD,MATCH(Vlookup_Match!G$1,Raw_Data!$K$1:$AD$1,0),0)</f>
        <v>ES5200</v>
      </c>
      <c r="J677" t="s">
        <v>1641</v>
      </c>
    </row>
    <row r="678" spans="1:10" x14ac:dyDescent="0.35">
      <c r="A678" t="s">
        <v>1644</v>
      </c>
      <c r="B678" t="str">
        <f>VLOOKUP($A678,Raw_Data!$K:$AD,MATCH(Vlookup_Match!B$1,Raw_Data!$K$1:$AD$1,0),0)</f>
        <v>P4</v>
      </c>
      <c r="C678" t="str">
        <f>VLOOKUP($A678,Raw_Data!$K:$AD,MATCH(Vlookup_Match!C$1,Raw_Data!$K$1:$AD$1,0),0)</f>
        <v>P4W3</v>
      </c>
      <c r="D678" t="str">
        <f>VLOOKUP($A678,Raw_Data!$K:$AD,MATCH(Vlookup_Match!D$1,Raw_Data!$K$1:$AD$1,0),0)</f>
        <v>Q2</v>
      </c>
      <c r="E678" t="str">
        <f>VLOOKUP($A678,Raw_Data!$K:$AD,MATCH(Vlookup_Match!E$1,Raw_Data!$K$1:$AD$1,0),0)</f>
        <v>WATCH</v>
      </c>
      <c r="F678" t="str">
        <f>VLOOKUP($A678,Raw_Data!$K:$AD,MATCH(Vlookup_Match!F$1,Raw_Data!$K$1:$AD$1,0),0)</f>
        <v>ES3060</v>
      </c>
      <c r="G678" t="str">
        <f>VLOOKUP($A678,Raw_Data!$K:$AD,MATCH(Vlookup_Match!G$1,Raw_Data!$K$1:$AD$1,0),0)</f>
        <v>ES3060</v>
      </c>
      <c r="J678" t="s">
        <v>1644</v>
      </c>
    </row>
    <row r="679" spans="1:10" x14ac:dyDescent="0.35">
      <c r="A679" t="s">
        <v>1646</v>
      </c>
      <c r="B679" t="str">
        <f>VLOOKUP($A679,Raw_Data!$K:$AD,MATCH(Vlookup_Match!B$1,Raw_Data!$K$1:$AD$1,0),0)</f>
        <v>P4</v>
      </c>
      <c r="C679" t="str">
        <f>VLOOKUP($A679,Raw_Data!$K:$AD,MATCH(Vlookup_Match!C$1,Raw_Data!$K$1:$AD$1,0),0)</f>
        <v>P4W3</v>
      </c>
      <c r="D679" t="str">
        <f>VLOOKUP($A679,Raw_Data!$K:$AD,MATCH(Vlookup_Match!D$1,Raw_Data!$K$1:$AD$1,0),0)</f>
        <v>Q2</v>
      </c>
      <c r="E679" t="str">
        <f>VLOOKUP($A679,Raw_Data!$K:$AD,MATCH(Vlookup_Match!E$1,Raw_Data!$K$1:$AD$1,0),0)</f>
        <v>WATCH</v>
      </c>
      <c r="F679" t="str">
        <f>VLOOKUP($A679,Raw_Data!$K:$AD,MATCH(Vlookup_Match!F$1,Raw_Data!$K$1:$AD$1,0),0)</f>
        <v>FS5961I</v>
      </c>
      <c r="G679" t="str">
        <f>VLOOKUP($A679,Raw_Data!$K:$AD,MATCH(Vlookup_Match!G$1,Raw_Data!$K$1:$AD$1,0),0)</f>
        <v>FS5961</v>
      </c>
      <c r="J679" t="s">
        <v>1646</v>
      </c>
    </row>
    <row r="680" spans="1:10" x14ac:dyDescent="0.35">
      <c r="A680" t="s">
        <v>1647</v>
      </c>
      <c r="B680" t="str">
        <f>VLOOKUP($A680,Raw_Data!$K:$AD,MATCH(Vlookup_Match!B$1,Raw_Data!$K$1:$AD$1,0),0)</f>
        <v>P4</v>
      </c>
      <c r="C680" t="str">
        <f>VLOOKUP($A680,Raw_Data!$K:$AD,MATCH(Vlookup_Match!C$1,Raw_Data!$K$1:$AD$1,0),0)</f>
        <v>P4W3</v>
      </c>
      <c r="D680" t="str">
        <f>VLOOKUP($A680,Raw_Data!$K:$AD,MATCH(Vlookup_Match!D$1,Raw_Data!$K$1:$AD$1,0),0)</f>
        <v>Q2</v>
      </c>
      <c r="E680" t="str">
        <f>VLOOKUP($A680,Raw_Data!$K:$AD,MATCH(Vlookup_Match!E$1,Raw_Data!$K$1:$AD$1,0),0)</f>
        <v>WATCH</v>
      </c>
      <c r="F680" t="str">
        <f>VLOOKUP($A680,Raw_Data!$K:$AD,MATCH(Vlookup_Match!F$1,Raw_Data!$K$1:$AD$1,0),0)</f>
        <v>FS5447I</v>
      </c>
      <c r="G680" t="str">
        <f>VLOOKUP($A680,Raw_Data!$K:$AD,MATCH(Vlookup_Match!G$1,Raw_Data!$K$1:$AD$1,0),0)</f>
        <v>FS5447</v>
      </c>
      <c r="J680" t="s">
        <v>1647</v>
      </c>
    </row>
    <row r="681" spans="1:10" x14ac:dyDescent="0.35">
      <c r="A681" t="s">
        <v>1648</v>
      </c>
      <c r="B681" t="str">
        <f>VLOOKUP($A681,Raw_Data!$K:$AD,MATCH(Vlookup_Match!B$1,Raw_Data!$K$1:$AD$1,0),0)</f>
        <v>P4</v>
      </c>
      <c r="C681" t="str">
        <f>VLOOKUP($A681,Raw_Data!$K:$AD,MATCH(Vlookup_Match!C$1,Raw_Data!$K$1:$AD$1,0),0)</f>
        <v>P4W3</v>
      </c>
      <c r="D681" t="str">
        <f>VLOOKUP($A681,Raw_Data!$K:$AD,MATCH(Vlookup_Match!D$1,Raw_Data!$K$1:$AD$1,0),0)</f>
        <v>Q2</v>
      </c>
      <c r="E681" t="str">
        <f>VLOOKUP($A681,Raw_Data!$K:$AD,MATCH(Vlookup_Match!E$1,Raw_Data!$K$1:$AD$1,0),0)</f>
        <v>WATCH</v>
      </c>
      <c r="F681" t="str">
        <f>VLOOKUP($A681,Raw_Data!$K:$AD,MATCH(Vlookup_Match!F$1,Raw_Data!$K$1:$AD$1,0),0)</f>
        <v>BQ2551I</v>
      </c>
      <c r="G681" t="str">
        <f>VLOOKUP($A681,Raw_Data!$K:$AD,MATCH(Vlookup_Match!G$1,Raw_Data!$K$1:$AD$1,0),0)</f>
        <v>BQ2551</v>
      </c>
      <c r="J681" t="s">
        <v>1648</v>
      </c>
    </row>
    <row r="682" spans="1:10" x14ac:dyDescent="0.35">
      <c r="A682" t="s">
        <v>1649</v>
      </c>
      <c r="B682" t="str">
        <f>VLOOKUP($A682,Raw_Data!$K:$AD,MATCH(Vlookup_Match!B$1,Raw_Data!$K$1:$AD$1,0),0)</f>
        <v>P4</v>
      </c>
      <c r="C682" t="str">
        <f>VLOOKUP($A682,Raw_Data!$K:$AD,MATCH(Vlookup_Match!C$1,Raw_Data!$K$1:$AD$1,0),0)</f>
        <v>P4W3</v>
      </c>
      <c r="D682" t="str">
        <f>VLOOKUP($A682,Raw_Data!$K:$AD,MATCH(Vlookup_Match!D$1,Raw_Data!$K$1:$AD$1,0),0)</f>
        <v>Q2</v>
      </c>
      <c r="E682" t="str">
        <f>VLOOKUP($A682,Raw_Data!$K:$AD,MATCH(Vlookup_Match!E$1,Raw_Data!$K$1:$AD$1,0),0)</f>
        <v>WATCH</v>
      </c>
      <c r="F682" t="str">
        <f>VLOOKUP($A682,Raw_Data!$K:$AD,MATCH(Vlookup_Match!F$1,Raw_Data!$K$1:$AD$1,0),0)</f>
        <v>FS5841</v>
      </c>
      <c r="G682" t="str">
        <f>VLOOKUP($A682,Raw_Data!$K:$AD,MATCH(Vlookup_Match!G$1,Raw_Data!$K$1:$AD$1,0),0)</f>
        <v>FS5841</v>
      </c>
      <c r="J682" t="s">
        <v>1649</v>
      </c>
    </row>
    <row r="683" spans="1:10" x14ac:dyDescent="0.35">
      <c r="A683" t="s">
        <v>1650</v>
      </c>
      <c r="B683" t="str">
        <f>VLOOKUP($A683,Raw_Data!$K:$AD,MATCH(Vlookup_Match!B$1,Raw_Data!$K$1:$AD$1,0),0)</f>
        <v>P4</v>
      </c>
      <c r="C683" t="str">
        <f>VLOOKUP($A683,Raw_Data!$K:$AD,MATCH(Vlookup_Match!C$1,Raw_Data!$K$1:$AD$1,0),0)</f>
        <v>P4W3</v>
      </c>
      <c r="D683" t="str">
        <f>VLOOKUP($A683,Raw_Data!$K:$AD,MATCH(Vlookup_Match!D$1,Raw_Data!$K$1:$AD$1,0),0)</f>
        <v>Q2</v>
      </c>
      <c r="E683" t="str">
        <f>VLOOKUP($A683,Raw_Data!$K:$AD,MATCH(Vlookup_Match!E$1,Raw_Data!$K$1:$AD$1,0),0)</f>
        <v>WATCH</v>
      </c>
      <c r="F683" t="str">
        <f>VLOOKUP($A683,Raw_Data!$K:$AD,MATCH(Vlookup_Match!F$1,Raw_Data!$K$1:$AD$1,0),0)</f>
        <v>FS5961I</v>
      </c>
      <c r="G683" t="str">
        <f>VLOOKUP($A683,Raw_Data!$K:$AD,MATCH(Vlookup_Match!G$1,Raw_Data!$K$1:$AD$1,0),0)</f>
        <v>FS5961</v>
      </c>
      <c r="J683" t="s">
        <v>1650</v>
      </c>
    </row>
    <row r="684" spans="1:10" x14ac:dyDescent="0.35">
      <c r="A684" t="s">
        <v>1651</v>
      </c>
      <c r="B684" t="str">
        <f>VLOOKUP($A684,Raw_Data!$K:$AD,MATCH(Vlookup_Match!B$1,Raw_Data!$K$1:$AD$1,0),0)</f>
        <v>P4</v>
      </c>
      <c r="C684" t="str">
        <f>VLOOKUP($A684,Raw_Data!$K:$AD,MATCH(Vlookup_Match!C$1,Raw_Data!$K$1:$AD$1,0),0)</f>
        <v>P4W3</v>
      </c>
      <c r="D684" t="str">
        <f>VLOOKUP($A684,Raw_Data!$K:$AD,MATCH(Vlookup_Match!D$1,Raw_Data!$K$1:$AD$1,0),0)</f>
        <v>Q2</v>
      </c>
      <c r="E684" t="str">
        <f>VLOOKUP($A684,Raw_Data!$K:$AD,MATCH(Vlookup_Match!E$1,Raw_Data!$K$1:$AD$1,0),0)</f>
        <v>WATCH</v>
      </c>
      <c r="F684" t="str">
        <f>VLOOKUP($A684,Raw_Data!$K:$AD,MATCH(Vlookup_Match!F$1,Raw_Data!$K$1:$AD$1,0),0)</f>
        <v>AX1344I</v>
      </c>
      <c r="G684" t="str">
        <f>VLOOKUP($A684,Raw_Data!$K:$AD,MATCH(Vlookup_Match!G$1,Raw_Data!$K$1:$AD$1,0),0)</f>
        <v>AX1344</v>
      </c>
      <c r="J684" t="s">
        <v>1651</v>
      </c>
    </row>
    <row r="685" spans="1:10" x14ac:dyDescent="0.35">
      <c r="A685" t="s">
        <v>1652</v>
      </c>
      <c r="B685" t="str">
        <f>VLOOKUP($A685,Raw_Data!$K:$AD,MATCH(Vlookup_Match!B$1,Raw_Data!$K$1:$AD$1,0),0)</f>
        <v>P4</v>
      </c>
      <c r="C685" t="str">
        <f>VLOOKUP($A685,Raw_Data!$K:$AD,MATCH(Vlookup_Match!C$1,Raw_Data!$K$1:$AD$1,0),0)</f>
        <v>P4W3</v>
      </c>
      <c r="D685" t="str">
        <f>VLOOKUP($A685,Raw_Data!$K:$AD,MATCH(Vlookup_Match!D$1,Raw_Data!$K$1:$AD$1,0),0)</f>
        <v>Q2</v>
      </c>
      <c r="E685" t="str">
        <f>VLOOKUP($A685,Raw_Data!$K:$AD,MATCH(Vlookup_Match!E$1,Raw_Data!$K$1:$AD$1,0),0)</f>
        <v>WATCH</v>
      </c>
      <c r="F685" t="str">
        <f>VLOOKUP($A685,Raw_Data!$K:$AD,MATCH(Vlookup_Match!F$1,Raw_Data!$K$1:$AD$1,0),0)</f>
        <v>SKW3063I</v>
      </c>
      <c r="G685" t="str">
        <f>VLOOKUP($A685,Raw_Data!$K:$AD,MATCH(Vlookup_Match!G$1,Raw_Data!$K$1:$AD$1,0),0)</f>
        <v>SKW3063</v>
      </c>
      <c r="J685" t="s">
        <v>1652</v>
      </c>
    </row>
    <row r="686" spans="1:10" x14ac:dyDescent="0.35">
      <c r="A686" t="s">
        <v>1653</v>
      </c>
      <c r="B686" t="str">
        <f>VLOOKUP($A686,Raw_Data!$K:$AD,MATCH(Vlookup_Match!B$1,Raw_Data!$K$1:$AD$1,0),0)</f>
        <v>P4</v>
      </c>
      <c r="C686" t="str">
        <f>VLOOKUP($A686,Raw_Data!$K:$AD,MATCH(Vlookup_Match!C$1,Raw_Data!$K$1:$AD$1,0),0)</f>
        <v>P4W3</v>
      </c>
      <c r="D686" t="str">
        <f>VLOOKUP($A686,Raw_Data!$K:$AD,MATCH(Vlookup_Match!D$1,Raw_Data!$K$1:$AD$1,0),0)</f>
        <v>Q2</v>
      </c>
      <c r="E686" t="str">
        <f>VLOOKUP($A686,Raw_Data!$K:$AD,MATCH(Vlookup_Match!E$1,Raw_Data!$K$1:$AD$1,0),0)</f>
        <v>WATCH</v>
      </c>
      <c r="F686" t="str">
        <f>VLOOKUP($A686,Raw_Data!$K:$AD,MATCH(Vlookup_Match!F$1,Raw_Data!$K$1:$AD$1,0),0)</f>
        <v>ES4352I</v>
      </c>
      <c r="G686" t="str">
        <f>VLOOKUP($A686,Raw_Data!$K:$AD,MATCH(Vlookup_Match!G$1,Raw_Data!$K$1:$AD$1,0),0)</f>
        <v>ES4352</v>
      </c>
      <c r="J686" t="s">
        <v>1653</v>
      </c>
    </row>
    <row r="687" spans="1:10" x14ac:dyDescent="0.35">
      <c r="A687" t="s">
        <v>1654</v>
      </c>
      <c r="B687" t="str">
        <f>VLOOKUP($A687,Raw_Data!$K:$AD,MATCH(Vlookup_Match!B$1,Raw_Data!$K$1:$AD$1,0),0)</f>
        <v>P4</v>
      </c>
      <c r="C687" t="str">
        <f>VLOOKUP($A687,Raw_Data!$K:$AD,MATCH(Vlookup_Match!C$1,Raw_Data!$K$1:$AD$1,0),0)</f>
        <v>P4W3</v>
      </c>
      <c r="D687" t="str">
        <f>VLOOKUP($A687,Raw_Data!$K:$AD,MATCH(Vlookup_Match!D$1,Raw_Data!$K$1:$AD$1,0),0)</f>
        <v>Q2</v>
      </c>
      <c r="E687" t="str">
        <f>VLOOKUP($A687,Raw_Data!$K:$AD,MATCH(Vlookup_Match!E$1,Raw_Data!$K$1:$AD$1,0),0)</f>
        <v>WATCH</v>
      </c>
      <c r="F687" t="str">
        <f>VLOOKUP($A687,Raw_Data!$K:$AD,MATCH(Vlookup_Match!F$1,Raw_Data!$K$1:$AD$1,0),0)</f>
        <v>ES5200I</v>
      </c>
      <c r="G687" t="str">
        <f>VLOOKUP($A687,Raw_Data!$K:$AD,MATCH(Vlookup_Match!G$1,Raw_Data!$K$1:$AD$1,0),0)</f>
        <v>ES5200</v>
      </c>
      <c r="J687" t="s">
        <v>1654</v>
      </c>
    </row>
    <row r="688" spans="1:10" x14ac:dyDescent="0.35">
      <c r="A688" t="s">
        <v>1655</v>
      </c>
      <c r="B688" t="str">
        <f>VLOOKUP($A688,Raw_Data!$K:$AD,MATCH(Vlookup_Match!B$1,Raw_Data!$K$1:$AD$1,0),0)</f>
        <v>P4</v>
      </c>
      <c r="C688" t="str">
        <f>VLOOKUP($A688,Raw_Data!$K:$AD,MATCH(Vlookup_Match!C$1,Raw_Data!$K$1:$AD$1,0),0)</f>
        <v>P4W3</v>
      </c>
      <c r="D688" t="str">
        <f>VLOOKUP($A688,Raw_Data!$K:$AD,MATCH(Vlookup_Match!D$1,Raw_Data!$K$1:$AD$1,0),0)</f>
        <v>Q2</v>
      </c>
      <c r="E688" t="str">
        <f>VLOOKUP($A688,Raw_Data!$K:$AD,MATCH(Vlookup_Match!E$1,Raw_Data!$K$1:$AD$1,0),0)</f>
        <v>WATCH</v>
      </c>
      <c r="F688" t="str">
        <f>VLOOKUP($A688,Raw_Data!$K:$AD,MATCH(Vlookup_Match!F$1,Raw_Data!$K$1:$AD$1,0),0)</f>
        <v>FS5653I</v>
      </c>
      <c r="G688" t="str">
        <f>VLOOKUP($A688,Raw_Data!$K:$AD,MATCH(Vlookup_Match!G$1,Raw_Data!$K$1:$AD$1,0),0)</f>
        <v>FS5653</v>
      </c>
      <c r="J688" t="s">
        <v>1655</v>
      </c>
    </row>
    <row r="689" spans="1:10" x14ac:dyDescent="0.35">
      <c r="A689" t="s">
        <v>1658</v>
      </c>
      <c r="B689" t="str">
        <f>VLOOKUP($A689,Raw_Data!$K:$AD,MATCH(Vlookup_Match!B$1,Raw_Data!$K$1:$AD$1,0),0)</f>
        <v>P4</v>
      </c>
      <c r="C689" t="str">
        <f>VLOOKUP($A689,Raw_Data!$K:$AD,MATCH(Vlookup_Match!C$1,Raw_Data!$K$1:$AD$1,0),0)</f>
        <v>P4W3</v>
      </c>
      <c r="D689" t="str">
        <f>VLOOKUP($A689,Raw_Data!$K:$AD,MATCH(Vlookup_Match!D$1,Raw_Data!$K$1:$AD$1,0),0)</f>
        <v>Q2</v>
      </c>
      <c r="E689" t="str">
        <f>VLOOKUP($A689,Raw_Data!$K:$AD,MATCH(Vlookup_Match!E$1,Raw_Data!$K$1:$AD$1,0),0)</f>
        <v>WATCH</v>
      </c>
      <c r="F689" t="str">
        <f>VLOOKUP($A689,Raw_Data!$K:$AD,MATCH(Vlookup_Match!F$1,Raw_Data!$K$1:$AD$1,0),0)</f>
        <v>ES4274IT</v>
      </c>
      <c r="G689" t="str">
        <f>VLOOKUP($A689,Raw_Data!$K:$AD,MATCH(Vlookup_Match!G$1,Raw_Data!$K$1:$AD$1,0),0)</f>
        <v>ES4274</v>
      </c>
      <c r="J689" t="s">
        <v>1658</v>
      </c>
    </row>
    <row r="690" spans="1:10" x14ac:dyDescent="0.35">
      <c r="A690" t="s">
        <v>1661</v>
      </c>
      <c r="B690" t="str">
        <f>VLOOKUP($A690,Raw_Data!$K:$AD,MATCH(Vlookup_Match!B$1,Raw_Data!$K$1:$AD$1,0),0)</f>
        <v>P4</v>
      </c>
      <c r="C690" t="str">
        <f>VLOOKUP($A690,Raw_Data!$K:$AD,MATCH(Vlookup_Match!C$1,Raw_Data!$K$1:$AD$1,0),0)</f>
        <v>P4W3</v>
      </c>
      <c r="D690" t="str">
        <f>VLOOKUP($A690,Raw_Data!$K:$AD,MATCH(Vlookup_Match!D$1,Raw_Data!$K$1:$AD$1,0),0)</f>
        <v>Q2</v>
      </c>
      <c r="E690" t="str">
        <f>VLOOKUP($A690,Raw_Data!$K:$AD,MATCH(Vlookup_Match!E$1,Raw_Data!$K$1:$AD$1,0),0)</f>
        <v>WATCH</v>
      </c>
      <c r="F690" t="str">
        <f>VLOOKUP($A690,Raw_Data!$K:$AD,MATCH(Vlookup_Match!F$1,Raw_Data!$K$1:$AD$1,0),0)</f>
        <v>ES3020I</v>
      </c>
      <c r="G690" t="str">
        <f>VLOOKUP($A690,Raw_Data!$K:$AD,MATCH(Vlookup_Match!G$1,Raw_Data!$K$1:$AD$1,0),0)</f>
        <v>ES3020</v>
      </c>
      <c r="J690" t="s">
        <v>1661</v>
      </c>
    </row>
    <row r="691" spans="1:10" x14ac:dyDescent="0.35">
      <c r="A691" t="s">
        <v>1662</v>
      </c>
      <c r="B691" t="str">
        <f>VLOOKUP($A691,Raw_Data!$K:$AD,MATCH(Vlookup_Match!B$1,Raw_Data!$K$1:$AD$1,0),0)</f>
        <v>P4</v>
      </c>
      <c r="C691" t="str">
        <f>VLOOKUP($A691,Raw_Data!$K:$AD,MATCH(Vlookup_Match!C$1,Raw_Data!$K$1:$AD$1,0),0)</f>
        <v>P4W3</v>
      </c>
      <c r="D691" t="str">
        <f>VLOOKUP($A691,Raw_Data!$K:$AD,MATCH(Vlookup_Match!D$1,Raw_Data!$K$1:$AD$1,0),0)</f>
        <v>Q2</v>
      </c>
      <c r="E691" t="str">
        <f>VLOOKUP($A691,Raw_Data!$K:$AD,MATCH(Vlookup_Match!E$1,Raw_Data!$K$1:$AD$1,0),0)</f>
        <v>WATCH</v>
      </c>
      <c r="F691" t="str">
        <f>VLOOKUP($A691,Raw_Data!$K:$AD,MATCH(Vlookup_Match!F$1,Raw_Data!$K$1:$AD$1,0),0)</f>
        <v>FS5960I</v>
      </c>
      <c r="G691" t="str">
        <f>VLOOKUP($A691,Raw_Data!$K:$AD,MATCH(Vlookup_Match!G$1,Raw_Data!$K$1:$AD$1,0),0)</f>
        <v>FS5960</v>
      </c>
      <c r="J691" t="s">
        <v>1662</v>
      </c>
    </row>
    <row r="692" spans="1:10" x14ac:dyDescent="0.35">
      <c r="A692" t="s">
        <v>1663</v>
      </c>
      <c r="B692" t="str">
        <f>VLOOKUP($A692,Raw_Data!$K:$AD,MATCH(Vlookup_Match!B$1,Raw_Data!$K$1:$AD$1,0),0)</f>
        <v>P4</v>
      </c>
      <c r="C692" t="str">
        <f>VLOOKUP($A692,Raw_Data!$K:$AD,MATCH(Vlookup_Match!C$1,Raw_Data!$K$1:$AD$1,0),0)</f>
        <v>P4W3</v>
      </c>
      <c r="D692" t="str">
        <f>VLOOKUP($A692,Raw_Data!$K:$AD,MATCH(Vlookup_Match!D$1,Raw_Data!$K$1:$AD$1,0),0)</f>
        <v>Q2</v>
      </c>
      <c r="E692" t="str">
        <f>VLOOKUP($A692,Raw_Data!$K:$AD,MATCH(Vlookup_Match!E$1,Raw_Data!$K$1:$AD$1,0),0)</f>
        <v>WATCH</v>
      </c>
      <c r="F692" t="str">
        <f>VLOOKUP($A692,Raw_Data!$K:$AD,MATCH(Vlookup_Match!F$1,Raw_Data!$K$1:$AD$1,0),0)</f>
        <v>ES5242I</v>
      </c>
      <c r="G692" t="str">
        <f>VLOOKUP($A692,Raw_Data!$K:$AD,MATCH(Vlookup_Match!G$1,Raw_Data!$K$1:$AD$1,0),0)</f>
        <v>ES5242</v>
      </c>
      <c r="J692" t="s">
        <v>1663</v>
      </c>
    </row>
    <row r="693" spans="1:10" x14ac:dyDescent="0.35">
      <c r="A693" t="s">
        <v>1666</v>
      </c>
      <c r="B693" t="str">
        <f>VLOOKUP($A693,Raw_Data!$K:$AD,MATCH(Vlookup_Match!B$1,Raw_Data!$K$1:$AD$1,0),0)</f>
        <v>P4</v>
      </c>
      <c r="C693" t="str">
        <f>VLOOKUP($A693,Raw_Data!$K:$AD,MATCH(Vlookup_Match!C$1,Raw_Data!$K$1:$AD$1,0),0)</f>
        <v>P4W3</v>
      </c>
      <c r="D693" t="str">
        <f>VLOOKUP($A693,Raw_Data!$K:$AD,MATCH(Vlookup_Match!D$1,Raw_Data!$K$1:$AD$1,0),0)</f>
        <v>Q2</v>
      </c>
      <c r="E693" t="str">
        <f>VLOOKUP($A693,Raw_Data!$K:$AD,MATCH(Vlookup_Match!E$1,Raw_Data!$K$1:$AD$1,0),0)</f>
        <v>WATCH</v>
      </c>
      <c r="F693" t="str">
        <f>VLOOKUP($A693,Raw_Data!$K:$AD,MATCH(Vlookup_Match!F$1,Raw_Data!$K$1:$AD$1,0),0)</f>
        <v>FS5961I</v>
      </c>
      <c r="G693" t="str">
        <f>VLOOKUP($A693,Raw_Data!$K:$AD,MATCH(Vlookup_Match!G$1,Raw_Data!$K$1:$AD$1,0),0)</f>
        <v>FS5961</v>
      </c>
      <c r="J693" t="s">
        <v>1666</v>
      </c>
    </row>
    <row r="694" spans="1:10" x14ac:dyDescent="0.35">
      <c r="A694" t="s">
        <v>1667</v>
      </c>
      <c r="B694" t="str">
        <f>VLOOKUP($A694,Raw_Data!$K:$AD,MATCH(Vlookup_Match!B$1,Raw_Data!$K$1:$AD$1,0),0)</f>
        <v>P4</v>
      </c>
      <c r="C694" t="str">
        <f>VLOOKUP($A694,Raw_Data!$K:$AD,MATCH(Vlookup_Match!C$1,Raw_Data!$K$1:$AD$1,0),0)</f>
        <v>P4W4</v>
      </c>
      <c r="D694" t="str">
        <f>VLOOKUP($A694,Raw_Data!$K:$AD,MATCH(Vlookup_Match!D$1,Raw_Data!$K$1:$AD$1,0),0)</f>
        <v>Q2</v>
      </c>
      <c r="E694" t="str">
        <f>VLOOKUP($A694,Raw_Data!$K:$AD,MATCH(Vlookup_Match!E$1,Raw_Data!$K$1:$AD$1,0),0)</f>
        <v>WATCH</v>
      </c>
      <c r="F694" t="str">
        <f>VLOOKUP($A694,Raw_Data!$K:$AD,MATCH(Vlookup_Match!F$1,Raw_Data!$K$1:$AD$1,0),0)</f>
        <v>ES5070I</v>
      </c>
      <c r="G694" t="str">
        <f>VLOOKUP($A694,Raw_Data!$K:$AD,MATCH(Vlookup_Match!G$1,Raw_Data!$K$1:$AD$1,0),0)</f>
        <v>ES5070</v>
      </c>
      <c r="J694" t="s">
        <v>1667</v>
      </c>
    </row>
    <row r="695" spans="1:10" x14ac:dyDescent="0.35">
      <c r="A695" t="s">
        <v>1668</v>
      </c>
      <c r="B695" t="str">
        <f>VLOOKUP($A695,Raw_Data!$K:$AD,MATCH(Vlookup_Match!B$1,Raw_Data!$K$1:$AD$1,0),0)</f>
        <v>P4</v>
      </c>
      <c r="C695" t="str">
        <f>VLOOKUP($A695,Raw_Data!$K:$AD,MATCH(Vlookup_Match!C$1,Raw_Data!$K$1:$AD$1,0),0)</f>
        <v>P4W4</v>
      </c>
      <c r="D695" t="str">
        <f>VLOOKUP($A695,Raw_Data!$K:$AD,MATCH(Vlookup_Match!D$1,Raw_Data!$K$1:$AD$1,0),0)</f>
        <v>Q2</v>
      </c>
      <c r="E695" t="str">
        <f>VLOOKUP($A695,Raw_Data!$K:$AD,MATCH(Vlookup_Match!E$1,Raw_Data!$K$1:$AD$1,0),0)</f>
        <v>WATCH</v>
      </c>
      <c r="F695" t="str">
        <f>VLOOKUP($A695,Raw_Data!$K:$AD,MATCH(Vlookup_Match!F$1,Raw_Data!$K$1:$AD$1,0),0)</f>
        <v>BQ2551I</v>
      </c>
      <c r="G695" t="str">
        <f>VLOOKUP($A695,Raw_Data!$K:$AD,MATCH(Vlookup_Match!G$1,Raw_Data!$K$1:$AD$1,0),0)</f>
        <v>BQ2551</v>
      </c>
      <c r="J695" t="s">
        <v>1668</v>
      </c>
    </row>
    <row r="696" spans="1:10" x14ac:dyDescent="0.35">
      <c r="A696" t="s">
        <v>1669</v>
      </c>
      <c r="B696" t="str">
        <f>VLOOKUP($A696,Raw_Data!$K:$AD,MATCH(Vlookup_Match!B$1,Raw_Data!$K$1:$AD$1,0),0)</f>
        <v>P4</v>
      </c>
      <c r="C696" t="str">
        <f>VLOOKUP($A696,Raw_Data!$K:$AD,MATCH(Vlookup_Match!C$1,Raw_Data!$K$1:$AD$1,0),0)</f>
        <v>P4W4</v>
      </c>
      <c r="D696" t="str">
        <f>VLOOKUP($A696,Raw_Data!$K:$AD,MATCH(Vlookup_Match!D$1,Raw_Data!$K$1:$AD$1,0),0)</f>
        <v>Q2</v>
      </c>
      <c r="E696" t="str">
        <f>VLOOKUP($A696,Raw_Data!$K:$AD,MATCH(Vlookup_Match!E$1,Raw_Data!$K$1:$AD$1,0),0)</f>
        <v>WATCH</v>
      </c>
      <c r="F696" t="str">
        <f>VLOOKUP($A696,Raw_Data!$K:$AD,MATCH(Vlookup_Match!F$1,Raw_Data!$K$1:$AD$1,0),0)</f>
        <v>ES5240I</v>
      </c>
      <c r="G696" t="str">
        <f>VLOOKUP($A696,Raw_Data!$K:$AD,MATCH(Vlookup_Match!G$1,Raw_Data!$K$1:$AD$1,0),0)</f>
        <v>ES5240</v>
      </c>
      <c r="J696" t="s">
        <v>1669</v>
      </c>
    </row>
    <row r="697" spans="1:10" x14ac:dyDescent="0.35">
      <c r="A697" t="s">
        <v>1670</v>
      </c>
      <c r="B697" t="str">
        <f>VLOOKUP($A697,Raw_Data!$K:$AD,MATCH(Vlookup_Match!B$1,Raw_Data!$K$1:$AD$1,0),0)</f>
        <v>P4</v>
      </c>
      <c r="C697" t="str">
        <f>VLOOKUP($A697,Raw_Data!$K:$AD,MATCH(Vlookup_Match!C$1,Raw_Data!$K$1:$AD$1,0),0)</f>
        <v>P4W4</v>
      </c>
      <c r="D697" t="str">
        <f>VLOOKUP($A697,Raw_Data!$K:$AD,MATCH(Vlookup_Match!D$1,Raw_Data!$K$1:$AD$1,0),0)</f>
        <v>Q2</v>
      </c>
      <c r="E697" t="str">
        <f>VLOOKUP($A697,Raw_Data!$K:$AD,MATCH(Vlookup_Match!E$1,Raw_Data!$K$1:$AD$1,0),0)</f>
        <v>WATCH</v>
      </c>
      <c r="F697" t="str">
        <f>VLOOKUP($A697,Raw_Data!$K:$AD,MATCH(Vlookup_Match!F$1,Raw_Data!$K$1:$AD$1,0),0)</f>
        <v>ES4352I</v>
      </c>
      <c r="G697" t="str">
        <f>VLOOKUP($A697,Raw_Data!$K:$AD,MATCH(Vlookup_Match!G$1,Raw_Data!$K$1:$AD$1,0),0)</f>
        <v>ES4352</v>
      </c>
      <c r="J697" t="s">
        <v>1670</v>
      </c>
    </row>
    <row r="698" spans="1:10" x14ac:dyDescent="0.35">
      <c r="A698" t="s">
        <v>1672</v>
      </c>
      <c r="B698" t="str">
        <f>VLOOKUP($A698,Raw_Data!$K:$AD,MATCH(Vlookup_Match!B$1,Raw_Data!$K$1:$AD$1,0),0)</f>
        <v>P4</v>
      </c>
      <c r="C698" t="str">
        <f>VLOOKUP($A698,Raw_Data!$K:$AD,MATCH(Vlookup_Match!C$1,Raw_Data!$K$1:$AD$1,0),0)</f>
        <v>P4W1</v>
      </c>
      <c r="D698" t="str">
        <f>VLOOKUP($A698,Raw_Data!$K:$AD,MATCH(Vlookup_Match!D$1,Raw_Data!$K$1:$AD$1,0),0)</f>
        <v>Q2</v>
      </c>
      <c r="E698" t="str">
        <f>VLOOKUP($A698,Raw_Data!$K:$AD,MATCH(Vlookup_Match!E$1,Raw_Data!$K$1:$AD$1,0),0)</f>
        <v>WATCH</v>
      </c>
      <c r="F698" t="str">
        <f>VLOOKUP($A698,Raw_Data!$K:$AD,MATCH(Vlookup_Match!F$1,Raw_Data!$K$1:$AD$1,0),0)</f>
        <v>BQ2552I</v>
      </c>
      <c r="G698" t="str">
        <f>VLOOKUP($A698,Raw_Data!$K:$AD,MATCH(Vlookup_Match!G$1,Raw_Data!$K$1:$AD$1,0),0)</f>
        <v>BQ2552</v>
      </c>
      <c r="J698" t="s">
        <v>1672</v>
      </c>
    </row>
    <row r="699" spans="1:10" x14ac:dyDescent="0.35">
      <c r="A699" t="s">
        <v>1675</v>
      </c>
      <c r="B699" t="str">
        <f>VLOOKUP($A699,Raw_Data!$K:$AD,MATCH(Vlookup_Match!B$1,Raw_Data!$K$1:$AD$1,0),0)</f>
        <v>P4</v>
      </c>
      <c r="C699" t="str">
        <f>VLOOKUP($A699,Raw_Data!$K:$AD,MATCH(Vlookup_Match!C$1,Raw_Data!$K$1:$AD$1,0),0)</f>
        <v>P4W1</v>
      </c>
      <c r="D699" t="str">
        <f>VLOOKUP($A699,Raw_Data!$K:$AD,MATCH(Vlookup_Match!D$1,Raw_Data!$K$1:$AD$1,0),0)</f>
        <v>Q2</v>
      </c>
      <c r="E699" t="str">
        <f>VLOOKUP($A699,Raw_Data!$K:$AD,MATCH(Vlookup_Match!E$1,Raw_Data!$K$1:$AD$1,0),0)</f>
        <v>WATCH</v>
      </c>
      <c r="F699" t="str">
        <f>VLOOKUP($A699,Raw_Data!$K:$AD,MATCH(Vlookup_Match!F$1,Raw_Data!$K$1:$AD$1,0),0)</f>
        <v>ES4648I</v>
      </c>
      <c r="G699" t="str">
        <f>VLOOKUP($A699,Raw_Data!$K:$AD,MATCH(Vlookup_Match!G$1,Raw_Data!$K$1:$AD$1,0),0)</f>
        <v>ES4648</v>
      </c>
      <c r="J699" t="s">
        <v>1675</v>
      </c>
    </row>
    <row r="700" spans="1:10" x14ac:dyDescent="0.35">
      <c r="A700" t="s">
        <v>1676</v>
      </c>
      <c r="B700" t="str">
        <f>VLOOKUP($A700,Raw_Data!$K:$AD,MATCH(Vlookup_Match!B$1,Raw_Data!$K$1:$AD$1,0),0)</f>
        <v>P4</v>
      </c>
      <c r="C700" t="str">
        <f>VLOOKUP($A700,Raw_Data!$K:$AD,MATCH(Vlookup_Match!C$1,Raw_Data!$K$1:$AD$1,0),0)</f>
        <v>P4W1</v>
      </c>
      <c r="D700" t="str">
        <f>VLOOKUP($A700,Raw_Data!$K:$AD,MATCH(Vlookup_Match!D$1,Raw_Data!$K$1:$AD$1,0),0)</f>
        <v>Q2</v>
      </c>
      <c r="E700" t="str">
        <f>VLOOKUP($A700,Raw_Data!$K:$AD,MATCH(Vlookup_Match!E$1,Raw_Data!$K$1:$AD$1,0),0)</f>
        <v>WATCH</v>
      </c>
      <c r="F700" t="str">
        <f>VLOOKUP($A700,Raw_Data!$K:$AD,MATCH(Vlookup_Match!F$1,Raw_Data!$K$1:$AD$1,0),0)</f>
        <v>BQ2552I</v>
      </c>
      <c r="G700" t="str">
        <f>VLOOKUP($A700,Raw_Data!$K:$AD,MATCH(Vlookup_Match!G$1,Raw_Data!$K$1:$AD$1,0),0)</f>
        <v>BQ2552</v>
      </c>
      <c r="J700" t="s">
        <v>1676</v>
      </c>
    </row>
    <row r="701" spans="1:10" x14ac:dyDescent="0.35">
      <c r="A701" t="s">
        <v>1677</v>
      </c>
      <c r="B701" t="str">
        <f>VLOOKUP($A701,Raw_Data!$K:$AD,MATCH(Vlookup_Match!B$1,Raw_Data!$K$1:$AD$1,0),0)</f>
        <v>P4</v>
      </c>
      <c r="C701" t="str">
        <f>VLOOKUP($A701,Raw_Data!$K:$AD,MATCH(Vlookup_Match!C$1,Raw_Data!$K$1:$AD$1,0),0)</f>
        <v>P4W2</v>
      </c>
      <c r="D701" t="str">
        <f>VLOOKUP($A701,Raw_Data!$K:$AD,MATCH(Vlookup_Match!D$1,Raw_Data!$K$1:$AD$1,0),0)</f>
        <v>Q2</v>
      </c>
      <c r="E701" t="str">
        <f>VLOOKUP($A701,Raw_Data!$K:$AD,MATCH(Vlookup_Match!E$1,Raw_Data!$K$1:$AD$1,0),0)</f>
        <v>WATCH</v>
      </c>
      <c r="F701" t="str">
        <f>VLOOKUP($A701,Raw_Data!$K:$AD,MATCH(Vlookup_Match!F$1,Raw_Data!$K$1:$AD$1,0),0)</f>
        <v>BQ2552I</v>
      </c>
      <c r="G701" t="str">
        <f>VLOOKUP($A701,Raw_Data!$K:$AD,MATCH(Vlookup_Match!G$1,Raw_Data!$K$1:$AD$1,0),0)</f>
        <v>BQ2552</v>
      </c>
      <c r="J701" t="s">
        <v>1677</v>
      </c>
    </row>
    <row r="702" spans="1:10" x14ac:dyDescent="0.35">
      <c r="A702" t="s">
        <v>1678</v>
      </c>
      <c r="B702" t="str">
        <f>VLOOKUP($A702,Raw_Data!$K:$AD,MATCH(Vlookup_Match!B$1,Raw_Data!$K$1:$AD$1,0),0)</f>
        <v>P4</v>
      </c>
      <c r="C702" t="str">
        <f>VLOOKUP($A702,Raw_Data!$K:$AD,MATCH(Vlookup_Match!C$1,Raw_Data!$K$1:$AD$1,0),0)</f>
        <v>P4W2</v>
      </c>
      <c r="D702" t="str">
        <f>VLOOKUP($A702,Raw_Data!$K:$AD,MATCH(Vlookup_Match!D$1,Raw_Data!$K$1:$AD$1,0),0)</f>
        <v>Q2</v>
      </c>
      <c r="E702" t="str">
        <f>VLOOKUP($A702,Raw_Data!$K:$AD,MATCH(Vlookup_Match!E$1,Raw_Data!$K$1:$AD$1,0),0)</f>
        <v>WATCH</v>
      </c>
      <c r="F702" t="str">
        <f>VLOOKUP($A702,Raw_Data!$K:$AD,MATCH(Vlookup_Match!F$1,Raw_Data!$K$1:$AD$1,0),0)</f>
        <v>SKW6510</v>
      </c>
      <c r="G702" t="str">
        <f>VLOOKUP($A702,Raw_Data!$K:$AD,MATCH(Vlookup_Match!G$1,Raw_Data!$K$1:$AD$1,0),0)</f>
        <v>SKW6510</v>
      </c>
      <c r="J702" t="s">
        <v>1678</v>
      </c>
    </row>
    <row r="703" spans="1:10" x14ac:dyDescent="0.35">
      <c r="A703" t="s">
        <v>1680</v>
      </c>
      <c r="B703" t="str">
        <f>VLOOKUP($A703,Raw_Data!$K:$AD,MATCH(Vlookup_Match!B$1,Raw_Data!$K$1:$AD$1,0),0)</f>
        <v>P4</v>
      </c>
      <c r="C703" t="str">
        <f>VLOOKUP($A703,Raw_Data!$K:$AD,MATCH(Vlookup_Match!C$1,Raw_Data!$K$1:$AD$1,0),0)</f>
        <v>P4W2</v>
      </c>
      <c r="D703" t="str">
        <f>VLOOKUP($A703,Raw_Data!$K:$AD,MATCH(Vlookup_Match!D$1,Raw_Data!$K$1:$AD$1,0),0)</f>
        <v>Q2</v>
      </c>
      <c r="E703" t="str">
        <f>VLOOKUP($A703,Raw_Data!$K:$AD,MATCH(Vlookup_Match!E$1,Raw_Data!$K$1:$AD$1,0),0)</f>
        <v>WATCH</v>
      </c>
      <c r="F703" t="str">
        <f>VLOOKUP($A703,Raw_Data!$K:$AD,MATCH(Vlookup_Match!F$1,Raw_Data!$K$1:$AD$1,0),0)</f>
        <v>SKW6508</v>
      </c>
      <c r="G703" t="str">
        <f>VLOOKUP($A703,Raw_Data!$K:$AD,MATCH(Vlookup_Match!G$1,Raw_Data!$K$1:$AD$1,0),0)</f>
        <v>SKW6508</v>
      </c>
      <c r="J703" t="s">
        <v>1680</v>
      </c>
    </row>
    <row r="704" spans="1:10" x14ac:dyDescent="0.35">
      <c r="A704" t="s">
        <v>1681</v>
      </c>
      <c r="B704" t="str">
        <f>VLOOKUP($A704,Raw_Data!$K:$AD,MATCH(Vlookup_Match!B$1,Raw_Data!$K$1:$AD$1,0),0)</f>
        <v>P4</v>
      </c>
      <c r="C704" t="str">
        <f>VLOOKUP($A704,Raw_Data!$K:$AD,MATCH(Vlookup_Match!C$1,Raw_Data!$K$1:$AD$1,0),0)</f>
        <v>P4W2</v>
      </c>
      <c r="D704" t="str">
        <f>VLOOKUP($A704,Raw_Data!$K:$AD,MATCH(Vlookup_Match!D$1,Raw_Data!$K$1:$AD$1,0),0)</f>
        <v>Q2</v>
      </c>
      <c r="E704" t="str">
        <f>VLOOKUP($A704,Raw_Data!$K:$AD,MATCH(Vlookup_Match!E$1,Raw_Data!$K$1:$AD$1,0),0)</f>
        <v>WATCH</v>
      </c>
      <c r="F704" t="str">
        <f>VLOOKUP($A704,Raw_Data!$K:$AD,MATCH(Vlookup_Match!F$1,Raw_Data!$K$1:$AD$1,0),0)</f>
        <v>ES4433I</v>
      </c>
      <c r="G704" t="str">
        <f>VLOOKUP($A704,Raw_Data!$K:$AD,MATCH(Vlookup_Match!G$1,Raw_Data!$K$1:$AD$1,0),0)</f>
        <v>ES4433</v>
      </c>
      <c r="J704" t="s">
        <v>1681</v>
      </c>
    </row>
    <row r="705" spans="1:10" x14ac:dyDescent="0.35">
      <c r="A705" t="s">
        <v>1684</v>
      </c>
      <c r="B705" t="str">
        <f>VLOOKUP($A705,Raw_Data!$K:$AD,MATCH(Vlookup_Match!B$1,Raw_Data!$K$1:$AD$1,0),0)</f>
        <v>P4</v>
      </c>
      <c r="C705" t="str">
        <f>VLOOKUP($A705,Raw_Data!$K:$AD,MATCH(Vlookup_Match!C$1,Raw_Data!$K$1:$AD$1,0),0)</f>
        <v>P4W2</v>
      </c>
      <c r="D705" t="str">
        <f>VLOOKUP($A705,Raw_Data!$K:$AD,MATCH(Vlookup_Match!D$1,Raw_Data!$K$1:$AD$1,0),0)</f>
        <v>Q2</v>
      </c>
      <c r="E705" t="str">
        <f>VLOOKUP($A705,Raw_Data!$K:$AD,MATCH(Vlookup_Match!E$1,Raw_Data!$K$1:$AD$1,0),0)</f>
        <v>WATCH</v>
      </c>
      <c r="F705" t="str">
        <f>VLOOKUP($A705,Raw_Data!$K:$AD,MATCH(Vlookup_Match!F$1,Raw_Data!$K$1:$AD$1,0),0)</f>
        <v>ES5241I</v>
      </c>
      <c r="G705" t="str">
        <f>VLOOKUP($A705,Raw_Data!$K:$AD,MATCH(Vlookup_Match!G$1,Raw_Data!$K$1:$AD$1,0),0)</f>
        <v>ES5241</v>
      </c>
      <c r="J705" t="s">
        <v>1684</v>
      </c>
    </row>
    <row r="706" spans="1:10" x14ac:dyDescent="0.35">
      <c r="A706" t="s">
        <v>1685</v>
      </c>
      <c r="B706" t="str">
        <f>VLOOKUP($A706,Raw_Data!$K:$AD,MATCH(Vlookup_Match!B$1,Raw_Data!$K$1:$AD$1,0),0)</f>
        <v>P4</v>
      </c>
      <c r="C706" t="str">
        <f>VLOOKUP($A706,Raw_Data!$K:$AD,MATCH(Vlookup_Match!C$1,Raw_Data!$K$1:$AD$1,0),0)</f>
        <v>P4W2</v>
      </c>
      <c r="D706" t="str">
        <f>VLOOKUP($A706,Raw_Data!$K:$AD,MATCH(Vlookup_Match!D$1,Raw_Data!$K$1:$AD$1,0),0)</f>
        <v>Q2</v>
      </c>
      <c r="E706" t="str">
        <f>VLOOKUP($A706,Raw_Data!$K:$AD,MATCH(Vlookup_Match!E$1,Raw_Data!$K$1:$AD$1,0),0)</f>
        <v>WATCH</v>
      </c>
      <c r="F706" t="str">
        <f>VLOOKUP($A706,Raw_Data!$K:$AD,MATCH(Vlookup_Match!F$1,Raw_Data!$K$1:$AD$1,0),0)</f>
        <v>SKW6508I</v>
      </c>
      <c r="G706" t="str">
        <f>VLOOKUP($A706,Raw_Data!$K:$AD,MATCH(Vlookup_Match!G$1,Raw_Data!$K$1:$AD$1,0),0)</f>
        <v>SKW6508</v>
      </c>
      <c r="J706" t="s">
        <v>1685</v>
      </c>
    </row>
    <row r="707" spans="1:10" x14ac:dyDescent="0.35">
      <c r="A707" t="s">
        <v>1686</v>
      </c>
      <c r="B707" t="str">
        <f>VLOOKUP($A707,Raw_Data!$K:$AD,MATCH(Vlookup_Match!B$1,Raw_Data!$K$1:$AD$1,0),0)</f>
        <v>P4</v>
      </c>
      <c r="C707" t="str">
        <f>VLOOKUP($A707,Raw_Data!$K:$AD,MATCH(Vlookup_Match!C$1,Raw_Data!$K$1:$AD$1,0),0)</f>
        <v>P4W2</v>
      </c>
      <c r="D707" t="str">
        <f>VLOOKUP($A707,Raw_Data!$K:$AD,MATCH(Vlookup_Match!D$1,Raw_Data!$K$1:$AD$1,0),0)</f>
        <v>Q2</v>
      </c>
      <c r="E707" t="str">
        <f>VLOOKUP($A707,Raw_Data!$K:$AD,MATCH(Vlookup_Match!E$1,Raw_Data!$K$1:$AD$1,0),0)</f>
        <v>WATCH</v>
      </c>
      <c r="F707" t="str">
        <f>VLOOKUP($A707,Raw_Data!$K:$AD,MATCH(Vlookup_Match!F$1,Raw_Data!$K$1:$AD$1,0),0)</f>
        <v>ES4648</v>
      </c>
      <c r="G707" t="str">
        <f>VLOOKUP($A707,Raw_Data!$K:$AD,MATCH(Vlookup_Match!G$1,Raw_Data!$K$1:$AD$1,0),0)</f>
        <v>ES4648</v>
      </c>
      <c r="J707" t="s">
        <v>1686</v>
      </c>
    </row>
    <row r="708" spans="1:10" x14ac:dyDescent="0.35">
      <c r="A708" t="s">
        <v>1687</v>
      </c>
      <c r="B708" t="str">
        <f>VLOOKUP($A708,Raw_Data!$K:$AD,MATCH(Vlookup_Match!B$1,Raw_Data!$K$1:$AD$1,0),0)</f>
        <v>P4</v>
      </c>
      <c r="C708" t="str">
        <f>VLOOKUP($A708,Raw_Data!$K:$AD,MATCH(Vlookup_Match!C$1,Raw_Data!$K$1:$AD$1,0),0)</f>
        <v>P4W2</v>
      </c>
      <c r="D708" t="str">
        <f>VLOOKUP($A708,Raw_Data!$K:$AD,MATCH(Vlookup_Match!D$1,Raw_Data!$K$1:$AD$1,0),0)</f>
        <v>Q2</v>
      </c>
      <c r="E708" t="str">
        <f>VLOOKUP($A708,Raw_Data!$K:$AD,MATCH(Vlookup_Match!E$1,Raw_Data!$K$1:$AD$1,0),0)</f>
        <v>WATCH</v>
      </c>
      <c r="F708" t="str">
        <f>VLOOKUP($A708,Raw_Data!$K:$AD,MATCH(Vlookup_Match!F$1,Raw_Data!$K$1:$AD$1,0),0)</f>
        <v>ES4648I</v>
      </c>
      <c r="G708" t="str">
        <f>VLOOKUP($A708,Raw_Data!$K:$AD,MATCH(Vlookup_Match!G$1,Raw_Data!$K$1:$AD$1,0),0)</f>
        <v>ES4648</v>
      </c>
      <c r="J708" t="s">
        <v>1687</v>
      </c>
    </row>
    <row r="709" spans="1:10" x14ac:dyDescent="0.35">
      <c r="A709" t="s">
        <v>1688</v>
      </c>
      <c r="B709" t="str">
        <f>VLOOKUP($A709,Raw_Data!$K:$AD,MATCH(Vlookup_Match!B$1,Raw_Data!$K$1:$AD$1,0),0)</f>
        <v>P4</v>
      </c>
      <c r="C709" t="str">
        <f>VLOOKUP($A709,Raw_Data!$K:$AD,MATCH(Vlookup_Match!C$1,Raw_Data!$K$1:$AD$1,0),0)</f>
        <v>P4W2</v>
      </c>
      <c r="D709" t="str">
        <f>VLOOKUP($A709,Raw_Data!$K:$AD,MATCH(Vlookup_Match!D$1,Raw_Data!$K$1:$AD$1,0),0)</f>
        <v>Q2</v>
      </c>
      <c r="E709" t="str">
        <f>VLOOKUP($A709,Raw_Data!$K:$AD,MATCH(Vlookup_Match!E$1,Raw_Data!$K$1:$AD$1,0),0)</f>
        <v>WATCH</v>
      </c>
      <c r="F709" t="str">
        <f>VLOOKUP($A709,Raw_Data!$K:$AD,MATCH(Vlookup_Match!F$1,Raw_Data!$K$1:$AD$1,0),0)</f>
        <v>SKW2715I</v>
      </c>
      <c r="G709" t="str">
        <f>VLOOKUP($A709,Raw_Data!$K:$AD,MATCH(Vlookup_Match!G$1,Raw_Data!$K$1:$AD$1,0),0)</f>
        <v>SKW2715</v>
      </c>
      <c r="J709" t="s">
        <v>1688</v>
      </c>
    </row>
    <row r="710" spans="1:10" x14ac:dyDescent="0.35">
      <c r="A710" t="s">
        <v>1691</v>
      </c>
      <c r="B710" t="str">
        <f>VLOOKUP($A710,Raw_Data!$K:$AD,MATCH(Vlookup_Match!B$1,Raw_Data!$K$1:$AD$1,0),0)</f>
        <v>P4</v>
      </c>
      <c r="C710" t="str">
        <f>VLOOKUP($A710,Raw_Data!$K:$AD,MATCH(Vlookup_Match!C$1,Raw_Data!$K$1:$AD$1,0),0)</f>
        <v>P4W2</v>
      </c>
      <c r="D710" t="str">
        <f>VLOOKUP($A710,Raw_Data!$K:$AD,MATCH(Vlookup_Match!D$1,Raw_Data!$K$1:$AD$1,0),0)</f>
        <v>Q2</v>
      </c>
      <c r="E710" t="str">
        <f>VLOOKUP($A710,Raw_Data!$K:$AD,MATCH(Vlookup_Match!E$1,Raw_Data!$K$1:$AD$1,0),0)</f>
        <v>WATCH</v>
      </c>
      <c r="F710" t="str">
        <f>VLOOKUP($A710,Raw_Data!$K:$AD,MATCH(Vlookup_Match!F$1,Raw_Data!$K$1:$AD$1,0),0)</f>
        <v>SKW2699I</v>
      </c>
      <c r="G710" t="str">
        <f>VLOOKUP($A710,Raw_Data!$K:$AD,MATCH(Vlookup_Match!G$1,Raw_Data!$K$1:$AD$1,0),0)</f>
        <v>SKW2699</v>
      </c>
      <c r="J710" t="s">
        <v>1691</v>
      </c>
    </row>
    <row r="711" spans="1:10" x14ac:dyDescent="0.35">
      <c r="A711" t="s">
        <v>1692</v>
      </c>
      <c r="B711" t="str">
        <f>VLOOKUP($A711,Raw_Data!$K:$AD,MATCH(Vlookup_Match!B$1,Raw_Data!$K$1:$AD$1,0),0)</f>
        <v>P4</v>
      </c>
      <c r="C711" t="str">
        <f>VLOOKUP($A711,Raw_Data!$K:$AD,MATCH(Vlookup_Match!C$1,Raw_Data!$K$1:$AD$1,0),0)</f>
        <v>P4W2</v>
      </c>
      <c r="D711" t="str">
        <f>VLOOKUP($A711,Raw_Data!$K:$AD,MATCH(Vlookup_Match!D$1,Raw_Data!$K$1:$AD$1,0),0)</f>
        <v>Q2</v>
      </c>
      <c r="E711" t="str">
        <f>VLOOKUP($A711,Raw_Data!$K:$AD,MATCH(Vlookup_Match!E$1,Raw_Data!$K$1:$AD$1,0),0)</f>
        <v>WATCH</v>
      </c>
      <c r="F711" t="str">
        <f>VLOOKUP($A711,Raw_Data!$K:$AD,MATCH(Vlookup_Match!F$1,Raw_Data!$K$1:$AD$1,0),0)</f>
        <v>SKW2665I</v>
      </c>
      <c r="G711" t="str">
        <f>VLOOKUP($A711,Raw_Data!$K:$AD,MATCH(Vlookup_Match!G$1,Raw_Data!$K$1:$AD$1,0),0)</f>
        <v>SKW2665</v>
      </c>
      <c r="J711" t="s">
        <v>1692</v>
      </c>
    </row>
    <row r="712" spans="1:10" x14ac:dyDescent="0.35">
      <c r="A712" t="s">
        <v>1693</v>
      </c>
      <c r="B712" t="str">
        <f>VLOOKUP($A712,Raw_Data!$K:$AD,MATCH(Vlookup_Match!B$1,Raw_Data!$K$1:$AD$1,0),0)</f>
        <v>P4</v>
      </c>
      <c r="C712" t="str">
        <f>VLOOKUP($A712,Raw_Data!$K:$AD,MATCH(Vlookup_Match!C$1,Raw_Data!$K$1:$AD$1,0),0)</f>
        <v>P4W2</v>
      </c>
      <c r="D712" t="str">
        <f>VLOOKUP($A712,Raw_Data!$K:$AD,MATCH(Vlookup_Match!D$1,Raw_Data!$K$1:$AD$1,0),0)</f>
        <v>Q2</v>
      </c>
      <c r="E712" t="str">
        <f>VLOOKUP($A712,Raw_Data!$K:$AD,MATCH(Vlookup_Match!E$1,Raw_Data!$K$1:$AD$1,0),0)</f>
        <v>WATCH</v>
      </c>
      <c r="F712" t="str">
        <f>VLOOKUP($A712,Raw_Data!$K:$AD,MATCH(Vlookup_Match!F$1,Raw_Data!$K$1:$AD$1,0),0)</f>
        <v>SKW2699I</v>
      </c>
      <c r="G712" t="str">
        <f>VLOOKUP($A712,Raw_Data!$K:$AD,MATCH(Vlookup_Match!G$1,Raw_Data!$K$1:$AD$1,0),0)</f>
        <v>SKW2699</v>
      </c>
      <c r="J712" t="s">
        <v>1693</v>
      </c>
    </row>
    <row r="713" spans="1:10" x14ac:dyDescent="0.35">
      <c r="A713" t="s">
        <v>1694</v>
      </c>
      <c r="B713" t="str">
        <f>VLOOKUP($A713,Raw_Data!$K:$AD,MATCH(Vlookup_Match!B$1,Raw_Data!$K$1:$AD$1,0),0)</f>
        <v>P4</v>
      </c>
      <c r="C713" t="str">
        <f>VLOOKUP($A713,Raw_Data!$K:$AD,MATCH(Vlookup_Match!C$1,Raw_Data!$K$1:$AD$1,0),0)</f>
        <v>P4W2</v>
      </c>
      <c r="D713" t="str">
        <f>VLOOKUP($A713,Raw_Data!$K:$AD,MATCH(Vlookup_Match!D$1,Raw_Data!$K$1:$AD$1,0),0)</f>
        <v>Q2</v>
      </c>
      <c r="E713" t="str">
        <f>VLOOKUP($A713,Raw_Data!$K:$AD,MATCH(Vlookup_Match!E$1,Raw_Data!$K$1:$AD$1,0),0)</f>
        <v>WATCH</v>
      </c>
      <c r="F713" t="str">
        <f>VLOOKUP($A713,Raw_Data!$K:$AD,MATCH(Vlookup_Match!F$1,Raw_Data!$K$1:$AD$1,0),0)</f>
        <v>SKW2699I</v>
      </c>
      <c r="G713" t="str">
        <f>VLOOKUP($A713,Raw_Data!$K:$AD,MATCH(Vlookup_Match!G$1,Raw_Data!$K$1:$AD$1,0),0)</f>
        <v>SKW2699</v>
      </c>
      <c r="J713" t="s">
        <v>1694</v>
      </c>
    </row>
    <row r="714" spans="1:10" x14ac:dyDescent="0.35">
      <c r="A714" t="s">
        <v>1695</v>
      </c>
      <c r="B714" t="str">
        <f>VLOOKUP($A714,Raw_Data!$K:$AD,MATCH(Vlookup_Match!B$1,Raw_Data!$K$1:$AD$1,0),0)</f>
        <v>P4</v>
      </c>
      <c r="C714" t="str">
        <f>VLOOKUP($A714,Raw_Data!$K:$AD,MATCH(Vlookup_Match!C$1,Raw_Data!$K$1:$AD$1,0),0)</f>
        <v>P4W2</v>
      </c>
      <c r="D714" t="str">
        <f>VLOOKUP($A714,Raw_Data!$K:$AD,MATCH(Vlookup_Match!D$1,Raw_Data!$K$1:$AD$1,0),0)</f>
        <v>Q2</v>
      </c>
      <c r="E714" t="str">
        <f>VLOOKUP($A714,Raw_Data!$K:$AD,MATCH(Vlookup_Match!E$1,Raw_Data!$K$1:$AD$1,0),0)</f>
        <v>WATCH</v>
      </c>
      <c r="F714" t="str">
        <f>VLOOKUP($A714,Raw_Data!$K:$AD,MATCH(Vlookup_Match!F$1,Raw_Data!$K$1:$AD$1,0),0)</f>
        <v>SKW3061I</v>
      </c>
      <c r="G714" t="str">
        <f>VLOOKUP($A714,Raw_Data!$K:$AD,MATCH(Vlookup_Match!G$1,Raw_Data!$K$1:$AD$1,0),0)</f>
        <v>SKW3061</v>
      </c>
      <c r="J714" t="s">
        <v>1695</v>
      </c>
    </row>
    <row r="715" spans="1:10" x14ac:dyDescent="0.35">
      <c r="A715" t="s">
        <v>1696</v>
      </c>
      <c r="B715" t="str">
        <f>VLOOKUP($A715,Raw_Data!$K:$AD,MATCH(Vlookup_Match!B$1,Raw_Data!$K$1:$AD$1,0),0)</f>
        <v>P4</v>
      </c>
      <c r="C715" t="str">
        <f>VLOOKUP($A715,Raw_Data!$K:$AD,MATCH(Vlookup_Match!C$1,Raw_Data!$K$1:$AD$1,0),0)</f>
        <v>P4W2</v>
      </c>
      <c r="D715" t="str">
        <f>VLOOKUP($A715,Raw_Data!$K:$AD,MATCH(Vlookup_Match!D$1,Raw_Data!$K$1:$AD$1,0),0)</f>
        <v>Q2</v>
      </c>
      <c r="E715" t="str">
        <f>VLOOKUP($A715,Raw_Data!$K:$AD,MATCH(Vlookup_Match!E$1,Raw_Data!$K$1:$AD$1,0),0)</f>
        <v>WATCH</v>
      </c>
      <c r="F715" t="str">
        <f>VLOOKUP($A715,Raw_Data!$K:$AD,MATCH(Vlookup_Match!F$1,Raw_Data!$K$1:$AD$1,0),0)</f>
        <v>SKW2838I</v>
      </c>
      <c r="G715" t="str">
        <f>VLOOKUP($A715,Raw_Data!$K:$AD,MATCH(Vlookup_Match!G$1,Raw_Data!$K$1:$AD$1,0),0)</f>
        <v>SKW2838</v>
      </c>
      <c r="J715" t="s">
        <v>1696</v>
      </c>
    </row>
    <row r="716" spans="1:10" x14ac:dyDescent="0.35">
      <c r="A716" t="s">
        <v>1699</v>
      </c>
      <c r="B716" t="str">
        <f>VLOOKUP($A716,Raw_Data!$K:$AD,MATCH(Vlookup_Match!B$1,Raw_Data!$K$1:$AD$1,0),0)</f>
        <v>P4</v>
      </c>
      <c r="C716" t="str">
        <f>VLOOKUP($A716,Raw_Data!$K:$AD,MATCH(Vlookup_Match!C$1,Raw_Data!$K$1:$AD$1,0),0)</f>
        <v>P4W2</v>
      </c>
      <c r="D716" t="str">
        <f>VLOOKUP($A716,Raw_Data!$K:$AD,MATCH(Vlookup_Match!D$1,Raw_Data!$K$1:$AD$1,0),0)</f>
        <v>Q2</v>
      </c>
      <c r="E716" t="str">
        <f>VLOOKUP($A716,Raw_Data!$K:$AD,MATCH(Vlookup_Match!E$1,Raw_Data!$K$1:$AD$1,0),0)</f>
        <v>WATCH</v>
      </c>
      <c r="F716" t="str">
        <f>VLOOKUP($A716,Raw_Data!$K:$AD,MATCH(Vlookup_Match!F$1,Raw_Data!$K$1:$AD$1,0),0)</f>
        <v>ES4648I</v>
      </c>
      <c r="G716" t="str">
        <f>VLOOKUP($A716,Raw_Data!$K:$AD,MATCH(Vlookup_Match!G$1,Raw_Data!$K$1:$AD$1,0),0)</f>
        <v>ES4648</v>
      </c>
      <c r="J716" t="s">
        <v>1699</v>
      </c>
    </row>
    <row r="717" spans="1:10" x14ac:dyDescent="0.35">
      <c r="A717" t="s">
        <v>1700</v>
      </c>
      <c r="B717" t="str">
        <f>VLOOKUP($A717,Raw_Data!$K:$AD,MATCH(Vlookup_Match!B$1,Raw_Data!$K$1:$AD$1,0),0)</f>
        <v>P4</v>
      </c>
      <c r="C717" t="str">
        <f>VLOOKUP($A717,Raw_Data!$K:$AD,MATCH(Vlookup_Match!C$1,Raw_Data!$K$1:$AD$1,0),0)</f>
        <v>P4W3</v>
      </c>
      <c r="D717" t="str">
        <f>VLOOKUP($A717,Raw_Data!$K:$AD,MATCH(Vlookup_Match!D$1,Raw_Data!$K$1:$AD$1,0),0)</f>
        <v>Q2</v>
      </c>
      <c r="E717" t="str">
        <f>VLOOKUP($A717,Raw_Data!$K:$AD,MATCH(Vlookup_Match!E$1,Raw_Data!$K$1:$AD$1,0),0)</f>
        <v>WATCH</v>
      </c>
      <c r="F717" t="str">
        <f>VLOOKUP($A717,Raw_Data!$K:$AD,MATCH(Vlookup_Match!F$1,Raw_Data!$K$1:$AD$1,0),0)</f>
        <v>SKW3061I</v>
      </c>
      <c r="G717" t="str">
        <f>VLOOKUP($A717,Raw_Data!$K:$AD,MATCH(Vlookup_Match!G$1,Raw_Data!$K$1:$AD$1,0),0)</f>
        <v>SKW3061</v>
      </c>
      <c r="J717" t="s">
        <v>1700</v>
      </c>
    </row>
    <row r="718" spans="1:10" x14ac:dyDescent="0.35">
      <c r="A718" t="s">
        <v>1701</v>
      </c>
      <c r="B718" t="str">
        <f>VLOOKUP($A718,Raw_Data!$K:$AD,MATCH(Vlookup_Match!B$1,Raw_Data!$K$1:$AD$1,0),0)</f>
        <v>P4</v>
      </c>
      <c r="C718" t="str">
        <f>VLOOKUP($A718,Raw_Data!$K:$AD,MATCH(Vlookup_Match!C$1,Raw_Data!$K$1:$AD$1,0),0)</f>
        <v>P4W3</v>
      </c>
      <c r="D718" t="str">
        <f>VLOOKUP($A718,Raw_Data!$K:$AD,MATCH(Vlookup_Match!D$1,Raw_Data!$K$1:$AD$1,0),0)</f>
        <v>Q2</v>
      </c>
      <c r="E718" t="str">
        <f>VLOOKUP($A718,Raw_Data!$K:$AD,MATCH(Vlookup_Match!E$1,Raw_Data!$K$1:$AD$1,0),0)</f>
        <v>WATCH</v>
      </c>
      <c r="F718" t="str">
        <f>VLOOKUP($A718,Raw_Data!$K:$AD,MATCH(Vlookup_Match!F$1,Raw_Data!$K$1:$AD$1,0),0)</f>
        <v>SKW6374I</v>
      </c>
      <c r="G718" t="str">
        <f>VLOOKUP($A718,Raw_Data!$K:$AD,MATCH(Vlookup_Match!G$1,Raw_Data!$K$1:$AD$1,0),0)</f>
        <v>SKW6374</v>
      </c>
      <c r="J718" t="s">
        <v>1701</v>
      </c>
    </row>
    <row r="719" spans="1:10" x14ac:dyDescent="0.35">
      <c r="A719" t="s">
        <v>1687</v>
      </c>
      <c r="B719" t="str">
        <f>VLOOKUP($A719,Raw_Data!$K:$AD,MATCH(Vlookup_Match!B$1,Raw_Data!$K$1:$AD$1,0),0)</f>
        <v>P4</v>
      </c>
      <c r="C719" t="str">
        <f>VLOOKUP($A719,Raw_Data!$K:$AD,MATCH(Vlookup_Match!C$1,Raw_Data!$K$1:$AD$1,0),0)</f>
        <v>P4W2</v>
      </c>
      <c r="D719" t="str">
        <f>VLOOKUP($A719,Raw_Data!$K:$AD,MATCH(Vlookup_Match!D$1,Raw_Data!$K$1:$AD$1,0),0)</f>
        <v>Q2</v>
      </c>
      <c r="E719" t="str">
        <f>VLOOKUP($A719,Raw_Data!$K:$AD,MATCH(Vlookup_Match!E$1,Raw_Data!$K$1:$AD$1,0),0)</f>
        <v>WATCH</v>
      </c>
      <c r="F719" t="str">
        <f>VLOOKUP($A719,Raw_Data!$K:$AD,MATCH(Vlookup_Match!F$1,Raw_Data!$K$1:$AD$1,0),0)</f>
        <v>ES4648I</v>
      </c>
      <c r="G719" t="str">
        <f>VLOOKUP($A719,Raw_Data!$K:$AD,MATCH(Vlookup_Match!G$1,Raw_Data!$K$1:$AD$1,0),0)</f>
        <v>ES4648</v>
      </c>
      <c r="J719" t="s">
        <v>1687</v>
      </c>
    </row>
    <row r="720" spans="1:10" x14ac:dyDescent="0.35">
      <c r="A720" t="s">
        <v>1671</v>
      </c>
      <c r="B720" t="str">
        <f>VLOOKUP($A720,Raw_Data!$K:$AD,MATCH(Vlookup_Match!B$1,Raw_Data!$K$1:$AD$1,0),0)</f>
        <v>P3</v>
      </c>
      <c r="C720" t="str">
        <f>VLOOKUP($A720,Raw_Data!$K:$AD,MATCH(Vlookup_Match!C$1,Raw_Data!$K$1:$AD$1,0),0)</f>
        <v>P3W5</v>
      </c>
      <c r="D720" t="str">
        <f>VLOOKUP($A720,Raw_Data!$K:$AD,MATCH(Vlookup_Match!D$1,Raw_Data!$K$1:$AD$1,0),0)</f>
        <v>Q1</v>
      </c>
      <c r="E720" t="str">
        <f>VLOOKUP($A720,Raw_Data!$K:$AD,MATCH(Vlookup_Match!E$1,Raw_Data!$K$1:$AD$1,0),0)</f>
        <v>WATCH</v>
      </c>
      <c r="F720" t="str">
        <f>VLOOKUP($A720,Raw_Data!$K:$AD,MATCH(Vlookup_Match!F$1,Raw_Data!$K$1:$AD$1,0),0)</f>
        <v>ES4648I</v>
      </c>
      <c r="G720" t="str">
        <f>VLOOKUP($A720,Raw_Data!$K:$AD,MATCH(Vlookup_Match!G$1,Raw_Data!$K$1:$AD$1,0),0)</f>
        <v>ES4648</v>
      </c>
      <c r="J720" t="s">
        <v>1671</v>
      </c>
    </row>
    <row r="721" spans="1:10" x14ac:dyDescent="0.35">
      <c r="A721" t="s">
        <v>1704</v>
      </c>
      <c r="B721" t="str">
        <f>VLOOKUP($A721,Raw_Data!$K:$AD,MATCH(Vlookup_Match!B$1,Raw_Data!$K$1:$AD$1,0),0)</f>
        <v>P4</v>
      </c>
      <c r="C721" t="str">
        <f>VLOOKUP($A721,Raw_Data!$K:$AD,MATCH(Vlookup_Match!C$1,Raw_Data!$K$1:$AD$1,0),0)</f>
        <v>P4W3</v>
      </c>
      <c r="D721" t="str">
        <f>VLOOKUP($A721,Raw_Data!$K:$AD,MATCH(Vlookup_Match!D$1,Raw_Data!$K$1:$AD$1,0),0)</f>
        <v>Q2</v>
      </c>
      <c r="E721" t="str">
        <f>VLOOKUP($A721,Raw_Data!$K:$AD,MATCH(Vlookup_Match!E$1,Raw_Data!$K$1:$AD$1,0),0)</f>
        <v>WATCH</v>
      </c>
      <c r="F721" t="str">
        <f>VLOOKUP($A721,Raw_Data!$K:$AD,MATCH(Vlookup_Match!F$1,Raw_Data!$K$1:$AD$1,0),0)</f>
        <v>SKW2665I</v>
      </c>
      <c r="G721" t="str">
        <f>VLOOKUP($A721,Raw_Data!$K:$AD,MATCH(Vlookup_Match!G$1,Raw_Data!$K$1:$AD$1,0),0)</f>
        <v>SKW2665</v>
      </c>
      <c r="J721" t="s">
        <v>1704</v>
      </c>
    </row>
    <row r="722" spans="1:10" x14ac:dyDescent="0.35">
      <c r="A722" t="s">
        <v>1705</v>
      </c>
      <c r="B722" t="str">
        <f>VLOOKUP($A722,Raw_Data!$K:$AD,MATCH(Vlookup_Match!B$1,Raw_Data!$K$1:$AD$1,0),0)</f>
        <v>P4</v>
      </c>
      <c r="C722" t="str">
        <f>VLOOKUP($A722,Raw_Data!$K:$AD,MATCH(Vlookup_Match!C$1,Raw_Data!$K$1:$AD$1,0),0)</f>
        <v>P4W3</v>
      </c>
      <c r="D722" t="str">
        <f>VLOOKUP($A722,Raw_Data!$K:$AD,MATCH(Vlookup_Match!D$1,Raw_Data!$K$1:$AD$1,0),0)</f>
        <v>Q2</v>
      </c>
      <c r="E722" t="str">
        <f>VLOOKUP($A722,Raw_Data!$K:$AD,MATCH(Vlookup_Match!E$1,Raw_Data!$K$1:$AD$1,0),0)</f>
        <v>WATCH</v>
      </c>
      <c r="F722" t="str">
        <f>VLOOKUP($A722,Raw_Data!$K:$AD,MATCH(Vlookup_Match!F$1,Raw_Data!$K$1:$AD$1,0),0)</f>
        <v>SKW2717I</v>
      </c>
      <c r="G722" t="str">
        <f>VLOOKUP($A722,Raw_Data!$K:$AD,MATCH(Vlookup_Match!G$1,Raw_Data!$K$1:$AD$1,0),0)</f>
        <v>SKW2717</v>
      </c>
      <c r="J722" t="s">
        <v>1705</v>
      </c>
    </row>
    <row r="723" spans="1:10" x14ac:dyDescent="0.35">
      <c r="A723" t="s">
        <v>1708</v>
      </c>
      <c r="B723" t="str">
        <f>VLOOKUP($A723,Raw_Data!$K:$AD,MATCH(Vlookup_Match!B$1,Raw_Data!$K$1:$AD$1,0),0)</f>
        <v>P4</v>
      </c>
      <c r="C723" t="str">
        <f>VLOOKUP($A723,Raw_Data!$K:$AD,MATCH(Vlookup_Match!C$1,Raw_Data!$K$1:$AD$1,0),0)</f>
        <v>P4W4</v>
      </c>
      <c r="D723" t="str">
        <f>VLOOKUP($A723,Raw_Data!$K:$AD,MATCH(Vlookup_Match!D$1,Raw_Data!$K$1:$AD$1,0),0)</f>
        <v>Q2</v>
      </c>
      <c r="E723" t="str">
        <f>VLOOKUP($A723,Raw_Data!$K:$AD,MATCH(Vlookup_Match!E$1,Raw_Data!$K$1:$AD$1,0),0)</f>
        <v>WATCH</v>
      </c>
      <c r="F723" t="str">
        <f>VLOOKUP($A723,Raw_Data!$K:$AD,MATCH(Vlookup_Match!F$1,Raw_Data!$K$1:$AD$1,0),0)</f>
        <v>SKW6512I</v>
      </c>
      <c r="G723" t="str">
        <f>VLOOKUP($A723,Raw_Data!$K:$AD,MATCH(Vlookup_Match!G$1,Raw_Data!$K$1:$AD$1,0),0)</f>
        <v>SKW6512</v>
      </c>
      <c r="J723" t="s">
        <v>1708</v>
      </c>
    </row>
    <row r="724" spans="1:10" x14ac:dyDescent="0.35">
      <c r="A724" t="s">
        <v>1711</v>
      </c>
      <c r="B724" t="str">
        <f>VLOOKUP($A724,Raw_Data!$K:$AD,MATCH(Vlookup_Match!B$1,Raw_Data!$K$1:$AD$1,0),0)</f>
        <v>P4</v>
      </c>
      <c r="C724" t="str">
        <f>VLOOKUP($A724,Raw_Data!$K:$AD,MATCH(Vlookup_Match!C$1,Raw_Data!$K$1:$AD$1,0),0)</f>
        <v>P4W4</v>
      </c>
      <c r="D724" t="str">
        <f>VLOOKUP($A724,Raw_Data!$K:$AD,MATCH(Vlookup_Match!D$1,Raw_Data!$K$1:$AD$1,0),0)</f>
        <v>Q2</v>
      </c>
      <c r="E724" t="str">
        <f>VLOOKUP($A724,Raw_Data!$K:$AD,MATCH(Vlookup_Match!E$1,Raw_Data!$K$1:$AD$1,0),0)</f>
        <v>WATCH</v>
      </c>
      <c r="F724" t="str">
        <f>VLOOKUP($A724,Raw_Data!$K:$AD,MATCH(Vlookup_Match!F$1,Raw_Data!$K$1:$AD$1,0),0)</f>
        <v>ES4648</v>
      </c>
      <c r="G724" t="str">
        <f>VLOOKUP($A724,Raw_Data!$K:$AD,MATCH(Vlookup_Match!G$1,Raw_Data!$K$1:$AD$1,0),0)</f>
        <v>ES4648</v>
      </c>
      <c r="J724" t="s">
        <v>1711</v>
      </c>
    </row>
    <row r="725" spans="1:10" x14ac:dyDescent="0.35">
      <c r="A725" t="s">
        <v>1712</v>
      </c>
      <c r="B725" t="str">
        <f>VLOOKUP($A725,Raw_Data!$K:$AD,MATCH(Vlookup_Match!B$1,Raw_Data!$K$1:$AD$1,0),0)</f>
        <v>P4</v>
      </c>
      <c r="C725" t="str">
        <f>VLOOKUP($A725,Raw_Data!$K:$AD,MATCH(Vlookup_Match!C$1,Raw_Data!$K$1:$AD$1,0),0)</f>
        <v>P4W4</v>
      </c>
      <c r="D725" t="str">
        <f>VLOOKUP($A725,Raw_Data!$K:$AD,MATCH(Vlookup_Match!D$1,Raw_Data!$K$1:$AD$1,0),0)</f>
        <v>Q2</v>
      </c>
      <c r="E725" t="str">
        <f>VLOOKUP($A725,Raw_Data!$K:$AD,MATCH(Vlookup_Match!E$1,Raw_Data!$K$1:$AD$1,0),0)</f>
        <v>WATCH</v>
      </c>
      <c r="F725" t="str">
        <f>VLOOKUP($A725,Raw_Data!$K:$AD,MATCH(Vlookup_Match!F$1,Raw_Data!$K$1:$AD$1,0),0)</f>
        <v>ES4648I</v>
      </c>
      <c r="G725" t="str">
        <f>VLOOKUP($A725,Raw_Data!$K:$AD,MATCH(Vlookup_Match!G$1,Raw_Data!$K$1:$AD$1,0),0)</f>
        <v>ES4648</v>
      </c>
      <c r="J725" t="s">
        <v>1712</v>
      </c>
    </row>
    <row r="726" spans="1:10" x14ac:dyDescent="0.35">
      <c r="A726" t="s">
        <v>1713</v>
      </c>
      <c r="B726" t="str">
        <f>VLOOKUP($A726,Raw_Data!$K:$AD,MATCH(Vlookup_Match!B$1,Raw_Data!$K$1:$AD$1,0),0)</f>
        <v>P4</v>
      </c>
      <c r="C726" t="str">
        <f>VLOOKUP($A726,Raw_Data!$K:$AD,MATCH(Vlookup_Match!C$1,Raw_Data!$K$1:$AD$1,0),0)</f>
        <v>P4W4</v>
      </c>
      <c r="D726" t="str">
        <f>VLOOKUP($A726,Raw_Data!$K:$AD,MATCH(Vlookup_Match!D$1,Raw_Data!$K$1:$AD$1,0),0)</f>
        <v>Q2</v>
      </c>
      <c r="E726" t="str">
        <f>VLOOKUP($A726,Raw_Data!$K:$AD,MATCH(Vlookup_Match!E$1,Raw_Data!$K$1:$AD$1,0),0)</f>
        <v>WATCH</v>
      </c>
      <c r="F726" t="str">
        <f>VLOOKUP($A726,Raw_Data!$K:$AD,MATCH(Vlookup_Match!F$1,Raw_Data!$K$1:$AD$1,0),0)</f>
        <v>SKW2838I</v>
      </c>
      <c r="G726" t="str">
        <f>VLOOKUP($A726,Raw_Data!$K:$AD,MATCH(Vlookup_Match!G$1,Raw_Data!$K$1:$AD$1,0),0)</f>
        <v>SKW2838</v>
      </c>
      <c r="J726" t="s">
        <v>1713</v>
      </c>
    </row>
    <row r="727" spans="1:10" x14ac:dyDescent="0.35">
      <c r="A727" t="s">
        <v>1717</v>
      </c>
      <c r="B727" t="str">
        <f>VLOOKUP($A727,Raw_Data!$K:$AD,MATCH(Vlookup_Match!B$1,Raw_Data!$K$1:$AD$1,0),0)</f>
        <v>P4</v>
      </c>
      <c r="C727" t="str">
        <f>VLOOKUP($A727,Raw_Data!$K:$AD,MATCH(Vlookup_Match!C$1,Raw_Data!$K$1:$AD$1,0),0)</f>
        <v>P4W1</v>
      </c>
      <c r="D727" t="str">
        <f>VLOOKUP($A727,Raw_Data!$K:$AD,MATCH(Vlookup_Match!D$1,Raw_Data!$K$1:$AD$1,0),0)</f>
        <v>Q2</v>
      </c>
      <c r="E727" t="str">
        <f>VLOOKUP($A727,Raw_Data!$K:$AD,MATCH(Vlookup_Match!E$1,Raw_Data!$K$1:$AD$1,0),0)</f>
        <v>WATCH</v>
      </c>
      <c r="F727" t="str">
        <f>VLOOKUP($A727,Raw_Data!$K:$AD,MATCH(Vlookup_Match!F$1,Raw_Data!$K$1:$AD$1,0),0)</f>
        <v>BQ2512I</v>
      </c>
      <c r="G727" t="str">
        <f>VLOOKUP($A727,Raw_Data!$K:$AD,MATCH(Vlookup_Match!G$1,Raw_Data!$K$1:$AD$1,0),0)</f>
        <v>BQ2512</v>
      </c>
      <c r="J727" t="s">
        <v>1717</v>
      </c>
    </row>
    <row r="728" spans="1:10" x14ac:dyDescent="0.35">
      <c r="A728" t="s">
        <v>1720</v>
      </c>
      <c r="B728" t="str">
        <f>VLOOKUP($A728,Raw_Data!$K:$AD,MATCH(Vlookup_Match!B$1,Raw_Data!$K$1:$AD$1,0),0)</f>
        <v>P4</v>
      </c>
      <c r="C728" t="str">
        <f>VLOOKUP($A728,Raw_Data!$K:$AD,MATCH(Vlookup_Match!C$1,Raw_Data!$K$1:$AD$1,0),0)</f>
        <v>P4W1</v>
      </c>
      <c r="D728" t="str">
        <f>VLOOKUP($A728,Raw_Data!$K:$AD,MATCH(Vlookup_Match!D$1,Raw_Data!$K$1:$AD$1,0),0)</f>
        <v>Q2</v>
      </c>
      <c r="E728" t="str">
        <f>VLOOKUP($A728,Raw_Data!$K:$AD,MATCH(Vlookup_Match!E$1,Raw_Data!$K$1:$AD$1,0),0)</f>
        <v>WATCH</v>
      </c>
      <c r="F728" t="str">
        <f>VLOOKUP($A728,Raw_Data!$K:$AD,MATCH(Vlookup_Match!F$1,Raw_Data!$K$1:$AD$1,0),0)</f>
        <v>SKW3064I</v>
      </c>
      <c r="G728" t="str">
        <f>VLOOKUP($A728,Raw_Data!$K:$AD,MATCH(Vlookup_Match!G$1,Raw_Data!$K$1:$AD$1,0),0)</f>
        <v>SKW3064</v>
      </c>
      <c r="J728" t="s">
        <v>1720</v>
      </c>
    </row>
    <row r="729" spans="1:10" x14ac:dyDescent="0.35">
      <c r="A729" t="s">
        <v>1721</v>
      </c>
      <c r="B729" t="str">
        <f>VLOOKUP($A729,Raw_Data!$K:$AD,MATCH(Vlookup_Match!B$1,Raw_Data!$K$1:$AD$1,0),0)</f>
        <v>P4</v>
      </c>
      <c r="C729" t="str">
        <f>VLOOKUP($A729,Raw_Data!$K:$AD,MATCH(Vlookup_Match!C$1,Raw_Data!$K$1:$AD$1,0),0)</f>
        <v>P4W1</v>
      </c>
      <c r="D729" t="str">
        <f>VLOOKUP($A729,Raw_Data!$K:$AD,MATCH(Vlookup_Match!D$1,Raw_Data!$K$1:$AD$1,0),0)</f>
        <v>Q2</v>
      </c>
      <c r="E729" t="str">
        <f>VLOOKUP($A729,Raw_Data!$K:$AD,MATCH(Vlookup_Match!E$1,Raw_Data!$K$1:$AD$1,0),0)</f>
        <v>WATCH</v>
      </c>
      <c r="F729" t="str">
        <f>VLOOKUP($A729,Raw_Data!$K:$AD,MATCH(Vlookup_Match!F$1,Raw_Data!$K$1:$AD$1,0),0)</f>
        <v>SKW3067I</v>
      </c>
      <c r="G729" t="str">
        <f>VLOOKUP($A729,Raw_Data!$K:$AD,MATCH(Vlookup_Match!G$1,Raw_Data!$K$1:$AD$1,0),0)</f>
        <v>SKW3067</v>
      </c>
      <c r="J729" t="s">
        <v>1721</v>
      </c>
    </row>
    <row r="730" spans="1:10" x14ac:dyDescent="0.35">
      <c r="A730" t="s">
        <v>1722</v>
      </c>
      <c r="B730" t="str">
        <f>VLOOKUP($A730,Raw_Data!$K:$AD,MATCH(Vlookup_Match!B$1,Raw_Data!$K$1:$AD$1,0),0)</f>
        <v>P4</v>
      </c>
      <c r="C730" t="str">
        <f>VLOOKUP($A730,Raw_Data!$K:$AD,MATCH(Vlookup_Match!C$1,Raw_Data!$K$1:$AD$1,0),0)</f>
        <v>P4W1</v>
      </c>
      <c r="D730" t="str">
        <f>VLOOKUP($A730,Raw_Data!$K:$AD,MATCH(Vlookup_Match!D$1,Raw_Data!$K$1:$AD$1,0),0)</f>
        <v>Q2</v>
      </c>
      <c r="E730" t="str">
        <f>VLOOKUP($A730,Raw_Data!$K:$AD,MATCH(Vlookup_Match!E$1,Raw_Data!$K$1:$AD$1,0),0)</f>
        <v>WATCH</v>
      </c>
      <c r="F730" t="str">
        <f>VLOOKUP($A730,Raw_Data!$K:$AD,MATCH(Vlookup_Match!F$1,Raw_Data!$K$1:$AD$1,0),0)</f>
        <v>AX5266I</v>
      </c>
      <c r="G730" t="str">
        <f>VLOOKUP($A730,Raw_Data!$K:$AD,MATCH(Vlookup_Match!G$1,Raw_Data!$K$1:$AD$1,0),0)</f>
        <v>AX5266</v>
      </c>
      <c r="J730" t="s">
        <v>1722</v>
      </c>
    </row>
    <row r="731" spans="1:10" x14ac:dyDescent="0.35">
      <c r="A731" t="s">
        <v>1723</v>
      </c>
      <c r="B731" t="str">
        <f>VLOOKUP($A731,Raw_Data!$K:$AD,MATCH(Vlookup_Match!B$1,Raw_Data!$K$1:$AD$1,0),0)</f>
        <v>P4</v>
      </c>
      <c r="C731" t="str">
        <f>VLOOKUP($A731,Raw_Data!$K:$AD,MATCH(Vlookup_Match!C$1,Raw_Data!$K$1:$AD$1,0),0)</f>
        <v>P4W2</v>
      </c>
      <c r="D731" t="str">
        <f>VLOOKUP($A731,Raw_Data!$K:$AD,MATCH(Vlookup_Match!D$1,Raw_Data!$K$1:$AD$1,0),0)</f>
        <v>Q2</v>
      </c>
      <c r="E731" t="str">
        <f>VLOOKUP($A731,Raw_Data!$K:$AD,MATCH(Vlookup_Match!E$1,Raw_Data!$K$1:$AD$1,0),0)</f>
        <v>WATCH</v>
      </c>
      <c r="F731" t="str">
        <f>VLOOKUP($A731,Raw_Data!$K:$AD,MATCH(Vlookup_Match!F$1,Raw_Data!$K$1:$AD$1,0),0)</f>
        <v>SKW3069I</v>
      </c>
      <c r="G731" t="str">
        <f>VLOOKUP($A731,Raw_Data!$K:$AD,MATCH(Vlookup_Match!G$1,Raw_Data!$K$1:$AD$1,0),0)</f>
        <v>SKW3069</v>
      </c>
      <c r="J731" t="s">
        <v>1723</v>
      </c>
    </row>
    <row r="732" spans="1:10" x14ac:dyDescent="0.35">
      <c r="A732" t="s">
        <v>1724</v>
      </c>
      <c r="B732" t="str">
        <f>VLOOKUP($A732,Raw_Data!$K:$AD,MATCH(Vlookup_Match!B$1,Raw_Data!$K$1:$AD$1,0),0)</f>
        <v>P4</v>
      </c>
      <c r="C732" t="str">
        <f>VLOOKUP($A732,Raw_Data!$K:$AD,MATCH(Vlookup_Match!C$1,Raw_Data!$K$1:$AD$1,0),0)</f>
        <v>P4W2</v>
      </c>
      <c r="D732" t="str">
        <f>VLOOKUP($A732,Raw_Data!$K:$AD,MATCH(Vlookup_Match!D$1,Raw_Data!$K$1:$AD$1,0),0)</f>
        <v>Q2</v>
      </c>
      <c r="E732" t="str">
        <f>VLOOKUP($A732,Raw_Data!$K:$AD,MATCH(Vlookup_Match!E$1,Raw_Data!$K$1:$AD$1,0),0)</f>
        <v>WATCH</v>
      </c>
      <c r="F732" t="str">
        <f>VLOOKUP($A732,Raw_Data!$K:$AD,MATCH(Vlookup_Match!F$1,Raw_Data!$K$1:$AD$1,0),0)</f>
        <v>SKW3068I</v>
      </c>
      <c r="G732" t="str">
        <f>VLOOKUP($A732,Raw_Data!$K:$AD,MATCH(Vlookup_Match!G$1,Raw_Data!$K$1:$AD$1,0),0)</f>
        <v>SKW3068</v>
      </c>
      <c r="J732" t="s">
        <v>1724</v>
      </c>
    </row>
    <row r="733" spans="1:10" x14ac:dyDescent="0.35">
      <c r="A733" t="s">
        <v>1725</v>
      </c>
      <c r="B733" t="str">
        <f>VLOOKUP($A733,Raw_Data!$K:$AD,MATCH(Vlookup_Match!B$1,Raw_Data!$K$1:$AD$1,0),0)</f>
        <v>P4</v>
      </c>
      <c r="C733" t="str">
        <f>VLOOKUP($A733,Raw_Data!$K:$AD,MATCH(Vlookup_Match!C$1,Raw_Data!$K$1:$AD$1,0),0)</f>
        <v>P4W2</v>
      </c>
      <c r="D733" t="str">
        <f>VLOOKUP($A733,Raw_Data!$K:$AD,MATCH(Vlookup_Match!D$1,Raw_Data!$K$1:$AD$1,0),0)</f>
        <v>Q2</v>
      </c>
      <c r="E733" t="str">
        <f>VLOOKUP($A733,Raw_Data!$K:$AD,MATCH(Vlookup_Match!E$1,Raw_Data!$K$1:$AD$1,0),0)</f>
        <v>WATCH</v>
      </c>
      <c r="F733" t="str">
        <f>VLOOKUP($A733,Raw_Data!$K:$AD,MATCH(Vlookup_Match!F$1,Raw_Data!$K$1:$AD$1,0),0)</f>
        <v>SKW2765IT</v>
      </c>
      <c r="G733" t="str">
        <f>VLOOKUP($A733,Raw_Data!$K:$AD,MATCH(Vlookup_Match!G$1,Raw_Data!$K$1:$AD$1,0),0)</f>
        <v>SKW2765</v>
      </c>
      <c r="J733" t="s">
        <v>1725</v>
      </c>
    </row>
    <row r="734" spans="1:10" x14ac:dyDescent="0.35">
      <c r="A734" t="s">
        <v>1726</v>
      </c>
      <c r="B734" t="str">
        <f>VLOOKUP($A734,Raw_Data!$K:$AD,MATCH(Vlookup_Match!B$1,Raw_Data!$K$1:$AD$1,0),0)</f>
        <v>P4</v>
      </c>
      <c r="C734" t="str">
        <f>VLOOKUP($A734,Raw_Data!$K:$AD,MATCH(Vlookup_Match!C$1,Raw_Data!$K$1:$AD$1,0),0)</f>
        <v>P4W2</v>
      </c>
      <c r="D734" t="str">
        <f>VLOOKUP($A734,Raw_Data!$K:$AD,MATCH(Vlookup_Match!D$1,Raw_Data!$K$1:$AD$1,0),0)</f>
        <v>Q2</v>
      </c>
      <c r="E734" t="str">
        <f>VLOOKUP($A734,Raw_Data!$K:$AD,MATCH(Vlookup_Match!E$1,Raw_Data!$K$1:$AD$1,0),0)</f>
        <v>WATCH</v>
      </c>
      <c r="F734" t="str">
        <f>VLOOKUP($A734,Raw_Data!$K:$AD,MATCH(Vlookup_Match!F$1,Raw_Data!$K$1:$AD$1,0),0)</f>
        <v>SKW3069I</v>
      </c>
      <c r="G734" t="str">
        <f>VLOOKUP($A734,Raw_Data!$K:$AD,MATCH(Vlookup_Match!G$1,Raw_Data!$K$1:$AD$1,0),0)</f>
        <v>SKW3069</v>
      </c>
      <c r="J734" t="s">
        <v>1726</v>
      </c>
    </row>
    <row r="735" spans="1:10" x14ac:dyDescent="0.35">
      <c r="A735" t="s">
        <v>1727</v>
      </c>
      <c r="B735" t="str">
        <f>VLOOKUP($A735,Raw_Data!$K:$AD,MATCH(Vlookup_Match!B$1,Raw_Data!$K$1:$AD$1,0),0)</f>
        <v>P4</v>
      </c>
      <c r="C735" t="str">
        <f>VLOOKUP($A735,Raw_Data!$K:$AD,MATCH(Vlookup_Match!C$1,Raw_Data!$K$1:$AD$1,0),0)</f>
        <v>P4W2</v>
      </c>
      <c r="D735" t="str">
        <f>VLOOKUP($A735,Raw_Data!$K:$AD,MATCH(Vlookup_Match!D$1,Raw_Data!$K$1:$AD$1,0),0)</f>
        <v>Q2</v>
      </c>
      <c r="E735" t="str">
        <f>VLOOKUP($A735,Raw_Data!$K:$AD,MATCH(Vlookup_Match!E$1,Raw_Data!$K$1:$AD$1,0),0)</f>
        <v>WATCH</v>
      </c>
      <c r="F735" t="str">
        <f>VLOOKUP($A735,Raw_Data!$K:$AD,MATCH(Vlookup_Match!F$1,Raw_Data!$K$1:$AD$1,0),0)</f>
        <v>SKW2765I</v>
      </c>
      <c r="G735" t="str">
        <f>VLOOKUP($A735,Raw_Data!$K:$AD,MATCH(Vlookup_Match!G$1,Raw_Data!$K$1:$AD$1,0),0)</f>
        <v>SKW2765</v>
      </c>
      <c r="J735" t="s">
        <v>1727</v>
      </c>
    </row>
    <row r="736" spans="1:10" x14ac:dyDescent="0.35">
      <c r="A736" t="s">
        <v>1728</v>
      </c>
      <c r="B736" t="str">
        <f>VLOOKUP($A736,Raw_Data!$K:$AD,MATCH(Vlookup_Match!B$1,Raw_Data!$K$1:$AD$1,0),0)</f>
        <v>P4</v>
      </c>
      <c r="C736" t="str">
        <f>VLOOKUP($A736,Raw_Data!$K:$AD,MATCH(Vlookup_Match!C$1,Raw_Data!$K$1:$AD$1,0),0)</f>
        <v>P4W2</v>
      </c>
      <c r="D736" t="str">
        <f>VLOOKUP($A736,Raw_Data!$K:$AD,MATCH(Vlookup_Match!D$1,Raw_Data!$K$1:$AD$1,0),0)</f>
        <v>Q2</v>
      </c>
      <c r="E736" t="str">
        <f>VLOOKUP($A736,Raw_Data!$K:$AD,MATCH(Vlookup_Match!E$1,Raw_Data!$K$1:$AD$1,0),0)</f>
        <v>WATCH</v>
      </c>
      <c r="F736" t="str">
        <f>VLOOKUP($A736,Raw_Data!$K:$AD,MATCH(Vlookup_Match!F$1,Raw_Data!$K$1:$AD$1,0),0)</f>
        <v>AX5266I</v>
      </c>
      <c r="G736" t="str">
        <f>VLOOKUP($A736,Raw_Data!$K:$AD,MATCH(Vlookup_Match!G$1,Raw_Data!$K$1:$AD$1,0),0)</f>
        <v>AX5266</v>
      </c>
      <c r="J736" t="s">
        <v>1728</v>
      </c>
    </row>
    <row r="737" spans="1:10" x14ac:dyDescent="0.35">
      <c r="A737" t="s">
        <v>1729</v>
      </c>
      <c r="B737" t="str">
        <f>VLOOKUP($A737,Raw_Data!$K:$AD,MATCH(Vlookup_Match!B$1,Raw_Data!$K$1:$AD$1,0),0)</f>
        <v>P4</v>
      </c>
      <c r="C737" t="str">
        <f>VLOOKUP($A737,Raw_Data!$K:$AD,MATCH(Vlookup_Match!C$1,Raw_Data!$K$1:$AD$1,0),0)</f>
        <v>P4W2</v>
      </c>
      <c r="D737" t="str">
        <f>VLOOKUP($A737,Raw_Data!$K:$AD,MATCH(Vlookup_Match!D$1,Raw_Data!$K$1:$AD$1,0),0)</f>
        <v>Q2</v>
      </c>
      <c r="E737" t="str">
        <f>VLOOKUP($A737,Raw_Data!$K:$AD,MATCH(Vlookup_Match!E$1,Raw_Data!$K$1:$AD$1,0),0)</f>
        <v>WATCH</v>
      </c>
      <c r="F737" t="str">
        <f>VLOOKUP($A737,Raw_Data!$K:$AD,MATCH(Vlookup_Match!F$1,Raw_Data!$K$1:$AD$1,0),0)</f>
        <v>SKW3069I</v>
      </c>
      <c r="G737" t="str">
        <f>VLOOKUP($A737,Raw_Data!$K:$AD,MATCH(Vlookup_Match!G$1,Raw_Data!$K$1:$AD$1,0),0)</f>
        <v>SKW3069</v>
      </c>
      <c r="J737" t="s">
        <v>1729</v>
      </c>
    </row>
    <row r="738" spans="1:10" x14ac:dyDescent="0.35">
      <c r="A738" t="s">
        <v>1730</v>
      </c>
      <c r="B738" t="str">
        <f>VLOOKUP($A738,Raw_Data!$K:$AD,MATCH(Vlookup_Match!B$1,Raw_Data!$K$1:$AD$1,0),0)</f>
        <v>P4</v>
      </c>
      <c r="C738" t="str">
        <f>VLOOKUP($A738,Raw_Data!$K:$AD,MATCH(Vlookup_Match!C$1,Raw_Data!$K$1:$AD$1,0),0)</f>
        <v>P4W3</v>
      </c>
      <c r="D738" t="str">
        <f>VLOOKUP($A738,Raw_Data!$K:$AD,MATCH(Vlookup_Match!D$1,Raw_Data!$K$1:$AD$1,0),0)</f>
        <v>Q2</v>
      </c>
      <c r="E738" t="str">
        <f>VLOOKUP($A738,Raw_Data!$K:$AD,MATCH(Vlookup_Match!E$1,Raw_Data!$K$1:$AD$1,0),0)</f>
        <v>WATCH</v>
      </c>
      <c r="F738" t="str">
        <f>VLOOKUP($A738,Raw_Data!$K:$AD,MATCH(Vlookup_Match!F$1,Raw_Data!$K$1:$AD$1,0),0)</f>
        <v>AX5266I</v>
      </c>
      <c r="G738" t="str">
        <f>VLOOKUP($A738,Raw_Data!$K:$AD,MATCH(Vlookup_Match!G$1,Raw_Data!$K$1:$AD$1,0),0)</f>
        <v>AX5266</v>
      </c>
      <c r="J738" t="s">
        <v>1730</v>
      </c>
    </row>
    <row r="739" spans="1:10" x14ac:dyDescent="0.35">
      <c r="A739" t="s">
        <v>1731</v>
      </c>
      <c r="B739" t="str">
        <f>VLOOKUP($A739,Raw_Data!$K:$AD,MATCH(Vlookup_Match!B$1,Raw_Data!$K$1:$AD$1,0),0)</f>
        <v>P4</v>
      </c>
      <c r="C739" t="str">
        <f>VLOOKUP($A739,Raw_Data!$K:$AD,MATCH(Vlookup_Match!C$1,Raw_Data!$K$1:$AD$1,0),0)</f>
        <v>P4W3</v>
      </c>
      <c r="D739" t="str">
        <f>VLOOKUP($A739,Raw_Data!$K:$AD,MATCH(Vlookup_Match!D$1,Raw_Data!$K$1:$AD$1,0),0)</f>
        <v>Q2</v>
      </c>
      <c r="E739" t="str">
        <f>VLOOKUP($A739,Raw_Data!$K:$AD,MATCH(Vlookup_Match!E$1,Raw_Data!$K$1:$AD$1,0),0)</f>
        <v>WATCH</v>
      </c>
      <c r="F739" t="str">
        <f>VLOOKUP($A739,Raw_Data!$K:$AD,MATCH(Vlookup_Match!F$1,Raw_Data!$K$1:$AD$1,0),0)</f>
        <v>SKW3069I</v>
      </c>
      <c r="G739" t="str">
        <f>VLOOKUP($A739,Raw_Data!$K:$AD,MATCH(Vlookup_Match!G$1,Raw_Data!$K$1:$AD$1,0),0)</f>
        <v>SKW3069</v>
      </c>
      <c r="J739" t="s">
        <v>1731</v>
      </c>
    </row>
    <row r="740" spans="1:10" x14ac:dyDescent="0.35">
      <c r="A740" t="s">
        <v>1732</v>
      </c>
      <c r="B740" t="str">
        <f>VLOOKUP($A740,Raw_Data!$K:$AD,MATCH(Vlookup_Match!B$1,Raw_Data!$K$1:$AD$1,0),0)</f>
        <v>P4</v>
      </c>
      <c r="C740" t="str">
        <f>VLOOKUP($A740,Raw_Data!$K:$AD,MATCH(Vlookup_Match!C$1,Raw_Data!$K$1:$AD$1,0),0)</f>
        <v>P4W3</v>
      </c>
      <c r="D740" t="str">
        <f>VLOOKUP($A740,Raw_Data!$K:$AD,MATCH(Vlookup_Match!D$1,Raw_Data!$K$1:$AD$1,0),0)</f>
        <v>Q2</v>
      </c>
      <c r="E740" t="str">
        <f>VLOOKUP($A740,Raw_Data!$K:$AD,MATCH(Vlookup_Match!E$1,Raw_Data!$K$1:$AD$1,0),0)</f>
        <v>WATCH</v>
      </c>
      <c r="F740" t="str">
        <f>VLOOKUP($A740,Raw_Data!$K:$AD,MATCH(Vlookup_Match!F$1,Raw_Data!$K$1:$AD$1,0),0)</f>
        <v>SKW3067I</v>
      </c>
      <c r="G740" t="str">
        <f>VLOOKUP($A740,Raw_Data!$K:$AD,MATCH(Vlookup_Match!G$1,Raw_Data!$K$1:$AD$1,0),0)</f>
        <v>SKW3067</v>
      </c>
      <c r="J740" t="s">
        <v>1732</v>
      </c>
    </row>
    <row r="741" spans="1:10" x14ac:dyDescent="0.35">
      <c r="A741" t="s">
        <v>1733</v>
      </c>
      <c r="B741" t="str">
        <f>VLOOKUP($A741,Raw_Data!$K:$AD,MATCH(Vlookup_Match!B$1,Raw_Data!$K$1:$AD$1,0),0)</f>
        <v>P4</v>
      </c>
      <c r="C741" t="str">
        <f>VLOOKUP($A741,Raw_Data!$K:$AD,MATCH(Vlookup_Match!C$1,Raw_Data!$K$1:$AD$1,0),0)</f>
        <v>P4W3</v>
      </c>
      <c r="D741" t="str">
        <f>VLOOKUP($A741,Raw_Data!$K:$AD,MATCH(Vlookup_Match!D$1,Raw_Data!$K$1:$AD$1,0),0)</f>
        <v>Q2</v>
      </c>
      <c r="E741" t="str">
        <f>VLOOKUP($A741,Raw_Data!$K:$AD,MATCH(Vlookup_Match!E$1,Raw_Data!$K$1:$AD$1,0),0)</f>
        <v>WATCH</v>
      </c>
      <c r="F741" t="str">
        <f>VLOOKUP($A741,Raw_Data!$K:$AD,MATCH(Vlookup_Match!F$1,Raw_Data!$K$1:$AD$1,0),0)</f>
        <v>SKW3069I</v>
      </c>
      <c r="G741" t="str">
        <f>VLOOKUP($A741,Raw_Data!$K:$AD,MATCH(Vlookup_Match!G$1,Raw_Data!$K$1:$AD$1,0),0)</f>
        <v>SKW3069</v>
      </c>
      <c r="J741" t="s">
        <v>1733</v>
      </c>
    </row>
    <row r="742" spans="1:10" x14ac:dyDescent="0.35">
      <c r="A742" t="s">
        <v>1734</v>
      </c>
      <c r="B742" t="str">
        <f>VLOOKUP($A742,Raw_Data!$K:$AD,MATCH(Vlookup_Match!B$1,Raw_Data!$K$1:$AD$1,0),0)</f>
        <v>P4</v>
      </c>
      <c r="C742" t="str">
        <f>VLOOKUP($A742,Raw_Data!$K:$AD,MATCH(Vlookup_Match!C$1,Raw_Data!$K$1:$AD$1,0),0)</f>
        <v>P4W3</v>
      </c>
      <c r="D742" t="str">
        <f>VLOOKUP($A742,Raw_Data!$K:$AD,MATCH(Vlookup_Match!D$1,Raw_Data!$K$1:$AD$1,0),0)</f>
        <v>Q2</v>
      </c>
      <c r="E742" t="str">
        <f>VLOOKUP($A742,Raw_Data!$K:$AD,MATCH(Vlookup_Match!E$1,Raw_Data!$K$1:$AD$1,0),0)</f>
        <v>WATCH</v>
      </c>
      <c r="F742" t="str">
        <f>VLOOKUP($A742,Raw_Data!$K:$AD,MATCH(Vlookup_Match!F$1,Raw_Data!$K$1:$AD$1,0),0)</f>
        <v>SKW3064I</v>
      </c>
      <c r="G742" t="str">
        <f>VLOOKUP($A742,Raw_Data!$K:$AD,MATCH(Vlookup_Match!G$1,Raw_Data!$K$1:$AD$1,0),0)</f>
        <v>SKW3064</v>
      </c>
      <c r="J742" t="s">
        <v>1734</v>
      </c>
    </row>
    <row r="743" spans="1:10" x14ac:dyDescent="0.35">
      <c r="A743" t="s">
        <v>1735</v>
      </c>
      <c r="B743" t="str">
        <f>VLOOKUP($A743,Raw_Data!$K:$AD,MATCH(Vlookup_Match!B$1,Raw_Data!$K$1:$AD$1,0),0)</f>
        <v>P4</v>
      </c>
      <c r="C743" t="str">
        <f>VLOOKUP($A743,Raw_Data!$K:$AD,MATCH(Vlookup_Match!C$1,Raw_Data!$K$1:$AD$1,0),0)</f>
        <v>P4W3</v>
      </c>
      <c r="D743" t="str">
        <f>VLOOKUP($A743,Raw_Data!$K:$AD,MATCH(Vlookup_Match!D$1,Raw_Data!$K$1:$AD$1,0),0)</f>
        <v>Q2</v>
      </c>
      <c r="E743" t="str">
        <f>VLOOKUP($A743,Raw_Data!$K:$AD,MATCH(Vlookup_Match!E$1,Raw_Data!$K$1:$AD$1,0),0)</f>
        <v>WATCH</v>
      </c>
      <c r="F743" t="str">
        <f>VLOOKUP($A743,Raw_Data!$K:$AD,MATCH(Vlookup_Match!F$1,Raw_Data!$K$1:$AD$1,0),0)</f>
        <v>SKW3064I</v>
      </c>
      <c r="G743" t="str">
        <f>VLOOKUP($A743,Raw_Data!$K:$AD,MATCH(Vlookup_Match!G$1,Raw_Data!$K$1:$AD$1,0),0)</f>
        <v>SKW3064</v>
      </c>
      <c r="J743" t="s">
        <v>1735</v>
      </c>
    </row>
    <row r="744" spans="1:10" x14ac:dyDescent="0.35">
      <c r="A744" t="s">
        <v>1736</v>
      </c>
      <c r="B744" t="str">
        <f>VLOOKUP($A744,Raw_Data!$K:$AD,MATCH(Vlookup_Match!B$1,Raw_Data!$K$1:$AD$1,0),0)</f>
        <v>P4</v>
      </c>
      <c r="C744" t="str">
        <f>VLOOKUP($A744,Raw_Data!$K:$AD,MATCH(Vlookup_Match!C$1,Raw_Data!$K$1:$AD$1,0),0)</f>
        <v>P4W3</v>
      </c>
      <c r="D744" t="str">
        <f>VLOOKUP($A744,Raw_Data!$K:$AD,MATCH(Vlookup_Match!D$1,Raw_Data!$K$1:$AD$1,0),0)</f>
        <v>Q2</v>
      </c>
      <c r="E744" t="str">
        <f>VLOOKUP($A744,Raw_Data!$K:$AD,MATCH(Vlookup_Match!E$1,Raw_Data!$K$1:$AD$1,0),0)</f>
        <v>WATCH</v>
      </c>
      <c r="F744" t="str">
        <f>VLOOKUP($A744,Raw_Data!$K:$AD,MATCH(Vlookup_Match!F$1,Raw_Data!$K$1:$AD$1,0),0)</f>
        <v>AX5266I</v>
      </c>
      <c r="G744" t="str">
        <f>VLOOKUP($A744,Raw_Data!$K:$AD,MATCH(Vlookup_Match!G$1,Raw_Data!$K$1:$AD$1,0),0)</f>
        <v>AX5266</v>
      </c>
      <c r="J744" t="s">
        <v>1736</v>
      </c>
    </row>
    <row r="745" spans="1:10" x14ac:dyDescent="0.35">
      <c r="A745" t="s">
        <v>1737</v>
      </c>
      <c r="B745" t="str">
        <f>VLOOKUP($A745,Raw_Data!$K:$AD,MATCH(Vlookup_Match!B$1,Raw_Data!$K$1:$AD$1,0),0)</f>
        <v>P4</v>
      </c>
      <c r="C745" t="str">
        <f>VLOOKUP($A745,Raw_Data!$K:$AD,MATCH(Vlookup_Match!C$1,Raw_Data!$K$1:$AD$1,0),0)</f>
        <v>P4W3</v>
      </c>
      <c r="D745" t="str">
        <f>VLOOKUP($A745,Raw_Data!$K:$AD,MATCH(Vlookup_Match!D$1,Raw_Data!$K$1:$AD$1,0),0)</f>
        <v>Q2</v>
      </c>
      <c r="E745" t="str">
        <f>VLOOKUP($A745,Raw_Data!$K:$AD,MATCH(Vlookup_Match!E$1,Raw_Data!$K$1:$AD$1,0),0)</f>
        <v>WATCH</v>
      </c>
      <c r="F745" t="str">
        <f>VLOOKUP($A745,Raw_Data!$K:$AD,MATCH(Vlookup_Match!F$1,Raw_Data!$K$1:$AD$1,0),0)</f>
        <v>BQ2512I</v>
      </c>
      <c r="G745" t="str">
        <f>VLOOKUP($A745,Raw_Data!$K:$AD,MATCH(Vlookup_Match!G$1,Raw_Data!$K$1:$AD$1,0),0)</f>
        <v>BQ2512</v>
      </c>
      <c r="J745" t="s">
        <v>1737</v>
      </c>
    </row>
    <row r="746" spans="1:10" x14ac:dyDescent="0.35">
      <c r="A746" t="s">
        <v>1738</v>
      </c>
      <c r="B746" t="str">
        <f>VLOOKUP($A746,Raw_Data!$K:$AD,MATCH(Vlookup_Match!B$1,Raw_Data!$K$1:$AD$1,0),0)</f>
        <v>P4</v>
      </c>
      <c r="C746" t="str">
        <f>VLOOKUP($A746,Raw_Data!$K:$AD,MATCH(Vlookup_Match!C$1,Raw_Data!$K$1:$AD$1,0),0)</f>
        <v>P4W3</v>
      </c>
      <c r="D746" t="str">
        <f>VLOOKUP($A746,Raw_Data!$K:$AD,MATCH(Vlookup_Match!D$1,Raw_Data!$K$1:$AD$1,0),0)</f>
        <v>Q2</v>
      </c>
      <c r="E746" t="str">
        <f>VLOOKUP($A746,Raw_Data!$K:$AD,MATCH(Vlookup_Match!E$1,Raw_Data!$K$1:$AD$1,0),0)</f>
        <v>WATCH</v>
      </c>
      <c r="F746" t="str">
        <f>VLOOKUP($A746,Raw_Data!$K:$AD,MATCH(Vlookup_Match!F$1,Raw_Data!$K$1:$AD$1,0),0)</f>
        <v>SKW3067I</v>
      </c>
      <c r="G746" t="str">
        <f>VLOOKUP($A746,Raw_Data!$K:$AD,MATCH(Vlookup_Match!G$1,Raw_Data!$K$1:$AD$1,0),0)</f>
        <v>SKW3067</v>
      </c>
      <c r="J746" t="s">
        <v>1738</v>
      </c>
    </row>
    <row r="747" spans="1:10" x14ac:dyDescent="0.35">
      <c r="A747" t="s">
        <v>1739</v>
      </c>
      <c r="B747" t="str">
        <f>VLOOKUP($A747,Raw_Data!$K:$AD,MATCH(Vlookup_Match!B$1,Raw_Data!$K$1:$AD$1,0),0)</f>
        <v>P4</v>
      </c>
      <c r="C747" t="str">
        <f>VLOOKUP($A747,Raw_Data!$K:$AD,MATCH(Vlookup_Match!C$1,Raw_Data!$K$1:$AD$1,0),0)</f>
        <v>P4W4</v>
      </c>
      <c r="D747" t="str">
        <f>VLOOKUP($A747,Raw_Data!$K:$AD,MATCH(Vlookup_Match!D$1,Raw_Data!$K$1:$AD$1,0),0)</f>
        <v>Q2</v>
      </c>
      <c r="E747" t="str">
        <f>VLOOKUP($A747,Raw_Data!$K:$AD,MATCH(Vlookup_Match!E$1,Raw_Data!$K$1:$AD$1,0),0)</f>
        <v>WATCH</v>
      </c>
      <c r="F747" t="str">
        <f>VLOOKUP($A747,Raw_Data!$K:$AD,MATCH(Vlookup_Match!F$1,Raw_Data!$K$1:$AD$1,0),0)</f>
        <v>ES5207I</v>
      </c>
      <c r="G747" t="str">
        <f>VLOOKUP($A747,Raw_Data!$K:$AD,MATCH(Vlookup_Match!G$1,Raw_Data!$K$1:$AD$1,0),0)</f>
        <v>ES5207</v>
      </c>
      <c r="J747" t="s">
        <v>1739</v>
      </c>
    </row>
    <row r="748" spans="1:10" x14ac:dyDescent="0.35">
      <c r="A748" t="s">
        <v>1745</v>
      </c>
      <c r="B748" t="str">
        <f>VLOOKUP($A748,Raw_Data!$K:$AD,MATCH(Vlookup_Match!B$1,Raw_Data!$K$1:$AD$1,0),0)</f>
        <v>P4</v>
      </c>
      <c r="C748" t="str">
        <f>VLOOKUP($A748,Raw_Data!$K:$AD,MATCH(Vlookup_Match!C$1,Raw_Data!$K$1:$AD$1,0),0)</f>
        <v>P4W1</v>
      </c>
      <c r="D748" t="str">
        <f>VLOOKUP($A748,Raw_Data!$K:$AD,MATCH(Vlookup_Match!D$1,Raw_Data!$K$1:$AD$1,0),0)</f>
        <v>Q2</v>
      </c>
      <c r="E748" t="str">
        <f>VLOOKUP($A748,Raw_Data!$K:$AD,MATCH(Vlookup_Match!E$1,Raw_Data!$K$1:$AD$1,0),0)</f>
        <v>WATCH</v>
      </c>
      <c r="F748" t="str">
        <f>VLOOKUP($A748,Raw_Data!$K:$AD,MATCH(Vlookup_Match!F$1,Raw_Data!$K$1:$AD$1,0),0)</f>
        <v>BQ3656I</v>
      </c>
      <c r="G748" t="str">
        <f>VLOOKUP($A748,Raw_Data!$K:$AD,MATCH(Vlookup_Match!G$1,Raw_Data!$K$1:$AD$1,0),0)</f>
        <v>BQ3656</v>
      </c>
      <c r="J748" t="s">
        <v>1745</v>
      </c>
    </row>
    <row r="749" spans="1:10" x14ac:dyDescent="0.35">
      <c r="A749" t="s">
        <v>1748</v>
      </c>
      <c r="B749" t="str">
        <f>VLOOKUP($A749,Raw_Data!$K:$AD,MATCH(Vlookup_Match!B$1,Raw_Data!$K$1:$AD$1,0),0)</f>
        <v>P4</v>
      </c>
      <c r="C749" t="str">
        <f>VLOOKUP($A749,Raw_Data!$K:$AD,MATCH(Vlookup_Match!C$1,Raw_Data!$K$1:$AD$1,0),0)</f>
        <v>P4W1</v>
      </c>
      <c r="D749" t="str">
        <f>VLOOKUP($A749,Raw_Data!$K:$AD,MATCH(Vlookup_Match!D$1,Raw_Data!$K$1:$AD$1,0),0)</f>
        <v>Q2</v>
      </c>
      <c r="E749" t="str">
        <f>VLOOKUP($A749,Raw_Data!$K:$AD,MATCH(Vlookup_Match!E$1,Raw_Data!$K$1:$AD$1,0),0)</f>
        <v>WATCH</v>
      </c>
      <c r="F749" t="str">
        <f>VLOOKUP($A749,Raw_Data!$K:$AD,MATCH(Vlookup_Match!F$1,Raw_Data!$K$1:$AD$1,0),0)</f>
        <v>SKW2716I</v>
      </c>
      <c r="G749" t="str">
        <f>VLOOKUP($A749,Raw_Data!$K:$AD,MATCH(Vlookup_Match!G$1,Raw_Data!$K$1:$AD$1,0),0)</f>
        <v>SKW2716</v>
      </c>
      <c r="J749" t="s">
        <v>1748</v>
      </c>
    </row>
    <row r="750" spans="1:10" x14ac:dyDescent="0.35">
      <c r="A750" t="s">
        <v>1751</v>
      </c>
      <c r="B750" t="str">
        <f>VLOOKUP($A750,Raw_Data!$K:$AD,MATCH(Vlookup_Match!B$1,Raw_Data!$K$1:$AD$1,0),0)</f>
        <v>P4</v>
      </c>
      <c r="C750" t="str">
        <f>VLOOKUP($A750,Raw_Data!$K:$AD,MATCH(Vlookup_Match!C$1,Raw_Data!$K$1:$AD$1,0),0)</f>
        <v>P4W2</v>
      </c>
      <c r="D750" t="str">
        <f>VLOOKUP($A750,Raw_Data!$K:$AD,MATCH(Vlookup_Match!D$1,Raw_Data!$K$1:$AD$1,0),0)</f>
        <v>Q2</v>
      </c>
      <c r="E750" t="str">
        <f>VLOOKUP($A750,Raw_Data!$K:$AD,MATCH(Vlookup_Match!E$1,Raw_Data!$K$1:$AD$1,0),0)</f>
        <v>WATCH</v>
      </c>
      <c r="F750" t="str">
        <f>VLOOKUP($A750,Raw_Data!$K:$AD,MATCH(Vlookup_Match!F$1,Raw_Data!$K$1:$AD$1,0),0)</f>
        <v>AX2520I</v>
      </c>
      <c r="G750" t="str">
        <f>VLOOKUP($A750,Raw_Data!$K:$AD,MATCH(Vlookup_Match!G$1,Raw_Data!$K$1:$AD$1,0),0)</f>
        <v>AX2520</v>
      </c>
      <c r="J750" t="s">
        <v>1751</v>
      </c>
    </row>
    <row r="751" spans="1:10" x14ac:dyDescent="0.35">
      <c r="A751" t="s">
        <v>1752</v>
      </c>
      <c r="B751" t="str">
        <f>VLOOKUP($A751,Raw_Data!$K:$AD,MATCH(Vlookup_Match!B$1,Raw_Data!$K$1:$AD$1,0),0)</f>
        <v>P4</v>
      </c>
      <c r="C751" t="str">
        <f>VLOOKUP($A751,Raw_Data!$K:$AD,MATCH(Vlookup_Match!C$1,Raw_Data!$K$1:$AD$1,0),0)</f>
        <v>P4W2</v>
      </c>
      <c r="D751" t="str">
        <f>VLOOKUP($A751,Raw_Data!$K:$AD,MATCH(Vlookup_Match!D$1,Raw_Data!$K$1:$AD$1,0),0)</f>
        <v>Q2</v>
      </c>
      <c r="E751" t="str">
        <f>VLOOKUP($A751,Raw_Data!$K:$AD,MATCH(Vlookup_Match!E$1,Raw_Data!$K$1:$AD$1,0),0)</f>
        <v>WATCH</v>
      </c>
      <c r="F751" t="str">
        <f>VLOOKUP($A751,Raw_Data!$K:$AD,MATCH(Vlookup_Match!F$1,Raw_Data!$K$1:$AD$1,0),0)</f>
        <v>ES4447I</v>
      </c>
      <c r="G751" t="str">
        <f>VLOOKUP($A751,Raw_Data!$K:$AD,MATCH(Vlookup_Match!G$1,Raw_Data!$K$1:$AD$1,0),0)</f>
        <v>ES4447</v>
      </c>
      <c r="J751" t="s">
        <v>1752</v>
      </c>
    </row>
    <row r="752" spans="1:10" x14ac:dyDescent="0.35">
      <c r="A752" t="s">
        <v>1755</v>
      </c>
      <c r="B752" t="str">
        <f>VLOOKUP($A752,Raw_Data!$K:$AD,MATCH(Vlookup_Match!B$1,Raw_Data!$K$1:$AD$1,0),0)</f>
        <v>P4</v>
      </c>
      <c r="C752" t="str">
        <f>VLOOKUP($A752,Raw_Data!$K:$AD,MATCH(Vlookup_Match!C$1,Raw_Data!$K$1:$AD$1,0),0)</f>
        <v>P4W2</v>
      </c>
      <c r="D752" t="str">
        <f>VLOOKUP($A752,Raw_Data!$K:$AD,MATCH(Vlookup_Match!D$1,Raw_Data!$K$1:$AD$1,0),0)</f>
        <v>Q2</v>
      </c>
      <c r="E752" t="str">
        <f>VLOOKUP($A752,Raw_Data!$K:$AD,MATCH(Vlookup_Match!E$1,Raw_Data!$K$1:$AD$1,0),0)</f>
        <v>WATCH</v>
      </c>
      <c r="F752" t="str">
        <f>VLOOKUP($A752,Raw_Data!$K:$AD,MATCH(Vlookup_Match!F$1,Raw_Data!$K$1:$AD$1,0),0)</f>
        <v>BQ3498I</v>
      </c>
      <c r="G752" t="str">
        <f>VLOOKUP($A752,Raw_Data!$K:$AD,MATCH(Vlookup_Match!G$1,Raw_Data!$K$1:$AD$1,0),0)</f>
        <v>BQ3498</v>
      </c>
      <c r="J752" t="s">
        <v>1755</v>
      </c>
    </row>
    <row r="753" spans="1:10" x14ac:dyDescent="0.35">
      <c r="A753" t="s">
        <v>1756</v>
      </c>
      <c r="B753" t="str">
        <f>VLOOKUP($A753,Raw_Data!$K:$AD,MATCH(Vlookup_Match!B$1,Raw_Data!$K$1:$AD$1,0),0)</f>
        <v>P4</v>
      </c>
      <c r="C753" t="str">
        <f>VLOOKUP($A753,Raw_Data!$K:$AD,MATCH(Vlookup_Match!C$1,Raw_Data!$K$1:$AD$1,0),0)</f>
        <v>P4W2</v>
      </c>
      <c r="D753" t="str">
        <f>VLOOKUP($A753,Raw_Data!$K:$AD,MATCH(Vlookup_Match!D$1,Raw_Data!$K$1:$AD$1,0),0)</f>
        <v>Q2</v>
      </c>
      <c r="E753" t="str">
        <f>VLOOKUP($A753,Raw_Data!$K:$AD,MATCH(Vlookup_Match!E$1,Raw_Data!$K$1:$AD$1,0),0)</f>
        <v>WATCH</v>
      </c>
      <c r="F753" t="str">
        <f>VLOOKUP($A753,Raw_Data!$K:$AD,MATCH(Vlookup_Match!F$1,Raw_Data!$K$1:$AD$1,0),0)</f>
        <v>ES5068I</v>
      </c>
      <c r="G753" t="str">
        <f>VLOOKUP($A753,Raw_Data!$K:$AD,MATCH(Vlookup_Match!G$1,Raw_Data!$K$1:$AD$1,0),0)</f>
        <v>ES5068</v>
      </c>
      <c r="J753" t="s">
        <v>1756</v>
      </c>
    </row>
    <row r="754" spans="1:10" x14ac:dyDescent="0.35">
      <c r="A754" t="s">
        <v>1757</v>
      </c>
      <c r="B754" t="str">
        <f>VLOOKUP($A754,Raw_Data!$K:$AD,MATCH(Vlookup_Match!B$1,Raw_Data!$K$1:$AD$1,0),0)</f>
        <v>P4</v>
      </c>
      <c r="C754" t="str">
        <f>VLOOKUP($A754,Raw_Data!$K:$AD,MATCH(Vlookup_Match!C$1,Raw_Data!$K$1:$AD$1,0),0)</f>
        <v>P4W3</v>
      </c>
      <c r="D754" t="str">
        <f>VLOOKUP($A754,Raw_Data!$K:$AD,MATCH(Vlookup_Match!D$1,Raw_Data!$K$1:$AD$1,0),0)</f>
        <v>Q2</v>
      </c>
      <c r="E754" t="str">
        <f>VLOOKUP($A754,Raw_Data!$K:$AD,MATCH(Vlookup_Match!E$1,Raw_Data!$K$1:$AD$1,0),0)</f>
        <v>WATCH</v>
      </c>
      <c r="F754" t="str">
        <f>VLOOKUP($A754,Raw_Data!$K:$AD,MATCH(Vlookup_Match!F$1,Raw_Data!$K$1:$AD$1,0),0)</f>
        <v>FS5263I</v>
      </c>
      <c r="G754" t="str">
        <f>VLOOKUP($A754,Raw_Data!$K:$AD,MATCH(Vlookup_Match!G$1,Raw_Data!$K$1:$AD$1,0),0)</f>
        <v>FS5263</v>
      </c>
      <c r="J754" t="s">
        <v>1757</v>
      </c>
    </row>
    <row r="755" spans="1:10" x14ac:dyDescent="0.35">
      <c r="A755" t="s">
        <v>1760</v>
      </c>
      <c r="B755" t="str">
        <f>VLOOKUP($A755,Raw_Data!$K:$AD,MATCH(Vlookup_Match!B$1,Raw_Data!$K$1:$AD$1,0),0)</f>
        <v>P4</v>
      </c>
      <c r="C755" t="str">
        <f>VLOOKUP($A755,Raw_Data!$K:$AD,MATCH(Vlookup_Match!C$1,Raw_Data!$K$1:$AD$1,0),0)</f>
        <v>P4W3</v>
      </c>
      <c r="D755" t="str">
        <f>VLOOKUP($A755,Raw_Data!$K:$AD,MATCH(Vlookup_Match!D$1,Raw_Data!$K$1:$AD$1,0),0)</f>
        <v>Q2</v>
      </c>
      <c r="E755" t="str">
        <f>VLOOKUP($A755,Raw_Data!$K:$AD,MATCH(Vlookup_Match!E$1,Raw_Data!$K$1:$AD$1,0),0)</f>
        <v>WATCH</v>
      </c>
      <c r="F755" t="str">
        <f>VLOOKUP($A755,Raw_Data!$K:$AD,MATCH(Vlookup_Match!F$1,Raw_Data!$K$1:$AD$1,0),0)</f>
        <v>DZ1819I</v>
      </c>
      <c r="G755" t="str">
        <f>VLOOKUP($A755,Raw_Data!$K:$AD,MATCH(Vlookup_Match!G$1,Raw_Data!$K$1:$AD$1,0),0)</f>
        <v>DZ1819</v>
      </c>
      <c r="J755" t="s">
        <v>1760</v>
      </c>
    </row>
    <row r="756" spans="1:10" x14ac:dyDescent="0.35">
      <c r="A756" t="s">
        <v>1763</v>
      </c>
      <c r="B756" t="str">
        <f>VLOOKUP($A756,Raw_Data!$K:$AD,MATCH(Vlookup_Match!B$1,Raw_Data!$K$1:$AD$1,0),0)</f>
        <v>P4</v>
      </c>
      <c r="C756" t="str">
        <f>VLOOKUP($A756,Raw_Data!$K:$AD,MATCH(Vlookup_Match!C$1,Raw_Data!$K$1:$AD$1,0),0)</f>
        <v>P4W4</v>
      </c>
      <c r="D756" t="str">
        <f>VLOOKUP($A756,Raw_Data!$K:$AD,MATCH(Vlookup_Match!D$1,Raw_Data!$K$1:$AD$1,0),0)</f>
        <v>Q2</v>
      </c>
      <c r="E756" t="str">
        <f>VLOOKUP($A756,Raw_Data!$K:$AD,MATCH(Vlookup_Match!E$1,Raw_Data!$K$1:$AD$1,0),0)</f>
        <v>WATCH</v>
      </c>
      <c r="F756" t="str">
        <f>VLOOKUP($A756,Raw_Data!$K:$AD,MATCH(Vlookup_Match!F$1,Raw_Data!$K$1:$AD$1,0),0)</f>
        <v>FS5402I</v>
      </c>
      <c r="G756" t="str">
        <f>VLOOKUP($A756,Raw_Data!$K:$AD,MATCH(Vlookup_Match!G$1,Raw_Data!$K$1:$AD$1,0),0)</f>
        <v>FS5402</v>
      </c>
      <c r="J756" t="s">
        <v>1763</v>
      </c>
    </row>
    <row r="757" spans="1:10" x14ac:dyDescent="0.35">
      <c r="A757" t="s">
        <v>1769</v>
      </c>
      <c r="B757" t="str">
        <f>VLOOKUP($A757,Raw_Data!$K:$AD,MATCH(Vlookup_Match!B$1,Raw_Data!$K$1:$AD$1,0),0)</f>
        <v>P4</v>
      </c>
      <c r="C757" t="str">
        <f>VLOOKUP($A757,Raw_Data!$K:$AD,MATCH(Vlookup_Match!C$1,Raw_Data!$K$1:$AD$1,0),0)</f>
        <v>P4W1</v>
      </c>
      <c r="D757" t="str">
        <f>VLOOKUP($A757,Raw_Data!$K:$AD,MATCH(Vlookup_Match!D$1,Raw_Data!$K$1:$AD$1,0),0)</f>
        <v>Q2</v>
      </c>
      <c r="E757" t="str">
        <f>VLOOKUP($A757,Raw_Data!$K:$AD,MATCH(Vlookup_Match!E$1,Raw_Data!$K$1:$AD$1,0),0)</f>
        <v>WATCH</v>
      </c>
      <c r="F757" t="str">
        <f>VLOOKUP($A757,Raw_Data!$K:$AD,MATCH(Vlookup_Match!F$1,Raw_Data!$K$1:$AD$1,0),0)</f>
        <v>AX2433I</v>
      </c>
      <c r="G757" t="str">
        <f>VLOOKUP($A757,Raw_Data!$K:$AD,MATCH(Vlookup_Match!G$1,Raw_Data!$K$1:$AD$1,0),0)</f>
        <v>AX2433</v>
      </c>
      <c r="J757" t="s">
        <v>1769</v>
      </c>
    </row>
    <row r="758" spans="1:10" x14ac:dyDescent="0.35">
      <c r="A758" t="s">
        <v>1772</v>
      </c>
      <c r="B758" t="str">
        <f>VLOOKUP($A758,Raw_Data!$K:$AD,MATCH(Vlookup_Match!B$1,Raw_Data!$K$1:$AD$1,0),0)</f>
        <v>P4</v>
      </c>
      <c r="C758" t="str">
        <f>VLOOKUP($A758,Raw_Data!$K:$AD,MATCH(Vlookup_Match!C$1,Raw_Data!$K$1:$AD$1,0),0)</f>
        <v>P4W1</v>
      </c>
      <c r="D758" t="str">
        <f>VLOOKUP($A758,Raw_Data!$K:$AD,MATCH(Vlookup_Match!D$1,Raw_Data!$K$1:$AD$1,0),0)</f>
        <v>Q2</v>
      </c>
      <c r="E758" t="str">
        <f>VLOOKUP($A758,Raw_Data!$K:$AD,MATCH(Vlookup_Match!E$1,Raw_Data!$K$1:$AD$1,0),0)</f>
        <v>WATCH</v>
      </c>
      <c r="F758" t="str">
        <f>VLOOKUP($A758,Raw_Data!$K:$AD,MATCH(Vlookup_Match!F$1,Raw_Data!$K$1:$AD$1,0),0)</f>
        <v>AX2527I</v>
      </c>
      <c r="G758" t="str">
        <f>VLOOKUP($A758,Raw_Data!$K:$AD,MATCH(Vlookup_Match!G$1,Raw_Data!$K$1:$AD$1,0),0)</f>
        <v>AX2527</v>
      </c>
      <c r="J758" t="s">
        <v>1772</v>
      </c>
    </row>
    <row r="759" spans="1:10" x14ac:dyDescent="0.35">
      <c r="A759" t="s">
        <v>1773</v>
      </c>
      <c r="B759" t="str">
        <f>VLOOKUP($A759,Raw_Data!$K:$AD,MATCH(Vlookup_Match!B$1,Raw_Data!$K$1:$AD$1,0),0)</f>
        <v>P4</v>
      </c>
      <c r="C759" t="str">
        <f>VLOOKUP($A759,Raw_Data!$K:$AD,MATCH(Vlookup_Match!C$1,Raw_Data!$K$1:$AD$1,0),0)</f>
        <v>P4W1</v>
      </c>
      <c r="D759" t="str">
        <f>VLOOKUP($A759,Raw_Data!$K:$AD,MATCH(Vlookup_Match!D$1,Raw_Data!$K$1:$AD$1,0),0)</f>
        <v>Q2</v>
      </c>
      <c r="E759" t="str">
        <f>VLOOKUP($A759,Raw_Data!$K:$AD,MATCH(Vlookup_Match!E$1,Raw_Data!$K$1:$AD$1,0),0)</f>
        <v>WATCH</v>
      </c>
      <c r="F759" t="str">
        <f>VLOOKUP($A759,Raw_Data!$K:$AD,MATCH(Vlookup_Match!F$1,Raw_Data!$K$1:$AD$1,0),0)</f>
        <v>AX2527I</v>
      </c>
      <c r="G759" t="str">
        <f>VLOOKUP($A759,Raw_Data!$K:$AD,MATCH(Vlookup_Match!G$1,Raw_Data!$K$1:$AD$1,0),0)</f>
        <v>AX2527</v>
      </c>
      <c r="J759" t="s">
        <v>1773</v>
      </c>
    </row>
    <row r="760" spans="1:10" x14ac:dyDescent="0.35">
      <c r="A760" t="s">
        <v>1774</v>
      </c>
      <c r="B760" t="str">
        <f>VLOOKUP($A760,Raw_Data!$K:$AD,MATCH(Vlookup_Match!B$1,Raw_Data!$K$1:$AD$1,0),0)</f>
        <v>P4</v>
      </c>
      <c r="C760" t="str">
        <f>VLOOKUP($A760,Raw_Data!$K:$AD,MATCH(Vlookup_Match!C$1,Raw_Data!$K$1:$AD$1,0),0)</f>
        <v>P4W1</v>
      </c>
      <c r="D760" t="str">
        <f>VLOOKUP($A760,Raw_Data!$K:$AD,MATCH(Vlookup_Match!D$1,Raw_Data!$K$1:$AD$1,0),0)</f>
        <v>Q2</v>
      </c>
      <c r="E760" t="str">
        <f>VLOOKUP($A760,Raw_Data!$K:$AD,MATCH(Vlookup_Match!E$1,Raw_Data!$K$1:$AD$1,0),0)</f>
        <v>WATCH</v>
      </c>
      <c r="F760" t="str">
        <f>VLOOKUP($A760,Raw_Data!$K:$AD,MATCH(Vlookup_Match!F$1,Raw_Data!$K$1:$AD$1,0),0)</f>
        <v>AX2527I</v>
      </c>
      <c r="G760" t="str">
        <f>VLOOKUP($A760,Raw_Data!$K:$AD,MATCH(Vlookup_Match!G$1,Raw_Data!$K$1:$AD$1,0),0)</f>
        <v>AX2527</v>
      </c>
      <c r="J760" t="s">
        <v>1774</v>
      </c>
    </row>
    <row r="761" spans="1:10" x14ac:dyDescent="0.35">
      <c r="A761" t="s">
        <v>1775</v>
      </c>
      <c r="B761" t="str">
        <f>VLOOKUP($A761,Raw_Data!$K:$AD,MATCH(Vlookup_Match!B$1,Raw_Data!$K$1:$AD$1,0),0)</f>
        <v>P4</v>
      </c>
      <c r="C761" t="str">
        <f>VLOOKUP($A761,Raw_Data!$K:$AD,MATCH(Vlookup_Match!C$1,Raw_Data!$K$1:$AD$1,0),0)</f>
        <v>P4W2</v>
      </c>
      <c r="D761" t="str">
        <f>VLOOKUP($A761,Raw_Data!$K:$AD,MATCH(Vlookup_Match!D$1,Raw_Data!$K$1:$AD$1,0),0)</f>
        <v>Q2</v>
      </c>
      <c r="E761" t="str">
        <f>VLOOKUP($A761,Raw_Data!$K:$AD,MATCH(Vlookup_Match!E$1,Raw_Data!$K$1:$AD$1,0),0)</f>
        <v>WATCH</v>
      </c>
      <c r="F761" t="str">
        <f>VLOOKUP($A761,Raw_Data!$K:$AD,MATCH(Vlookup_Match!F$1,Raw_Data!$K$1:$AD$1,0),0)</f>
        <v>AX2527I</v>
      </c>
      <c r="G761" t="str">
        <f>VLOOKUP($A761,Raw_Data!$K:$AD,MATCH(Vlookup_Match!G$1,Raw_Data!$K$1:$AD$1,0),0)</f>
        <v>AX2527</v>
      </c>
      <c r="J761" t="s">
        <v>1775</v>
      </c>
    </row>
    <row r="762" spans="1:10" x14ac:dyDescent="0.35">
      <c r="A762" t="s">
        <v>1776</v>
      </c>
      <c r="B762" t="str">
        <f>VLOOKUP($A762,Raw_Data!$K:$AD,MATCH(Vlookup_Match!B$1,Raw_Data!$K$1:$AD$1,0),0)</f>
        <v>P4</v>
      </c>
      <c r="C762" t="str">
        <f>VLOOKUP($A762,Raw_Data!$K:$AD,MATCH(Vlookup_Match!C$1,Raw_Data!$K$1:$AD$1,0),0)</f>
        <v>P4W2</v>
      </c>
      <c r="D762" t="str">
        <f>VLOOKUP($A762,Raw_Data!$K:$AD,MATCH(Vlookup_Match!D$1,Raw_Data!$K$1:$AD$1,0),0)</f>
        <v>Q2</v>
      </c>
      <c r="E762" t="str">
        <f>VLOOKUP($A762,Raw_Data!$K:$AD,MATCH(Vlookup_Match!E$1,Raw_Data!$K$1:$AD$1,0),0)</f>
        <v>WATCH</v>
      </c>
      <c r="F762" t="str">
        <f>VLOOKUP($A762,Raw_Data!$K:$AD,MATCH(Vlookup_Match!F$1,Raw_Data!$K$1:$AD$1,0),0)</f>
        <v>AX2527I</v>
      </c>
      <c r="G762" t="str">
        <f>VLOOKUP($A762,Raw_Data!$K:$AD,MATCH(Vlookup_Match!G$1,Raw_Data!$K$1:$AD$1,0),0)</f>
        <v>AX2527</v>
      </c>
      <c r="J762" t="s">
        <v>1776</v>
      </c>
    </row>
    <row r="763" spans="1:10" x14ac:dyDescent="0.35">
      <c r="A763" t="s">
        <v>1777</v>
      </c>
      <c r="B763" t="str">
        <f>VLOOKUP($A763,Raw_Data!$K:$AD,MATCH(Vlookup_Match!B$1,Raw_Data!$K$1:$AD$1,0),0)</f>
        <v>P4</v>
      </c>
      <c r="C763" t="str">
        <f>VLOOKUP($A763,Raw_Data!$K:$AD,MATCH(Vlookup_Match!C$1,Raw_Data!$K$1:$AD$1,0),0)</f>
        <v>P4W2</v>
      </c>
      <c r="D763" t="str">
        <f>VLOOKUP($A763,Raw_Data!$K:$AD,MATCH(Vlookup_Match!D$1,Raw_Data!$K$1:$AD$1,0),0)</f>
        <v>Q2</v>
      </c>
      <c r="E763" t="str">
        <f>VLOOKUP($A763,Raw_Data!$K:$AD,MATCH(Vlookup_Match!E$1,Raw_Data!$K$1:$AD$1,0),0)</f>
        <v>WATCH</v>
      </c>
      <c r="F763" t="str">
        <f>VLOOKUP($A763,Raw_Data!$K:$AD,MATCH(Vlookup_Match!F$1,Raw_Data!$K$1:$AD$1,0),0)</f>
        <v>FS5402I</v>
      </c>
      <c r="G763" t="str">
        <f>VLOOKUP($A763,Raw_Data!$K:$AD,MATCH(Vlookup_Match!G$1,Raw_Data!$K$1:$AD$1,0),0)</f>
        <v>FS5402</v>
      </c>
      <c r="J763" t="s">
        <v>1777</v>
      </c>
    </row>
    <row r="764" spans="1:10" x14ac:dyDescent="0.35">
      <c r="A764" t="s">
        <v>1778</v>
      </c>
      <c r="B764" t="str">
        <f>VLOOKUP($A764,Raw_Data!$K:$AD,MATCH(Vlookup_Match!B$1,Raw_Data!$K$1:$AD$1,0),0)</f>
        <v>P4</v>
      </c>
      <c r="C764" t="str">
        <f>VLOOKUP($A764,Raw_Data!$K:$AD,MATCH(Vlookup_Match!C$1,Raw_Data!$K$1:$AD$1,0),0)</f>
        <v>P4W3</v>
      </c>
      <c r="D764" t="str">
        <f>VLOOKUP($A764,Raw_Data!$K:$AD,MATCH(Vlookup_Match!D$1,Raw_Data!$K$1:$AD$1,0),0)</f>
        <v>Q2</v>
      </c>
      <c r="E764" t="str">
        <f>VLOOKUP($A764,Raw_Data!$K:$AD,MATCH(Vlookup_Match!E$1,Raw_Data!$K$1:$AD$1,0),0)</f>
        <v>WATCH</v>
      </c>
      <c r="F764" t="str">
        <f>VLOOKUP($A764,Raw_Data!$K:$AD,MATCH(Vlookup_Match!F$1,Raw_Data!$K$1:$AD$1,0),0)</f>
        <v>AX2527I</v>
      </c>
      <c r="G764" t="str">
        <f>VLOOKUP($A764,Raw_Data!$K:$AD,MATCH(Vlookup_Match!G$1,Raw_Data!$K$1:$AD$1,0),0)</f>
        <v>AX2527</v>
      </c>
      <c r="J764" t="s">
        <v>1778</v>
      </c>
    </row>
    <row r="765" spans="1:10" x14ac:dyDescent="0.35">
      <c r="A765" t="s">
        <v>1779</v>
      </c>
      <c r="B765" t="str">
        <f>VLOOKUP($A765,Raw_Data!$K:$AD,MATCH(Vlookup_Match!B$1,Raw_Data!$K$1:$AD$1,0),0)</f>
        <v>P4</v>
      </c>
      <c r="C765" t="str">
        <f>VLOOKUP($A765,Raw_Data!$K:$AD,MATCH(Vlookup_Match!C$1,Raw_Data!$K$1:$AD$1,0),0)</f>
        <v>P4W3</v>
      </c>
      <c r="D765" t="str">
        <f>VLOOKUP($A765,Raw_Data!$K:$AD,MATCH(Vlookup_Match!D$1,Raw_Data!$K$1:$AD$1,0),0)</f>
        <v>Q2</v>
      </c>
      <c r="E765" t="str">
        <f>VLOOKUP($A765,Raw_Data!$K:$AD,MATCH(Vlookup_Match!E$1,Raw_Data!$K$1:$AD$1,0),0)</f>
        <v>WATCH</v>
      </c>
      <c r="F765" t="str">
        <f>VLOOKUP($A765,Raw_Data!$K:$AD,MATCH(Vlookup_Match!F$1,Raw_Data!$K$1:$AD$1,0),0)</f>
        <v>SKW3059I</v>
      </c>
      <c r="G765" t="str">
        <f>VLOOKUP($A765,Raw_Data!$K:$AD,MATCH(Vlookup_Match!G$1,Raw_Data!$K$1:$AD$1,0),0)</f>
        <v>SKW3059</v>
      </c>
      <c r="J765" t="s">
        <v>1779</v>
      </c>
    </row>
    <row r="766" spans="1:10" x14ac:dyDescent="0.35">
      <c r="A766" t="s">
        <v>1782</v>
      </c>
      <c r="B766" t="str">
        <f>VLOOKUP($A766,Raw_Data!$K:$AD,MATCH(Vlookup_Match!B$1,Raw_Data!$K$1:$AD$1,0),0)</f>
        <v>P4</v>
      </c>
      <c r="C766" t="str">
        <f>VLOOKUP($A766,Raw_Data!$K:$AD,MATCH(Vlookup_Match!C$1,Raw_Data!$K$1:$AD$1,0),0)</f>
        <v>P4W4</v>
      </c>
      <c r="D766" t="str">
        <f>VLOOKUP($A766,Raw_Data!$K:$AD,MATCH(Vlookup_Match!D$1,Raw_Data!$K$1:$AD$1,0),0)</f>
        <v>Q2</v>
      </c>
      <c r="E766" t="str">
        <f>VLOOKUP($A766,Raw_Data!$K:$AD,MATCH(Vlookup_Match!E$1,Raw_Data!$K$1:$AD$1,0),0)</f>
        <v>WATCH</v>
      </c>
      <c r="F766" t="str">
        <f>VLOOKUP($A766,Raw_Data!$K:$AD,MATCH(Vlookup_Match!F$1,Raw_Data!$K$1:$AD$1,0),0)</f>
        <v>SKW6743I</v>
      </c>
      <c r="G766" t="str">
        <f>VLOOKUP($A766,Raw_Data!$K:$AD,MATCH(Vlookup_Match!G$1,Raw_Data!$K$1:$AD$1,0),0)</f>
        <v>SKW6743</v>
      </c>
      <c r="J766" t="s">
        <v>1782</v>
      </c>
    </row>
    <row r="767" spans="1:10" x14ac:dyDescent="0.35">
      <c r="A767" t="s">
        <v>1784</v>
      </c>
      <c r="B767" t="str">
        <f>VLOOKUP($A767,Raw_Data!$K:$AD,MATCH(Vlookup_Match!B$1,Raw_Data!$K$1:$AD$1,0),0)</f>
        <v>P4</v>
      </c>
      <c r="C767" t="str">
        <f>VLOOKUP($A767,Raw_Data!$K:$AD,MATCH(Vlookup_Match!C$1,Raw_Data!$K$1:$AD$1,0),0)</f>
        <v>P4W2</v>
      </c>
      <c r="D767" t="str">
        <f>VLOOKUP($A767,Raw_Data!$K:$AD,MATCH(Vlookup_Match!D$1,Raw_Data!$K$1:$AD$1,0),0)</f>
        <v>Q2</v>
      </c>
      <c r="E767" t="str">
        <f>VLOOKUP($A767,Raw_Data!$K:$AD,MATCH(Vlookup_Match!E$1,Raw_Data!$K$1:$AD$1,0),0)</f>
        <v>WATCH</v>
      </c>
      <c r="F767" t="str">
        <f>VLOOKUP($A767,Raw_Data!$K:$AD,MATCH(Vlookup_Match!F$1,Raw_Data!$K$1:$AD$1,0),0)</f>
        <v>CHP5001</v>
      </c>
      <c r="G767" t="str">
        <f>VLOOKUP($A767,Raw_Data!$K:$AD,MATCH(Vlookup_Match!G$1,Raw_Data!$K$1:$AD$1,0),0)</f>
        <v>CHP5001</v>
      </c>
      <c r="J767" t="s">
        <v>1784</v>
      </c>
    </row>
    <row r="768" spans="1:10" x14ac:dyDescent="0.35">
      <c r="A768" t="s">
        <v>1587</v>
      </c>
      <c r="B768" t="str">
        <f>VLOOKUP($A768,Raw_Data!$K:$AD,MATCH(Vlookup_Match!B$1,Raw_Data!$K$1:$AD$1,0),0)</f>
        <v>P3</v>
      </c>
      <c r="C768" t="str">
        <f>VLOOKUP($A768,Raw_Data!$K:$AD,MATCH(Vlookup_Match!C$1,Raw_Data!$K$1:$AD$1,0),0)</f>
        <v>P3W5</v>
      </c>
      <c r="D768" t="str">
        <f>VLOOKUP($A768,Raw_Data!$K:$AD,MATCH(Vlookup_Match!D$1,Raw_Data!$K$1:$AD$1,0),0)</f>
        <v>Q1</v>
      </c>
      <c r="E768" t="str">
        <f>VLOOKUP($A768,Raw_Data!$K:$AD,MATCH(Vlookup_Match!E$1,Raw_Data!$K$1:$AD$1,0),0)</f>
        <v>WATCH</v>
      </c>
      <c r="F768" t="str">
        <f>VLOOKUP($A768,Raw_Data!$K:$AD,MATCH(Vlookup_Match!F$1,Raw_Data!$K$1:$AD$1,0),0)</f>
        <v>AX1326</v>
      </c>
      <c r="G768" t="str">
        <f>VLOOKUP($A768,Raw_Data!$K:$AD,MATCH(Vlookup_Match!G$1,Raw_Data!$K$1:$AD$1,0),0)</f>
        <v>AX1326</v>
      </c>
      <c r="J768" t="s">
        <v>1587</v>
      </c>
    </row>
    <row r="769" spans="1:10" x14ac:dyDescent="0.35">
      <c r="A769" t="s">
        <v>1591</v>
      </c>
      <c r="B769" t="str">
        <f>VLOOKUP($A769,Raw_Data!$K:$AD,MATCH(Vlookup_Match!B$1,Raw_Data!$K$1:$AD$1,0),0)</f>
        <v>P4</v>
      </c>
      <c r="C769" t="str">
        <f>VLOOKUP($A769,Raw_Data!$K:$AD,MATCH(Vlookup_Match!C$1,Raw_Data!$K$1:$AD$1,0),0)</f>
        <v>P4W1</v>
      </c>
      <c r="D769" t="str">
        <f>VLOOKUP($A769,Raw_Data!$K:$AD,MATCH(Vlookup_Match!D$1,Raw_Data!$K$1:$AD$1,0),0)</f>
        <v>Q2</v>
      </c>
      <c r="E769" t="str">
        <f>VLOOKUP($A769,Raw_Data!$K:$AD,MATCH(Vlookup_Match!E$1,Raw_Data!$K$1:$AD$1,0),0)</f>
        <v>WATCH</v>
      </c>
      <c r="F769" t="str">
        <f>VLOOKUP($A769,Raw_Data!$K:$AD,MATCH(Vlookup_Match!F$1,Raw_Data!$K$1:$AD$1,0),0)</f>
        <v>BQ2551IT</v>
      </c>
      <c r="G769" t="str">
        <f>VLOOKUP($A769,Raw_Data!$K:$AD,MATCH(Vlookup_Match!G$1,Raw_Data!$K$1:$AD$1,0),0)</f>
        <v>BQ2551</v>
      </c>
      <c r="J769" t="s">
        <v>1591</v>
      </c>
    </row>
    <row r="770" spans="1:10" x14ac:dyDescent="0.35">
      <c r="A770" t="s">
        <v>1787</v>
      </c>
      <c r="B770" t="str">
        <f>VLOOKUP($A770,Raw_Data!$K:$AD,MATCH(Vlookup_Match!B$1,Raw_Data!$K$1:$AD$1,0),0)</f>
        <v>P4</v>
      </c>
      <c r="C770" t="str">
        <f>VLOOKUP($A770,Raw_Data!$K:$AD,MATCH(Vlookup_Match!C$1,Raw_Data!$K$1:$AD$1,0),0)</f>
        <v>P4W2</v>
      </c>
      <c r="D770" t="str">
        <f>VLOOKUP($A770,Raw_Data!$K:$AD,MATCH(Vlookup_Match!D$1,Raw_Data!$K$1:$AD$1,0),0)</f>
        <v>Q2</v>
      </c>
      <c r="E770" t="str">
        <f>VLOOKUP($A770,Raw_Data!$K:$AD,MATCH(Vlookup_Match!E$1,Raw_Data!$K$1:$AD$1,0),0)</f>
        <v>WATCH-18</v>
      </c>
      <c r="F770" t="str">
        <f>VLOOKUP($A770,Raw_Data!$K:$AD,MATCH(Vlookup_Match!F$1,Raw_Data!$K$1:$AD$1,0),0)</f>
        <v>FS5308</v>
      </c>
      <c r="G770" t="str">
        <f>VLOOKUP($A770,Raw_Data!$K:$AD,MATCH(Vlookup_Match!G$1,Raw_Data!$K$1:$AD$1,0),0)</f>
        <v>FS5308</v>
      </c>
      <c r="J770" t="s">
        <v>1787</v>
      </c>
    </row>
    <row r="771" spans="1:10" x14ac:dyDescent="0.35">
      <c r="A771" t="s">
        <v>1654</v>
      </c>
      <c r="B771" t="str">
        <f>VLOOKUP($A771,Raw_Data!$K:$AD,MATCH(Vlookup_Match!B$1,Raw_Data!$K$1:$AD$1,0),0)</f>
        <v>P4</v>
      </c>
      <c r="C771" t="str">
        <f>VLOOKUP($A771,Raw_Data!$K:$AD,MATCH(Vlookup_Match!C$1,Raw_Data!$K$1:$AD$1,0),0)</f>
        <v>P4W3</v>
      </c>
      <c r="D771" t="str">
        <f>VLOOKUP($A771,Raw_Data!$K:$AD,MATCH(Vlookup_Match!D$1,Raw_Data!$K$1:$AD$1,0),0)</f>
        <v>Q2</v>
      </c>
      <c r="E771" t="str">
        <f>VLOOKUP($A771,Raw_Data!$K:$AD,MATCH(Vlookup_Match!E$1,Raw_Data!$K$1:$AD$1,0),0)</f>
        <v>WATCH</v>
      </c>
      <c r="F771" t="str">
        <f>VLOOKUP($A771,Raw_Data!$K:$AD,MATCH(Vlookup_Match!F$1,Raw_Data!$K$1:$AD$1,0),0)</f>
        <v>ES5200I</v>
      </c>
      <c r="G771" t="str">
        <f>VLOOKUP($A771,Raw_Data!$K:$AD,MATCH(Vlookup_Match!G$1,Raw_Data!$K$1:$AD$1,0),0)</f>
        <v>ES5200</v>
      </c>
      <c r="J771" t="s">
        <v>1654</v>
      </c>
    </row>
    <row r="772" spans="1:10" x14ac:dyDescent="0.35">
      <c r="A772" t="s">
        <v>1532</v>
      </c>
      <c r="B772" t="str">
        <f>VLOOKUP($A772,Raw_Data!$K:$AD,MATCH(Vlookup_Match!B$1,Raw_Data!$K$1:$AD$1,0),0)</f>
        <v>P4</v>
      </c>
      <c r="C772" t="str">
        <f>VLOOKUP($A772,Raw_Data!$K:$AD,MATCH(Vlookup_Match!C$1,Raw_Data!$K$1:$AD$1,0),0)</f>
        <v>P4W1</v>
      </c>
      <c r="D772" t="str">
        <f>VLOOKUP($A772,Raw_Data!$K:$AD,MATCH(Vlookup_Match!D$1,Raw_Data!$K$1:$AD$1,0),0)</f>
        <v>Q2</v>
      </c>
      <c r="E772" t="str">
        <f>VLOOKUP($A772,Raw_Data!$K:$AD,MATCH(Vlookup_Match!E$1,Raw_Data!$K$1:$AD$1,0),0)</f>
        <v>WATCH</v>
      </c>
      <c r="F772" t="str">
        <f>VLOOKUP($A772,Raw_Data!$K:$AD,MATCH(Vlookup_Match!F$1,Raw_Data!$K$1:$AD$1,0),0)</f>
        <v>SKW2340I</v>
      </c>
      <c r="G772" t="str">
        <f>VLOOKUP($A772,Raw_Data!$K:$AD,MATCH(Vlookup_Match!G$1,Raw_Data!$K$1:$AD$1,0),0)</f>
        <v>SKW2340</v>
      </c>
      <c r="J772" t="s">
        <v>1532</v>
      </c>
    </row>
    <row r="773" spans="1:10" x14ac:dyDescent="0.35">
      <c r="A773" t="s">
        <v>1567</v>
      </c>
      <c r="B773" t="str">
        <f>VLOOKUP($A773,Raw_Data!$K:$AD,MATCH(Vlookup_Match!B$1,Raw_Data!$K$1:$AD$1,0),0)</f>
        <v>P4</v>
      </c>
      <c r="C773" t="str">
        <f>VLOOKUP($A773,Raw_Data!$K:$AD,MATCH(Vlookup_Match!C$1,Raw_Data!$K$1:$AD$1,0),0)</f>
        <v>P4W3</v>
      </c>
      <c r="D773" t="str">
        <f>VLOOKUP($A773,Raw_Data!$K:$AD,MATCH(Vlookup_Match!D$1,Raw_Data!$K$1:$AD$1,0),0)</f>
        <v>Q2</v>
      </c>
      <c r="E773" t="str">
        <f>VLOOKUP($A773,Raw_Data!$K:$AD,MATCH(Vlookup_Match!E$1,Raw_Data!$K$1:$AD$1,0),0)</f>
        <v>WATCH</v>
      </c>
      <c r="F773" t="str">
        <f>VLOOKUP($A773,Raw_Data!$K:$AD,MATCH(Vlookup_Match!F$1,Raw_Data!$K$1:$AD$1,0),0)</f>
        <v>SKW6577</v>
      </c>
      <c r="G773" t="str">
        <f>VLOOKUP($A773,Raw_Data!$K:$AD,MATCH(Vlookup_Match!G$1,Raw_Data!$K$1:$AD$1,0),0)</f>
        <v>SKW6577</v>
      </c>
      <c r="J773" t="s">
        <v>1567</v>
      </c>
    </row>
    <row r="774" spans="1:10" x14ac:dyDescent="0.35">
      <c r="A774" t="s">
        <v>1430</v>
      </c>
      <c r="B774" t="str">
        <f>VLOOKUP($A774,Raw_Data!$K:$AD,MATCH(Vlookup_Match!B$1,Raw_Data!$K$1:$AD$1,0),0)</f>
        <v>P4</v>
      </c>
      <c r="C774" t="str">
        <f>VLOOKUP($A774,Raw_Data!$K:$AD,MATCH(Vlookup_Match!C$1,Raw_Data!$K$1:$AD$1,0),0)</f>
        <v>P4W1</v>
      </c>
      <c r="D774" t="str">
        <f>VLOOKUP($A774,Raw_Data!$K:$AD,MATCH(Vlookup_Match!D$1,Raw_Data!$K$1:$AD$1,0),0)</f>
        <v>Q2</v>
      </c>
      <c r="E774" t="str">
        <f>VLOOKUP($A774,Raw_Data!$K:$AD,MATCH(Vlookup_Match!E$1,Raw_Data!$K$1:$AD$1,0),0)</f>
        <v>WATCH</v>
      </c>
      <c r="F774" t="str">
        <f>VLOOKUP($A774,Raw_Data!$K:$AD,MATCH(Vlookup_Match!F$1,Raw_Data!$K$1:$AD$1,0),0)</f>
        <v>DZ1206IT</v>
      </c>
      <c r="G774" t="str">
        <f>VLOOKUP($A774,Raw_Data!$K:$AD,MATCH(Vlookup_Match!G$1,Raw_Data!$K$1:$AD$1,0),0)</f>
        <v>DZ1206</v>
      </c>
      <c r="J774" t="s">
        <v>1430</v>
      </c>
    </row>
    <row r="775" spans="1:10" x14ac:dyDescent="0.35">
      <c r="A775" t="s">
        <v>1427</v>
      </c>
      <c r="B775" t="str">
        <f>VLOOKUP($A775,Raw_Data!$K:$AD,MATCH(Vlookup_Match!B$1,Raw_Data!$K$1:$AD$1,0),0)</f>
        <v>P4</v>
      </c>
      <c r="C775" t="str">
        <f>VLOOKUP($A775,Raw_Data!$K:$AD,MATCH(Vlookup_Match!C$1,Raw_Data!$K$1:$AD$1,0),0)</f>
        <v>P4W1</v>
      </c>
      <c r="D775" t="str">
        <f>VLOOKUP($A775,Raw_Data!$K:$AD,MATCH(Vlookup_Match!D$1,Raw_Data!$K$1:$AD$1,0),0)</f>
        <v>Q2</v>
      </c>
      <c r="E775" t="str">
        <f>VLOOKUP($A775,Raw_Data!$K:$AD,MATCH(Vlookup_Match!E$1,Raw_Data!$K$1:$AD$1,0),0)</f>
        <v>WATCH</v>
      </c>
      <c r="F775" t="str">
        <f>VLOOKUP($A775,Raw_Data!$K:$AD,MATCH(Vlookup_Match!F$1,Raw_Data!$K$1:$AD$1,0),0)</f>
        <v>ES5111I</v>
      </c>
      <c r="G775" t="str">
        <f>VLOOKUP($A775,Raw_Data!$K:$AD,MATCH(Vlookup_Match!G$1,Raw_Data!$K$1:$AD$1,0),0)</f>
        <v>ES5111</v>
      </c>
      <c r="J775" t="s">
        <v>1427</v>
      </c>
    </row>
    <row r="776" spans="1:10" x14ac:dyDescent="0.35">
      <c r="A776" t="s">
        <v>1495</v>
      </c>
      <c r="B776" t="str">
        <f>VLOOKUP($A776,Raw_Data!$K:$AD,MATCH(Vlookup_Match!B$1,Raw_Data!$K$1:$AD$1,0),0)</f>
        <v>P4</v>
      </c>
      <c r="C776" t="str">
        <f>VLOOKUP($A776,Raw_Data!$K:$AD,MATCH(Vlookup_Match!C$1,Raw_Data!$K$1:$AD$1,0),0)</f>
        <v>P4W3</v>
      </c>
      <c r="D776" t="str">
        <f>VLOOKUP($A776,Raw_Data!$K:$AD,MATCH(Vlookup_Match!D$1,Raw_Data!$K$1:$AD$1,0),0)</f>
        <v>Q2</v>
      </c>
      <c r="E776" t="str">
        <f>VLOOKUP($A776,Raw_Data!$K:$AD,MATCH(Vlookup_Match!E$1,Raw_Data!$K$1:$AD$1,0),0)</f>
        <v>WATCH</v>
      </c>
      <c r="F776" t="str">
        <f>VLOOKUP($A776,Raw_Data!$K:$AD,MATCH(Vlookup_Match!F$1,Raw_Data!$K$1:$AD$1,0),0)</f>
        <v>AX5584I</v>
      </c>
      <c r="G776" t="str">
        <f>VLOOKUP($A776,Raw_Data!$K:$AD,MATCH(Vlookup_Match!G$1,Raw_Data!$K$1:$AD$1,0),0)</f>
        <v>AX5584</v>
      </c>
      <c r="J776" t="s">
        <v>1495</v>
      </c>
    </row>
    <row r="777" spans="1:10" x14ac:dyDescent="0.35">
      <c r="A777" t="s">
        <v>1373</v>
      </c>
      <c r="B777" t="str">
        <f>VLOOKUP($A777,Raw_Data!$K:$AD,MATCH(Vlookup_Match!B$1,Raw_Data!$K$1:$AD$1,0),0)</f>
        <v>P4</v>
      </c>
      <c r="C777" t="str">
        <f>VLOOKUP($A777,Raw_Data!$K:$AD,MATCH(Vlookup_Match!C$1,Raw_Data!$K$1:$AD$1,0),0)</f>
        <v>P4W2</v>
      </c>
      <c r="D777" t="str">
        <f>VLOOKUP($A777,Raw_Data!$K:$AD,MATCH(Vlookup_Match!D$1,Raw_Data!$K$1:$AD$1,0),0)</f>
        <v>Q2</v>
      </c>
      <c r="E777" t="str">
        <f>VLOOKUP($A777,Raw_Data!$K:$AD,MATCH(Vlookup_Match!E$1,Raw_Data!$K$1:$AD$1,0),0)</f>
        <v>WATCH</v>
      </c>
      <c r="F777" t="str">
        <f>VLOOKUP($A777,Raw_Data!$K:$AD,MATCH(Vlookup_Match!F$1,Raw_Data!$K$1:$AD$1,0),0)</f>
        <v>FS4813I</v>
      </c>
      <c r="G777" t="str">
        <f>VLOOKUP($A777,Raw_Data!$K:$AD,MATCH(Vlookup_Match!G$1,Raw_Data!$K$1:$AD$1,0),0)</f>
        <v>FS4813</v>
      </c>
      <c r="J777" t="s">
        <v>1373</v>
      </c>
    </row>
    <row r="778" spans="1:10" x14ac:dyDescent="0.35">
      <c r="A778" t="s">
        <v>1339</v>
      </c>
      <c r="B778" t="str">
        <f>VLOOKUP($A778,Raw_Data!$K:$AD,MATCH(Vlookup_Match!B$1,Raw_Data!$K$1:$AD$1,0),0)</f>
        <v>P4</v>
      </c>
      <c r="C778" t="str">
        <f>VLOOKUP($A778,Raw_Data!$K:$AD,MATCH(Vlookup_Match!C$1,Raw_Data!$K$1:$AD$1,0),0)</f>
        <v>P4W2</v>
      </c>
      <c r="D778" t="str">
        <f>VLOOKUP($A778,Raw_Data!$K:$AD,MATCH(Vlookup_Match!D$1,Raw_Data!$K$1:$AD$1,0),0)</f>
        <v>Q2</v>
      </c>
      <c r="E778" t="str">
        <f>VLOOKUP($A778,Raw_Data!$K:$AD,MATCH(Vlookup_Match!E$1,Raw_Data!$K$1:$AD$1,0),0)</f>
        <v>WATCH</v>
      </c>
      <c r="F778" t="str">
        <f>VLOOKUP($A778,Raw_Data!$K:$AD,MATCH(Vlookup_Match!F$1,Raw_Data!$K$1:$AD$1,0),0)</f>
        <v>FS5380I</v>
      </c>
      <c r="G778" t="str">
        <f>VLOOKUP($A778,Raw_Data!$K:$AD,MATCH(Vlookup_Match!G$1,Raw_Data!$K$1:$AD$1,0),0)</f>
        <v>FS5380</v>
      </c>
      <c r="J778" t="s">
        <v>1339</v>
      </c>
    </row>
    <row r="779" spans="1:10" x14ac:dyDescent="0.35">
      <c r="A779" t="s">
        <v>1791</v>
      </c>
      <c r="B779" t="str">
        <f>VLOOKUP($A779,Raw_Data!$K:$AD,MATCH(Vlookup_Match!B$1,Raw_Data!$K$1:$AD$1,0),0)</f>
        <v>P4</v>
      </c>
      <c r="C779" t="str">
        <f>VLOOKUP($A779,Raw_Data!$K:$AD,MATCH(Vlookup_Match!C$1,Raw_Data!$K$1:$AD$1,0),0)</f>
        <v>P4W1</v>
      </c>
      <c r="D779" t="str">
        <f>VLOOKUP($A779,Raw_Data!$K:$AD,MATCH(Vlookup_Match!D$1,Raw_Data!$K$1:$AD$1,0),0)</f>
        <v>Q2</v>
      </c>
      <c r="E779" t="str">
        <f>VLOOKUP($A779,Raw_Data!$K:$AD,MATCH(Vlookup_Match!E$1,Raw_Data!$K$1:$AD$1,0),0)</f>
        <v>WATCH</v>
      </c>
      <c r="F779" t="str">
        <f>VLOOKUP($A779,Raw_Data!$K:$AD,MATCH(Vlookup_Match!F$1,Raw_Data!$K$1:$AD$1,0),0)</f>
        <v>ES5218I</v>
      </c>
      <c r="G779" t="str">
        <f>VLOOKUP($A779,Raw_Data!$K:$AD,MATCH(Vlookup_Match!G$1,Raw_Data!$K$1:$AD$1,0),0)</f>
        <v>ES5218</v>
      </c>
      <c r="J779" t="s">
        <v>1791</v>
      </c>
    </row>
    <row r="780" spans="1:10" x14ac:dyDescent="0.35">
      <c r="A780" t="s">
        <v>1220</v>
      </c>
      <c r="B780" t="str">
        <f>VLOOKUP($A780,Raw_Data!$K:$AD,MATCH(Vlookup_Match!B$1,Raw_Data!$K$1:$AD$1,0),0)</f>
        <v>P4</v>
      </c>
      <c r="C780" t="str">
        <f>VLOOKUP($A780,Raw_Data!$K:$AD,MATCH(Vlookup_Match!C$1,Raw_Data!$K$1:$AD$1,0),0)</f>
        <v>P4W1</v>
      </c>
      <c r="D780" t="str">
        <f>VLOOKUP($A780,Raw_Data!$K:$AD,MATCH(Vlookup_Match!D$1,Raw_Data!$K$1:$AD$1,0),0)</f>
        <v>Q2</v>
      </c>
      <c r="E780" t="str">
        <f>VLOOKUP($A780,Raw_Data!$K:$AD,MATCH(Vlookup_Match!E$1,Raw_Data!$K$1:$AD$1,0),0)</f>
        <v>WATCH</v>
      </c>
      <c r="F780" t="str">
        <f>VLOOKUP($A780,Raw_Data!$K:$AD,MATCH(Vlookup_Match!F$1,Raw_Data!$K$1:$AD$1,0),0)</f>
        <v>FS5708SET</v>
      </c>
      <c r="G780" t="str">
        <f>VLOOKUP($A780,Raw_Data!$K:$AD,MATCH(Vlookup_Match!G$1,Raw_Data!$K$1:$AD$1,0),0)</f>
        <v>FS5708SET</v>
      </c>
      <c r="J780" t="s">
        <v>1220</v>
      </c>
    </row>
    <row r="781" spans="1:10" x14ac:dyDescent="0.35">
      <c r="A781" t="s">
        <v>1163</v>
      </c>
      <c r="B781" t="str">
        <f>VLOOKUP($A781,Raw_Data!$K:$AD,MATCH(Vlookup_Match!B$1,Raw_Data!$K$1:$AD$1,0),0)</f>
        <v>P4</v>
      </c>
      <c r="C781" t="str">
        <f>VLOOKUP($A781,Raw_Data!$K:$AD,MATCH(Vlookup_Match!C$1,Raw_Data!$K$1:$AD$1,0),0)</f>
        <v>P4W1</v>
      </c>
      <c r="D781" t="str">
        <f>VLOOKUP($A781,Raw_Data!$K:$AD,MATCH(Vlookup_Match!D$1,Raw_Data!$K$1:$AD$1,0),0)</f>
        <v>Q2</v>
      </c>
      <c r="E781" t="str">
        <f>VLOOKUP($A781,Raw_Data!$K:$AD,MATCH(Vlookup_Match!E$1,Raw_Data!$K$1:$AD$1,0),0)</f>
        <v>WATCH</v>
      </c>
      <c r="F781" t="str">
        <f>VLOOKUP($A781,Raw_Data!$K:$AD,MATCH(Vlookup_Match!F$1,Raw_Data!$K$1:$AD$1,0),0)</f>
        <v>FS5964I</v>
      </c>
      <c r="G781" t="str">
        <f>VLOOKUP($A781,Raw_Data!$K:$AD,MATCH(Vlookup_Match!G$1,Raw_Data!$K$1:$AD$1,0),0)</f>
        <v>FS5964</v>
      </c>
      <c r="J781" t="s">
        <v>1163</v>
      </c>
    </row>
    <row r="782" spans="1:10" x14ac:dyDescent="0.35">
      <c r="A782" t="s">
        <v>1093</v>
      </c>
      <c r="B782" t="str">
        <f>VLOOKUP($A782,Raw_Data!$K:$AD,MATCH(Vlookup_Match!B$1,Raw_Data!$K$1:$AD$1,0),0)</f>
        <v>P4</v>
      </c>
      <c r="C782" t="str">
        <f>VLOOKUP($A782,Raw_Data!$K:$AD,MATCH(Vlookup_Match!C$1,Raw_Data!$K$1:$AD$1,0),0)</f>
        <v>P4W1</v>
      </c>
      <c r="D782" t="str">
        <f>VLOOKUP($A782,Raw_Data!$K:$AD,MATCH(Vlookup_Match!D$1,Raw_Data!$K$1:$AD$1,0),0)</f>
        <v>Q2</v>
      </c>
      <c r="E782" t="str">
        <f>VLOOKUP($A782,Raw_Data!$K:$AD,MATCH(Vlookup_Match!E$1,Raw_Data!$K$1:$AD$1,0),0)</f>
        <v>WATCH</v>
      </c>
      <c r="F782" t="str">
        <f>VLOOKUP($A782,Raw_Data!$K:$AD,MATCH(Vlookup_Match!F$1,Raw_Data!$K$1:$AD$1,0),0)</f>
        <v>FS5798I</v>
      </c>
      <c r="G782" t="str">
        <f>VLOOKUP($A782,Raw_Data!$K:$AD,MATCH(Vlookup_Match!G$1,Raw_Data!$K$1:$AD$1,0),0)</f>
        <v>FS5798</v>
      </c>
      <c r="J782" t="s">
        <v>1093</v>
      </c>
    </row>
    <row r="783" spans="1:10" x14ac:dyDescent="0.35">
      <c r="A783" t="s">
        <v>990</v>
      </c>
      <c r="B783" t="str">
        <f>VLOOKUP($A783,Raw_Data!$K:$AD,MATCH(Vlookup_Match!B$1,Raw_Data!$K$1:$AD$1,0),0)</f>
        <v>P3</v>
      </c>
      <c r="C783" t="str">
        <f>VLOOKUP($A783,Raw_Data!$K:$AD,MATCH(Vlookup_Match!C$1,Raw_Data!$K$1:$AD$1,0),0)</f>
        <v>P3W5</v>
      </c>
      <c r="D783" t="str">
        <f>VLOOKUP($A783,Raw_Data!$K:$AD,MATCH(Vlookup_Match!D$1,Raw_Data!$K$1:$AD$1,0),0)</f>
        <v>Q1</v>
      </c>
      <c r="E783" t="str">
        <f>VLOOKUP($A783,Raw_Data!$K:$AD,MATCH(Vlookup_Match!E$1,Raw_Data!$K$1:$AD$1,0),0)</f>
        <v>WATCH</v>
      </c>
      <c r="F783" t="str">
        <f>VLOOKUP($A783,Raw_Data!$K:$AD,MATCH(Vlookup_Match!F$1,Raw_Data!$K$1:$AD$1,0),0)</f>
        <v>AX2189I</v>
      </c>
      <c r="G783" t="str">
        <f>VLOOKUP($A783,Raw_Data!$K:$AD,MATCH(Vlookup_Match!G$1,Raw_Data!$K$1:$AD$1,0),0)</f>
        <v>AX2189</v>
      </c>
      <c r="J783" t="s">
        <v>990</v>
      </c>
    </row>
    <row r="784" spans="1:10" x14ac:dyDescent="0.35">
      <c r="A784" t="s">
        <v>1004</v>
      </c>
      <c r="B784" t="str">
        <f>VLOOKUP($A784,Raw_Data!$K:$AD,MATCH(Vlookup_Match!B$1,Raw_Data!$K$1:$AD$1,0),0)</f>
        <v>P4</v>
      </c>
      <c r="C784" t="str">
        <f>VLOOKUP($A784,Raw_Data!$K:$AD,MATCH(Vlookup_Match!C$1,Raw_Data!$K$1:$AD$1,0),0)</f>
        <v>P4W1</v>
      </c>
      <c r="D784" t="str">
        <f>VLOOKUP($A784,Raw_Data!$K:$AD,MATCH(Vlookup_Match!D$1,Raw_Data!$K$1:$AD$1,0),0)</f>
        <v>Q2</v>
      </c>
      <c r="E784" t="str">
        <f>VLOOKUP($A784,Raw_Data!$K:$AD,MATCH(Vlookup_Match!E$1,Raw_Data!$K$1:$AD$1,0),0)</f>
        <v>WATCH</v>
      </c>
      <c r="F784" t="str">
        <f>VLOOKUP($A784,Raw_Data!$K:$AD,MATCH(Vlookup_Match!F$1,Raw_Data!$K$1:$AD$1,0),0)</f>
        <v>AX1732I</v>
      </c>
      <c r="G784" t="str">
        <f>VLOOKUP($A784,Raw_Data!$K:$AD,MATCH(Vlookup_Match!G$1,Raw_Data!$K$1:$AD$1,0),0)</f>
        <v>AX1732</v>
      </c>
      <c r="J784" t="s">
        <v>1004</v>
      </c>
    </row>
    <row r="785" spans="1:10" x14ac:dyDescent="0.35">
      <c r="A785" t="s">
        <v>907</v>
      </c>
      <c r="B785" t="str">
        <f>VLOOKUP($A785,Raw_Data!$K:$AD,MATCH(Vlookup_Match!B$1,Raw_Data!$K$1:$AD$1,0),0)</f>
        <v>P4</v>
      </c>
      <c r="C785" t="str">
        <f>VLOOKUP($A785,Raw_Data!$K:$AD,MATCH(Vlookup_Match!C$1,Raw_Data!$K$1:$AD$1,0),0)</f>
        <v>P4W3</v>
      </c>
      <c r="D785" t="str">
        <f>VLOOKUP($A785,Raw_Data!$K:$AD,MATCH(Vlookup_Match!D$1,Raw_Data!$K$1:$AD$1,0),0)</f>
        <v>Q2</v>
      </c>
      <c r="E785" t="str">
        <f>VLOOKUP($A785,Raw_Data!$K:$AD,MATCH(Vlookup_Match!E$1,Raw_Data!$K$1:$AD$1,0),0)</f>
        <v>SMART WATCH</v>
      </c>
      <c r="F785" t="str">
        <f>VLOOKUP($A785,Raw_Data!$K:$AD,MATCH(Vlookup_Match!F$1,Raw_Data!$K$1:$AD$1,0),0)</f>
        <v>FTW6068I</v>
      </c>
      <c r="G785" t="str">
        <f>VLOOKUP($A785,Raw_Data!$K:$AD,MATCH(Vlookup_Match!G$1,Raw_Data!$K$1:$AD$1,0),0)</f>
        <v>FTW6068</v>
      </c>
      <c r="J785" t="s">
        <v>907</v>
      </c>
    </row>
    <row r="786" spans="1:10" x14ac:dyDescent="0.35">
      <c r="A786" t="s">
        <v>1793</v>
      </c>
      <c r="B786" t="str">
        <f>VLOOKUP($A786,Raw_Data!$K:$AD,MATCH(Vlookup_Match!B$1,Raw_Data!$K$1:$AD$1,0),0)</f>
        <v>P4</v>
      </c>
      <c r="C786" t="str">
        <f>VLOOKUP($A786,Raw_Data!$K:$AD,MATCH(Vlookup_Match!C$1,Raw_Data!$K$1:$AD$1,0),0)</f>
        <v>P4W2</v>
      </c>
      <c r="D786" t="str">
        <f>VLOOKUP($A786,Raw_Data!$K:$AD,MATCH(Vlookup_Match!D$1,Raw_Data!$K$1:$AD$1,0),0)</f>
        <v>Q2</v>
      </c>
      <c r="E786" t="str">
        <f>VLOOKUP($A786,Raw_Data!$K:$AD,MATCH(Vlookup_Match!E$1,Raw_Data!$K$1:$AD$1,0),0)</f>
        <v>WATCH</v>
      </c>
      <c r="F786" t="str">
        <f>VLOOKUP($A786,Raw_Data!$K:$AD,MATCH(Vlookup_Match!F$1,Raw_Data!$K$1:$AD$1,0),0)</f>
        <v>ME3172I</v>
      </c>
      <c r="G786" t="str">
        <f>VLOOKUP($A786,Raw_Data!$K:$AD,MATCH(Vlookup_Match!G$1,Raw_Data!$K$1:$AD$1,0),0)</f>
        <v>ME3172</v>
      </c>
      <c r="J786" t="s">
        <v>1793</v>
      </c>
    </row>
    <row r="787" spans="1:10" x14ac:dyDescent="0.35">
      <c r="A787" t="s">
        <v>839</v>
      </c>
      <c r="B787" t="str">
        <f>VLOOKUP($A787,Raw_Data!$K:$AD,MATCH(Vlookup_Match!B$1,Raw_Data!$K$1:$AD$1,0),0)</f>
        <v>P4</v>
      </c>
      <c r="C787" t="str">
        <f>VLOOKUP($A787,Raw_Data!$K:$AD,MATCH(Vlookup_Match!C$1,Raw_Data!$K$1:$AD$1,0),0)</f>
        <v>P4W2</v>
      </c>
      <c r="D787" t="str">
        <f>VLOOKUP($A787,Raw_Data!$K:$AD,MATCH(Vlookup_Match!D$1,Raw_Data!$K$1:$AD$1,0),0)</f>
        <v>Q2</v>
      </c>
      <c r="E787" t="str">
        <f>VLOOKUP($A787,Raw_Data!$K:$AD,MATCH(Vlookup_Match!E$1,Raw_Data!$K$1:$AD$1,0),0)</f>
        <v>WATCH</v>
      </c>
      <c r="F787" t="str">
        <f>VLOOKUP($A787,Raw_Data!$K:$AD,MATCH(Vlookup_Match!F$1,Raw_Data!$K$1:$AD$1,0),0)</f>
        <v>CE1125I</v>
      </c>
      <c r="G787" t="str">
        <f>VLOOKUP($A787,Raw_Data!$K:$AD,MATCH(Vlookup_Match!G$1,Raw_Data!$K$1:$AD$1,0),0)</f>
        <v>CE1125</v>
      </c>
      <c r="J787" t="s">
        <v>839</v>
      </c>
    </row>
    <row r="788" spans="1:10" x14ac:dyDescent="0.35">
      <c r="A788" t="s">
        <v>723</v>
      </c>
      <c r="B788" t="str">
        <f>VLOOKUP($A788,Raw_Data!$K:$AD,MATCH(Vlookup_Match!B$1,Raw_Data!$K$1:$AD$1,0),0)</f>
        <v>P4</v>
      </c>
      <c r="C788" t="str">
        <f>VLOOKUP($A788,Raw_Data!$K:$AD,MATCH(Vlookup_Match!C$1,Raw_Data!$K$1:$AD$1,0),0)</f>
        <v>P4W1</v>
      </c>
      <c r="D788" t="str">
        <f>VLOOKUP($A788,Raw_Data!$K:$AD,MATCH(Vlookup_Match!D$1,Raw_Data!$K$1:$AD$1,0),0)</f>
        <v>Q2</v>
      </c>
      <c r="E788" t="str">
        <f>VLOOKUP($A788,Raw_Data!$K:$AD,MATCH(Vlookup_Match!E$1,Raw_Data!$K$1:$AD$1,0),0)</f>
        <v>WATCH</v>
      </c>
      <c r="F788" t="str">
        <f>VLOOKUP($A788,Raw_Data!$K:$AD,MATCH(Vlookup_Match!F$1,Raw_Data!$K$1:$AD$1,0),0)</f>
        <v>CE5028</v>
      </c>
      <c r="G788" t="str">
        <f>VLOOKUP($A788,Raw_Data!$K:$AD,MATCH(Vlookup_Match!G$1,Raw_Data!$K$1:$AD$1,0),0)</f>
        <v>CE5028</v>
      </c>
      <c r="J788" t="s">
        <v>723</v>
      </c>
    </row>
    <row r="789" spans="1:10" x14ac:dyDescent="0.35">
      <c r="A789" t="s">
        <v>740</v>
      </c>
      <c r="B789" t="str">
        <f>VLOOKUP($A789,Raw_Data!$K:$AD,MATCH(Vlookup_Match!B$1,Raw_Data!$K$1:$AD$1,0),0)</f>
        <v>P4</v>
      </c>
      <c r="C789" t="str">
        <f>VLOOKUP($A789,Raw_Data!$K:$AD,MATCH(Vlookup_Match!C$1,Raw_Data!$K$1:$AD$1,0),0)</f>
        <v>P4W3</v>
      </c>
      <c r="D789" t="str">
        <f>VLOOKUP($A789,Raw_Data!$K:$AD,MATCH(Vlookup_Match!D$1,Raw_Data!$K$1:$AD$1,0),0)</f>
        <v>Q2</v>
      </c>
      <c r="E789" t="str">
        <f>VLOOKUP($A789,Raw_Data!$K:$AD,MATCH(Vlookup_Match!E$1,Raw_Data!$K$1:$AD$1,0),0)</f>
        <v>WATCH</v>
      </c>
      <c r="F789" t="str">
        <f>VLOOKUP($A789,Raw_Data!$K:$AD,MATCH(Vlookup_Match!F$1,Raw_Data!$K$1:$AD$1,0),0)</f>
        <v>FS5987SET</v>
      </c>
      <c r="G789" t="str">
        <f>VLOOKUP($A789,Raw_Data!$K:$AD,MATCH(Vlookup_Match!G$1,Raw_Data!$K$1:$AD$1,0),0)</f>
        <v>FS5987SET</v>
      </c>
      <c r="J789" t="s">
        <v>740</v>
      </c>
    </row>
    <row r="790" spans="1:10" x14ac:dyDescent="0.35">
      <c r="A790" t="s">
        <v>692</v>
      </c>
      <c r="B790" t="str">
        <f>VLOOKUP($A790,Raw_Data!$K:$AD,MATCH(Vlookup_Match!B$1,Raw_Data!$K$1:$AD$1,0),0)</f>
        <v>P4</v>
      </c>
      <c r="C790" t="str">
        <f>VLOOKUP($A790,Raw_Data!$K:$AD,MATCH(Vlookup_Match!C$1,Raw_Data!$K$1:$AD$1,0),0)</f>
        <v>P4W2</v>
      </c>
      <c r="D790" t="str">
        <f>VLOOKUP($A790,Raw_Data!$K:$AD,MATCH(Vlookup_Match!D$1,Raw_Data!$K$1:$AD$1,0),0)</f>
        <v>Q2</v>
      </c>
      <c r="E790" t="str">
        <f>VLOOKUP($A790,Raw_Data!$K:$AD,MATCH(Vlookup_Match!E$1,Raw_Data!$K$1:$AD$1,0),0)</f>
        <v>SMART WATCH</v>
      </c>
      <c r="F790" t="str">
        <f>VLOOKUP($A790,Raw_Data!$K:$AD,MATCH(Vlookup_Match!F$1,Raw_Data!$K$1:$AD$1,0),0)</f>
        <v>FTW4071</v>
      </c>
      <c r="G790" t="str">
        <f>VLOOKUP($A790,Raw_Data!$K:$AD,MATCH(Vlookup_Match!G$1,Raw_Data!$K$1:$AD$1,0),0)</f>
        <v>FTW4071</v>
      </c>
      <c r="J790" t="s">
        <v>692</v>
      </c>
    </row>
    <row r="791" spans="1:10" x14ac:dyDescent="0.35">
      <c r="A791" t="s">
        <v>707</v>
      </c>
      <c r="B791" t="str">
        <f>VLOOKUP($A791,Raw_Data!$K:$AD,MATCH(Vlookup_Match!B$1,Raw_Data!$K$1:$AD$1,0),0)</f>
        <v>P4</v>
      </c>
      <c r="C791" t="str">
        <f>VLOOKUP($A791,Raw_Data!$K:$AD,MATCH(Vlookup_Match!C$1,Raw_Data!$K$1:$AD$1,0),0)</f>
        <v>P4W3</v>
      </c>
      <c r="D791" t="str">
        <f>VLOOKUP($A791,Raw_Data!$K:$AD,MATCH(Vlookup_Match!D$1,Raw_Data!$K$1:$AD$1,0),0)</f>
        <v>Q2</v>
      </c>
      <c r="E791" t="str">
        <f>VLOOKUP($A791,Raw_Data!$K:$AD,MATCH(Vlookup_Match!E$1,Raw_Data!$K$1:$AD$1,0),0)</f>
        <v>SMART WATCH</v>
      </c>
      <c r="F791" t="str">
        <f>VLOOKUP($A791,Raw_Data!$K:$AD,MATCH(Vlookup_Match!F$1,Raw_Data!$K$1:$AD$1,0),0)</f>
        <v>FTW4071</v>
      </c>
      <c r="G791" t="str">
        <f>VLOOKUP($A791,Raw_Data!$K:$AD,MATCH(Vlookup_Match!G$1,Raw_Data!$K$1:$AD$1,0),0)</f>
        <v>FTW4071</v>
      </c>
      <c r="J791" t="s">
        <v>707</v>
      </c>
    </row>
    <row r="792" spans="1:10" x14ac:dyDescent="0.35">
      <c r="A792" t="s">
        <v>665</v>
      </c>
      <c r="B792" t="str">
        <f>VLOOKUP($A792,Raw_Data!$K:$AD,MATCH(Vlookup_Match!B$1,Raw_Data!$K$1:$AD$1,0),0)</f>
        <v>P4</v>
      </c>
      <c r="C792" t="str">
        <f>VLOOKUP($A792,Raw_Data!$K:$AD,MATCH(Vlookup_Match!C$1,Raw_Data!$K$1:$AD$1,0),0)</f>
        <v>P4W3</v>
      </c>
      <c r="D792" t="str">
        <f>VLOOKUP($A792,Raw_Data!$K:$AD,MATCH(Vlookup_Match!D$1,Raw_Data!$K$1:$AD$1,0),0)</f>
        <v>Q2</v>
      </c>
      <c r="E792" t="str">
        <f>VLOOKUP($A792,Raw_Data!$K:$AD,MATCH(Vlookup_Match!E$1,Raw_Data!$K$1:$AD$1,0),0)</f>
        <v>SMART WATCH</v>
      </c>
      <c r="F792" t="str">
        <f>VLOOKUP($A792,Raw_Data!$K:$AD,MATCH(Vlookup_Match!F$1,Raw_Data!$K$1:$AD$1,0),0)</f>
        <v>MKT5133</v>
      </c>
      <c r="G792" t="str">
        <f>VLOOKUP($A792,Raw_Data!$K:$AD,MATCH(Vlookup_Match!G$1,Raw_Data!$K$1:$AD$1,0),0)</f>
        <v>MKT5133</v>
      </c>
      <c r="J792" t="s">
        <v>665</v>
      </c>
    </row>
    <row r="793" spans="1:10" x14ac:dyDescent="0.35">
      <c r="A793" t="s">
        <v>637</v>
      </c>
      <c r="B793" t="str">
        <f>VLOOKUP($A793,Raw_Data!$K:$AD,MATCH(Vlookup_Match!B$1,Raw_Data!$K$1:$AD$1,0),0)</f>
        <v>P4</v>
      </c>
      <c r="C793" t="str">
        <f>VLOOKUP($A793,Raw_Data!$K:$AD,MATCH(Vlookup_Match!C$1,Raw_Data!$K$1:$AD$1,0),0)</f>
        <v>P4W4</v>
      </c>
      <c r="D793" t="str">
        <f>VLOOKUP($A793,Raw_Data!$K:$AD,MATCH(Vlookup_Match!D$1,Raw_Data!$K$1:$AD$1,0),0)</f>
        <v>Q2</v>
      </c>
      <c r="E793" t="str">
        <f>VLOOKUP($A793,Raw_Data!$K:$AD,MATCH(Vlookup_Match!E$1,Raw_Data!$K$1:$AD$1,0),0)</f>
        <v>WATCH</v>
      </c>
      <c r="F793" t="str">
        <f>VLOOKUP($A793,Raw_Data!$K:$AD,MATCH(Vlookup_Match!F$1,Raw_Data!$K$1:$AD$1,0),0)</f>
        <v>AR11275I</v>
      </c>
      <c r="G793" t="str">
        <f>VLOOKUP($A793,Raw_Data!$K:$AD,MATCH(Vlookup_Match!G$1,Raw_Data!$K$1:$AD$1,0),0)</f>
        <v>AR11275</v>
      </c>
      <c r="J793" t="s">
        <v>637</v>
      </c>
    </row>
    <row r="794" spans="1:10" x14ac:dyDescent="0.35">
      <c r="A794" t="s">
        <v>601</v>
      </c>
      <c r="B794" t="str">
        <f>VLOOKUP($A794,Raw_Data!$K:$AD,MATCH(Vlookup_Match!B$1,Raw_Data!$K$1:$AD$1,0),0)</f>
        <v>P4</v>
      </c>
      <c r="C794" t="str">
        <f>VLOOKUP($A794,Raw_Data!$K:$AD,MATCH(Vlookup_Match!C$1,Raw_Data!$K$1:$AD$1,0),0)</f>
        <v>P4W2</v>
      </c>
      <c r="D794" t="str">
        <f>VLOOKUP($A794,Raw_Data!$K:$AD,MATCH(Vlookup_Match!D$1,Raw_Data!$K$1:$AD$1,0),0)</f>
        <v>Q2</v>
      </c>
      <c r="E794" t="str">
        <f>VLOOKUP($A794,Raw_Data!$K:$AD,MATCH(Vlookup_Match!E$1,Raw_Data!$K$1:$AD$1,0),0)</f>
        <v>WATCH</v>
      </c>
      <c r="F794" t="str">
        <f>VLOOKUP($A794,Raw_Data!$K:$AD,MATCH(Vlookup_Match!F$1,Raw_Data!$K$1:$AD$1,0),0)</f>
        <v>AR60039</v>
      </c>
      <c r="G794" t="str">
        <f>VLOOKUP($A794,Raw_Data!$K:$AD,MATCH(Vlookup_Match!G$1,Raw_Data!$K$1:$AD$1,0),0)</f>
        <v>AR60039</v>
      </c>
      <c r="J794" t="s">
        <v>601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1"/>
  <sheetViews>
    <sheetView workbookViewId="0"/>
  </sheetViews>
  <sheetFormatPr defaultRowHeight="14.5" x14ac:dyDescent="0.35"/>
  <cols>
    <col min="1" max="1" width="9.90625" bestFit="1" customWidth="1"/>
    <col min="7" max="7" width="9.7265625" bestFit="1" customWidth="1"/>
    <col min="8" max="8" width="9.453125" bestFit="1" customWidth="1"/>
    <col min="9" max="9" width="16.36328125" bestFit="1" customWidth="1"/>
    <col min="14" max="14" width="14.36328125" bestFit="1" customWidth="1"/>
    <col min="16" max="16" width="16.6328125" bestFit="1" customWidth="1"/>
  </cols>
  <sheetData>
    <row r="1" spans="1:19" x14ac:dyDescent="0.35">
      <c r="A1" t="s">
        <v>1</v>
      </c>
      <c r="B1" t="s">
        <v>1846</v>
      </c>
      <c r="G1" t="s">
        <v>1845</v>
      </c>
      <c r="K1" s="11" t="s">
        <v>1861</v>
      </c>
      <c r="L1" s="11" t="s">
        <v>1862</v>
      </c>
      <c r="M1" s="11" t="s">
        <v>1863</v>
      </c>
      <c r="N1" s="11" t="s">
        <v>1864</v>
      </c>
      <c r="P1" t="s">
        <v>4</v>
      </c>
    </row>
    <row r="2" spans="1:19" x14ac:dyDescent="0.35">
      <c r="A2" t="s">
        <v>562</v>
      </c>
      <c r="B2">
        <f>COUNTIF(Raw_Data!$B:$B,$A2)</f>
        <v>35</v>
      </c>
      <c r="K2" s="11">
        <v>9</v>
      </c>
      <c r="L2" s="11">
        <v>12</v>
      </c>
      <c r="M2" s="11">
        <v>1999</v>
      </c>
      <c r="N2" t="str">
        <f>CONCATENATE(K2,"-",L2,"-",M2)</f>
        <v>9-12-1999</v>
      </c>
      <c r="P2" t="s">
        <v>44</v>
      </c>
      <c r="Q2" t="s">
        <v>1868</v>
      </c>
      <c r="R2" t="s">
        <v>1869</v>
      </c>
      <c r="S2" t="s">
        <v>1870</v>
      </c>
    </row>
    <row r="3" spans="1:19" x14ac:dyDescent="0.35">
      <c r="A3" t="s">
        <v>569</v>
      </c>
      <c r="B3">
        <f>COUNTIF(Raw_Data!$B:$B,$A3)</f>
        <v>56</v>
      </c>
      <c r="K3" s="11">
        <v>16</v>
      </c>
      <c r="L3" s="11">
        <v>4</v>
      </c>
      <c r="M3" s="11">
        <v>1990</v>
      </c>
      <c r="N3" t="str">
        <f t="shared" ref="N3:N18" si="0">CONCATENATE(K3,"-",L3,"-",M3)</f>
        <v>16-4-1990</v>
      </c>
      <c r="P3" t="s">
        <v>44</v>
      </c>
      <c r="Q3" t="s">
        <v>1868</v>
      </c>
      <c r="R3" t="s">
        <v>1869</v>
      </c>
      <c r="S3" t="s">
        <v>1870</v>
      </c>
    </row>
    <row r="4" spans="1:19" x14ac:dyDescent="0.35">
      <c r="A4" t="s">
        <v>64</v>
      </c>
      <c r="B4">
        <f>COUNTIF(Raw_Data!$B:$B,$A4)</f>
        <v>102</v>
      </c>
      <c r="G4" t="s">
        <v>1854</v>
      </c>
      <c r="H4" t="s">
        <v>1855</v>
      </c>
      <c r="I4" t="s">
        <v>1856</v>
      </c>
      <c r="K4" s="11">
        <v>14</v>
      </c>
      <c r="L4" s="11">
        <v>3</v>
      </c>
      <c r="M4" s="11">
        <v>1997</v>
      </c>
      <c r="N4" t="str">
        <f t="shared" si="0"/>
        <v>14-3-1997</v>
      </c>
      <c r="P4" t="s">
        <v>44</v>
      </c>
      <c r="Q4" t="s">
        <v>1868</v>
      </c>
      <c r="R4" t="s">
        <v>1869</v>
      </c>
      <c r="S4" t="s">
        <v>1870</v>
      </c>
    </row>
    <row r="5" spans="1:19" x14ac:dyDescent="0.35">
      <c r="A5" t="s">
        <v>576</v>
      </c>
      <c r="B5">
        <f>COUNTIF(Raw_Data!$B:$B,$A5)</f>
        <v>96</v>
      </c>
      <c r="G5" t="s">
        <v>1848</v>
      </c>
      <c r="H5" t="s">
        <v>1849</v>
      </c>
      <c r="I5" t="str">
        <f>CONCATENATE(G5," ",H5)</f>
        <v>Venkatesh Peddinti</v>
      </c>
      <c r="K5" s="11">
        <v>21</v>
      </c>
      <c r="L5" s="11">
        <v>5</v>
      </c>
      <c r="M5" s="11">
        <v>1996</v>
      </c>
      <c r="N5" t="str">
        <f t="shared" si="0"/>
        <v>21-5-1996</v>
      </c>
      <c r="P5" t="s">
        <v>44</v>
      </c>
      <c r="Q5" t="s">
        <v>1868</v>
      </c>
      <c r="R5" t="s">
        <v>1869</v>
      </c>
      <c r="S5" t="s">
        <v>1870</v>
      </c>
    </row>
    <row r="6" spans="1:19" x14ac:dyDescent="0.35">
      <c r="A6" t="s">
        <v>26</v>
      </c>
      <c r="B6">
        <f>COUNTIF(Raw_Data!$B:$B,$A6)</f>
        <v>74</v>
      </c>
      <c r="G6" t="s">
        <v>1850</v>
      </c>
      <c r="H6" t="s">
        <v>1851</v>
      </c>
      <c r="I6" t="str">
        <f t="shared" ref="I6:I18" si="1">CONCATENATE(G6," ",H6)</f>
        <v>Ravi Kumar</v>
      </c>
      <c r="K6" s="11">
        <v>28</v>
      </c>
      <c r="L6" s="11">
        <v>6</v>
      </c>
      <c r="M6" s="11">
        <v>2013</v>
      </c>
      <c r="N6" t="str">
        <f t="shared" si="0"/>
        <v>28-6-2013</v>
      </c>
      <c r="P6" t="s">
        <v>44</v>
      </c>
      <c r="Q6" t="s">
        <v>1868</v>
      </c>
      <c r="R6" t="s">
        <v>1869</v>
      </c>
      <c r="S6" t="s">
        <v>1870</v>
      </c>
    </row>
    <row r="7" spans="1:19" x14ac:dyDescent="0.35">
      <c r="A7" t="s">
        <v>586</v>
      </c>
      <c r="B7">
        <f>COUNTIF(Raw_Data!$B:$B,$A7)</f>
        <v>123</v>
      </c>
      <c r="G7" t="s">
        <v>1852</v>
      </c>
      <c r="H7" t="s">
        <v>1853</v>
      </c>
      <c r="I7" t="str">
        <f t="shared" si="1"/>
        <v>Tharun reddy</v>
      </c>
      <c r="K7" s="11">
        <v>9</v>
      </c>
      <c r="L7" s="11">
        <v>9</v>
      </c>
      <c r="M7" s="11">
        <v>2022</v>
      </c>
      <c r="N7" t="str">
        <f t="shared" si="0"/>
        <v>9-9-2022</v>
      </c>
      <c r="P7" t="s">
        <v>44</v>
      </c>
      <c r="Q7" t="s">
        <v>1868</v>
      </c>
      <c r="R7" t="s">
        <v>1869</v>
      </c>
      <c r="S7" t="s">
        <v>1870</v>
      </c>
    </row>
    <row r="8" spans="1:19" x14ac:dyDescent="0.35">
      <c r="A8" t="s">
        <v>98</v>
      </c>
      <c r="B8">
        <f>COUNTIF(Raw_Data!$B:$B,$A8)</f>
        <v>54</v>
      </c>
      <c r="G8" t="s">
        <v>1828</v>
      </c>
      <c r="I8" t="str">
        <f t="shared" si="1"/>
        <v xml:space="preserve">Raju </v>
      </c>
      <c r="K8" s="11">
        <v>1</v>
      </c>
      <c r="L8" s="11">
        <v>3</v>
      </c>
      <c r="M8" s="11">
        <v>2007</v>
      </c>
      <c r="N8" t="str">
        <f t="shared" si="0"/>
        <v>1-3-2007</v>
      </c>
      <c r="P8" t="s">
        <v>44</v>
      </c>
      <c r="Q8" t="s">
        <v>1868</v>
      </c>
      <c r="R8" t="s">
        <v>1869</v>
      </c>
      <c r="S8" t="s">
        <v>1870</v>
      </c>
    </row>
    <row r="9" spans="1:19" x14ac:dyDescent="0.35">
      <c r="A9" t="s">
        <v>669</v>
      </c>
      <c r="B9">
        <f>COUNTIF(Raw_Data!$B:$B,$A9)</f>
        <v>45</v>
      </c>
      <c r="G9" t="s">
        <v>1829</v>
      </c>
      <c r="I9" t="str">
        <f t="shared" si="1"/>
        <v xml:space="preserve">Ramesh </v>
      </c>
      <c r="K9" s="11">
        <v>19</v>
      </c>
      <c r="L9" s="11">
        <v>9</v>
      </c>
      <c r="M9" s="11">
        <v>1998</v>
      </c>
      <c r="N9" t="str">
        <f t="shared" si="0"/>
        <v>19-9-1998</v>
      </c>
      <c r="P9" t="s">
        <v>44</v>
      </c>
      <c r="Q9" t="s">
        <v>1868</v>
      </c>
      <c r="R9" t="s">
        <v>1869</v>
      </c>
      <c r="S9" t="s">
        <v>1870</v>
      </c>
    </row>
    <row r="10" spans="1:19" x14ac:dyDescent="0.35">
      <c r="A10" t="s">
        <v>679</v>
      </c>
      <c r="B10">
        <f>COUNTIF(Raw_Data!$B:$B,$A10)</f>
        <v>15</v>
      </c>
      <c r="G10" t="s">
        <v>1857</v>
      </c>
      <c r="H10" t="s">
        <v>1858</v>
      </c>
      <c r="I10" t="str">
        <f t="shared" si="1"/>
        <v>alskjfkdsfj ksajdflkdsjfskjf</v>
      </c>
      <c r="K10" s="11">
        <v>5</v>
      </c>
      <c r="L10" s="11">
        <v>2</v>
      </c>
      <c r="M10" s="11">
        <v>1995</v>
      </c>
      <c r="N10" t="str">
        <f t="shared" si="0"/>
        <v>5-2-1995</v>
      </c>
      <c r="P10" t="s">
        <v>44</v>
      </c>
      <c r="Q10" t="s">
        <v>1868</v>
      </c>
      <c r="R10" t="s">
        <v>1869</v>
      </c>
      <c r="S10" t="s">
        <v>1870</v>
      </c>
    </row>
    <row r="11" spans="1:19" x14ac:dyDescent="0.35">
      <c r="A11" t="s">
        <v>687</v>
      </c>
      <c r="B11">
        <f>COUNTIF(Raw_Data!$B:$B,$A11)</f>
        <v>28</v>
      </c>
      <c r="G11" t="s">
        <v>1859</v>
      </c>
      <c r="H11" t="s">
        <v>1860</v>
      </c>
      <c r="I11" t="str">
        <f t="shared" si="1"/>
        <v>laksjfkdsf ksdfsdjf</v>
      </c>
      <c r="K11" s="11">
        <v>19</v>
      </c>
      <c r="L11" s="11">
        <v>2</v>
      </c>
      <c r="M11" s="11">
        <v>2025</v>
      </c>
      <c r="N11" t="str">
        <f t="shared" si="0"/>
        <v>19-2-2025</v>
      </c>
      <c r="P11" t="s">
        <v>44</v>
      </c>
      <c r="Q11" t="s">
        <v>1868</v>
      </c>
      <c r="R11" t="s">
        <v>1869</v>
      </c>
      <c r="S11" t="s">
        <v>1870</v>
      </c>
    </row>
    <row r="12" spans="1:19" x14ac:dyDescent="0.35">
      <c r="A12" t="s">
        <v>144</v>
      </c>
      <c r="B12">
        <f>COUNTIF(Raw_Data!$B:$B,$A12)</f>
        <v>28</v>
      </c>
      <c r="G12" t="s">
        <v>1859</v>
      </c>
      <c r="I12" t="str">
        <f t="shared" si="1"/>
        <v xml:space="preserve">laksjfkdsf </v>
      </c>
      <c r="K12" s="11">
        <v>16</v>
      </c>
      <c r="L12" s="11">
        <v>4</v>
      </c>
      <c r="M12" s="11">
        <v>1996</v>
      </c>
      <c r="N12" t="str">
        <f t="shared" si="0"/>
        <v>16-4-1996</v>
      </c>
      <c r="P12" t="s">
        <v>44</v>
      </c>
      <c r="Q12" t="s">
        <v>1868</v>
      </c>
      <c r="R12" t="s">
        <v>1869</v>
      </c>
      <c r="S12" t="s">
        <v>1870</v>
      </c>
    </row>
    <row r="13" spans="1:19" x14ac:dyDescent="0.35">
      <c r="A13" t="s">
        <v>705</v>
      </c>
      <c r="B13">
        <f>COUNTIF(Raw_Data!$B:$B,$A13)</f>
        <v>61</v>
      </c>
      <c r="G13" t="s">
        <v>1859</v>
      </c>
      <c r="I13" t="str">
        <f t="shared" si="1"/>
        <v xml:space="preserve">laksjfkdsf </v>
      </c>
      <c r="K13" s="11">
        <v>12</v>
      </c>
      <c r="L13" s="11">
        <v>12</v>
      </c>
      <c r="M13" s="11">
        <v>1993</v>
      </c>
      <c r="N13" t="str">
        <f t="shared" si="0"/>
        <v>12-12-1993</v>
      </c>
      <c r="P13" t="s">
        <v>44</v>
      </c>
      <c r="Q13" t="s">
        <v>1868</v>
      </c>
      <c r="R13" t="s">
        <v>1869</v>
      </c>
      <c r="S13" t="s">
        <v>1870</v>
      </c>
    </row>
    <row r="14" spans="1:19" x14ac:dyDescent="0.35">
      <c r="A14" t="s">
        <v>709</v>
      </c>
      <c r="B14">
        <f>COUNTIF(Raw_Data!$B:$B,$A14)</f>
        <v>12</v>
      </c>
      <c r="G14" t="s">
        <v>1859</v>
      </c>
      <c r="I14" t="str">
        <f t="shared" si="1"/>
        <v xml:space="preserve">laksjfkdsf </v>
      </c>
      <c r="K14" s="11">
        <v>5</v>
      </c>
      <c r="L14" s="11">
        <v>10</v>
      </c>
      <c r="M14" s="11">
        <v>1995</v>
      </c>
      <c r="N14" t="str">
        <f t="shared" si="0"/>
        <v>5-10-1995</v>
      </c>
      <c r="P14" t="s">
        <v>44</v>
      </c>
      <c r="Q14" t="s">
        <v>1868</v>
      </c>
      <c r="R14" t="s">
        <v>1869</v>
      </c>
      <c r="S14" t="s">
        <v>1870</v>
      </c>
    </row>
    <row r="15" spans="1:19" x14ac:dyDescent="0.35">
      <c r="A15" t="s">
        <v>715</v>
      </c>
      <c r="B15">
        <f>COUNTIF(Raw_Data!$B:$B,$A15)</f>
        <v>37</v>
      </c>
      <c r="G15" t="s">
        <v>1859</v>
      </c>
      <c r="I15" t="str">
        <f t="shared" si="1"/>
        <v xml:space="preserve">laksjfkdsf </v>
      </c>
      <c r="K15" s="11">
        <v>26</v>
      </c>
      <c r="L15" s="11">
        <v>4</v>
      </c>
      <c r="M15" s="11">
        <v>2013</v>
      </c>
      <c r="N15" t="str">
        <f t="shared" si="0"/>
        <v>26-4-2013</v>
      </c>
      <c r="P15" t="s">
        <v>44</v>
      </c>
      <c r="Q15" t="s">
        <v>1868</v>
      </c>
      <c r="R15" t="s">
        <v>1869</v>
      </c>
      <c r="S15" t="s">
        <v>1870</v>
      </c>
    </row>
    <row r="16" spans="1:19" x14ac:dyDescent="0.35">
      <c r="A16" t="s">
        <v>114</v>
      </c>
      <c r="B16">
        <f>COUNTIF(Raw_Data!$B:$B,$A16)</f>
        <v>85</v>
      </c>
      <c r="G16" t="s">
        <v>1859</v>
      </c>
      <c r="I16" t="str">
        <f t="shared" si="1"/>
        <v xml:space="preserve">laksjfkdsf </v>
      </c>
      <c r="K16" s="11">
        <v>29</v>
      </c>
      <c r="L16" s="11">
        <v>2</v>
      </c>
      <c r="M16" s="11">
        <v>2009</v>
      </c>
      <c r="N16" t="str">
        <f t="shared" si="0"/>
        <v>29-2-2009</v>
      </c>
      <c r="P16" t="s">
        <v>44</v>
      </c>
      <c r="Q16" t="s">
        <v>1868</v>
      </c>
      <c r="R16" t="s">
        <v>1869</v>
      </c>
      <c r="S16" t="s">
        <v>1870</v>
      </c>
    </row>
    <row r="17" spans="1:19" x14ac:dyDescent="0.35">
      <c r="A17" t="s">
        <v>826</v>
      </c>
      <c r="B17">
        <f>COUNTIF(Raw_Data!$B:$B,$A17)</f>
        <v>25</v>
      </c>
      <c r="G17" t="s">
        <v>1859</v>
      </c>
      <c r="I17" t="str">
        <f t="shared" si="1"/>
        <v xml:space="preserve">laksjfkdsf </v>
      </c>
      <c r="K17" s="11">
        <v>2</v>
      </c>
      <c r="L17" s="11">
        <v>6</v>
      </c>
      <c r="M17" s="11">
        <v>2018</v>
      </c>
      <c r="N17" t="str">
        <f t="shared" si="0"/>
        <v>2-6-2018</v>
      </c>
      <c r="P17" t="s">
        <v>44</v>
      </c>
      <c r="Q17" t="s">
        <v>1868</v>
      </c>
      <c r="R17" t="s">
        <v>1869</v>
      </c>
      <c r="S17" t="s">
        <v>1870</v>
      </c>
    </row>
    <row r="18" spans="1:19" x14ac:dyDescent="0.35">
      <c r="A18" t="s">
        <v>858</v>
      </c>
      <c r="B18">
        <f>COUNTIF(Raw_Data!$B:$B,$A18)</f>
        <v>5</v>
      </c>
      <c r="G18" t="s">
        <v>1859</v>
      </c>
      <c r="I18" t="str">
        <f t="shared" si="1"/>
        <v xml:space="preserve">laksjfkdsf </v>
      </c>
      <c r="K18" s="11">
        <v>22</v>
      </c>
      <c r="L18" s="11">
        <v>1</v>
      </c>
      <c r="M18" s="11">
        <v>2005</v>
      </c>
      <c r="N18" t="str">
        <f t="shared" si="0"/>
        <v>22-1-2005</v>
      </c>
      <c r="P18" t="s">
        <v>44</v>
      </c>
      <c r="Q18" t="s">
        <v>1868</v>
      </c>
      <c r="R18" t="s">
        <v>1869</v>
      </c>
      <c r="S18" t="s">
        <v>1870</v>
      </c>
    </row>
    <row r="19" spans="1:19" x14ac:dyDescent="0.35">
      <c r="A19" t="s">
        <v>944</v>
      </c>
      <c r="B19">
        <f>COUNTIF(Raw_Data!$B:$B,$A19)</f>
        <v>18</v>
      </c>
      <c r="P19" t="s">
        <v>44</v>
      </c>
      <c r="Q19" t="s">
        <v>1868</v>
      </c>
      <c r="R19" t="s">
        <v>1869</v>
      </c>
      <c r="S19" t="s">
        <v>1870</v>
      </c>
    </row>
    <row r="20" spans="1:19" x14ac:dyDescent="0.35">
      <c r="A20" t="s">
        <v>1053</v>
      </c>
      <c r="B20">
        <f>COUNTIF(Raw_Data!$B:$B,$A20)</f>
        <v>10</v>
      </c>
      <c r="P20" t="s">
        <v>44</v>
      </c>
      <c r="Q20" t="s">
        <v>1868</v>
      </c>
      <c r="R20" t="s">
        <v>1869</v>
      </c>
      <c r="S20" t="s">
        <v>1870</v>
      </c>
    </row>
    <row r="21" spans="1:19" x14ac:dyDescent="0.35">
      <c r="P21" t="s">
        <v>44</v>
      </c>
      <c r="Q21" t="s">
        <v>1868</v>
      </c>
      <c r="R21" t="s">
        <v>1869</v>
      </c>
      <c r="S21" t="s">
        <v>1870</v>
      </c>
    </row>
    <row r="22" spans="1:19" x14ac:dyDescent="0.35">
      <c r="P22" t="s">
        <v>44</v>
      </c>
      <c r="Q22" t="s">
        <v>1868</v>
      </c>
      <c r="R22" t="s">
        <v>1869</v>
      </c>
      <c r="S22" t="s">
        <v>1870</v>
      </c>
    </row>
    <row r="23" spans="1:19" x14ac:dyDescent="0.35">
      <c r="P23" t="s">
        <v>44</v>
      </c>
      <c r="Q23" t="s">
        <v>1868</v>
      </c>
      <c r="R23" t="s">
        <v>1869</v>
      </c>
      <c r="S23" t="s">
        <v>1870</v>
      </c>
    </row>
    <row r="24" spans="1:19" x14ac:dyDescent="0.35">
      <c r="P24" t="s">
        <v>44</v>
      </c>
      <c r="Q24" t="s">
        <v>1868</v>
      </c>
      <c r="R24" t="s">
        <v>1869</v>
      </c>
      <c r="S24" t="s">
        <v>1870</v>
      </c>
    </row>
    <row r="25" spans="1:19" x14ac:dyDescent="0.35">
      <c r="P25" t="s">
        <v>44</v>
      </c>
      <c r="Q25" t="s">
        <v>1868</v>
      </c>
      <c r="R25" t="s">
        <v>1869</v>
      </c>
      <c r="S25" t="s">
        <v>1870</v>
      </c>
    </row>
    <row r="26" spans="1:19" x14ac:dyDescent="0.35">
      <c r="P26" t="s">
        <v>44</v>
      </c>
      <c r="Q26" t="s">
        <v>1868</v>
      </c>
      <c r="R26" t="s">
        <v>1869</v>
      </c>
      <c r="S26" t="s">
        <v>1870</v>
      </c>
    </row>
    <row r="27" spans="1:19" x14ac:dyDescent="0.35">
      <c r="P27" t="s">
        <v>44</v>
      </c>
      <c r="Q27" t="s">
        <v>1868</v>
      </c>
      <c r="R27" t="s">
        <v>1869</v>
      </c>
      <c r="S27" t="s">
        <v>1870</v>
      </c>
    </row>
    <row r="28" spans="1:19" x14ac:dyDescent="0.35">
      <c r="P28" t="s">
        <v>44</v>
      </c>
      <c r="Q28" t="s">
        <v>1868</v>
      </c>
      <c r="R28" t="s">
        <v>1869</v>
      </c>
      <c r="S28" t="s">
        <v>1870</v>
      </c>
    </row>
    <row r="29" spans="1:19" x14ac:dyDescent="0.35">
      <c r="P29" t="s">
        <v>44</v>
      </c>
      <c r="Q29" t="s">
        <v>1868</v>
      </c>
      <c r="R29" t="s">
        <v>1869</v>
      </c>
      <c r="S29" t="s">
        <v>1870</v>
      </c>
    </row>
    <row r="30" spans="1:19" x14ac:dyDescent="0.35">
      <c r="P30" t="s">
        <v>44</v>
      </c>
      <c r="Q30" t="s">
        <v>1868</v>
      </c>
      <c r="R30" t="s">
        <v>1869</v>
      </c>
      <c r="S30" t="s">
        <v>1870</v>
      </c>
    </row>
    <row r="31" spans="1:19" x14ac:dyDescent="0.35">
      <c r="P31" t="s">
        <v>44</v>
      </c>
      <c r="Q31" t="s">
        <v>1868</v>
      </c>
      <c r="R31" t="s">
        <v>1869</v>
      </c>
      <c r="S31" t="s">
        <v>1870</v>
      </c>
    </row>
    <row r="32" spans="1:19" x14ac:dyDescent="0.35">
      <c r="P32" t="s">
        <v>44</v>
      </c>
      <c r="Q32" t="s">
        <v>1868</v>
      </c>
      <c r="R32" t="s">
        <v>1869</v>
      </c>
      <c r="S32" t="s">
        <v>1870</v>
      </c>
    </row>
    <row r="33" spans="16:19" x14ac:dyDescent="0.35">
      <c r="P33" t="s">
        <v>44</v>
      </c>
      <c r="Q33" t="s">
        <v>1868</v>
      </c>
      <c r="R33" t="s">
        <v>1869</v>
      </c>
      <c r="S33" t="s">
        <v>1870</v>
      </c>
    </row>
    <row r="34" spans="16:19" x14ac:dyDescent="0.35">
      <c r="P34" t="s">
        <v>44</v>
      </c>
      <c r="Q34" t="s">
        <v>1868</v>
      </c>
      <c r="R34" t="s">
        <v>1869</v>
      </c>
      <c r="S34" t="s">
        <v>1870</v>
      </c>
    </row>
    <row r="35" spans="16:19" x14ac:dyDescent="0.35">
      <c r="P35" t="s">
        <v>44</v>
      </c>
      <c r="Q35" t="s">
        <v>1868</v>
      </c>
      <c r="R35" t="s">
        <v>1869</v>
      </c>
      <c r="S35" t="s">
        <v>1870</v>
      </c>
    </row>
    <row r="36" spans="16:19" x14ac:dyDescent="0.35">
      <c r="P36" t="s">
        <v>44</v>
      </c>
      <c r="Q36" t="s">
        <v>1868</v>
      </c>
      <c r="R36" t="s">
        <v>1869</v>
      </c>
      <c r="S36" t="s">
        <v>1870</v>
      </c>
    </row>
    <row r="37" spans="16:19" x14ac:dyDescent="0.35">
      <c r="P37" t="s">
        <v>44</v>
      </c>
      <c r="Q37" t="s">
        <v>1868</v>
      </c>
      <c r="R37" t="s">
        <v>1869</v>
      </c>
      <c r="S37" t="s">
        <v>1870</v>
      </c>
    </row>
    <row r="38" spans="16:19" x14ac:dyDescent="0.35">
      <c r="P38" t="s">
        <v>44</v>
      </c>
      <c r="Q38" t="s">
        <v>1868</v>
      </c>
      <c r="R38" t="s">
        <v>1869</v>
      </c>
      <c r="S38" t="s">
        <v>1870</v>
      </c>
    </row>
    <row r="39" spans="16:19" x14ac:dyDescent="0.35">
      <c r="P39" t="s">
        <v>44</v>
      </c>
      <c r="Q39" t="s">
        <v>1868</v>
      </c>
      <c r="R39" t="s">
        <v>1869</v>
      </c>
      <c r="S39" t="s">
        <v>1870</v>
      </c>
    </row>
    <row r="40" spans="16:19" x14ac:dyDescent="0.35">
      <c r="P40" t="s">
        <v>44</v>
      </c>
      <c r="Q40" t="s">
        <v>1868</v>
      </c>
      <c r="R40" t="s">
        <v>1869</v>
      </c>
      <c r="S40" t="s">
        <v>1870</v>
      </c>
    </row>
    <row r="41" spans="16:19" x14ac:dyDescent="0.35">
      <c r="P41" t="s">
        <v>44</v>
      </c>
      <c r="Q41" t="s">
        <v>1868</v>
      </c>
      <c r="R41" t="s">
        <v>1869</v>
      </c>
      <c r="S41" t="s">
        <v>1870</v>
      </c>
    </row>
    <row r="42" spans="16:19" x14ac:dyDescent="0.35">
      <c r="P42" t="s">
        <v>44</v>
      </c>
      <c r="Q42" t="s">
        <v>1868</v>
      </c>
      <c r="R42" t="s">
        <v>1869</v>
      </c>
      <c r="S42" t="s">
        <v>1870</v>
      </c>
    </row>
    <row r="43" spans="16:19" x14ac:dyDescent="0.35">
      <c r="P43" t="s">
        <v>44</v>
      </c>
      <c r="Q43" t="s">
        <v>1868</v>
      </c>
      <c r="R43" t="s">
        <v>1869</v>
      </c>
      <c r="S43" t="s">
        <v>1870</v>
      </c>
    </row>
    <row r="44" spans="16:19" x14ac:dyDescent="0.35">
      <c r="P44" t="s">
        <v>44</v>
      </c>
      <c r="Q44" t="s">
        <v>1868</v>
      </c>
      <c r="R44" t="s">
        <v>1869</v>
      </c>
      <c r="S44" t="s">
        <v>1870</v>
      </c>
    </row>
    <row r="45" spans="16:19" x14ac:dyDescent="0.35">
      <c r="P45" t="s">
        <v>44</v>
      </c>
      <c r="Q45" t="s">
        <v>1868</v>
      </c>
      <c r="R45" t="s">
        <v>1869</v>
      </c>
      <c r="S45" t="s">
        <v>1870</v>
      </c>
    </row>
    <row r="46" spans="16:19" x14ac:dyDescent="0.35">
      <c r="P46" t="s">
        <v>44</v>
      </c>
      <c r="Q46" t="s">
        <v>1868</v>
      </c>
      <c r="R46" t="s">
        <v>1869</v>
      </c>
      <c r="S46" t="s">
        <v>1870</v>
      </c>
    </row>
    <row r="47" spans="16:19" x14ac:dyDescent="0.35">
      <c r="P47" t="s">
        <v>44</v>
      </c>
      <c r="Q47" t="s">
        <v>1868</v>
      </c>
      <c r="R47" t="s">
        <v>1869</v>
      </c>
      <c r="S47" t="s">
        <v>1870</v>
      </c>
    </row>
    <row r="48" spans="16:19" x14ac:dyDescent="0.35">
      <c r="P48" t="s">
        <v>44</v>
      </c>
      <c r="Q48" t="s">
        <v>1868</v>
      </c>
      <c r="R48" t="s">
        <v>1869</v>
      </c>
      <c r="S48" t="s">
        <v>1870</v>
      </c>
    </row>
    <row r="49" spans="16:19" x14ac:dyDescent="0.35">
      <c r="P49" t="s">
        <v>44</v>
      </c>
      <c r="Q49" t="s">
        <v>1868</v>
      </c>
      <c r="R49" t="s">
        <v>1869</v>
      </c>
      <c r="S49" t="s">
        <v>1870</v>
      </c>
    </row>
    <row r="50" spans="16:19" x14ac:dyDescent="0.35">
      <c r="P50" t="s">
        <v>44</v>
      </c>
      <c r="Q50" t="s">
        <v>1868</v>
      </c>
      <c r="R50" t="s">
        <v>1869</v>
      </c>
      <c r="S50" t="s">
        <v>1870</v>
      </c>
    </row>
    <row r="51" spans="16:19" x14ac:dyDescent="0.35">
      <c r="P51" t="s">
        <v>44</v>
      </c>
      <c r="Q51" t="s">
        <v>1868</v>
      </c>
      <c r="R51" t="s">
        <v>1869</v>
      </c>
      <c r="S51" t="s">
        <v>1870</v>
      </c>
    </row>
    <row r="52" spans="16:19" x14ac:dyDescent="0.35">
      <c r="P52" t="s">
        <v>44</v>
      </c>
      <c r="Q52" t="s">
        <v>1868</v>
      </c>
      <c r="R52" t="s">
        <v>1869</v>
      </c>
      <c r="S52" t="s">
        <v>1870</v>
      </c>
    </row>
    <row r="53" spans="16:19" x14ac:dyDescent="0.35">
      <c r="P53" t="s">
        <v>44</v>
      </c>
      <c r="Q53" t="s">
        <v>1868</v>
      </c>
      <c r="R53" t="s">
        <v>1869</v>
      </c>
      <c r="S53" t="s">
        <v>1870</v>
      </c>
    </row>
    <row r="54" spans="16:19" x14ac:dyDescent="0.35">
      <c r="P54" t="s">
        <v>44</v>
      </c>
      <c r="Q54" t="s">
        <v>1868</v>
      </c>
      <c r="R54" t="s">
        <v>1869</v>
      </c>
      <c r="S54" t="s">
        <v>1870</v>
      </c>
    </row>
    <row r="55" spans="16:19" x14ac:dyDescent="0.35">
      <c r="P55" t="s">
        <v>44</v>
      </c>
      <c r="Q55" t="s">
        <v>1868</v>
      </c>
      <c r="R55" t="s">
        <v>1869</v>
      </c>
      <c r="S55" t="s">
        <v>1870</v>
      </c>
    </row>
    <row r="56" spans="16:19" x14ac:dyDescent="0.35">
      <c r="P56" t="s">
        <v>44</v>
      </c>
      <c r="Q56" t="s">
        <v>1868</v>
      </c>
      <c r="R56" t="s">
        <v>1869</v>
      </c>
      <c r="S56" t="s">
        <v>1870</v>
      </c>
    </row>
    <row r="57" spans="16:19" x14ac:dyDescent="0.35">
      <c r="P57" t="s">
        <v>44</v>
      </c>
      <c r="Q57" t="s">
        <v>1868</v>
      </c>
      <c r="R57" t="s">
        <v>1869</v>
      </c>
      <c r="S57" t="s">
        <v>1870</v>
      </c>
    </row>
    <row r="58" spans="16:19" x14ac:dyDescent="0.35">
      <c r="P58" t="s">
        <v>44</v>
      </c>
      <c r="Q58" t="s">
        <v>1868</v>
      </c>
      <c r="R58" t="s">
        <v>1869</v>
      </c>
      <c r="S58" t="s">
        <v>1870</v>
      </c>
    </row>
    <row r="59" spans="16:19" x14ac:dyDescent="0.35">
      <c r="P59" t="s">
        <v>44</v>
      </c>
      <c r="Q59" t="s">
        <v>1868</v>
      </c>
      <c r="R59" t="s">
        <v>1869</v>
      </c>
      <c r="S59" t="s">
        <v>1870</v>
      </c>
    </row>
    <row r="60" spans="16:19" x14ac:dyDescent="0.35">
      <c r="P60" t="s">
        <v>44</v>
      </c>
      <c r="Q60" t="s">
        <v>1868</v>
      </c>
      <c r="R60" t="s">
        <v>1869</v>
      </c>
      <c r="S60" t="s">
        <v>1870</v>
      </c>
    </row>
    <row r="61" spans="16:19" x14ac:dyDescent="0.35">
      <c r="P61" t="s">
        <v>44</v>
      </c>
      <c r="Q61" t="s">
        <v>1868</v>
      </c>
      <c r="R61" t="s">
        <v>1869</v>
      </c>
      <c r="S61" t="s">
        <v>1870</v>
      </c>
    </row>
    <row r="62" spans="16:19" x14ac:dyDescent="0.35">
      <c r="P62" t="s">
        <v>44</v>
      </c>
      <c r="Q62" t="s">
        <v>1868</v>
      </c>
      <c r="R62" t="s">
        <v>1869</v>
      </c>
      <c r="S62" t="s">
        <v>1870</v>
      </c>
    </row>
    <row r="63" spans="16:19" x14ac:dyDescent="0.35">
      <c r="P63" t="s">
        <v>44</v>
      </c>
      <c r="Q63" t="s">
        <v>1868</v>
      </c>
      <c r="R63" t="s">
        <v>1869</v>
      </c>
      <c r="S63" t="s">
        <v>1870</v>
      </c>
    </row>
    <row r="64" spans="16:19" x14ac:dyDescent="0.35">
      <c r="P64" t="s">
        <v>44</v>
      </c>
      <c r="Q64" t="s">
        <v>1868</v>
      </c>
      <c r="R64" t="s">
        <v>1869</v>
      </c>
      <c r="S64" t="s">
        <v>1870</v>
      </c>
    </row>
    <row r="65" spans="16:19" x14ac:dyDescent="0.35">
      <c r="P65" t="s">
        <v>44</v>
      </c>
      <c r="Q65" t="s">
        <v>1868</v>
      </c>
      <c r="R65" t="s">
        <v>1869</v>
      </c>
      <c r="S65" t="s">
        <v>1870</v>
      </c>
    </row>
    <row r="66" spans="16:19" x14ac:dyDescent="0.35">
      <c r="P66" t="s">
        <v>44</v>
      </c>
      <c r="Q66" t="s">
        <v>1868</v>
      </c>
      <c r="R66" t="s">
        <v>1869</v>
      </c>
      <c r="S66" t="s">
        <v>1870</v>
      </c>
    </row>
    <row r="67" spans="16:19" x14ac:dyDescent="0.35">
      <c r="P67" t="s">
        <v>44</v>
      </c>
      <c r="Q67" t="s">
        <v>1868</v>
      </c>
      <c r="R67" t="s">
        <v>1869</v>
      </c>
      <c r="S67" t="s">
        <v>1870</v>
      </c>
    </row>
    <row r="68" spans="16:19" x14ac:dyDescent="0.35">
      <c r="P68" t="s">
        <v>44</v>
      </c>
      <c r="Q68" t="s">
        <v>1868</v>
      </c>
      <c r="R68" t="s">
        <v>1869</v>
      </c>
      <c r="S68" t="s">
        <v>1870</v>
      </c>
    </row>
    <row r="69" spans="16:19" x14ac:dyDescent="0.35">
      <c r="P69" t="s">
        <v>44</v>
      </c>
      <c r="Q69" t="s">
        <v>1868</v>
      </c>
      <c r="R69" t="s">
        <v>1869</v>
      </c>
      <c r="S69" t="s">
        <v>1870</v>
      </c>
    </row>
    <row r="70" spans="16:19" x14ac:dyDescent="0.35">
      <c r="P70" t="s">
        <v>44</v>
      </c>
      <c r="Q70" t="s">
        <v>1868</v>
      </c>
      <c r="R70" t="s">
        <v>1869</v>
      </c>
      <c r="S70" t="s">
        <v>1870</v>
      </c>
    </row>
    <row r="71" spans="16:19" x14ac:dyDescent="0.35">
      <c r="P71" t="s">
        <v>44</v>
      </c>
      <c r="Q71" t="s">
        <v>1868</v>
      </c>
      <c r="R71" t="s">
        <v>1869</v>
      </c>
      <c r="S71" t="s">
        <v>1870</v>
      </c>
    </row>
    <row r="72" spans="16:19" x14ac:dyDescent="0.35">
      <c r="P72" t="s">
        <v>44</v>
      </c>
      <c r="Q72" t="s">
        <v>1868</v>
      </c>
      <c r="R72" t="s">
        <v>1869</v>
      </c>
      <c r="S72" t="s">
        <v>1870</v>
      </c>
    </row>
    <row r="73" spans="16:19" x14ac:dyDescent="0.35">
      <c r="P73" t="s">
        <v>44</v>
      </c>
      <c r="Q73" t="s">
        <v>1868</v>
      </c>
      <c r="R73" t="s">
        <v>1869</v>
      </c>
      <c r="S73" t="s">
        <v>1870</v>
      </c>
    </row>
    <row r="74" spans="16:19" x14ac:dyDescent="0.35">
      <c r="P74" t="s">
        <v>44</v>
      </c>
      <c r="Q74" t="s">
        <v>1868</v>
      </c>
      <c r="R74" t="s">
        <v>1869</v>
      </c>
      <c r="S74" t="s">
        <v>1870</v>
      </c>
    </row>
    <row r="75" spans="16:19" x14ac:dyDescent="0.35">
      <c r="P75" t="s">
        <v>44</v>
      </c>
      <c r="Q75" t="s">
        <v>1868</v>
      </c>
      <c r="R75" t="s">
        <v>1869</v>
      </c>
      <c r="S75" t="s">
        <v>1870</v>
      </c>
    </row>
    <row r="76" spans="16:19" x14ac:dyDescent="0.35">
      <c r="P76" t="s">
        <v>44</v>
      </c>
      <c r="Q76" t="s">
        <v>1868</v>
      </c>
      <c r="R76" t="s">
        <v>1869</v>
      </c>
      <c r="S76" t="s">
        <v>1870</v>
      </c>
    </row>
    <row r="77" spans="16:19" x14ac:dyDescent="0.35">
      <c r="P77" t="s">
        <v>44</v>
      </c>
      <c r="Q77" t="s">
        <v>1868</v>
      </c>
      <c r="R77" t="s">
        <v>1869</v>
      </c>
      <c r="S77" t="s">
        <v>1870</v>
      </c>
    </row>
    <row r="78" spans="16:19" x14ac:dyDescent="0.35">
      <c r="P78" t="s">
        <v>44</v>
      </c>
      <c r="Q78" t="s">
        <v>1868</v>
      </c>
      <c r="R78" t="s">
        <v>1869</v>
      </c>
      <c r="S78" t="s">
        <v>1870</v>
      </c>
    </row>
    <row r="79" spans="16:19" x14ac:dyDescent="0.35">
      <c r="P79" t="s">
        <v>44</v>
      </c>
      <c r="Q79" t="s">
        <v>1868</v>
      </c>
      <c r="R79" t="s">
        <v>1869</v>
      </c>
      <c r="S79" t="s">
        <v>1870</v>
      </c>
    </row>
    <row r="80" spans="16:19" x14ac:dyDescent="0.35">
      <c r="P80" t="s">
        <v>44</v>
      </c>
      <c r="Q80" t="s">
        <v>1868</v>
      </c>
      <c r="R80" t="s">
        <v>1869</v>
      </c>
      <c r="S80" t="s">
        <v>1870</v>
      </c>
    </row>
    <row r="81" spans="16:19" x14ac:dyDescent="0.35">
      <c r="P81" t="s">
        <v>44</v>
      </c>
      <c r="Q81" t="s">
        <v>1868</v>
      </c>
      <c r="R81" t="s">
        <v>1869</v>
      </c>
      <c r="S81" t="s">
        <v>1870</v>
      </c>
    </row>
    <row r="82" spans="16:19" x14ac:dyDescent="0.35">
      <c r="P82" t="s">
        <v>44</v>
      </c>
      <c r="Q82" t="s">
        <v>1868</v>
      </c>
      <c r="R82" t="s">
        <v>1869</v>
      </c>
      <c r="S82" t="s">
        <v>1870</v>
      </c>
    </row>
    <row r="83" spans="16:19" x14ac:dyDescent="0.35">
      <c r="P83" t="s">
        <v>44</v>
      </c>
      <c r="Q83" t="s">
        <v>1868</v>
      </c>
      <c r="R83" t="s">
        <v>1869</v>
      </c>
      <c r="S83" t="s">
        <v>1870</v>
      </c>
    </row>
    <row r="84" spans="16:19" x14ac:dyDescent="0.35">
      <c r="P84" t="s">
        <v>44</v>
      </c>
      <c r="Q84" t="s">
        <v>1868</v>
      </c>
      <c r="R84" t="s">
        <v>1869</v>
      </c>
      <c r="S84" t="s">
        <v>1870</v>
      </c>
    </row>
    <row r="85" spans="16:19" x14ac:dyDescent="0.35">
      <c r="P85" t="s">
        <v>44</v>
      </c>
      <c r="Q85" t="s">
        <v>1868</v>
      </c>
      <c r="R85" t="s">
        <v>1869</v>
      </c>
      <c r="S85" t="s">
        <v>1870</v>
      </c>
    </row>
    <row r="86" spans="16:19" x14ac:dyDescent="0.35">
      <c r="P86" t="s">
        <v>44</v>
      </c>
      <c r="Q86" t="s">
        <v>1868</v>
      </c>
      <c r="R86" t="s">
        <v>1869</v>
      </c>
      <c r="S86" t="s">
        <v>1870</v>
      </c>
    </row>
    <row r="87" spans="16:19" x14ac:dyDescent="0.35">
      <c r="P87" t="s">
        <v>44</v>
      </c>
      <c r="Q87" t="s">
        <v>1868</v>
      </c>
      <c r="R87" t="s">
        <v>1869</v>
      </c>
      <c r="S87" t="s">
        <v>1870</v>
      </c>
    </row>
    <row r="88" spans="16:19" x14ac:dyDescent="0.35">
      <c r="P88" t="s">
        <v>44</v>
      </c>
      <c r="Q88" t="s">
        <v>1868</v>
      </c>
      <c r="R88" t="s">
        <v>1869</v>
      </c>
      <c r="S88" t="s">
        <v>1870</v>
      </c>
    </row>
    <row r="89" spans="16:19" x14ac:dyDescent="0.35">
      <c r="P89" t="s">
        <v>44</v>
      </c>
      <c r="Q89" t="s">
        <v>1868</v>
      </c>
      <c r="R89" t="s">
        <v>1869</v>
      </c>
      <c r="S89" t="s">
        <v>1870</v>
      </c>
    </row>
    <row r="90" spans="16:19" x14ac:dyDescent="0.35">
      <c r="P90" t="s">
        <v>44</v>
      </c>
      <c r="Q90" t="s">
        <v>1868</v>
      </c>
      <c r="R90" t="s">
        <v>1869</v>
      </c>
      <c r="S90" t="s">
        <v>1870</v>
      </c>
    </row>
    <row r="91" spans="16:19" x14ac:dyDescent="0.35">
      <c r="P91" t="s">
        <v>44</v>
      </c>
      <c r="Q91" t="s">
        <v>1868</v>
      </c>
      <c r="R91" t="s">
        <v>1869</v>
      </c>
      <c r="S91" t="s">
        <v>1870</v>
      </c>
    </row>
    <row r="92" spans="16:19" x14ac:dyDescent="0.35">
      <c r="P92" t="s">
        <v>44</v>
      </c>
      <c r="Q92" t="s">
        <v>1868</v>
      </c>
      <c r="R92" t="s">
        <v>1869</v>
      </c>
      <c r="S92" t="s">
        <v>1870</v>
      </c>
    </row>
    <row r="93" spans="16:19" x14ac:dyDescent="0.35">
      <c r="P93" t="s">
        <v>44</v>
      </c>
      <c r="Q93" t="s">
        <v>1868</v>
      </c>
      <c r="R93" t="s">
        <v>1869</v>
      </c>
      <c r="S93" t="s">
        <v>1870</v>
      </c>
    </row>
    <row r="94" spans="16:19" x14ac:dyDescent="0.35">
      <c r="P94" t="s">
        <v>44</v>
      </c>
      <c r="Q94" t="s">
        <v>1868</v>
      </c>
      <c r="R94" t="s">
        <v>1869</v>
      </c>
      <c r="S94" t="s">
        <v>1870</v>
      </c>
    </row>
    <row r="95" spans="16:19" x14ac:dyDescent="0.35">
      <c r="P95" t="s">
        <v>44</v>
      </c>
      <c r="Q95" t="s">
        <v>1868</v>
      </c>
      <c r="R95" t="s">
        <v>1869</v>
      </c>
      <c r="S95" t="s">
        <v>1870</v>
      </c>
    </row>
    <row r="96" spans="16:19" x14ac:dyDescent="0.35">
      <c r="P96" t="s">
        <v>44</v>
      </c>
      <c r="Q96" t="s">
        <v>1868</v>
      </c>
      <c r="R96" t="s">
        <v>1869</v>
      </c>
      <c r="S96" t="s">
        <v>1870</v>
      </c>
    </row>
    <row r="97" spans="16:19" x14ac:dyDescent="0.35">
      <c r="P97" t="s">
        <v>44</v>
      </c>
      <c r="Q97" t="s">
        <v>1868</v>
      </c>
      <c r="R97" t="s">
        <v>1869</v>
      </c>
      <c r="S97" t="s">
        <v>1870</v>
      </c>
    </row>
    <row r="98" spans="16:19" x14ac:dyDescent="0.35">
      <c r="P98" t="s">
        <v>44</v>
      </c>
      <c r="Q98" t="s">
        <v>1868</v>
      </c>
      <c r="R98" t="s">
        <v>1869</v>
      </c>
      <c r="S98" t="s">
        <v>1870</v>
      </c>
    </row>
    <row r="99" spans="16:19" x14ac:dyDescent="0.35">
      <c r="P99" t="s">
        <v>44</v>
      </c>
      <c r="Q99" t="s">
        <v>1868</v>
      </c>
      <c r="R99" t="s">
        <v>1869</v>
      </c>
      <c r="S99" t="s">
        <v>1870</v>
      </c>
    </row>
    <row r="100" spans="16:19" x14ac:dyDescent="0.35">
      <c r="P100" t="s">
        <v>44</v>
      </c>
      <c r="Q100" t="s">
        <v>1868</v>
      </c>
      <c r="R100" t="s">
        <v>1869</v>
      </c>
      <c r="S100" t="s">
        <v>1870</v>
      </c>
    </row>
    <row r="101" spans="16:19" x14ac:dyDescent="0.35">
      <c r="P101" t="s">
        <v>44</v>
      </c>
      <c r="Q101" t="s">
        <v>1868</v>
      </c>
      <c r="R101" t="s">
        <v>1869</v>
      </c>
      <c r="S101" t="s">
        <v>1870</v>
      </c>
    </row>
    <row r="102" spans="16:19" x14ac:dyDescent="0.35">
      <c r="P102" t="s">
        <v>44</v>
      </c>
      <c r="Q102" t="s">
        <v>1868</v>
      </c>
      <c r="R102" t="s">
        <v>1869</v>
      </c>
      <c r="S102" t="s">
        <v>1870</v>
      </c>
    </row>
    <row r="103" spans="16:19" x14ac:dyDescent="0.35">
      <c r="P103" t="s">
        <v>44</v>
      </c>
      <c r="Q103" t="s">
        <v>1868</v>
      </c>
      <c r="R103" t="s">
        <v>1869</v>
      </c>
      <c r="S103" t="s">
        <v>1870</v>
      </c>
    </row>
    <row r="104" spans="16:19" x14ac:dyDescent="0.35">
      <c r="P104" t="s">
        <v>44</v>
      </c>
      <c r="Q104" t="s">
        <v>1868</v>
      </c>
      <c r="R104" t="s">
        <v>1869</v>
      </c>
      <c r="S104" t="s">
        <v>1870</v>
      </c>
    </row>
    <row r="105" spans="16:19" x14ac:dyDescent="0.35">
      <c r="P105" t="s">
        <v>44</v>
      </c>
      <c r="Q105" t="s">
        <v>1868</v>
      </c>
      <c r="R105" t="s">
        <v>1869</v>
      </c>
      <c r="S105" t="s">
        <v>1870</v>
      </c>
    </row>
    <row r="106" spans="16:19" x14ac:dyDescent="0.35">
      <c r="P106" t="s">
        <v>44</v>
      </c>
      <c r="Q106" t="s">
        <v>1868</v>
      </c>
      <c r="R106" t="s">
        <v>1869</v>
      </c>
      <c r="S106" t="s">
        <v>1870</v>
      </c>
    </row>
    <row r="107" spans="16:19" x14ac:dyDescent="0.35">
      <c r="P107" t="s">
        <v>44</v>
      </c>
      <c r="Q107" t="s">
        <v>1868</v>
      </c>
      <c r="R107" t="s">
        <v>1869</v>
      </c>
      <c r="S107" t="s">
        <v>1870</v>
      </c>
    </row>
    <row r="108" spans="16:19" x14ac:dyDescent="0.35">
      <c r="P108" t="s">
        <v>44</v>
      </c>
      <c r="Q108" t="s">
        <v>1868</v>
      </c>
      <c r="R108" t="s">
        <v>1869</v>
      </c>
      <c r="S108" t="s">
        <v>1870</v>
      </c>
    </row>
    <row r="109" spans="16:19" x14ac:dyDescent="0.35">
      <c r="P109" t="s">
        <v>44</v>
      </c>
      <c r="Q109" t="s">
        <v>1868</v>
      </c>
      <c r="R109" t="s">
        <v>1869</v>
      </c>
      <c r="S109" t="s">
        <v>1870</v>
      </c>
    </row>
    <row r="110" spans="16:19" x14ac:dyDescent="0.35">
      <c r="P110" t="s">
        <v>44</v>
      </c>
      <c r="Q110" t="s">
        <v>1868</v>
      </c>
      <c r="R110" t="s">
        <v>1869</v>
      </c>
      <c r="S110" t="s">
        <v>1870</v>
      </c>
    </row>
    <row r="111" spans="16:19" x14ac:dyDescent="0.35">
      <c r="P111" t="s">
        <v>44</v>
      </c>
      <c r="Q111" t="s">
        <v>1868</v>
      </c>
      <c r="R111" t="s">
        <v>1869</v>
      </c>
      <c r="S111" t="s">
        <v>1870</v>
      </c>
    </row>
    <row r="112" spans="16:19" x14ac:dyDescent="0.35">
      <c r="P112" t="s">
        <v>44</v>
      </c>
      <c r="Q112" t="s">
        <v>1868</v>
      </c>
      <c r="R112" t="s">
        <v>1869</v>
      </c>
      <c r="S112" t="s">
        <v>1870</v>
      </c>
    </row>
    <row r="113" spans="16:19" x14ac:dyDescent="0.35">
      <c r="P113" t="s">
        <v>44</v>
      </c>
      <c r="Q113" t="s">
        <v>1868</v>
      </c>
      <c r="R113" t="s">
        <v>1869</v>
      </c>
      <c r="S113" t="s">
        <v>1870</v>
      </c>
    </row>
    <row r="114" spans="16:19" x14ac:dyDescent="0.35">
      <c r="P114" t="s">
        <v>44</v>
      </c>
      <c r="Q114" t="s">
        <v>1868</v>
      </c>
      <c r="R114" t="s">
        <v>1869</v>
      </c>
      <c r="S114" t="s">
        <v>1870</v>
      </c>
    </row>
    <row r="115" spans="16:19" x14ac:dyDescent="0.35">
      <c r="P115" t="s">
        <v>44</v>
      </c>
      <c r="Q115" t="s">
        <v>1868</v>
      </c>
      <c r="R115" t="s">
        <v>1869</v>
      </c>
      <c r="S115" t="s">
        <v>1870</v>
      </c>
    </row>
    <row r="116" spans="16:19" x14ac:dyDescent="0.35">
      <c r="P116" t="s">
        <v>44</v>
      </c>
      <c r="Q116" t="s">
        <v>1868</v>
      </c>
      <c r="R116" t="s">
        <v>1869</v>
      </c>
      <c r="S116" t="s">
        <v>1870</v>
      </c>
    </row>
    <row r="117" spans="16:19" x14ac:dyDescent="0.35">
      <c r="P117" t="s">
        <v>44</v>
      </c>
      <c r="Q117" t="s">
        <v>1868</v>
      </c>
      <c r="R117" t="s">
        <v>1869</v>
      </c>
      <c r="S117" t="s">
        <v>1870</v>
      </c>
    </row>
    <row r="118" spans="16:19" x14ac:dyDescent="0.35">
      <c r="P118" t="s">
        <v>44</v>
      </c>
      <c r="Q118" t="s">
        <v>1868</v>
      </c>
      <c r="R118" t="s">
        <v>1869</v>
      </c>
      <c r="S118" t="s">
        <v>1870</v>
      </c>
    </row>
    <row r="119" spans="16:19" x14ac:dyDescent="0.35">
      <c r="P119" t="s">
        <v>44</v>
      </c>
      <c r="Q119" t="s">
        <v>1868</v>
      </c>
      <c r="R119" t="s">
        <v>1869</v>
      </c>
      <c r="S119" t="s">
        <v>1870</v>
      </c>
    </row>
    <row r="120" spans="16:19" x14ac:dyDescent="0.35">
      <c r="P120" t="s">
        <v>44</v>
      </c>
      <c r="Q120" t="s">
        <v>1868</v>
      </c>
      <c r="R120" t="s">
        <v>1869</v>
      </c>
      <c r="S120" t="s">
        <v>1870</v>
      </c>
    </row>
    <row r="121" spans="16:19" x14ac:dyDescent="0.35">
      <c r="P121" t="s">
        <v>44</v>
      </c>
      <c r="Q121" t="s">
        <v>1868</v>
      </c>
      <c r="R121" t="s">
        <v>1869</v>
      </c>
      <c r="S121" t="s">
        <v>1870</v>
      </c>
    </row>
    <row r="122" spans="16:19" x14ac:dyDescent="0.35">
      <c r="P122" t="s">
        <v>44</v>
      </c>
      <c r="Q122" t="s">
        <v>1868</v>
      </c>
      <c r="R122" t="s">
        <v>1869</v>
      </c>
      <c r="S122" t="s">
        <v>1870</v>
      </c>
    </row>
    <row r="123" spans="16:19" x14ac:dyDescent="0.35">
      <c r="P123" t="s">
        <v>44</v>
      </c>
      <c r="Q123" t="s">
        <v>1868</v>
      </c>
      <c r="R123" t="s">
        <v>1869</v>
      </c>
      <c r="S123" t="s">
        <v>1870</v>
      </c>
    </row>
    <row r="124" spans="16:19" x14ac:dyDescent="0.35">
      <c r="P124" t="s">
        <v>44</v>
      </c>
      <c r="Q124" t="s">
        <v>1868</v>
      </c>
      <c r="R124" t="s">
        <v>1869</v>
      </c>
      <c r="S124" t="s">
        <v>1870</v>
      </c>
    </row>
    <row r="125" spans="16:19" x14ac:dyDescent="0.35">
      <c r="P125" t="s">
        <v>44</v>
      </c>
      <c r="Q125" t="s">
        <v>1868</v>
      </c>
      <c r="R125" t="s">
        <v>1869</v>
      </c>
      <c r="S125" t="s">
        <v>1870</v>
      </c>
    </row>
    <row r="126" spans="16:19" x14ac:dyDescent="0.35">
      <c r="P126" t="s">
        <v>44</v>
      </c>
      <c r="Q126" t="s">
        <v>1868</v>
      </c>
      <c r="R126" t="s">
        <v>1869</v>
      </c>
      <c r="S126" t="s">
        <v>1870</v>
      </c>
    </row>
    <row r="127" spans="16:19" x14ac:dyDescent="0.35">
      <c r="P127" t="s">
        <v>44</v>
      </c>
      <c r="Q127" t="s">
        <v>1868</v>
      </c>
      <c r="R127" t="s">
        <v>1869</v>
      </c>
      <c r="S127" t="s">
        <v>1870</v>
      </c>
    </row>
    <row r="128" spans="16:19" x14ac:dyDescent="0.35">
      <c r="P128" t="s">
        <v>44</v>
      </c>
      <c r="Q128" t="s">
        <v>1868</v>
      </c>
      <c r="R128" t="s">
        <v>1869</v>
      </c>
      <c r="S128" t="s">
        <v>1870</v>
      </c>
    </row>
    <row r="129" spans="16:19" x14ac:dyDescent="0.35">
      <c r="P129" t="s">
        <v>44</v>
      </c>
      <c r="Q129" t="s">
        <v>1868</v>
      </c>
      <c r="R129" t="s">
        <v>1869</v>
      </c>
      <c r="S129" t="s">
        <v>1870</v>
      </c>
    </row>
    <row r="130" spans="16:19" x14ac:dyDescent="0.35">
      <c r="P130" t="s">
        <v>44</v>
      </c>
      <c r="Q130" t="s">
        <v>1868</v>
      </c>
      <c r="R130" t="s">
        <v>1869</v>
      </c>
      <c r="S130" t="s">
        <v>1870</v>
      </c>
    </row>
    <row r="131" spans="16:19" x14ac:dyDescent="0.35">
      <c r="P131" t="s">
        <v>44</v>
      </c>
      <c r="Q131" t="s">
        <v>1868</v>
      </c>
      <c r="R131" t="s">
        <v>1869</v>
      </c>
      <c r="S131" t="s">
        <v>1870</v>
      </c>
    </row>
    <row r="132" spans="16:19" x14ac:dyDescent="0.35">
      <c r="P132" t="s">
        <v>44</v>
      </c>
      <c r="Q132" t="s">
        <v>1868</v>
      </c>
      <c r="R132" t="s">
        <v>1869</v>
      </c>
      <c r="S132" t="s">
        <v>1870</v>
      </c>
    </row>
    <row r="133" spans="16:19" x14ac:dyDescent="0.35">
      <c r="P133" t="s">
        <v>44</v>
      </c>
      <c r="Q133" t="s">
        <v>1868</v>
      </c>
      <c r="R133" t="s">
        <v>1869</v>
      </c>
      <c r="S133" t="s">
        <v>1870</v>
      </c>
    </row>
    <row r="134" spans="16:19" x14ac:dyDescent="0.35">
      <c r="P134" t="s">
        <v>44</v>
      </c>
      <c r="Q134" t="s">
        <v>1868</v>
      </c>
      <c r="R134" t="s">
        <v>1869</v>
      </c>
      <c r="S134" t="s">
        <v>1870</v>
      </c>
    </row>
    <row r="135" spans="16:19" x14ac:dyDescent="0.35">
      <c r="P135" t="s">
        <v>44</v>
      </c>
      <c r="Q135" t="s">
        <v>1868</v>
      </c>
      <c r="R135" t="s">
        <v>1869</v>
      </c>
      <c r="S135" t="s">
        <v>1870</v>
      </c>
    </row>
    <row r="136" spans="16:19" x14ac:dyDescent="0.35">
      <c r="P136" t="s">
        <v>44</v>
      </c>
      <c r="Q136" t="s">
        <v>1868</v>
      </c>
      <c r="R136" t="s">
        <v>1869</v>
      </c>
      <c r="S136" t="s">
        <v>1870</v>
      </c>
    </row>
    <row r="137" spans="16:19" x14ac:dyDescent="0.35">
      <c r="P137" t="s">
        <v>44</v>
      </c>
      <c r="Q137" t="s">
        <v>1868</v>
      </c>
      <c r="R137" t="s">
        <v>1869</v>
      </c>
      <c r="S137" t="s">
        <v>1870</v>
      </c>
    </row>
    <row r="138" spans="16:19" x14ac:dyDescent="0.35">
      <c r="P138" t="s">
        <v>44</v>
      </c>
      <c r="Q138" t="s">
        <v>1868</v>
      </c>
      <c r="R138" t="s">
        <v>1869</v>
      </c>
      <c r="S138" t="s">
        <v>1870</v>
      </c>
    </row>
    <row r="139" spans="16:19" x14ac:dyDescent="0.35">
      <c r="P139" t="s">
        <v>44</v>
      </c>
      <c r="Q139" t="s">
        <v>1868</v>
      </c>
      <c r="R139" t="s">
        <v>1869</v>
      </c>
      <c r="S139" t="s">
        <v>1870</v>
      </c>
    </row>
    <row r="140" spans="16:19" x14ac:dyDescent="0.35">
      <c r="P140" t="s">
        <v>44</v>
      </c>
      <c r="Q140" t="s">
        <v>1868</v>
      </c>
      <c r="R140" t="s">
        <v>1869</v>
      </c>
      <c r="S140" t="s">
        <v>1870</v>
      </c>
    </row>
    <row r="141" spans="16:19" x14ac:dyDescent="0.35">
      <c r="P141" t="s">
        <v>44</v>
      </c>
      <c r="Q141" t="s">
        <v>1868</v>
      </c>
      <c r="R141" t="s">
        <v>1869</v>
      </c>
      <c r="S141" t="s">
        <v>1870</v>
      </c>
    </row>
    <row r="142" spans="16:19" x14ac:dyDescent="0.35">
      <c r="P142" t="s">
        <v>44</v>
      </c>
      <c r="Q142" t="s">
        <v>1868</v>
      </c>
      <c r="R142" t="s">
        <v>1869</v>
      </c>
      <c r="S142" t="s">
        <v>1870</v>
      </c>
    </row>
    <row r="143" spans="16:19" x14ac:dyDescent="0.35">
      <c r="P143" t="s">
        <v>44</v>
      </c>
      <c r="Q143" t="s">
        <v>1868</v>
      </c>
      <c r="R143" t="s">
        <v>1869</v>
      </c>
      <c r="S143" t="s">
        <v>1870</v>
      </c>
    </row>
    <row r="144" spans="16:19" x14ac:dyDescent="0.35">
      <c r="P144" t="s">
        <v>44</v>
      </c>
      <c r="Q144" t="s">
        <v>1868</v>
      </c>
      <c r="R144" t="s">
        <v>1869</v>
      </c>
      <c r="S144" t="s">
        <v>1870</v>
      </c>
    </row>
    <row r="145" spans="16:19" x14ac:dyDescent="0.35">
      <c r="P145" t="s">
        <v>44</v>
      </c>
      <c r="Q145" t="s">
        <v>1868</v>
      </c>
      <c r="R145" t="s">
        <v>1869</v>
      </c>
      <c r="S145" t="s">
        <v>1870</v>
      </c>
    </row>
    <row r="146" spans="16:19" x14ac:dyDescent="0.35">
      <c r="P146" t="s">
        <v>44</v>
      </c>
      <c r="Q146" t="s">
        <v>1868</v>
      </c>
      <c r="R146" t="s">
        <v>1869</v>
      </c>
      <c r="S146" t="s">
        <v>1870</v>
      </c>
    </row>
    <row r="147" spans="16:19" x14ac:dyDescent="0.35">
      <c r="P147" t="s">
        <v>44</v>
      </c>
      <c r="Q147" t="s">
        <v>1868</v>
      </c>
      <c r="R147" t="s">
        <v>1869</v>
      </c>
      <c r="S147" t="s">
        <v>1870</v>
      </c>
    </row>
    <row r="148" spans="16:19" x14ac:dyDescent="0.35">
      <c r="P148" t="s">
        <v>44</v>
      </c>
      <c r="Q148" t="s">
        <v>1868</v>
      </c>
      <c r="R148" t="s">
        <v>1869</v>
      </c>
      <c r="S148" t="s">
        <v>1870</v>
      </c>
    </row>
    <row r="149" spans="16:19" x14ac:dyDescent="0.35">
      <c r="P149" t="s">
        <v>44</v>
      </c>
      <c r="Q149" t="s">
        <v>1868</v>
      </c>
      <c r="R149" t="s">
        <v>1869</v>
      </c>
      <c r="S149" t="s">
        <v>1870</v>
      </c>
    </row>
    <row r="150" spans="16:19" x14ac:dyDescent="0.35">
      <c r="P150" t="s">
        <v>44</v>
      </c>
      <c r="Q150" t="s">
        <v>1868</v>
      </c>
      <c r="R150" t="s">
        <v>1869</v>
      </c>
      <c r="S150" t="s">
        <v>1870</v>
      </c>
    </row>
    <row r="151" spans="16:19" x14ac:dyDescent="0.35">
      <c r="P151" t="s">
        <v>44</v>
      </c>
      <c r="Q151" t="s">
        <v>1868</v>
      </c>
      <c r="R151" t="s">
        <v>1869</v>
      </c>
      <c r="S151" t="s">
        <v>1870</v>
      </c>
    </row>
    <row r="152" spans="16:19" x14ac:dyDescent="0.35">
      <c r="P152" t="s">
        <v>44</v>
      </c>
      <c r="Q152" t="s">
        <v>1868</v>
      </c>
      <c r="R152" t="s">
        <v>1869</v>
      </c>
      <c r="S152" t="s">
        <v>1870</v>
      </c>
    </row>
    <row r="153" spans="16:19" x14ac:dyDescent="0.35">
      <c r="P153" t="s">
        <v>44</v>
      </c>
      <c r="Q153" t="s">
        <v>1868</v>
      </c>
      <c r="R153" t="s">
        <v>1869</v>
      </c>
      <c r="S153" t="s">
        <v>1870</v>
      </c>
    </row>
    <row r="154" spans="16:19" x14ac:dyDescent="0.35">
      <c r="P154" t="s">
        <v>44</v>
      </c>
      <c r="Q154" t="s">
        <v>1868</v>
      </c>
      <c r="R154" t="s">
        <v>1869</v>
      </c>
      <c r="S154" t="s">
        <v>1870</v>
      </c>
    </row>
    <row r="155" spans="16:19" x14ac:dyDescent="0.35">
      <c r="P155" t="s">
        <v>44</v>
      </c>
      <c r="Q155" t="s">
        <v>1868</v>
      </c>
      <c r="R155" t="s">
        <v>1869</v>
      </c>
      <c r="S155" t="s">
        <v>1870</v>
      </c>
    </row>
    <row r="156" spans="16:19" x14ac:dyDescent="0.35">
      <c r="P156" t="s">
        <v>44</v>
      </c>
      <c r="Q156" t="s">
        <v>1868</v>
      </c>
      <c r="R156" t="s">
        <v>1869</v>
      </c>
      <c r="S156" t="s">
        <v>1870</v>
      </c>
    </row>
    <row r="157" spans="16:19" x14ac:dyDescent="0.35">
      <c r="P157" t="s">
        <v>44</v>
      </c>
      <c r="Q157" t="s">
        <v>1868</v>
      </c>
      <c r="R157" t="s">
        <v>1869</v>
      </c>
      <c r="S157" t="s">
        <v>1870</v>
      </c>
    </row>
    <row r="158" spans="16:19" x14ac:dyDescent="0.35">
      <c r="P158" t="s">
        <v>44</v>
      </c>
      <c r="Q158" t="s">
        <v>1868</v>
      </c>
      <c r="R158" t="s">
        <v>1869</v>
      </c>
      <c r="S158" t="s">
        <v>1870</v>
      </c>
    </row>
    <row r="159" spans="16:19" x14ac:dyDescent="0.35">
      <c r="P159" t="s">
        <v>44</v>
      </c>
      <c r="Q159" t="s">
        <v>1868</v>
      </c>
      <c r="R159" t="s">
        <v>1869</v>
      </c>
      <c r="S159" t="s">
        <v>1870</v>
      </c>
    </row>
    <row r="160" spans="16:19" x14ac:dyDescent="0.35">
      <c r="P160" t="s">
        <v>44</v>
      </c>
      <c r="Q160" t="s">
        <v>1868</v>
      </c>
      <c r="R160" t="s">
        <v>1869</v>
      </c>
      <c r="S160" t="s">
        <v>1870</v>
      </c>
    </row>
    <row r="161" spans="16:19" x14ac:dyDescent="0.35">
      <c r="P161" t="s">
        <v>44</v>
      </c>
      <c r="Q161" t="s">
        <v>1868</v>
      </c>
      <c r="R161" t="s">
        <v>1869</v>
      </c>
      <c r="S161" t="s">
        <v>1870</v>
      </c>
    </row>
    <row r="162" spans="16:19" x14ac:dyDescent="0.35">
      <c r="P162" t="s">
        <v>44</v>
      </c>
      <c r="Q162" t="s">
        <v>1868</v>
      </c>
      <c r="R162" t="s">
        <v>1869</v>
      </c>
      <c r="S162" t="s">
        <v>1870</v>
      </c>
    </row>
    <row r="163" spans="16:19" x14ac:dyDescent="0.35">
      <c r="P163" t="s">
        <v>44</v>
      </c>
      <c r="Q163" t="s">
        <v>1868</v>
      </c>
      <c r="R163" t="s">
        <v>1869</v>
      </c>
      <c r="S163" t="s">
        <v>1870</v>
      </c>
    </row>
    <row r="164" spans="16:19" x14ac:dyDescent="0.35">
      <c r="P164" t="s">
        <v>44</v>
      </c>
      <c r="Q164" t="s">
        <v>1868</v>
      </c>
      <c r="R164" t="s">
        <v>1869</v>
      </c>
      <c r="S164" t="s">
        <v>1870</v>
      </c>
    </row>
    <row r="165" spans="16:19" x14ac:dyDescent="0.35">
      <c r="P165" t="s">
        <v>44</v>
      </c>
      <c r="Q165" t="s">
        <v>1868</v>
      </c>
      <c r="R165" t="s">
        <v>1869</v>
      </c>
      <c r="S165" t="s">
        <v>1870</v>
      </c>
    </row>
    <row r="166" spans="16:19" x14ac:dyDescent="0.35">
      <c r="P166" t="s">
        <v>44</v>
      </c>
      <c r="Q166" t="s">
        <v>1868</v>
      </c>
      <c r="R166" t="s">
        <v>1869</v>
      </c>
      <c r="S166" t="s">
        <v>1870</v>
      </c>
    </row>
    <row r="167" spans="16:19" x14ac:dyDescent="0.35">
      <c r="P167" t="s">
        <v>44</v>
      </c>
      <c r="Q167" t="s">
        <v>1868</v>
      </c>
      <c r="R167" t="s">
        <v>1869</v>
      </c>
      <c r="S167" t="s">
        <v>1870</v>
      </c>
    </row>
    <row r="168" spans="16:19" x14ac:dyDescent="0.35">
      <c r="P168" t="s">
        <v>44</v>
      </c>
      <c r="Q168" t="s">
        <v>1868</v>
      </c>
      <c r="R168" t="s">
        <v>1869</v>
      </c>
      <c r="S168" t="s">
        <v>1870</v>
      </c>
    </row>
    <row r="169" spans="16:19" x14ac:dyDescent="0.35">
      <c r="P169" t="s">
        <v>44</v>
      </c>
      <c r="Q169" t="s">
        <v>1868</v>
      </c>
      <c r="R169" t="s">
        <v>1869</v>
      </c>
      <c r="S169" t="s">
        <v>1870</v>
      </c>
    </row>
    <row r="170" spans="16:19" x14ac:dyDescent="0.35">
      <c r="P170" t="s">
        <v>44</v>
      </c>
      <c r="Q170" t="s">
        <v>1868</v>
      </c>
      <c r="R170" t="s">
        <v>1869</v>
      </c>
      <c r="S170" t="s">
        <v>1870</v>
      </c>
    </row>
    <row r="171" spans="16:19" x14ac:dyDescent="0.35">
      <c r="P171" t="s">
        <v>44</v>
      </c>
      <c r="Q171" t="s">
        <v>1868</v>
      </c>
      <c r="R171" t="s">
        <v>1869</v>
      </c>
      <c r="S171" t="s">
        <v>1870</v>
      </c>
    </row>
    <row r="172" spans="16:19" x14ac:dyDescent="0.35">
      <c r="P172" t="s">
        <v>44</v>
      </c>
      <c r="Q172" t="s">
        <v>1868</v>
      </c>
      <c r="R172" t="s">
        <v>1869</v>
      </c>
      <c r="S172" t="s">
        <v>1870</v>
      </c>
    </row>
    <row r="173" spans="16:19" x14ac:dyDescent="0.35">
      <c r="P173" t="s">
        <v>44</v>
      </c>
      <c r="Q173" t="s">
        <v>1868</v>
      </c>
      <c r="R173" t="s">
        <v>1869</v>
      </c>
      <c r="S173" t="s">
        <v>1870</v>
      </c>
    </row>
    <row r="174" spans="16:19" x14ac:dyDescent="0.35">
      <c r="P174" t="s">
        <v>44</v>
      </c>
      <c r="Q174" t="s">
        <v>1868</v>
      </c>
      <c r="R174" t="s">
        <v>1869</v>
      </c>
      <c r="S174" t="s">
        <v>1870</v>
      </c>
    </row>
    <row r="175" spans="16:19" x14ac:dyDescent="0.35">
      <c r="P175" t="s">
        <v>44</v>
      </c>
      <c r="Q175" t="s">
        <v>1868</v>
      </c>
      <c r="R175" t="s">
        <v>1869</v>
      </c>
      <c r="S175" t="s">
        <v>1870</v>
      </c>
    </row>
    <row r="176" spans="16:19" x14ac:dyDescent="0.35">
      <c r="P176" t="s">
        <v>44</v>
      </c>
      <c r="Q176" t="s">
        <v>1868</v>
      </c>
      <c r="R176" t="s">
        <v>1869</v>
      </c>
      <c r="S176" t="s">
        <v>1870</v>
      </c>
    </row>
    <row r="177" spans="16:19" x14ac:dyDescent="0.35">
      <c r="P177" t="s">
        <v>44</v>
      </c>
      <c r="Q177" t="s">
        <v>1868</v>
      </c>
      <c r="R177" t="s">
        <v>1869</v>
      </c>
      <c r="S177" t="s">
        <v>1870</v>
      </c>
    </row>
    <row r="178" spans="16:19" x14ac:dyDescent="0.35">
      <c r="P178" t="s">
        <v>44</v>
      </c>
      <c r="Q178" t="s">
        <v>1868</v>
      </c>
      <c r="R178" t="s">
        <v>1869</v>
      </c>
      <c r="S178" t="s">
        <v>1870</v>
      </c>
    </row>
    <row r="179" spans="16:19" x14ac:dyDescent="0.35">
      <c r="P179" t="s">
        <v>44</v>
      </c>
      <c r="Q179" t="s">
        <v>1868</v>
      </c>
      <c r="R179" t="s">
        <v>1869</v>
      </c>
      <c r="S179" t="s">
        <v>1870</v>
      </c>
    </row>
    <row r="180" spans="16:19" x14ac:dyDescent="0.35">
      <c r="P180" t="s">
        <v>44</v>
      </c>
      <c r="Q180" t="s">
        <v>1868</v>
      </c>
      <c r="R180" t="s">
        <v>1869</v>
      </c>
      <c r="S180" t="s">
        <v>1870</v>
      </c>
    </row>
    <row r="181" spans="16:19" x14ac:dyDescent="0.35">
      <c r="P181" t="s">
        <v>44</v>
      </c>
      <c r="Q181" t="s">
        <v>1868</v>
      </c>
      <c r="R181" t="s">
        <v>1869</v>
      </c>
      <c r="S181" t="s">
        <v>1870</v>
      </c>
    </row>
    <row r="182" spans="16:19" x14ac:dyDescent="0.35">
      <c r="P182" t="s">
        <v>44</v>
      </c>
      <c r="Q182" t="s">
        <v>1868</v>
      </c>
      <c r="R182" t="s">
        <v>1869</v>
      </c>
      <c r="S182" t="s">
        <v>1870</v>
      </c>
    </row>
    <row r="183" spans="16:19" x14ac:dyDescent="0.35">
      <c r="P183" t="s">
        <v>44</v>
      </c>
      <c r="Q183" t="s">
        <v>1868</v>
      </c>
      <c r="R183" t="s">
        <v>1869</v>
      </c>
      <c r="S183" t="s">
        <v>1870</v>
      </c>
    </row>
    <row r="184" spans="16:19" x14ac:dyDescent="0.35">
      <c r="P184" t="s">
        <v>44</v>
      </c>
      <c r="Q184" t="s">
        <v>1868</v>
      </c>
      <c r="R184" t="s">
        <v>1869</v>
      </c>
      <c r="S184" t="s">
        <v>1870</v>
      </c>
    </row>
    <row r="185" spans="16:19" x14ac:dyDescent="0.35">
      <c r="P185" t="s">
        <v>44</v>
      </c>
      <c r="Q185" t="s">
        <v>1868</v>
      </c>
      <c r="R185" t="s">
        <v>1869</v>
      </c>
      <c r="S185" t="s">
        <v>1870</v>
      </c>
    </row>
    <row r="186" spans="16:19" x14ac:dyDescent="0.35">
      <c r="P186" t="s">
        <v>44</v>
      </c>
      <c r="Q186" t="s">
        <v>1868</v>
      </c>
      <c r="R186" t="s">
        <v>1869</v>
      </c>
      <c r="S186" t="s">
        <v>1870</v>
      </c>
    </row>
    <row r="187" spans="16:19" x14ac:dyDescent="0.35">
      <c r="P187" t="s">
        <v>44</v>
      </c>
      <c r="Q187" t="s">
        <v>1868</v>
      </c>
      <c r="R187" t="s">
        <v>1869</v>
      </c>
      <c r="S187" t="s">
        <v>1870</v>
      </c>
    </row>
    <row r="188" spans="16:19" x14ac:dyDescent="0.35">
      <c r="P188" t="s">
        <v>44</v>
      </c>
      <c r="Q188" t="s">
        <v>1868</v>
      </c>
      <c r="R188" t="s">
        <v>1869</v>
      </c>
      <c r="S188" t="s">
        <v>1870</v>
      </c>
    </row>
    <row r="189" spans="16:19" x14ac:dyDescent="0.35">
      <c r="P189" t="s">
        <v>44</v>
      </c>
      <c r="Q189" t="s">
        <v>1868</v>
      </c>
      <c r="R189" t="s">
        <v>1869</v>
      </c>
      <c r="S189" t="s">
        <v>1870</v>
      </c>
    </row>
    <row r="190" spans="16:19" x14ac:dyDescent="0.35">
      <c r="P190" t="s">
        <v>44</v>
      </c>
      <c r="Q190" t="s">
        <v>1868</v>
      </c>
      <c r="R190" t="s">
        <v>1869</v>
      </c>
      <c r="S190" t="s">
        <v>1870</v>
      </c>
    </row>
    <row r="191" spans="16:19" x14ac:dyDescent="0.35">
      <c r="P191" t="s">
        <v>44</v>
      </c>
      <c r="Q191" t="s">
        <v>1868</v>
      </c>
      <c r="R191" t="s">
        <v>1869</v>
      </c>
      <c r="S191" t="s">
        <v>1870</v>
      </c>
    </row>
    <row r="192" spans="16:19" x14ac:dyDescent="0.35">
      <c r="P192" t="s">
        <v>44</v>
      </c>
      <c r="Q192" t="s">
        <v>1868</v>
      </c>
      <c r="R192" t="s">
        <v>1869</v>
      </c>
      <c r="S192" t="s">
        <v>1870</v>
      </c>
    </row>
    <row r="193" spans="16:19" x14ac:dyDescent="0.35">
      <c r="P193" t="s">
        <v>44</v>
      </c>
      <c r="Q193" t="s">
        <v>1868</v>
      </c>
      <c r="R193" t="s">
        <v>1869</v>
      </c>
      <c r="S193" t="s">
        <v>1870</v>
      </c>
    </row>
    <row r="194" spans="16:19" x14ac:dyDescent="0.35">
      <c r="P194" t="s">
        <v>44</v>
      </c>
      <c r="Q194" t="s">
        <v>1868</v>
      </c>
      <c r="R194" t="s">
        <v>1869</v>
      </c>
      <c r="S194" t="s">
        <v>1870</v>
      </c>
    </row>
    <row r="195" spans="16:19" x14ac:dyDescent="0.35">
      <c r="P195" t="s">
        <v>44</v>
      </c>
      <c r="Q195" t="s">
        <v>1868</v>
      </c>
      <c r="R195" t="s">
        <v>1869</v>
      </c>
      <c r="S195" t="s">
        <v>1870</v>
      </c>
    </row>
    <row r="196" spans="16:19" x14ac:dyDescent="0.35">
      <c r="P196" t="s">
        <v>44</v>
      </c>
      <c r="Q196" t="s">
        <v>1868</v>
      </c>
      <c r="R196" t="s">
        <v>1869</v>
      </c>
      <c r="S196" t="s">
        <v>1870</v>
      </c>
    </row>
    <row r="197" spans="16:19" x14ac:dyDescent="0.35">
      <c r="P197" t="s">
        <v>44</v>
      </c>
      <c r="Q197" t="s">
        <v>1868</v>
      </c>
      <c r="R197" t="s">
        <v>1869</v>
      </c>
      <c r="S197" t="s">
        <v>1870</v>
      </c>
    </row>
    <row r="198" spans="16:19" x14ac:dyDescent="0.35">
      <c r="P198" t="s">
        <v>44</v>
      </c>
      <c r="Q198" t="s">
        <v>1868</v>
      </c>
      <c r="R198" t="s">
        <v>1869</v>
      </c>
      <c r="S198" t="s">
        <v>1870</v>
      </c>
    </row>
    <row r="199" spans="16:19" x14ac:dyDescent="0.35">
      <c r="P199" t="s">
        <v>44</v>
      </c>
      <c r="Q199" t="s">
        <v>1868</v>
      </c>
      <c r="R199" t="s">
        <v>1869</v>
      </c>
      <c r="S199" t="s">
        <v>1870</v>
      </c>
    </row>
    <row r="200" spans="16:19" x14ac:dyDescent="0.35">
      <c r="P200" t="s">
        <v>44</v>
      </c>
      <c r="Q200" t="s">
        <v>1868</v>
      </c>
      <c r="R200" t="s">
        <v>1869</v>
      </c>
      <c r="S200" t="s">
        <v>1870</v>
      </c>
    </row>
    <row r="201" spans="16:19" x14ac:dyDescent="0.35">
      <c r="P201" t="s">
        <v>44</v>
      </c>
      <c r="Q201" t="s">
        <v>1868</v>
      </c>
      <c r="R201" t="s">
        <v>1869</v>
      </c>
      <c r="S201" t="s">
        <v>1870</v>
      </c>
    </row>
    <row r="202" spans="16:19" x14ac:dyDescent="0.35">
      <c r="P202" t="s">
        <v>44</v>
      </c>
      <c r="Q202" t="s">
        <v>1868</v>
      </c>
      <c r="R202" t="s">
        <v>1869</v>
      </c>
      <c r="S202" t="s">
        <v>1870</v>
      </c>
    </row>
    <row r="203" spans="16:19" x14ac:dyDescent="0.35">
      <c r="P203" t="s">
        <v>44</v>
      </c>
      <c r="Q203" t="s">
        <v>1868</v>
      </c>
      <c r="R203" t="s">
        <v>1869</v>
      </c>
      <c r="S203" t="s">
        <v>1870</v>
      </c>
    </row>
    <row r="204" spans="16:19" x14ac:dyDescent="0.35">
      <c r="P204" t="s">
        <v>44</v>
      </c>
      <c r="Q204" t="s">
        <v>1868</v>
      </c>
      <c r="R204" t="s">
        <v>1869</v>
      </c>
      <c r="S204" t="s">
        <v>1870</v>
      </c>
    </row>
    <row r="205" spans="16:19" x14ac:dyDescent="0.35">
      <c r="P205" t="s">
        <v>44</v>
      </c>
      <c r="Q205" t="s">
        <v>1868</v>
      </c>
      <c r="R205" t="s">
        <v>1869</v>
      </c>
      <c r="S205" t="s">
        <v>1870</v>
      </c>
    </row>
    <row r="206" spans="16:19" x14ac:dyDescent="0.35">
      <c r="P206" t="s">
        <v>44</v>
      </c>
      <c r="Q206" t="s">
        <v>1868</v>
      </c>
      <c r="R206" t="s">
        <v>1869</v>
      </c>
      <c r="S206" t="s">
        <v>1870</v>
      </c>
    </row>
    <row r="207" spans="16:19" x14ac:dyDescent="0.35">
      <c r="P207" t="s">
        <v>44</v>
      </c>
      <c r="Q207" t="s">
        <v>1868</v>
      </c>
      <c r="R207" t="s">
        <v>1869</v>
      </c>
      <c r="S207" t="s">
        <v>1870</v>
      </c>
    </row>
    <row r="208" spans="16:19" x14ac:dyDescent="0.35">
      <c r="P208" t="s">
        <v>44</v>
      </c>
      <c r="Q208" t="s">
        <v>1868</v>
      </c>
      <c r="R208" t="s">
        <v>1869</v>
      </c>
      <c r="S208" t="s">
        <v>1870</v>
      </c>
    </row>
    <row r="209" spans="16:19" x14ac:dyDescent="0.35">
      <c r="P209" t="s">
        <v>44</v>
      </c>
      <c r="Q209" t="s">
        <v>1868</v>
      </c>
      <c r="R209" t="s">
        <v>1869</v>
      </c>
      <c r="S209" t="s">
        <v>1870</v>
      </c>
    </row>
    <row r="210" spans="16:19" x14ac:dyDescent="0.35">
      <c r="P210" t="s">
        <v>44</v>
      </c>
      <c r="Q210" t="s">
        <v>1868</v>
      </c>
      <c r="R210" t="s">
        <v>1869</v>
      </c>
      <c r="S210" t="s">
        <v>1870</v>
      </c>
    </row>
    <row r="211" spans="16:19" x14ac:dyDescent="0.35">
      <c r="P211" t="s">
        <v>44</v>
      </c>
      <c r="Q211" t="s">
        <v>1868</v>
      </c>
      <c r="R211" t="s">
        <v>1869</v>
      </c>
      <c r="S211" t="s">
        <v>1870</v>
      </c>
    </row>
    <row r="212" spans="16:19" x14ac:dyDescent="0.35">
      <c r="P212" t="s">
        <v>44</v>
      </c>
      <c r="Q212" t="s">
        <v>1868</v>
      </c>
      <c r="R212" t="s">
        <v>1869</v>
      </c>
      <c r="S212" t="s">
        <v>1870</v>
      </c>
    </row>
    <row r="213" spans="16:19" x14ac:dyDescent="0.35">
      <c r="P213" t="s">
        <v>44</v>
      </c>
      <c r="Q213" t="s">
        <v>1868</v>
      </c>
      <c r="R213" t="s">
        <v>1869</v>
      </c>
      <c r="S213" t="s">
        <v>1870</v>
      </c>
    </row>
    <row r="214" spans="16:19" x14ac:dyDescent="0.35">
      <c r="P214" t="s">
        <v>44</v>
      </c>
      <c r="Q214" t="s">
        <v>1868</v>
      </c>
      <c r="R214" t="s">
        <v>1869</v>
      </c>
      <c r="S214" t="s">
        <v>1870</v>
      </c>
    </row>
    <row r="215" spans="16:19" x14ac:dyDescent="0.35">
      <c r="P215" t="s">
        <v>44</v>
      </c>
      <c r="Q215" t="s">
        <v>1868</v>
      </c>
      <c r="R215" t="s">
        <v>1869</v>
      </c>
      <c r="S215" t="s">
        <v>1870</v>
      </c>
    </row>
    <row r="216" spans="16:19" x14ac:dyDescent="0.35">
      <c r="P216" t="s">
        <v>44</v>
      </c>
      <c r="Q216" t="s">
        <v>1868</v>
      </c>
      <c r="R216" t="s">
        <v>1869</v>
      </c>
      <c r="S216" t="s">
        <v>1870</v>
      </c>
    </row>
    <row r="217" spans="16:19" x14ac:dyDescent="0.35">
      <c r="P217" t="s">
        <v>44</v>
      </c>
      <c r="Q217" t="s">
        <v>1868</v>
      </c>
      <c r="R217" t="s">
        <v>1869</v>
      </c>
      <c r="S217" t="s">
        <v>1870</v>
      </c>
    </row>
    <row r="218" spans="16:19" x14ac:dyDescent="0.35">
      <c r="P218" t="s">
        <v>44</v>
      </c>
      <c r="Q218" t="s">
        <v>1868</v>
      </c>
      <c r="R218" t="s">
        <v>1869</v>
      </c>
      <c r="S218" t="s">
        <v>1870</v>
      </c>
    </row>
    <row r="219" spans="16:19" x14ac:dyDescent="0.35">
      <c r="P219" t="s">
        <v>44</v>
      </c>
      <c r="Q219" t="s">
        <v>1868</v>
      </c>
      <c r="R219" t="s">
        <v>1869</v>
      </c>
      <c r="S219" t="s">
        <v>1870</v>
      </c>
    </row>
    <row r="220" spans="16:19" x14ac:dyDescent="0.35">
      <c r="P220" t="s">
        <v>44</v>
      </c>
      <c r="Q220" t="s">
        <v>1868</v>
      </c>
      <c r="R220" t="s">
        <v>1869</v>
      </c>
      <c r="S220" t="s">
        <v>1870</v>
      </c>
    </row>
    <row r="221" spans="16:19" x14ac:dyDescent="0.35">
      <c r="P221" t="s">
        <v>44</v>
      </c>
      <c r="Q221" t="s">
        <v>1868</v>
      </c>
      <c r="R221" t="s">
        <v>1869</v>
      </c>
      <c r="S221" t="s">
        <v>1870</v>
      </c>
    </row>
    <row r="222" spans="16:19" x14ac:dyDescent="0.35">
      <c r="P222" t="s">
        <v>44</v>
      </c>
      <c r="Q222" t="s">
        <v>1868</v>
      </c>
      <c r="R222" t="s">
        <v>1869</v>
      </c>
      <c r="S222" t="s">
        <v>1870</v>
      </c>
    </row>
    <row r="223" spans="16:19" x14ac:dyDescent="0.35">
      <c r="P223" t="s">
        <v>44</v>
      </c>
      <c r="Q223" t="s">
        <v>1868</v>
      </c>
      <c r="R223" t="s">
        <v>1869</v>
      </c>
      <c r="S223" t="s">
        <v>1870</v>
      </c>
    </row>
    <row r="224" spans="16:19" x14ac:dyDescent="0.35">
      <c r="P224" t="s">
        <v>44</v>
      </c>
      <c r="Q224" t="s">
        <v>1868</v>
      </c>
      <c r="R224" t="s">
        <v>1869</v>
      </c>
      <c r="S224" t="s">
        <v>1870</v>
      </c>
    </row>
    <row r="225" spans="16:19" x14ac:dyDescent="0.35">
      <c r="P225" t="s">
        <v>44</v>
      </c>
      <c r="Q225" t="s">
        <v>1868</v>
      </c>
      <c r="R225" t="s">
        <v>1869</v>
      </c>
      <c r="S225" t="s">
        <v>1870</v>
      </c>
    </row>
    <row r="226" spans="16:19" x14ac:dyDescent="0.35">
      <c r="P226" t="s">
        <v>44</v>
      </c>
      <c r="Q226" t="s">
        <v>1868</v>
      </c>
      <c r="R226" t="s">
        <v>1869</v>
      </c>
      <c r="S226" t="s">
        <v>1870</v>
      </c>
    </row>
    <row r="227" spans="16:19" x14ac:dyDescent="0.35">
      <c r="P227" t="s">
        <v>44</v>
      </c>
      <c r="Q227" t="s">
        <v>1868</v>
      </c>
      <c r="R227" t="s">
        <v>1869</v>
      </c>
      <c r="S227" t="s">
        <v>1870</v>
      </c>
    </row>
    <row r="228" spans="16:19" x14ac:dyDescent="0.35">
      <c r="P228" t="s">
        <v>44</v>
      </c>
      <c r="Q228" t="s">
        <v>1868</v>
      </c>
      <c r="R228" t="s">
        <v>1869</v>
      </c>
      <c r="S228" t="s">
        <v>1870</v>
      </c>
    </row>
    <row r="229" spans="16:19" x14ac:dyDescent="0.35">
      <c r="P229" t="s">
        <v>44</v>
      </c>
      <c r="Q229" t="s">
        <v>1868</v>
      </c>
      <c r="R229" t="s">
        <v>1869</v>
      </c>
      <c r="S229" t="s">
        <v>1870</v>
      </c>
    </row>
    <row r="230" spans="16:19" x14ac:dyDescent="0.35">
      <c r="P230" t="s">
        <v>44</v>
      </c>
      <c r="Q230" t="s">
        <v>1868</v>
      </c>
      <c r="R230" t="s">
        <v>1869</v>
      </c>
      <c r="S230" t="s">
        <v>1870</v>
      </c>
    </row>
    <row r="231" spans="16:19" x14ac:dyDescent="0.35">
      <c r="P231" t="s">
        <v>44</v>
      </c>
      <c r="Q231" t="s">
        <v>1868</v>
      </c>
      <c r="R231" t="s">
        <v>1869</v>
      </c>
      <c r="S231" t="s">
        <v>1870</v>
      </c>
    </row>
    <row r="232" spans="16:19" x14ac:dyDescent="0.35">
      <c r="P232" t="s">
        <v>44</v>
      </c>
      <c r="Q232" t="s">
        <v>1868</v>
      </c>
      <c r="R232" t="s">
        <v>1869</v>
      </c>
      <c r="S232" t="s">
        <v>1870</v>
      </c>
    </row>
    <row r="233" spans="16:19" x14ac:dyDescent="0.35">
      <c r="P233" t="s">
        <v>44</v>
      </c>
      <c r="Q233" t="s">
        <v>1868</v>
      </c>
      <c r="R233" t="s">
        <v>1869</v>
      </c>
      <c r="S233" t="s">
        <v>1870</v>
      </c>
    </row>
    <row r="234" spans="16:19" x14ac:dyDescent="0.35">
      <c r="P234" t="s">
        <v>44</v>
      </c>
      <c r="Q234" t="s">
        <v>1868</v>
      </c>
      <c r="R234" t="s">
        <v>1869</v>
      </c>
      <c r="S234" t="s">
        <v>1870</v>
      </c>
    </row>
    <row r="235" spans="16:19" x14ac:dyDescent="0.35">
      <c r="P235" t="s">
        <v>44</v>
      </c>
      <c r="Q235" t="s">
        <v>1868</v>
      </c>
      <c r="R235" t="s">
        <v>1869</v>
      </c>
      <c r="S235" t="s">
        <v>1870</v>
      </c>
    </row>
    <row r="236" spans="16:19" x14ac:dyDescent="0.35">
      <c r="P236" t="s">
        <v>44</v>
      </c>
      <c r="Q236" t="s">
        <v>1868</v>
      </c>
      <c r="R236" t="s">
        <v>1869</v>
      </c>
      <c r="S236" t="s">
        <v>1870</v>
      </c>
    </row>
    <row r="237" spans="16:19" x14ac:dyDescent="0.35">
      <c r="P237" t="s">
        <v>44</v>
      </c>
      <c r="Q237" t="s">
        <v>1868</v>
      </c>
      <c r="R237" t="s">
        <v>1869</v>
      </c>
      <c r="S237" t="s">
        <v>1870</v>
      </c>
    </row>
    <row r="238" spans="16:19" x14ac:dyDescent="0.35">
      <c r="P238" t="s">
        <v>44</v>
      </c>
      <c r="Q238" t="s">
        <v>1868</v>
      </c>
      <c r="R238" t="s">
        <v>1869</v>
      </c>
      <c r="S238" t="s">
        <v>1870</v>
      </c>
    </row>
    <row r="239" spans="16:19" x14ac:dyDescent="0.35">
      <c r="P239" t="s">
        <v>44</v>
      </c>
      <c r="Q239" t="s">
        <v>1868</v>
      </c>
      <c r="R239" t="s">
        <v>1869</v>
      </c>
      <c r="S239" t="s">
        <v>1870</v>
      </c>
    </row>
    <row r="240" spans="16:19" x14ac:dyDescent="0.35">
      <c r="P240" t="s">
        <v>44</v>
      </c>
      <c r="Q240" t="s">
        <v>1868</v>
      </c>
      <c r="R240" t="s">
        <v>1869</v>
      </c>
      <c r="S240" t="s">
        <v>1870</v>
      </c>
    </row>
    <row r="241" spans="16:19" x14ac:dyDescent="0.35">
      <c r="P241" t="s">
        <v>44</v>
      </c>
      <c r="Q241" t="s">
        <v>1868</v>
      </c>
      <c r="R241" t="s">
        <v>1869</v>
      </c>
      <c r="S241" t="s">
        <v>1870</v>
      </c>
    </row>
    <row r="242" spans="16:19" x14ac:dyDescent="0.35">
      <c r="P242" t="s">
        <v>44</v>
      </c>
      <c r="Q242" t="s">
        <v>1868</v>
      </c>
      <c r="R242" t="s">
        <v>1869</v>
      </c>
      <c r="S242" t="s">
        <v>1870</v>
      </c>
    </row>
    <row r="243" spans="16:19" x14ac:dyDescent="0.35">
      <c r="P243" t="s">
        <v>44</v>
      </c>
      <c r="Q243" t="s">
        <v>1868</v>
      </c>
      <c r="R243" t="s">
        <v>1869</v>
      </c>
      <c r="S243" t="s">
        <v>1870</v>
      </c>
    </row>
    <row r="244" spans="16:19" x14ac:dyDescent="0.35">
      <c r="P244" t="s">
        <v>44</v>
      </c>
      <c r="Q244" t="s">
        <v>1868</v>
      </c>
      <c r="R244" t="s">
        <v>1869</v>
      </c>
      <c r="S244" t="s">
        <v>1870</v>
      </c>
    </row>
    <row r="245" spans="16:19" x14ac:dyDescent="0.35">
      <c r="P245" t="s">
        <v>44</v>
      </c>
      <c r="Q245" t="s">
        <v>1868</v>
      </c>
      <c r="R245" t="s">
        <v>1869</v>
      </c>
      <c r="S245" t="s">
        <v>1870</v>
      </c>
    </row>
    <row r="246" spans="16:19" x14ac:dyDescent="0.35">
      <c r="P246" t="s">
        <v>44</v>
      </c>
      <c r="Q246" t="s">
        <v>1868</v>
      </c>
      <c r="R246" t="s">
        <v>1869</v>
      </c>
      <c r="S246" t="s">
        <v>1870</v>
      </c>
    </row>
    <row r="247" spans="16:19" x14ac:dyDescent="0.35">
      <c r="P247" t="s">
        <v>44</v>
      </c>
      <c r="Q247" t="s">
        <v>1868</v>
      </c>
      <c r="R247" t="s">
        <v>1869</v>
      </c>
      <c r="S247" t="s">
        <v>1870</v>
      </c>
    </row>
    <row r="248" spans="16:19" x14ac:dyDescent="0.35">
      <c r="P248" t="s">
        <v>44</v>
      </c>
      <c r="Q248" t="s">
        <v>1868</v>
      </c>
      <c r="R248" t="s">
        <v>1869</v>
      </c>
      <c r="S248" t="s">
        <v>1870</v>
      </c>
    </row>
    <row r="249" spans="16:19" x14ac:dyDescent="0.35">
      <c r="P249" t="s">
        <v>44</v>
      </c>
      <c r="Q249" t="s">
        <v>1868</v>
      </c>
      <c r="R249" t="s">
        <v>1869</v>
      </c>
      <c r="S249" t="s">
        <v>1870</v>
      </c>
    </row>
    <row r="250" spans="16:19" x14ac:dyDescent="0.35">
      <c r="P250" t="s">
        <v>44</v>
      </c>
      <c r="Q250" t="s">
        <v>1868</v>
      </c>
      <c r="R250" t="s">
        <v>1869</v>
      </c>
      <c r="S250" t="s">
        <v>1870</v>
      </c>
    </row>
    <row r="251" spans="16:19" x14ac:dyDescent="0.35">
      <c r="P251" t="s">
        <v>44</v>
      </c>
      <c r="Q251" t="s">
        <v>1868</v>
      </c>
      <c r="R251" t="s">
        <v>1869</v>
      </c>
      <c r="S251" t="s">
        <v>1870</v>
      </c>
    </row>
    <row r="252" spans="16:19" x14ac:dyDescent="0.35">
      <c r="P252" t="s">
        <v>44</v>
      </c>
      <c r="Q252" t="s">
        <v>1868</v>
      </c>
      <c r="R252" t="s">
        <v>1869</v>
      </c>
      <c r="S252" t="s">
        <v>1870</v>
      </c>
    </row>
    <row r="253" spans="16:19" x14ac:dyDescent="0.35">
      <c r="P253" t="s">
        <v>44</v>
      </c>
      <c r="Q253" t="s">
        <v>1868</v>
      </c>
      <c r="R253" t="s">
        <v>1869</v>
      </c>
      <c r="S253" t="s">
        <v>1870</v>
      </c>
    </row>
    <row r="254" spans="16:19" x14ac:dyDescent="0.35">
      <c r="P254" t="s">
        <v>44</v>
      </c>
      <c r="Q254" t="s">
        <v>1868</v>
      </c>
      <c r="R254" t="s">
        <v>1869</v>
      </c>
      <c r="S254" t="s">
        <v>1870</v>
      </c>
    </row>
    <row r="255" spans="16:19" x14ac:dyDescent="0.35">
      <c r="P255" t="s">
        <v>44</v>
      </c>
      <c r="Q255" t="s">
        <v>1868</v>
      </c>
      <c r="R255" t="s">
        <v>1869</v>
      </c>
      <c r="S255" t="s">
        <v>1870</v>
      </c>
    </row>
    <row r="256" spans="16:19" x14ac:dyDescent="0.35">
      <c r="P256" t="s">
        <v>44</v>
      </c>
      <c r="Q256" t="s">
        <v>1868</v>
      </c>
      <c r="R256" t="s">
        <v>1869</v>
      </c>
      <c r="S256" t="s">
        <v>1870</v>
      </c>
    </row>
    <row r="257" spans="16:19" x14ac:dyDescent="0.35">
      <c r="P257" t="s">
        <v>44</v>
      </c>
      <c r="Q257" t="s">
        <v>1868</v>
      </c>
      <c r="R257" t="s">
        <v>1869</v>
      </c>
      <c r="S257" t="s">
        <v>1870</v>
      </c>
    </row>
    <row r="258" spans="16:19" x14ac:dyDescent="0.35">
      <c r="P258" t="s">
        <v>44</v>
      </c>
      <c r="Q258" t="s">
        <v>1868</v>
      </c>
      <c r="R258" t="s">
        <v>1869</v>
      </c>
      <c r="S258" t="s">
        <v>1870</v>
      </c>
    </row>
    <row r="259" spans="16:19" x14ac:dyDescent="0.35">
      <c r="P259" t="s">
        <v>44</v>
      </c>
      <c r="Q259" t="s">
        <v>1868</v>
      </c>
      <c r="R259" t="s">
        <v>1869</v>
      </c>
      <c r="S259" t="s">
        <v>1870</v>
      </c>
    </row>
    <row r="260" spans="16:19" x14ac:dyDescent="0.35">
      <c r="P260" t="s">
        <v>44</v>
      </c>
      <c r="Q260" t="s">
        <v>1868</v>
      </c>
      <c r="R260" t="s">
        <v>1869</v>
      </c>
      <c r="S260" t="s">
        <v>1870</v>
      </c>
    </row>
    <row r="261" spans="16:19" x14ac:dyDescent="0.35">
      <c r="P261" t="s">
        <v>44</v>
      </c>
      <c r="Q261" t="s">
        <v>1868</v>
      </c>
      <c r="R261" t="s">
        <v>1869</v>
      </c>
      <c r="S261" t="s">
        <v>1870</v>
      </c>
    </row>
    <row r="262" spans="16:19" x14ac:dyDescent="0.35">
      <c r="P262" t="s">
        <v>44</v>
      </c>
      <c r="Q262" t="s">
        <v>1868</v>
      </c>
      <c r="R262" t="s">
        <v>1869</v>
      </c>
      <c r="S262" t="s">
        <v>1870</v>
      </c>
    </row>
    <row r="263" spans="16:19" x14ac:dyDescent="0.35">
      <c r="P263" t="s">
        <v>44</v>
      </c>
      <c r="Q263" t="s">
        <v>1868</v>
      </c>
      <c r="R263" t="s">
        <v>1869</v>
      </c>
      <c r="S263" t="s">
        <v>1870</v>
      </c>
    </row>
    <row r="264" spans="16:19" x14ac:dyDescent="0.35">
      <c r="P264" t="s">
        <v>44</v>
      </c>
      <c r="Q264" t="s">
        <v>1868</v>
      </c>
      <c r="R264" t="s">
        <v>1869</v>
      </c>
      <c r="S264" t="s">
        <v>1870</v>
      </c>
    </row>
    <row r="265" spans="16:19" x14ac:dyDescent="0.35">
      <c r="P265" t="s">
        <v>44</v>
      </c>
      <c r="Q265" t="s">
        <v>1868</v>
      </c>
      <c r="R265" t="s">
        <v>1869</v>
      </c>
      <c r="S265" t="s">
        <v>1870</v>
      </c>
    </row>
    <row r="266" spans="16:19" x14ac:dyDescent="0.35">
      <c r="P266" t="s">
        <v>44</v>
      </c>
      <c r="Q266" t="s">
        <v>1868</v>
      </c>
      <c r="R266" t="s">
        <v>1869</v>
      </c>
      <c r="S266" t="s">
        <v>1870</v>
      </c>
    </row>
    <row r="267" spans="16:19" x14ac:dyDescent="0.35">
      <c r="P267" t="s">
        <v>44</v>
      </c>
      <c r="Q267" t="s">
        <v>1868</v>
      </c>
      <c r="R267" t="s">
        <v>1869</v>
      </c>
      <c r="S267" t="s">
        <v>1870</v>
      </c>
    </row>
    <row r="268" spans="16:19" x14ac:dyDescent="0.35">
      <c r="P268" t="s">
        <v>44</v>
      </c>
      <c r="Q268" t="s">
        <v>1868</v>
      </c>
      <c r="R268" t="s">
        <v>1869</v>
      </c>
      <c r="S268" t="s">
        <v>1870</v>
      </c>
    </row>
    <row r="269" spans="16:19" x14ac:dyDescent="0.35">
      <c r="P269" t="s">
        <v>44</v>
      </c>
      <c r="Q269" t="s">
        <v>1868</v>
      </c>
      <c r="R269" t="s">
        <v>1869</v>
      </c>
      <c r="S269" t="s">
        <v>1870</v>
      </c>
    </row>
    <row r="270" spans="16:19" x14ac:dyDescent="0.35">
      <c r="P270" t="s">
        <v>44</v>
      </c>
      <c r="Q270" t="s">
        <v>1868</v>
      </c>
      <c r="R270" t="s">
        <v>1869</v>
      </c>
      <c r="S270" t="s">
        <v>1870</v>
      </c>
    </row>
    <row r="271" spans="16:19" x14ac:dyDescent="0.35">
      <c r="P271" t="s">
        <v>44</v>
      </c>
      <c r="Q271" t="s">
        <v>1868</v>
      </c>
      <c r="R271" t="s">
        <v>1869</v>
      </c>
      <c r="S271" t="s">
        <v>1870</v>
      </c>
    </row>
    <row r="272" spans="16:19" x14ac:dyDescent="0.35">
      <c r="P272" t="s">
        <v>44</v>
      </c>
      <c r="Q272" t="s">
        <v>1868</v>
      </c>
      <c r="R272" t="s">
        <v>1869</v>
      </c>
      <c r="S272" t="s">
        <v>1870</v>
      </c>
    </row>
    <row r="273" spans="16:19" x14ac:dyDescent="0.35">
      <c r="P273" t="s">
        <v>44</v>
      </c>
      <c r="Q273" t="s">
        <v>1868</v>
      </c>
      <c r="R273" t="s">
        <v>1869</v>
      </c>
      <c r="S273" t="s">
        <v>1870</v>
      </c>
    </row>
    <row r="274" spans="16:19" x14ac:dyDescent="0.35">
      <c r="P274" t="s">
        <v>44</v>
      </c>
      <c r="Q274" t="s">
        <v>1868</v>
      </c>
      <c r="R274" t="s">
        <v>1869</v>
      </c>
      <c r="S274" t="s">
        <v>1870</v>
      </c>
    </row>
    <row r="275" spans="16:19" x14ac:dyDescent="0.35">
      <c r="P275" t="s">
        <v>44</v>
      </c>
      <c r="Q275" t="s">
        <v>1868</v>
      </c>
      <c r="R275" t="s">
        <v>1869</v>
      </c>
      <c r="S275" t="s">
        <v>1870</v>
      </c>
    </row>
    <row r="276" spans="16:19" x14ac:dyDescent="0.35">
      <c r="P276" t="s">
        <v>44</v>
      </c>
      <c r="Q276" t="s">
        <v>1868</v>
      </c>
      <c r="R276" t="s">
        <v>1869</v>
      </c>
      <c r="S276" t="s">
        <v>1870</v>
      </c>
    </row>
    <row r="277" spans="16:19" x14ac:dyDescent="0.35">
      <c r="P277" t="s">
        <v>44</v>
      </c>
      <c r="Q277" t="s">
        <v>1868</v>
      </c>
      <c r="R277" t="s">
        <v>1869</v>
      </c>
      <c r="S277" t="s">
        <v>1870</v>
      </c>
    </row>
    <row r="278" spans="16:19" x14ac:dyDescent="0.35">
      <c r="P278" t="s">
        <v>44</v>
      </c>
      <c r="Q278" t="s">
        <v>1868</v>
      </c>
      <c r="R278" t="s">
        <v>1869</v>
      </c>
      <c r="S278" t="s">
        <v>1870</v>
      </c>
    </row>
    <row r="279" spans="16:19" x14ac:dyDescent="0.35">
      <c r="P279" t="s">
        <v>44</v>
      </c>
      <c r="Q279" t="s">
        <v>1868</v>
      </c>
      <c r="R279" t="s">
        <v>1869</v>
      </c>
      <c r="S279" t="s">
        <v>1870</v>
      </c>
    </row>
    <row r="280" spans="16:19" x14ac:dyDescent="0.35">
      <c r="P280" t="s">
        <v>44</v>
      </c>
      <c r="Q280" t="s">
        <v>1868</v>
      </c>
      <c r="R280" t="s">
        <v>1869</v>
      </c>
      <c r="S280" t="s">
        <v>1870</v>
      </c>
    </row>
    <row r="281" spans="16:19" x14ac:dyDescent="0.35">
      <c r="P281" t="s">
        <v>44</v>
      </c>
      <c r="Q281" t="s">
        <v>1868</v>
      </c>
      <c r="R281" t="s">
        <v>1869</v>
      </c>
      <c r="S281" t="s">
        <v>1870</v>
      </c>
    </row>
    <row r="282" spans="16:19" x14ac:dyDescent="0.35">
      <c r="P282" t="s">
        <v>44</v>
      </c>
      <c r="Q282" t="s">
        <v>1868</v>
      </c>
      <c r="R282" t="s">
        <v>1869</v>
      </c>
      <c r="S282" t="s">
        <v>1870</v>
      </c>
    </row>
    <row r="283" spans="16:19" x14ac:dyDescent="0.35">
      <c r="P283" t="s">
        <v>44</v>
      </c>
      <c r="Q283" t="s">
        <v>1868</v>
      </c>
      <c r="R283" t="s">
        <v>1869</v>
      </c>
      <c r="S283" t="s">
        <v>1870</v>
      </c>
    </row>
    <row r="284" spans="16:19" x14ac:dyDescent="0.35">
      <c r="P284" t="s">
        <v>44</v>
      </c>
      <c r="Q284" t="s">
        <v>1868</v>
      </c>
      <c r="R284" t="s">
        <v>1869</v>
      </c>
      <c r="S284" t="s">
        <v>1870</v>
      </c>
    </row>
    <row r="285" spans="16:19" x14ac:dyDescent="0.35">
      <c r="P285" t="s">
        <v>44</v>
      </c>
      <c r="Q285" t="s">
        <v>1868</v>
      </c>
      <c r="R285" t="s">
        <v>1869</v>
      </c>
      <c r="S285" t="s">
        <v>1870</v>
      </c>
    </row>
    <row r="286" spans="16:19" x14ac:dyDescent="0.35">
      <c r="P286" t="s">
        <v>44</v>
      </c>
      <c r="Q286" t="s">
        <v>1868</v>
      </c>
      <c r="R286" t="s">
        <v>1869</v>
      </c>
      <c r="S286" t="s">
        <v>1870</v>
      </c>
    </row>
    <row r="287" spans="16:19" x14ac:dyDescent="0.35">
      <c r="P287" t="s">
        <v>44</v>
      </c>
      <c r="Q287" t="s">
        <v>1868</v>
      </c>
      <c r="R287" t="s">
        <v>1869</v>
      </c>
      <c r="S287" t="s">
        <v>1870</v>
      </c>
    </row>
    <row r="288" spans="16:19" x14ac:dyDescent="0.35">
      <c r="P288" t="s">
        <v>44</v>
      </c>
      <c r="Q288" t="s">
        <v>1868</v>
      </c>
      <c r="R288" t="s">
        <v>1869</v>
      </c>
      <c r="S288" t="s">
        <v>1870</v>
      </c>
    </row>
    <row r="289" spans="16:19" x14ac:dyDescent="0.35">
      <c r="P289" t="s">
        <v>44</v>
      </c>
      <c r="Q289" t="s">
        <v>1868</v>
      </c>
      <c r="R289" t="s">
        <v>1869</v>
      </c>
      <c r="S289" t="s">
        <v>1870</v>
      </c>
    </row>
    <row r="290" spans="16:19" x14ac:dyDescent="0.35">
      <c r="P290" t="s">
        <v>44</v>
      </c>
      <c r="Q290" t="s">
        <v>1868</v>
      </c>
      <c r="R290" t="s">
        <v>1869</v>
      </c>
      <c r="S290" t="s">
        <v>1870</v>
      </c>
    </row>
    <row r="291" spans="16:19" x14ac:dyDescent="0.35">
      <c r="P291" t="s">
        <v>44</v>
      </c>
      <c r="Q291" t="s">
        <v>1868</v>
      </c>
      <c r="R291" t="s">
        <v>1869</v>
      </c>
      <c r="S291" t="s">
        <v>1870</v>
      </c>
    </row>
    <row r="292" spans="16:19" x14ac:dyDescent="0.35">
      <c r="P292" t="s">
        <v>44</v>
      </c>
      <c r="Q292" t="s">
        <v>1868</v>
      </c>
      <c r="R292" t="s">
        <v>1869</v>
      </c>
      <c r="S292" t="s">
        <v>1870</v>
      </c>
    </row>
    <row r="293" spans="16:19" x14ac:dyDescent="0.35">
      <c r="P293" t="s">
        <v>44</v>
      </c>
      <c r="Q293" t="s">
        <v>1868</v>
      </c>
      <c r="R293" t="s">
        <v>1869</v>
      </c>
      <c r="S293" t="s">
        <v>1870</v>
      </c>
    </row>
    <row r="294" spans="16:19" x14ac:dyDescent="0.35">
      <c r="P294" t="s">
        <v>44</v>
      </c>
      <c r="Q294" t="s">
        <v>1868</v>
      </c>
      <c r="R294" t="s">
        <v>1869</v>
      </c>
      <c r="S294" t="s">
        <v>1870</v>
      </c>
    </row>
    <row r="295" spans="16:19" x14ac:dyDescent="0.35">
      <c r="P295" t="s">
        <v>44</v>
      </c>
      <c r="Q295" t="s">
        <v>1868</v>
      </c>
      <c r="R295" t="s">
        <v>1869</v>
      </c>
      <c r="S295" t="s">
        <v>1870</v>
      </c>
    </row>
    <row r="296" spans="16:19" x14ac:dyDescent="0.35">
      <c r="P296" t="s">
        <v>44</v>
      </c>
      <c r="Q296" t="s">
        <v>1868</v>
      </c>
      <c r="R296" t="s">
        <v>1869</v>
      </c>
      <c r="S296" t="s">
        <v>1870</v>
      </c>
    </row>
    <row r="297" spans="16:19" x14ac:dyDescent="0.35">
      <c r="P297" t="s">
        <v>44</v>
      </c>
      <c r="Q297" t="s">
        <v>1868</v>
      </c>
      <c r="R297" t="s">
        <v>1869</v>
      </c>
      <c r="S297" t="s">
        <v>1870</v>
      </c>
    </row>
    <row r="298" spans="16:19" x14ac:dyDescent="0.35">
      <c r="P298" t="s">
        <v>44</v>
      </c>
      <c r="Q298" t="s">
        <v>1868</v>
      </c>
      <c r="R298" t="s">
        <v>1869</v>
      </c>
      <c r="S298" t="s">
        <v>1870</v>
      </c>
    </row>
    <row r="299" spans="16:19" x14ac:dyDescent="0.35">
      <c r="P299" t="s">
        <v>44</v>
      </c>
      <c r="Q299" t="s">
        <v>1868</v>
      </c>
      <c r="R299" t="s">
        <v>1869</v>
      </c>
      <c r="S299" t="s">
        <v>1870</v>
      </c>
    </row>
    <row r="300" spans="16:19" x14ac:dyDescent="0.35">
      <c r="P300" t="s">
        <v>44</v>
      </c>
      <c r="Q300" t="s">
        <v>1868</v>
      </c>
      <c r="R300" t="s">
        <v>1869</v>
      </c>
      <c r="S300" t="s">
        <v>1870</v>
      </c>
    </row>
    <row r="301" spans="16:19" x14ac:dyDescent="0.35">
      <c r="P301" t="s">
        <v>44</v>
      </c>
      <c r="Q301" t="s">
        <v>1868</v>
      </c>
      <c r="R301" t="s">
        <v>1869</v>
      </c>
      <c r="S301" t="s">
        <v>1870</v>
      </c>
    </row>
    <row r="302" spans="16:19" x14ac:dyDescent="0.35">
      <c r="P302" t="s">
        <v>44</v>
      </c>
      <c r="Q302" t="s">
        <v>1868</v>
      </c>
      <c r="R302" t="s">
        <v>1869</v>
      </c>
      <c r="S302" t="s">
        <v>1870</v>
      </c>
    </row>
    <row r="303" spans="16:19" x14ac:dyDescent="0.35">
      <c r="P303" t="s">
        <v>44</v>
      </c>
      <c r="Q303" t="s">
        <v>1868</v>
      </c>
      <c r="R303" t="s">
        <v>1869</v>
      </c>
      <c r="S303" t="s">
        <v>1870</v>
      </c>
    </row>
    <row r="304" spans="16:19" x14ac:dyDescent="0.35">
      <c r="P304" t="s">
        <v>44</v>
      </c>
      <c r="Q304" t="s">
        <v>1868</v>
      </c>
      <c r="R304" t="s">
        <v>1869</v>
      </c>
      <c r="S304" t="s">
        <v>1870</v>
      </c>
    </row>
    <row r="305" spans="16:19" x14ac:dyDescent="0.35">
      <c r="P305" t="s">
        <v>44</v>
      </c>
      <c r="Q305" t="s">
        <v>1868</v>
      </c>
      <c r="R305" t="s">
        <v>1869</v>
      </c>
      <c r="S305" t="s">
        <v>1870</v>
      </c>
    </row>
    <row r="306" spans="16:19" x14ac:dyDescent="0.35">
      <c r="P306" t="s">
        <v>44</v>
      </c>
      <c r="Q306" t="s">
        <v>1868</v>
      </c>
      <c r="R306" t="s">
        <v>1869</v>
      </c>
      <c r="S306" t="s">
        <v>1870</v>
      </c>
    </row>
    <row r="307" spans="16:19" x14ac:dyDescent="0.35">
      <c r="P307" t="s">
        <v>44</v>
      </c>
      <c r="Q307" t="s">
        <v>1868</v>
      </c>
      <c r="R307" t="s">
        <v>1869</v>
      </c>
      <c r="S307" t="s">
        <v>1870</v>
      </c>
    </row>
    <row r="308" spans="16:19" x14ac:dyDescent="0.35">
      <c r="P308" t="s">
        <v>44</v>
      </c>
      <c r="Q308" t="s">
        <v>1868</v>
      </c>
      <c r="R308" t="s">
        <v>1869</v>
      </c>
      <c r="S308" t="s">
        <v>1870</v>
      </c>
    </row>
    <row r="309" spans="16:19" x14ac:dyDescent="0.35">
      <c r="P309" t="s">
        <v>44</v>
      </c>
      <c r="Q309" t="s">
        <v>1868</v>
      </c>
      <c r="R309" t="s">
        <v>1869</v>
      </c>
      <c r="S309" t="s">
        <v>1870</v>
      </c>
    </row>
    <row r="310" spans="16:19" x14ac:dyDescent="0.35">
      <c r="P310" t="s">
        <v>44</v>
      </c>
      <c r="Q310" t="s">
        <v>1868</v>
      </c>
      <c r="R310" t="s">
        <v>1869</v>
      </c>
      <c r="S310" t="s">
        <v>1870</v>
      </c>
    </row>
    <row r="311" spans="16:19" x14ac:dyDescent="0.35">
      <c r="P311" t="s">
        <v>44</v>
      </c>
      <c r="Q311" t="s">
        <v>1868</v>
      </c>
      <c r="R311" t="s">
        <v>1869</v>
      </c>
      <c r="S311" t="s">
        <v>1870</v>
      </c>
    </row>
    <row r="312" spans="16:19" x14ac:dyDescent="0.35">
      <c r="P312" t="s">
        <v>44</v>
      </c>
      <c r="Q312" t="s">
        <v>1868</v>
      </c>
      <c r="R312" t="s">
        <v>1869</v>
      </c>
      <c r="S312" t="s">
        <v>1870</v>
      </c>
    </row>
    <row r="313" spans="16:19" x14ac:dyDescent="0.35">
      <c r="P313" t="s">
        <v>44</v>
      </c>
      <c r="Q313" t="s">
        <v>1868</v>
      </c>
      <c r="R313" t="s">
        <v>1869</v>
      </c>
      <c r="S313" t="s">
        <v>1870</v>
      </c>
    </row>
    <row r="314" spans="16:19" x14ac:dyDescent="0.35">
      <c r="P314" t="s">
        <v>44</v>
      </c>
      <c r="Q314" t="s">
        <v>1868</v>
      </c>
      <c r="R314" t="s">
        <v>1869</v>
      </c>
      <c r="S314" t="s">
        <v>1870</v>
      </c>
    </row>
    <row r="315" spans="16:19" x14ac:dyDescent="0.35">
      <c r="P315" t="s">
        <v>44</v>
      </c>
      <c r="Q315" t="s">
        <v>1868</v>
      </c>
      <c r="R315" t="s">
        <v>1869</v>
      </c>
      <c r="S315" t="s">
        <v>1870</v>
      </c>
    </row>
    <row r="316" spans="16:19" x14ac:dyDescent="0.35">
      <c r="P316" t="s">
        <v>44</v>
      </c>
      <c r="Q316" t="s">
        <v>1868</v>
      </c>
      <c r="R316" t="s">
        <v>1869</v>
      </c>
      <c r="S316" t="s">
        <v>1870</v>
      </c>
    </row>
    <row r="317" spans="16:19" x14ac:dyDescent="0.35">
      <c r="P317" t="s">
        <v>44</v>
      </c>
      <c r="Q317" t="s">
        <v>1868</v>
      </c>
      <c r="R317" t="s">
        <v>1869</v>
      </c>
      <c r="S317" t="s">
        <v>1870</v>
      </c>
    </row>
    <row r="318" spans="16:19" x14ac:dyDescent="0.35">
      <c r="P318" t="s">
        <v>44</v>
      </c>
      <c r="Q318" t="s">
        <v>1868</v>
      </c>
      <c r="R318" t="s">
        <v>1869</v>
      </c>
      <c r="S318" t="s">
        <v>1870</v>
      </c>
    </row>
    <row r="319" spans="16:19" x14ac:dyDescent="0.35">
      <c r="P319" t="s">
        <v>44</v>
      </c>
      <c r="Q319" t="s">
        <v>1868</v>
      </c>
      <c r="R319" t="s">
        <v>1869</v>
      </c>
      <c r="S319" t="s">
        <v>1870</v>
      </c>
    </row>
    <row r="320" spans="16:19" x14ac:dyDescent="0.35">
      <c r="P320" t="s">
        <v>44</v>
      </c>
      <c r="Q320" t="s">
        <v>1868</v>
      </c>
      <c r="R320" t="s">
        <v>1869</v>
      </c>
      <c r="S320" t="s">
        <v>1870</v>
      </c>
    </row>
    <row r="321" spans="16:19" x14ac:dyDescent="0.35">
      <c r="P321" t="s">
        <v>44</v>
      </c>
      <c r="Q321" t="s">
        <v>1868</v>
      </c>
      <c r="R321" t="s">
        <v>1869</v>
      </c>
      <c r="S321" t="s">
        <v>1870</v>
      </c>
    </row>
    <row r="322" spans="16:19" x14ac:dyDescent="0.35">
      <c r="P322" t="s">
        <v>44</v>
      </c>
      <c r="Q322" t="s">
        <v>1868</v>
      </c>
      <c r="R322" t="s">
        <v>1869</v>
      </c>
      <c r="S322" t="s">
        <v>1870</v>
      </c>
    </row>
    <row r="323" spans="16:19" x14ac:dyDescent="0.35">
      <c r="P323" t="s">
        <v>44</v>
      </c>
      <c r="Q323" t="s">
        <v>1868</v>
      </c>
      <c r="R323" t="s">
        <v>1869</v>
      </c>
      <c r="S323" t="s">
        <v>1870</v>
      </c>
    </row>
    <row r="324" spans="16:19" x14ac:dyDescent="0.35">
      <c r="P324" t="s">
        <v>44</v>
      </c>
      <c r="Q324" t="s">
        <v>1868</v>
      </c>
      <c r="R324" t="s">
        <v>1869</v>
      </c>
      <c r="S324" t="s">
        <v>1870</v>
      </c>
    </row>
    <row r="325" spans="16:19" x14ac:dyDescent="0.35">
      <c r="P325" t="s">
        <v>44</v>
      </c>
      <c r="Q325" t="s">
        <v>1868</v>
      </c>
      <c r="R325" t="s">
        <v>1869</v>
      </c>
      <c r="S325" t="s">
        <v>1870</v>
      </c>
    </row>
    <row r="326" spans="16:19" x14ac:dyDescent="0.35">
      <c r="P326" t="s">
        <v>44</v>
      </c>
      <c r="Q326" t="s">
        <v>1868</v>
      </c>
      <c r="R326" t="s">
        <v>1869</v>
      </c>
      <c r="S326" t="s">
        <v>1870</v>
      </c>
    </row>
    <row r="327" spans="16:19" x14ac:dyDescent="0.35">
      <c r="P327" t="s">
        <v>44</v>
      </c>
      <c r="Q327" t="s">
        <v>1868</v>
      </c>
      <c r="R327" t="s">
        <v>1869</v>
      </c>
      <c r="S327" t="s">
        <v>1870</v>
      </c>
    </row>
    <row r="328" spans="16:19" x14ac:dyDescent="0.35">
      <c r="P328" t="s">
        <v>44</v>
      </c>
      <c r="Q328" t="s">
        <v>1868</v>
      </c>
      <c r="R328" t="s">
        <v>1869</v>
      </c>
      <c r="S328" t="s">
        <v>1870</v>
      </c>
    </row>
    <row r="329" spans="16:19" x14ac:dyDescent="0.35">
      <c r="P329" t="s">
        <v>44</v>
      </c>
      <c r="Q329" t="s">
        <v>1868</v>
      </c>
      <c r="R329" t="s">
        <v>1869</v>
      </c>
      <c r="S329" t="s">
        <v>1870</v>
      </c>
    </row>
    <row r="330" spans="16:19" x14ac:dyDescent="0.35">
      <c r="P330" t="s">
        <v>44</v>
      </c>
      <c r="Q330" t="s">
        <v>1868</v>
      </c>
      <c r="R330" t="s">
        <v>1869</v>
      </c>
      <c r="S330" t="s">
        <v>1870</v>
      </c>
    </row>
    <row r="331" spans="16:19" x14ac:dyDescent="0.35">
      <c r="P331" t="s">
        <v>44</v>
      </c>
      <c r="Q331" t="s">
        <v>1868</v>
      </c>
      <c r="R331" t="s">
        <v>1869</v>
      </c>
      <c r="S331" t="s">
        <v>1870</v>
      </c>
    </row>
    <row r="332" spans="16:19" x14ac:dyDescent="0.35">
      <c r="P332" t="s">
        <v>44</v>
      </c>
      <c r="Q332" t="s">
        <v>1868</v>
      </c>
      <c r="R332" t="s">
        <v>1869</v>
      </c>
      <c r="S332" t="s">
        <v>1870</v>
      </c>
    </row>
    <row r="333" spans="16:19" x14ac:dyDescent="0.35">
      <c r="P333" t="s">
        <v>44</v>
      </c>
      <c r="Q333" t="s">
        <v>1868</v>
      </c>
      <c r="R333" t="s">
        <v>1869</v>
      </c>
      <c r="S333" t="s">
        <v>1870</v>
      </c>
    </row>
    <row r="334" spans="16:19" x14ac:dyDescent="0.35">
      <c r="P334" t="s">
        <v>44</v>
      </c>
      <c r="Q334" t="s">
        <v>1868</v>
      </c>
      <c r="R334" t="s">
        <v>1869</v>
      </c>
      <c r="S334" t="s">
        <v>1870</v>
      </c>
    </row>
    <row r="335" spans="16:19" x14ac:dyDescent="0.35">
      <c r="P335" t="s">
        <v>44</v>
      </c>
      <c r="Q335" t="s">
        <v>1868</v>
      </c>
      <c r="R335" t="s">
        <v>1869</v>
      </c>
      <c r="S335" t="s">
        <v>1870</v>
      </c>
    </row>
    <row r="336" spans="16:19" x14ac:dyDescent="0.35">
      <c r="P336" t="s">
        <v>44</v>
      </c>
      <c r="Q336" t="s">
        <v>1868</v>
      </c>
      <c r="R336" t="s">
        <v>1869</v>
      </c>
      <c r="S336" t="s">
        <v>1870</v>
      </c>
    </row>
    <row r="337" spans="16:19" x14ac:dyDescent="0.35">
      <c r="P337" t="s">
        <v>44</v>
      </c>
      <c r="Q337" t="s">
        <v>1868</v>
      </c>
      <c r="R337" t="s">
        <v>1869</v>
      </c>
      <c r="S337" t="s">
        <v>1870</v>
      </c>
    </row>
    <row r="338" spans="16:19" x14ac:dyDescent="0.35">
      <c r="P338" t="s">
        <v>44</v>
      </c>
      <c r="Q338" t="s">
        <v>1868</v>
      </c>
      <c r="R338" t="s">
        <v>1869</v>
      </c>
      <c r="S338" t="s">
        <v>1870</v>
      </c>
    </row>
    <row r="339" spans="16:19" x14ac:dyDescent="0.35">
      <c r="P339" t="s">
        <v>44</v>
      </c>
      <c r="Q339" t="s">
        <v>1868</v>
      </c>
      <c r="R339" t="s">
        <v>1869</v>
      </c>
      <c r="S339" t="s">
        <v>1870</v>
      </c>
    </row>
    <row r="340" spans="16:19" x14ac:dyDescent="0.35">
      <c r="P340" t="s">
        <v>44</v>
      </c>
      <c r="Q340" t="s">
        <v>1868</v>
      </c>
      <c r="R340" t="s">
        <v>1869</v>
      </c>
      <c r="S340" t="s">
        <v>1870</v>
      </c>
    </row>
    <row r="341" spans="16:19" x14ac:dyDescent="0.35">
      <c r="P341" t="s">
        <v>44</v>
      </c>
      <c r="Q341" t="s">
        <v>1868</v>
      </c>
      <c r="R341" t="s">
        <v>1869</v>
      </c>
      <c r="S341" t="s">
        <v>1870</v>
      </c>
    </row>
    <row r="342" spans="16:19" x14ac:dyDescent="0.35">
      <c r="P342" t="s">
        <v>44</v>
      </c>
      <c r="Q342" t="s">
        <v>1868</v>
      </c>
      <c r="R342" t="s">
        <v>1869</v>
      </c>
      <c r="S342" t="s">
        <v>1870</v>
      </c>
    </row>
    <row r="343" spans="16:19" x14ac:dyDescent="0.35">
      <c r="P343" t="s">
        <v>44</v>
      </c>
      <c r="Q343" t="s">
        <v>1868</v>
      </c>
      <c r="R343" t="s">
        <v>1869</v>
      </c>
      <c r="S343" t="s">
        <v>1870</v>
      </c>
    </row>
    <row r="344" spans="16:19" x14ac:dyDescent="0.35">
      <c r="P344" t="s">
        <v>44</v>
      </c>
      <c r="Q344" t="s">
        <v>1868</v>
      </c>
      <c r="R344" t="s">
        <v>1869</v>
      </c>
      <c r="S344" t="s">
        <v>1870</v>
      </c>
    </row>
    <row r="345" spans="16:19" x14ac:dyDescent="0.35">
      <c r="P345" t="s">
        <v>44</v>
      </c>
      <c r="Q345" t="s">
        <v>1868</v>
      </c>
      <c r="R345" t="s">
        <v>1869</v>
      </c>
      <c r="S345" t="s">
        <v>1870</v>
      </c>
    </row>
    <row r="346" spans="16:19" x14ac:dyDescent="0.35">
      <c r="P346" t="s">
        <v>44</v>
      </c>
      <c r="Q346" t="s">
        <v>1868</v>
      </c>
      <c r="R346" t="s">
        <v>1869</v>
      </c>
      <c r="S346" t="s">
        <v>1870</v>
      </c>
    </row>
    <row r="347" spans="16:19" x14ac:dyDescent="0.35">
      <c r="P347" t="s">
        <v>44</v>
      </c>
      <c r="Q347" t="s">
        <v>1868</v>
      </c>
      <c r="R347" t="s">
        <v>1869</v>
      </c>
      <c r="S347" t="s">
        <v>1870</v>
      </c>
    </row>
    <row r="348" spans="16:19" x14ac:dyDescent="0.35">
      <c r="P348" t="s">
        <v>44</v>
      </c>
      <c r="Q348" t="s">
        <v>1868</v>
      </c>
      <c r="R348" t="s">
        <v>1869</v>
      </c>
      <c r="S348" t="s">
        <v>1870</v>
      </c>
    </row>
    <row r="349" spans="16:19" x14ac:dyDescent="0.35">
      <c r="P349" t="s">
        <v>44</v>
      </c>
      <c r="Q349" t="s">
        <v>1868</v>
      </c>
      <c r="R349" t="s">
        <v>1869</v>
      </c>
      <c r="S349" t="s">
        <v>1870</v>
      </c>
    </row>
    <row r="350" spans="16:19" x14ac:dyDescent="0.35">
      <c r="P350" t="s">
        <v>44</v>
      </c>
      <c r="Q350" t="s">
        <v>1868</v>
      </c>
      <c r="R350" t="s">
        <v>1869</v>
      </c>
      <c r="S350" t="s">
        <v>1870</v>
      </c>
    </row>
    <row r="351" spans="16:19" x14ac:dyDescent="0.35">
      <c r="P351" t="s">
        <v>44</v>
      </c>
      <c r="Q351" t="s">
        <v>1868</v>
      </c>
      <c r="R351" t="s">
        <v>1869</v>
      </c>
      <c r="S351" t="s">
        <v>1870</v>
      </c>
    </row>
    <row r="352" spans="16:19" x14ac:dyDescent="0.35">
      <c r="P352" t="s">
        <v>44</v>
      </c>
      <c r="Q352" t="s">
        <v>1868</v>
      </c>
      <c r="R352" t="s">
        <v>1869</v>
      </c>
      <c r="S352" t="s">
        <v>1870</v>
      </c>
    </row>
    <row r="353" spans="16:19" x14ac:dyDescent="0.35">
      <c r="P353" t="s">
        <v>44</v>
      </c>
      <c r="Q353" t="s">
        <v>1868</v>
      </c>
      <c r="R353" t="s">
        <v>1869</v>
      </c>
      <c r="S353" t="s">
        <v>1870</v>
      </c>
    </row>
    <row r="354" spans="16:19" x14ac:dyDescent="0.35">
      <c r="P354" t="s">
        <v>44</v>
      </c>
      <c r="Q354" t="s">
        <v>1868</v>
      </c>
      <c r="R354" t="s">
        <v>1869</v>
      </c>
      <c r="S354" t="s">
        <v>1870</v>
      </c>
    </row>
    <row r="355" spans="16:19" x14ac:dyDescent="0.35">
      <c r="P355" t="s">
        <v>44</v>
      </c>
      <c r="Q355" t="s">
        <v>1868</v>
      </c>
      <c r="R355" t="s">
        <v>1869</v>
      </c>
      <c r="S355" t="s">
        <v>1870</v>
      </c>
    </row>
    <row r="356" spans="16:19" x14ac:dyDescent="0.35">
      <c r="P356" t="s">
        <v>44</v>
      </c>
      <c r="Q356" t="s">
        <v>1868</v>
      </c>
      <c r="R356" t="s">
        <v>1869</v>
      </c>
      <c r="S356" t="s">
        <v>1870</v>
      </c>
    </row>
    <row r="357" spans="16:19" x14ac:dyDescent="0.35">
      <c r="P357" t="s">
        <v>44</v>
      </c>
      <c r="Q357" t="s">
        <v>1868</v>
      </c>
      <c r="R357" t="s">
        <v>1869</v>
      </c>
      <c r="S357" t="s">
        <v>1870</v>
      </c>
    </row>
    <row r="358" spans="16:19" x14ac:dyDescent="0.35">
      <c r="P358" t="s">
        <v>44</v>
      </c>
      <c r="Q358" t="s">
        <v>1868</v>
      </c>
      <c r="R358" t="s">
        <v>1869</v>
      </c>
      <c r="S358" t="s">
        <v>1870</v>
      </c>
    </row>
    <row r="359" spans="16:19" x14ac:dyDescent="0.35">
      <c r="P359" t="s">
        <v>44</v>
      </c>
      <c r="Q359" t="s">
        <v>1868</v>
      </c>
      <c r="R359" t="s">
        <v>1869</v>
      </c>
      <c r="S359" t="s">
        <v>1870</v>
      </c>
    </row>
    <row r="360" spans="16:19" x14ac:dyDescent="0.35">
      <c r="P360" t="s">
        <v>44</v>
      </c>
      <c r="Q360" t="s">
        <v>1868</v>
      </c>
      <c r="R360" t="s">
        <v>1869</v>
      </c>
      <c r="S360" t="s">
        <v>1870</v>
      </c>
    </row>
    <row r="361" spans="16:19" x14ac:dyDescent="0.35">
      <c r="P361" t="s">
        <v>44</v>
      </c>
      <c r="Q361" t="s">
        <v>1868</v>
      </c>
      <c r="R361" t="s">
        <v>1869</v>
      </c>
      <c r="S361" t="s">
        <v>1870</v>
      </c>
    </row>
    <row r="362" spans="16:19" x14ac:dyDescent="0.35">
      <c r="P362" t="s">
        <v>44</v>
      </c>
      <c r="Q362" t="s">
        <v>1868</v>
      </c>
      <c r="R362" t="s">
        <v>1869</v>
      </c>
      <c r="S362" t="s">
        <v>1870</v>
      </c>
    </row>
    <row r="363" spans="16:19" x14ac:dyDescent="0.35">
      <c r="P363" t="s">
        <v>44</v>
      </c>
      <c r="Q363" t="s">
        <v>1868</v>
      </c>
      <c r="R363" t="s">
        <v>1869</v>
      </c>
      <c r="S363" t="s">
        <v>1870</v>
      </c>
    </row>
    <row r="364" spans="16:19" x14ac:dyDescent="0.35">
      <c r="P364" t="s">
        <v>44</v>
      </c>
      <c r="Q364" t="s">
        <v>1868</v>
      </c>
      <c r="R364" t="s">
        <v>1869</v>
      </c>
      <c r="S364" t="s">
        <v>1870</v>
      </c>
    </row>
    <row r="365" spans="16:19" x14ac:dyDescent="0.35">
      <c r="P365" t="s">
        <v>44</v>
      </c>
      <c r="Q365" t="s">
        <v>1868</v>
      </c>
      <c r="R365" t="s">
        <v>1869</v>
      </c>
      <c r="S365" t="s">
        <v>1870</v>
      </c>
    </row>
    <row r="366" spans="16:19" x14ac:dyDescent="0.35">
      <c r="P366" t="s">
        <v>44</v>
      </c>
      <c r="Q366" t="s">
        <v>1868</v>
      </c>
      <c r="R366" t="s">
        <v>1869</v>
      </c>
      <c r="S366" t="s">
        <v>1870</v>
      </c>
    </row>
    <row r="367" spans="16:19" x14ac:dyDescent="0.35">
      <c r="P367" t="s">
        <v>44</v>
      </c>
      <c r="Q367" t="s">
        <v>1868</v>
      </c>
      <c r="R367" t="s">
        <v>1869</v>
      </c>
      <c r="S367" t="s">
        <v>1870</v>
      </c>
    </row>
    <row r="368" spans="16:19" x14ac:dyDescent="0.35">
      <c r="P368" t="s">
        <v>44</v>
      </c>
      <c r="Q368" t="s">
        <v>1868</v>
      </c>
      <c r="R368" t="s">
        <v>1869</v>
      </c>
      <c r="S368" t="s">
        <v>1870</v>
      </c>
    </row>
    <row r="369" spans="16:19" x14ac:dyDescent="0.35">
      <c r="P369" t="s">
        <v>44</v>
      </c>
      <c r="Q369" t="s">
        <v>1868</v>
      </c>
      <c r="R369" t="s">
        <v>1869</v>
      </c>
      <c r="S369" t="s">
        <v>1870</v>
      </c>
    </row>
    <row r="370" spans="16:19" x14ac:dyDescent="0.35">
      <c r="P370" t="s">
        <v>44</v>
      </c>
      <c r="Q370" t="s">
        <v>1868</v>
      </c>
      <c r="R370" t="s">
        <v>1869</v>
      </c>
      <c r="S370" t="s">
        <v>1870</v>
      </c>
    </row>
    <row r="371" spans="16:19" x14ac:dyDescent="0.35">
      <c r="P371" t="s">
        <v>44</v>
      </c>
      <c r="Q371" t="s">
        <v>1868</v>
      </c>
      <c r="R371" t="s">
        <v>1869</v>
      </c>
      <c r="S371" t="s">
        <v>1870</v>
      </c>
    </row>
    <row r="372" spans="16:19" x14ac:dyDescent="0.35">
      <c r="P372" t="s">
        <v>44</v>
      </c>
      <c r="Q372" t="s">
        <v>1868</v>
      </c>
      <c r="R372" t="s">
        <v>1869</v>
      </c>
      <c r="S372" t="s">
        <v>1870</v>
      </c>
    </row>
    <row r="373" spans="16:19" x14ac:dyDescent="0.35">
      <c r="P373" t="s">
        <v>44</v>
      </c>
      <c r="Q373" t="s">
        <v>1868</v>
      </c>
      <c r="R373" t="s">
        <v>1869</v>
      </c>
      <c r="S373" t="s">
        <v>1870</v>
      </c>
    </row>
    <row r="374" spans="16:19" x14ac:dyDescent="0.35">
      <c r="P374" t="s">
        <v>44</v>
      </c>
      <c r="Q374" t="s">
        <v>1868</v>
      </c>
      <c r="R374" t="s">
        <v>1869</v>
      </c>
      <c r="S374" t="s">
        <v>1870</v>
      </c>
    </row>
    <row r="375" spans="16:19" x14ac:dyDescent="0.35">
      <c r="P375" t="s">
        <v>44</v>
      </c>
      <c r="Q375" t="s">
        <v>1868</v>
      </c>
      <c r="R375" t="s">
        <v>1869</v>
      </c>
      <c r="S375" t="s">
        <v>1870</v>
      </c>
    </row>
    <row r="376" spans="16:19" x14ac:dyDescent="0.35">
      <c r="P376" t="s">
        <v>44</v>
      </c>
      <c r="Q376" t="s">
        <v>1868</v>
      </c>
      <c r="R376" t="s">
        <v>1869</v>
      </c>
      <c r="S376" t="s">
        <v>1870</v>
      </c>
    </row>
    <row r="377" spans="16:19" x14ac:dyDescent="0.35">
      <c r="P377" t="s">
        <v>44</v>
      </c>
      <c r="Q377" t="s">
        <v>1868</v>
      </c>
      <c r="R377" t="s">
        <v>1869</v>
      </c>
      <c r="S377" t="s">
        <v>1870</v>
      </c>
    </row>
    <row r="378" spans="16:19" x14ac:dyDescent="0.35">
      <c r="P378" t="s">
        <v>44</v>
      </c>
      <c r="Q378" t="s">
        <v>1868</v>
      </c>
      <c r="R378" t="s">
        <v>1869</v>
      </c>
      <c r="S378" t="s">
        <v>1870</v>
      </c>
    </row>
    <row r="379" spans="16:19" x14ac:dyDescent="0.35">
      <c r="P379" t="s">
        <v>44</v>
      </c>
      <c r="Q379" t="s">
        <v>1868</v>
      </c>
      <c r="R379" t="s">
        <v>1869</v>
      </c>
      <c r="S379" t="s">
        <v>1870</v>
      </c>
    </row>
    <row r="380" spans="16:19" x14ac:dyDescent="0.35">
      <c r="P380" t="s">
        <v>44</v>
      </c>
      <c r="Q380" t="s">
        <v>1868</v>
      </c>
      <c r="R380" t="s">
        <v>1869</v>
      </c>
      <c r="S380" t="s">
        <v>1870</v>
      </c>
    </row>
    <row r="381" spans="16:19" x14ac:dyDescent="0.35">
      <c r="P381" t="s">
        <v>44</v>
      </c>
      <c r="Q381" t="s">
        <v>1868</v>
      </c>
      <c r="R381" t="s">
        <v>1869</v>
      </c>
      <c r="S381" t="s">
        <v>1870</v>
      </c>
    </row>
    <row r="382" spans="16:19" x14ac:dyDescent="0.35">
      <c r="P382" t="s">
        <v>44</v>
      </c>
      <c r="Q382" t="s">
        <v>1868</v>
      </c>
      <c r="R382" t="s">
        <v>1869</v>
      </c>
      <c r="S382" t="s">
        <v>1870</v>
      </c>
    </row>
    <row r="383" spans="16:19" x14ac:dyDescent="0.35">
      <c r="P383" t="s">
        <v>44</v>
      </c>
      <c r="Q383" t="s">
        <v>1868</v>
      </c>
      <c r="R383" t="s">
        <v>1869</v>
      </c>
      <c r="S383" t="s">
        <v>1870</v>
      </c>
    </row>
    <row r="384" spans="16:19" x14ac:dyDescent="0.35">
      <c r="P384" t="s">
        <v>44</v>
      </c>
      <c r="Q384" t="s">
        <v>1868</v>
      </c>
      <c r="R384" t="s">
        <v>1869</v>
      </c>
      <c r="S384" t="s">
        <v>1870</v>
      </c>
    </row>
    <row r="385" spans="16:19" x14ac:dyDescent="0.35">
      <c r="P385" t="s">
        <v>44</v>
      </c>
      <c r="Q385" t="s">
        <v>1868</v>
      </c>
      <c r="R385" t="s">
        <v>1869</v>
      </c>
      <c r="S385" t="s">
        <v>1870</v>
      </c>
    </row>
    <row r="386" spans="16:19" x14ac:dyDescent="0.35">
      <c r="P386" t="s">
        <v>44</v>
      </c>
      <c r="Q386" t="s">
        <v>1868</v>
      </c>
      <c r="R386" t="s">
        <v>1869</v>
      </c>
      <c r="S386" t="s">
        <v>1870</v>
      </c>
    </row>
    <row r="387" spans="16:19" x14ac:dyDescent="0.35">
      <c r="P387" t="s">
        <v>44</v>
      </c>
      <c r="Q387" t="s">
        <v>1868</v>
      </c>
      <c r="R387" t="s">
        <v>1869</v>
      </c>
      <c r="S387" t="s">
        <v>1870</v>
      </c>
    </row>
    <row r="388" spans="16:19" x14ac:dyDescent="0.35">
      <c r="P388" t="s">
        <v>44</v>
      </c>
      <c r="Q388" t="s">
        <v>1868</v>
      </c>
      <c r="R388" t="s">
        <v>1869</v>
      </c>
      <c r="S388" t="s">
        <v>1870</v>
      </c>
    </row>
    <row r="389" spans="16:19" x14ac:dyDescent="0.35">
      <c r="P389" t="s">
        <v>44</v>
      </c>
      <c r="Q389" t="s">
        <v>1868</v>
      </c>
      <c r="R389" t="s">
        <v>1869</v>
      </c>
      <c r="S389" t="s">
        <v>1870</v>
      </c>
    </row>
    <row r="390" spans="16:19" x14ac:dyDescent="0.35">
      <c r="P390" t="s">
        <v>44</v>
      </c>
      <c r="Q390" t="s">
        <v>1868</v>
      </c>
      <c r="R390" t="s">
        <v>1869</v>
      </c>
      <c r="S390" t="s">
        <v>1870</v>
      </c>
    </row>
    <row r="391" spans="16:19" x14ac:dyDescent="0.35">
      <c r="P391" t="s">
        <v>44</v>
      </c>
      <c r="Q391" t="s">
        <v>1868</v>
      </c>
      <c r="R391" t="s">
        <v>1869</v>
      </c>
      <c r="S391" t="s">
        <v>1870</v>
      </c>
    </row>
    <row r="392" spans="16:19" x14ac:dyDescent="0.35">
      <c r="P392" t="s">
        <v>44</v>
      </c>
      <c r="Q392" t="s">
        <v>1868</v>
      </c>
      <c r="R392" t="s">
        <v>1869</v>
      </c>
      <c r="S392" t="s">
        <v>1870</v>
      </c>
    </row>
    <row r="393" spans="16:19" x14ac:dyDescent="0.35">
      <c r="P393" t="s">
        <v>44</v>
      </c>
      <c r="Q393" t="s">
        <v>1868</v>
      </c>
      <c r="R393" t="s">
        <v>1869</v>
      </c>
      <c r="S393" t="s">
        <v>1870</v>
      </c>
    </row>
    <row r="394" spans="16:19" x14ac:dyDescent="0.35">
      <c r="P394" t="s">
        <v>44</v>
      </c>
      <c r="Q394" t="s">
        <v>1868</v>
      </c>
      <c r="R394" t="s">
        <v>1869</v>
      </c>
      <c r="S394" t="s">
        <v>1870</v>
      </c>
    </row>
    <row r="395" spans="16:19" x14ac:dyDescent="0.35">
      <c r="P395" t="s">
        <v>44</v>
      </c>
      <c r="Q395" t="s">
        <v>1868</v>
      </c>
      <c r="R395" t="s">
        <v>1869</v>
      </c>
      <c r="S395" t="s">
        <v>1870</v>
      </c>
    </row>
    <row r="396" spans="16:19" x14ac:dyDescent="0.35">
      <c r="P396" t="s">
        <v>44</v>
      </c>
      <c r="Q396" t="s">
        <v>1868</v>
      </c>
      <c r="R396" t="s">
        <v>1869</v>
      </c>
      <c r="S396" t="s">
        <v>1870</v>
      </c>
    </row>
    <row r="397" spans="16:19" x14ac:dyDescent="0.35">
      <c r="P397" t="s">
        <v>44</v>
      </c>
      <c r="Q397" t="s">
        <v>1868</v>
      </c>
      <c r="R397" t="s">
        <v>1869</v>
      </c>
      <c r="S397" t="s">
        <v>1870</v>
      </c>
    </row>
    <row r="398" spans="16:19" x14ac:dyDescent="0.35">
      <c r="P398" t="s">
        <v>44</v>
      </c>
      <c r="Q398" t="s">
        <v>1868</v>
      </c>
      <c r="R398" t="s">
        <v>1869</v>
      </c>
      <c r="S398" t="s">
        <v>1870</v>
      </c>
    </row>
    <row r="399" spans="16:19" x14ac:dyDescent="0.35">
      <c r="P399" t="s">
        <v>44</v>
      </c>
      <c r="Q399" t="s">
        <v>1868</v>
      </c>
      <c r="R399" t="s">
        <v>1869</v>
      </c>
      <c r="S399" t="s">
        <v>1870</v>
      </c>
    </row>
    <row r="400" spans="16:19" x14ac:dyDescent="0.35">
      <c r="P400" t="s">
        <v>44</v>
      </c>
      <c r="Q400" t="s">
        <v>1868</v>
      </c>
      <c r="R400" t="s">
        <v>1869</v>
      </c>
      <c r="S400" t="s">
        <v>1870</v>
      </c>
    </row>
    <row r="401" spans="16:19" x14ac:dyDescent="0.35">
      <c r="P401" t="s">
        <v>44</v>
      </c>
      <c r="Q401" t="s">
        <v>1868</v>
      </c>
      <c r="R401" t="s">
        <v>1869</v>
      </c>
      <c r="S401" t="s">
        <v>1870</v>
      </c>
    </row>
    <row r="402" spans="16:19" x14ac:dyDescent="0.35">
      <c r="P402" t="s">
        <v>44</v>
      </c>
      <c r="Q402" t="s">
        <v>1868</v>
      </c>
      <c r="R402" t="s">
        <v>1869</v>
      </c>
      <c r="S402" t="s">
        <v>1870</v>
      </c>
    </row>
    <row r="403" spans="16:19" x14ac:dyDescent="0.35">
      <c r="P403" t="s">
        <v>44</v>
      </c>
      <c r="Q403" t="s">
        <v>1868</v>
      </c>
      <c r="R403" t="s">
        <v>1869</v>
      </c>
      <c r="S403" t="s">
        <v>1870</v>
      </c>
    </row>
    <row r="404" spans="16:19" x14ac:dyDescent="0.35">
      <c r="P404" t="s">
        <v>44</v>
      </c>
      <c r="Q404" t="s">
        <v>1868</v>
      </c>
      <c r="R404" t="s">
        <v>1869</v>
      </c>
      <c r="S404" t="s">
        <v>1870</v>
      </c>
    </row>
    <row r="405" spans="16:19" x14ac:dyDescent="0.35">
      <c r="P405" t="s">
        <v>44</v>
      </c>
      <c r="Q405" t="s">
        <v>1868</v>
      </c>
      <c r="R405" t="s">
        <v>1869</v>
      </c>
      <c r="S405" t="s">
        <v>1870</v>
      </c>
    </row>
    <row r="406" spans="16:19" x14ac:dyDescent="0.35">
      <c r="P406" t="s">
        <v>44</v>
      </c>
      <c r="Q406" t="s">
        <v>1868</v>
      </c>
      <c r="R406" t="s">
        <v>1869</v>
      </c>
      <c r="S406" t="s">
        <v>1870</v>
      </c>
    </row>
    <row r="407" spans="16:19" x14ac:dyDescent="0.35">
      <c r="P407" t="s">
        <v>44</v>
      </c>
      <c r="Q407" t="s">
        <v>1868</v>
      </c>
      <c r="R407" t="s">
        <v>1869</v>
      </c>
      <c r="S407" t="s">
        <v>1870</v>
      </c>
    </row>
    <row r="408" spans="16:19" x14ac:dyDescent="0.35">
      <c r="P408" t="s">
        <v>44</v>
      </c>
      <c r="Q408" t="s">
        <v>1868</v>
      </c>
      <c r="R408" t="s">
        <v>1869</v>
      </c>
      <c r="S408" t="s">
        <v>1870</v>
      </c>
    </row>
    <row r="409" spans="16:19" x14ac:dyDescent="0.35">
      <c r="P409" t="s">
        <v>44</v>
      </c>
      <c r="Q409" t="s">
        <v>1868</v>
      </c>
      <c r="R409" t="s">
        <v>1869</v>
      </c>
      <c r="S409" t="s">
        <v>1870</v>
      </c>
    </row>
    <row r="410" spans="16:19" x14ac:dyDescent="0.35">
      <c r="P410" t="s">
        <v>44</v>
      </c>
      <c r="Q410" t="s">
        <v>1868</v>
      </c>
      <c r="R410" t="s">
        <v>1869</v>
      </c>
      <c r="S410" t="s">
        <v>1870</v>
      </c>
    </row>
    <row r="411" spans="16:19" x14ac:dyDescent="0.35">
      <c r="P411" t="s">
        <v>44</v>
      </c>
      <c r="Q411" t="s">
        <v>1868</v>
      </c>
      <c r="R411" t="s">
        <v>1869</v>
      </c>
      <c r="S411" t="s">
        <v>1870</v>
      </c>
    </row>
    <row r="412" spans="16:19" x14ac:dyDescent="0.35">
      <c r="P412" t="s">
        <v>44</v>
      </c>
      <c r="Q412" t="s">
        <v>1868</v>
      </c>
      <c r="R412" t="s">
        <v>1869</v>
      </c>
      <c r="S412" t="s">
        <v>1870</v>
      </c>
    </row>
    <row r="413" spans="16:19" x14ac:dyDescent="0.35">
      <c r="P413" t="s">
        <v>44</v>
      </c>
      <c r="Q413" t="s">
        <v>1868</v>
      </c>
      <c r="R413" t="s">
        <v>1869</v>
      </c>
      <c r="S413" t="s">
        <v>1870</v>
      </c>
    </row>
    <row r="414" spans="16:19" x14ac:dyDescent="0.35">
      <c r="P414" t="s">
        <v>44</v>
      </c>
      <c r="Q414" t="s">
        <v>1868</v>
      </c>
      <c r="R414" t="s">
        <v>1869</v>
      </c>
      <c r="S414" t="s">
        <v>1870</v>
      </c>
    </row>
    <row r="415" spans="16:19" x14ac:dyDescent="0.35">
      <c r="P415" t="s">
        <v>44</v>
      </c>
      <c r="Q415" t="s">
        <v>1868</v>
      </c>
      <c r="R415" t="s">
        <v>1869</v>
      </c>
      <c r="S415" t="s">
        <v>1870</v>
      </c>
    </row>
    <row r="416" spans="16:19" x14ac:dyDescent="0.35">
      <c r="P416" t="s">
        <v>44</v>
      </c>
      <c r="Q416" t="s">
        <v>1868</v>
      </c>
      <c r="R416" t="s">
        <v>1869</v>
      </c>
      <c r="S416" t="s">
        <v>1870</v>
      </c>
    </row>
    <row r="417" spans="16:19" x14ac:dyDescent="0.35">
      <c r="P417" t="s">
        <v>44</v>
      </c>
      <c r="Q417" t="s">
        <v>1868</v>
      </c>
      <c r="R417" t="s">
        <v>1869</v>
      </c>
      <c r="S417" t="s">
        <v>1870</v>
      </c>
    </row>
    <row r="418" spans="16:19" x14ac:dyDescent="0.35">
      <c r="P418" t="s">
        <v>44</v>
      </c>
      <c r="Q418" t="s">
        <v>1868</v>
      </c>
      <c r="R418" t="s">
        <v>1869</v>
      </c>
      <c r="S418" t="s">
        <v>1870</v>
      </c>
    </row>
    <row r="419" spans="16:19" x14ac:dyDescent="0.35">
      <c r="P419" t="s">
        <v>44</v>
      </c>
      <c r="Q419" t="s">
        <v>1868</v>
      </c>
      <c r="R419" t="s">
        <v>1869</v>
      </c>
      <c r="S419" t="s">
        <v>1870</v>
      </c>
    </row>
    <row r="420" spans="16:19" x14ac:dyDescent="0.35">
      <c r="P420" t="s">
        <v>44</v>
      </c>
      <c r="Q420" t="s">
        <v>1868</v>
      </c>
      <c r="R420" t="s">
        <v>1869</v>
      </c>
      <c r="S420" t="s">
        <v>1870</v>
      </c>
    </row>
    <row r="421" spans="16:19" x14ac:dyDescent="0.35">
      <c r="P421" t="s">
        <v>44</v>
      </c>
      <c r="Q421" t="s">
        <v>1868</v>
      </c>
      <c r="R421" t="s">
        <v>1869</v>
      </c>
      <c r="S421" t="s">
        <v>1870</v>
      </c>
    </row>
    <row r="422" spans="16:19" x14ac:dyDescent="0.35">
      <c r="P422" t="s">
        <v>44</v>
      </c>
      <c r="Q422" t="s">
        <v>1868</v>
      </c>
      <c r="R422" t="s">
        <v>1869</v>
      </c>
      <c r="S422" t="s">
        <v>1870</v>
      </c>
    </row>
    <row r="423" spans="16:19" x14ac:dyDescent="0.35">
      <c r="P423" t="s">
        <v>44</v>
      </c>
      <c r="Q423" t="s">
        <v>1868</v>
      </c>
      <c r="R423" t="s">
        <v>1869</v>
      </c>
      <c r="S423" t="s">
        <v>1870</v>
      </c>
    </row>
    <row r="424" spans="16:19" x14ac:dyDescent="0.35">
      <c r="P424" t="s">
        <v>44</v>
      </c>
      <c r="Q424" t="s">
        <v>1868</v>
      </c>
      <c r="R424" t="s">
        <v>1869</v>
      </c>
      <c r="S424" t="s">
        <v>1870</v>
      </c>
    </row>
    <row r="425" spans="16:19" x14ac:dyDescent="0.35">
      <c r="P425" t="s">
        <v>44</v>
      </c>
      <c r="Q425" t="s">
        <v>1868</v>
      </c>
      <c r="R425" t="s">
        <v>1869</v>
      </c>
      <c r="S425" t="s">
        <v>1870</v>
      </c>
    </row>
    <row r="426" spans="16:19" x14ac:dyDescent="0.35">
      <c r="P426" t="s">
        <v>44</v>
      </c>
      <c r="Q426" t="s">
        <v>1868</v>
      </c>
      <c r="R426" t="s">
        <v>1869</v>
      </c>
      <c r="S426" t="s">
        <v>1870</v>
      </c>
    </row>
    <row r="427" spans="16:19" x14ac:dyDescent="0.35">
      <c r="P427" t="s">
        <v>44</v>
      </c>
      <c r="Q427" t="s">
        <v>1868</v>
      </c>
      <c r="R427" t="s">
        <v>1869</v>
      </c>
      <c r="S427" t="s">
        <v>1870</v>
      </c>
    </row>
    <row r="428" spans="16:19" x14ac:dyDescent="0.35">
      <c r="P428" t="s">
        <v>44</v>
      </c>
      <c r="Q428" t="s">
        <v>1868</v>
      </c>
      <c r="R428" t="s">
        <v>1869</v>
      </c>
      <c r="S428" t="s">
        <v>1870</v>
      </c>
    </row>
    <row r="429" spans="16:19" x14ac:dyDescent="0.35">
      <c r="P429" t="s">
        <v>44</v>
      </c>
      <c r="Q429" t="s">
        <v>1868</v>
      </c>
      <c r="R429" t="s">
        <v>1869</v>
      </c>
      <c r="S429" t="s">
        <v>1870</v>
      </c>
    </row>
    <row r="430" spans="16:19" x14ac:dyDescent="0.35">
      <c r="P430" t="s">
        <v>44</v>
      </c>
      <c r="Q430" t="s">
        <v>1868</v>
      </c>
      <c r="R430" t="s">
        <v>1869</v>
      </c>
      <c r="S430" t="s">
        <v>1870</v>
      </c>
    </row>
    <row r="431" spans="16:19" x14ac:dyDescent="0.35">
      <c r="P431" t="s">
        <v>44</v>
      </c>
      <c r="Q431" t="s">
        <v>1868</v>
      </c>
      <c r="R431" t="s">
        <v>1869</v>
      </c>
      <c r="S431" t="s">
        <v>1870</v>
      </c>
    </row>
    <row r="432" spans="16:19" x14ac:dyDescent="0.35">
      <c r="P432" t="s">
        <v>44</v>
      </c>
      <c r="Q432" t="s">
        <v>1868</v>
      </c>
      <c r="R432" t="s">
        <v>1869</v>
      </c>
      <c r="S432" t="s">
        <v>1870</v>
      </c>
    </row>
    <row r="433" spans="16:19" x14ac:dyDescent="0.35">
      <c r="P433" t="s">
        <v>44</v>
      </c>
      <c r="Q433" t="s">
        <v>1868</v>
      </c>
      <c r="R433" t="s">
        <v>1869</v>
      </c>
      <c r="S433" t="s">
        <v>1870</v>
      </c>
    </row>
    <row r="434" spans="16:19" x14ac:dyDescent="0.35">
      <c r="P434" t="s">
        <v>44</v>
      </c>
      <c r="Q434" t="s">
        <v>1868</v>
      </c>
      <c r="R434" t="s">
        <v>1869</v>
      </c>
      <c r="S434" t="s">
        <v>1870</v>
      </c>
    </row>
    <row r="435" spans="16:19" x14ac:dyDescent="0.35">
      <c r="P435" t="s">
        <v>44</v>
      </c>
      <c r="Q435" t="s">
        <v>1868</v>
      </c>
      <c r="R435" t="s">
        <v>1869</v>
      </c>
      <c r="S435" t="s">
        <v>1870</v>
      </c>
    </row>
    <row r="436" spans="16:19" x14ac:dyDescent="0.35">
      <c r="P436" t="s">
        <v>44</v>
      </c>
      <c r="Q436" t="s">
        <v>1868</v>
      </c>
      <c r="R436" t="s">
        <v>1869</v>
      </c>
      <c r="S436" t="s">
        <v>1870</v>
      </c>
    </row>
    <row r="437" spans="16:19" x14ac:dyDescent="0.35">
      <c r="P437" t="s">
        <v>44</v>
      </c>
      <c r="Q437" t="s">
        <v>1868</v>
      </c>
      <c r="R437" t="s">
        <v>1869</v>
      </c>
      <c r="S437" t="s">
        <v>1870</v>
      </c>
    </row>
    <row r="438" spans="16:19" x14ac:dyDescent="0.35">
      <c r="P438" t="s">
        <v>44</v>
      </c>
      <c r="Q438" t="s">
        <v>1868</v>
      </c>
      <c r="R438" t="s">
        <v>1869</v>
      </c>
      <c r="S438" t="s">
        <v>1870</v>
      </c>
    </row>
    <row r="439" spans="16:19" x14ac:dyDescent="0.35">
      <c r="P439" t="s">
        <v>44</v>
      </c>
      <c r="Q439" t="s">
        <v>1868</v>
      </c>
      <c r="R439" t="s">
        <v>1869</v>
      </c>
      <c r="S439" t="s">
        <v>1870</v>
      </c>
    </row>
    <row r="440" spans="16:19" x14ac:dyDescent="0.35">
      <c r="P440" t="s">
        <v>44</v>
      </c>
      <c r="Q440" t="s">
        <v>1868</v>
      </c>
      <c r="R440" t="s">
        <v>1869</v>
      </c>
      <c r="S440" t="s">
        <v>1870</v>
      </c>
    </row>
    <row r="441" spans="16:19" x14ac:dyDescent="0.35">
      <c r="P441" t="s">
        <v>44</v>
      </c>
      <c r="Q441" t="s">
        <v>1868</v>
      </c>
      <c r="R441" t="s">
        <v>1869</v>
      </c>
      <c r="S441" t="s">
        <v>1870</v>
      </c>
    </row>
    <row r="442" spans="16:19" x14ac:dyDescent="0.35">
      <c r="P442" t="s">
        <v>44</v>
      </c>
      <c r="Q442" t="s">
        <v>1868</v>
      </c>
      <c r="R442" t="s">
        <v>1869</v>
      </c>
      <c r="S442" t="s">
        <v>1870</v>
      </c>
    </row>
    <row r="443" spans="16:19" x14ac:dyDescent="0.35">
      <c r="P443" t="s">
        <v>44</v>
      </c>
      <c r="Q443" t="s">
        <v>1868</v>
      </c>
      <c r="R443" t="s">
        <v>1869</v>
      </c>
      <c r="S443" t="s">
        <v>1870</v>
      </c>
    </row>
    <row r="444" spans="16:19" x14ac:dyDescent="0.35">
      <c r="P444" t="s">
        <v>44</v>
      </c>
      <c r="Q444" t="s">
        <v>1868</v>
      </c>
      <c r="R444" t="s">
        <v>1869</v>
      </c>
      <c r="S444" t="s">
        <v>1870</v>
      </c>
    </row>
    <row r="445" spans="16:19" x14ac:dyDescent="0.35">
      <c r="P445" t="s">
        <v>44</v>
      </c>
      <c r="Q445" t="s">
        <v>1868</v>
      </c>
      <c r="R445" t="s">
        <v>1869</v>
      </c>
      <c r="S445" t="s">
        <v>1870</v>
      </c>
    </row>
    <row r="446" spans="16:19" x14ac:dyDescent="0.35">
      <c r="P446" t="s">
        <v>44</v>
      </c>
      <c r="Q446" t="s">
        <v>1868</v>
      </c>
      <c r="R446" t="s">
        <v>1869</v>
      </c>
      <c r="S446" t="s">
        <v>1870</v>
      </c>
    </row>
    <row r="447" spans="16:19" x14ac:dyDescent="0.35">
      <c r="P447" t="s">
        <v>44</v>
      </c>
      <c r="Q447" t="s">
        <v>1868</v>
      </c>
      <c r="R447" t="s">
        <v>1869</v>
      </c>
      <c r="S447" t="s">
        <v>1870</v>
      </c>
    </row>
    <row r="448" spans="16:19" x14ac:dyDescent="0.35">
      <c r="P448" t="s">
        <v>44</v>
      </c>
      <c r="Q448" t="s">
        <v>1868</v>
      </c>
      <c r="R448" t="s">
        <v>1869</v>
      </c>
      <c r="S448" t="s">
        <v>1870</v>
      </c>
    </row>
    <row r="449" spans="16:19" x14ac:dyDescent="0.35">
      <c r="P449" t="s">
        <v>44</v>
      </c>
      <c r="Q449" t="s">
        <v>1868</v>
      </c>
      <c r="R449" t="s">
        <v>1869</v>
      </c>
      <c r="S449" t="s">
        <v>1870</v>
      </c>
    </row>
    <row r="450" spans="16:19" x14ac:dyDescent="0.35">
      <c r="P450" t="s">
        <v>44</v>
      </c>
      <c r="Q450" t="s">
        <v>1868</v>
      </c>
      <c r="R450" t="s">
        <v>1869</v>
      </c>
      <c r="S450" t="s">
        <v>1870</v>
      </c>
    </row>
    <row r="451" spans="16:19" x14ac:dyDescent="0.35">
      <c r="P451" t="s">
        <v>44</v>
      </c>
      <c r="Q451" t="s">
        <v>1868</v>
      </c>
      <c r="R451" t="s">
        <v>1869</v>
      </c>
      <c r="S451" t="s">
        <v>1870</v>
      </c>
    </row>
    <row r="452" spans="16:19" x14ac:dyDescent="0.35">
      <c r="P452" t="s">
        <v>44</v>
      </c>
      <c r="Q452" t="s">
        <v>1868</v>
      </c>
      <c r="R452" t="s">
        <v>1869</v>
      </c>
      <c r="S452" t="s">
        <v>1870</v>
      </c>
    </row>
    <row r="453" spans="16:19" x14ac:dyDescent="0.35">
      <c r="P453" t="s">
        <v>44</v>
      </c>
      <c r="Q453" t="s">
        <v>1868</v>
      </c>
      <c r="R453" t="s">
        <v>1869</v>
      </c>
      <c r="S453" t="s">
        <v>1870</v>
      </c>
    </row>
    <row r="454" spans="16:19" x14ac:dyDescent="0.35">
      <c r="P454" t="s">
        <v>44</v>
      </c>
      <c r="Q454" t="s">
        <v>1868</v>
      </c>
      <c r="R454" t="s">
        <v>1869</v>
      </c>
      <c r="S454" t="s">
        <v>1870</v>
      </c>
    </row>
    <row r="455" spans="16:19" x14ac:dyDescent="0.35">
      <c r="P455" t="s">
        <v>44</v>
      </c>
      <c r="Q455" t="s">
        <v>1868</v>
      </c>
      <c r="R455" t="s">
        <v>1869</v>
      </c>
      <c r="S455" t="s">
        <v>1870</v>
      </c>
    </row>
    <row r="456" spans="16:19" x14ac:dyDescent="0.35">
      <c r="P456" t="s">
        <v>44</v>
      </c>
      <c r="Q456" t="s">
        <v>1868</v>
      </c>
      <c r="R456" t="s">
        <v>1869</v>
      </c>
      <c r="S456" t="s">
        <v>1870</v>
      </c>
    </row>
    <row r="457" spans="16:19" x14ac:dyDescent="0.35">
      <c r="P457" t="s">
        <v>44</v>
      </c>
      <c r="Q457" t="s">
        <v>1868</v>
      </c>
      <c r="R457" t="s">
        <v>1869</v>
      </c>
      <c r="S457" t="s">
        <v>1870</v>
      </c>
    </row>
    <row r="458" spans="16:19" x14ac:dyDescent="0.35">
      <c r="P458" t="s">
        <v>44</v>
      </c>
      <c r="Q458" t="s">
        <v>1868</v>
      </c>
      <c r="R458" t="s">
        <v>1869</v>
      </c>
      <c r="S458" t="s">
        <v>1870</v>
      </c>
    </row>
    <row r="459" spans="16:19" x14ac:dyDescent="0.35">
      <c r="P459" t="s">
        <v>44</v>
      </c>
      <c r="Q459" t="s">
        <v>1868</v>
      </c>
      <c r="R459" t="s">
        <v>1869</v>
      </c>
      <c r="S459" t="s">
        <v>1870</v>
      </c>
    </row>
    <row r="460" spans="16:19" x14ac:dyDescent="0.35">
      <c r="P460" t="s">
        <v>44</v>
      </c>
      <c r="Q460" t="s">
        <v>1868</v>
      </c>
      <c r="R460" t="s">
        <v>1869</v>
      </c>
      <c r="S460" t="s">
        <v>1870</v>
      </c>
    </row>
    <row r="461" spans="16:19" x14ac:dyDescent="0.35">
      <c r="P461" t="s">
        <v>44</v>
      </c>
      <c r="Q461" t="s">
        <v>1868</v>
      </c>
      <c r="R461" t="s">
        <v>1869</v>
      </c>
      <c r="S461" t="s">
        <v>1870</v>
      </c>
    </row>
    <row r="462" spans="16:19" x14ac:dyDescent="0.35">
      <c r="P462" t="s">
        <v>44</v>
      </c>
      <c r="Q462" t="s">
        <v>1868</v>
      </c>
      <c r="R462" t="s">
        <v>1869</v>
      </c>
      <c r="S462" t="s">
        <v>1870</v>
      </c>
    </row>
    <row r="463" spans="16:19" x14ac:dyDescent="0.35">
      <c r="P463" t="s">
        <v>44</v>
      </c>
      <c r="Q463" t="s">
        <v>1868</v>
      </c>
      <c r="R463" t="s">
        <v>1869</v>
      </c>
      <c r="S463" t="s">
        <v>1870</v>
      </c>
    </row>
    <row r="464" spans="16:19" x14ac:dyDescent="0.35">
      <c r="P464" t="s">
        <v>44</v>
      </c>
      <c r="Q464" t="s">
        <v>1868</v>
      </c>
      <c r="R464" t="s">
        <v>1869</v>
      </c>
      <c r="S464" t="s">
        <v>1870</v>
      </c>
    </row>
    <row r="465" spans="16:19" x14ac:dyDescent="0.35">
      <c r="P465" t="s">
        <v>44</v>
      </c>
      <c r="Q465" t="s">
        <v>1868</v>
      </c>
      <c r="R465" t="s">
        <v>1869</v>
      </c>
      <c r="S465" t="s">
        <v>1870</v>
      </c>
    </row>
    <row r="466" spans="16:19" x14ac:dyDescent="0.35">
      <c r="P466" t="s">
        <v>44</v>
      </c>
      <c r="Q466" t="s">
        <v>1868</v>
      </c>
      <c r="R466" t="s">
        <v>1869</v>
      </c>
      <c r="S466" t="s">
        <v>1870</v>
      </c>
    </row>
    <row r="467" spans="16:19" x14ac:dyDescent="0.35">
      <c r="P467" t="s">
        <v>44</v>
      </c>
      <c r="Q467" t="s">
        <v>1868</v>
      </c>
      <c r="R467" t="s">
        <v>1869</v>
      </c>
      <c r="S467" t="s">
        <v>1870</v>
      </c>
    </row>
    <row r="468" spans="16:19" x14ac:dyDescent="0.35">
      <c r="P468" t="s">
        <v>44</v>
      </c>
      <c r="Q468" t="s">
        <v>1868</v>
      </c>
      <c r="R468" t="s">
        <v>1869</v>
      </c>
      <c r="S468" t="s">
        <v>1870</v>
      </c>
    </row>
    <row r="469" spans="16:19" x14ac:dyDescent="0.35">
      <c r="P469" t="s">
        <v>44</v>
      </c>
      <c r="Q469" t="s">
        <v>1868</v>
      </c>
      <c r="R469" t="s">
        <v>1869</v>
      </c>
      <c r="S469" t="s">
        <v>1870</v>
      </c>
    </row>
    <row r="470" spans="16:19" x14ac:dyDescent="0.35">
      <c r="P470" t="s">
        <v>44</v>
      </c>
      <c r="Q470" t="s">
        <v>1868</v>
      </c>
      <c r="R470" t="s">
        <v>1869</v>
      </c>
      <c r="S470" t="s">
        <v>1870</v>
      </c>
    </row>
    <row r="471" spans="16:19" x14ac:dyDescent="0.35">
      <c r="P471" t="s">
        <v>44</v>
      </c>
      <c r="Q471" t="s">
        <v>1868</v>
      </c>
      <c r="R471" t="s">
        <v>1869</v>
      </c>
      <c r="S471" t="s">
        <v>1870</v>
      </c>
    </row>
    <row r="472" spans="16:19" x14ac:dyDescent="0.35">
      <c r="P472" t="s">
        <v>44</v>
      </c>
      <c r="Q472" t="s">
        <v>1868</v>
      </c>
      <c r="R472" t="s">
        <v>1869</v>
      </c>
      <c r="S472" t="s">
        <v>1870</v>
      </c>
    </row>
    <row r="473" spans="16:19" x14ac:dyDescent="0.35">
      <c r="P473" t="s">
        <v>44</v>
      </c>
      <c r="Q473" t="s">
        <v>1868</v>
      </c>
      <c r="R473" t="s">
        <v>1869</v>
      </c>
      <c r="S473" t="s">
        <v>1870</v>
      </c>
    </row>
    <row r="474" spans="16:19" x14ac:dyDescent="0.35">
      <c r="P474" t="s">
        <v>44</v>
      </c>
      <c r="Q474" t="s">
        <v>1868</v>
      </c>
      <c r="R474" t="s">
        <v>1869</v>
      </c>
      <c r="S474" t="s">
        <v>1870</v>
      </c>
    </row>
    <row r="475" spans="16:19" x14ac:dyDescent="0.35">
      <c r="P475" t="s">
        <v>44</v>
      </c>
      <c r="Q475" t="s">
        <v>1868</v>
      </c>
      <c r="R475" t="s">
        <v>1869</v>
      </c>
      <c r="S475" t="s">
        <v>1870</v>
      </c>
    </row>
    <row r="476" spans="16:19" x14ac:dyDescent="0.35">
      <c r="P476" t="s">
        <v>44</v>
      </c>
      <c r="Q476" t="s">
        <v>1868</v>
      </c>
      <c r="R476" t="s">
        <v>1869</v>
      </c>
      <c r="S476" t="s">
        <v>1870</v>
      </c>
    </row>
    <row r="477" spans="16:19" x14ac:dyDescent="0.35">
      <c r="P477" t="s">
        <v>44</v>
      </c>
      <c r="Q477" t="s">
        <v>1868</v>
      </c>
      <c r="R477" t="s">
        <v>1869</v>
      </c>
      <c r="S477" t="s">
        <v>1870</v>
      </c>
    </row>
    <row r="478" spans="16:19" x14ac:dyDescent="0.35">
      <c r="P478" t="s">
        <v>44</v>
      </c>
      <c r="Q478" t="s">
        <v>1868</v>
      </c>
      <c r="R478" t="s">
        <v>1869</v>
      </c>
      <c r="S478" t="s">
        <v>1870</v>
      </c>
    </row>
    <row r="479" spans="16:19" x14ac:dyDescent="0.35">
      <c r="P479" t="s">
        <v>44</v>
      </c>
      <c r="Q479" t="s">
        <v>1868</v>
      </c>
      <c r="R479" t="s">
        <v>1869</v>
      </c>
      <c r="S479" t="s">
        <v>1870</v>
      </c>
    </row>
    <row r="480" spans="16:19" x14ac:dyDescent="0.35">
      <c r="P480" t="s">
        <v>44</v>
      </c>
      <c r="Q480" t="s">
        <v>1868</v>
      </c>
      <c r="R480" t="s">
        <v>1869</v>
      </c>
      <c r="S480" t="s">
        <v>1870</v>
      </c>
    </row>
    <row r="481" spans="16:19" x14ac:dyDescent="0.35">
      <c r="P481" t="s">
        <v>44</v>
      </c>
      <c r="Q481" t="s">
        <v>1868</v>
      </c>
      <c r="R481" t="s">
        <v>1869</v>
      </c>
      <c r="S481" t="s">
        <v>1870</v>
      </c>
    </row>
    <row r="482" spans="16:19" x14ac:dyDescent="0.35">
      <c r="P482" t="s">
        <v>44</v>
      </c>
      <c r="Q482" t="s">
        <v>1868</v>
      </c>
      <c r="R482" t="s">
        <v>1869</v>
      </c>
      <c r="S482" t="s">
        <v>1870</v>
      </c>
    </row>
    <row r="483" spans="16:19" x14ac:dyDescent="0.35">
      <c r="P483" t="s">
        <v>44</v>
      </c>
      <c r="Q483" t="s">
        <v>1868</v>
      </c>
      <c r="R483" t="s">
        <v>1869</v>
      </c>
      <c r="S483" t="s">
        <v>1870</v>
      </c>
    </row>
    <row r="484" spans="16:19" x14ac:dyDescent="0.35">
      <c r="P484" t="s">
        <v>44</v>
      </c>
      <c r="Q484" t="s">
        <v>1868</v>
      </c>
      <c r="R484" t="s">
        <v>1869</v>
      </c>
      <c r="S484" t="s">
        <v>1870</v>
      </c>
    </row>
    <row r="485" spans="16:19" x14ac:dyDescent="0.35">
      <c r="P485" t="s">
        <v>44</v>
      </c>
      <c r="Q485" t="s">
        <v>1868</v>
      </c>
      <c r="R485" t="s">
        <v>1869</v>
      </c>
      <c r="S485" t="s">
        <v>1870</v>
      </c>
    </row>
    <row r="486" spans="16:19" x14ac:dyDescent="0.35">
      <c r="P486" t="s">
        <v>44</v>
      </c>
      <c r="Q486" t="s">
        <v>1868</v>
      </c>
      <c r="R486" t="s">
        <v>1869</v>
      </c>
      <c r="S486" t="s">
        <v>1870</v>
      </c>
    </row>
    <row r="487" spans="16:19" x14ac:dyDescent="0.35">
      <c r="P487" t="s">
        <v>44</v>
      </c>
      <c r="Q487" t="s">
        <v>1868</v>
      </c>
      <c r="R487" t="s">
        <v>1869</v>
      </c>
      <c r="S487" t="s">
        <v>1870</v>
      </c>
    </row>
    <row r="488" spans="16:19" x14ac:dyDescent="0.35">
      <c r="P488" t="s">
        <v>44</v>
      </c>
      <c r="Q488" t="s">
        <v>1868</v>
      </c>
      <c r="R488" t="s">
        <v>1869</v>
      </c>
      <c r="S488" t="s">
        <v>1870</v>
      </c>
    </row>
    <row r="489" spans="16:19" x14ac:dyDescent="0.35">
      <c r="P489" t="s">
        <v>44</v>
      </c>
      <c r="Q489" t="s">
        <v>1868</v>
      </c>
      <c r="R489" t="s">
        <v>1869</v>
      </c>
      <c r="S489" t="s">
        <v>1870</v>
      </c>
    </row>
    <row r="490" spans="16:19" x14ac:dyDescent="0.35">
      <c r="P490" t="s">
        <v>44</v>
      </c>
      <c r="Q490" t="s">
        <v>1868</v>
      </c>
      <c r="R490" t="s">
        <v>1869</v>
      </c>
      <c r="S490" t="s">
        <v>1870</v>
      </c>
    </row>
    <row r="491" spans="16:19" x14ac:dyDescent="0.35">
      <c r="P491" t="s">
        <v>44</v>
      </c>
      <c r="Q491" t="s">
        <v>1868</v>
      </c>
      <c r="R491" t="s">
        <v>1869</v>
      </c>
      <c r="S491" t="s">
        <v>1870</v>
      </c>
    </row>
    <row r="492" spans="16:19" x14ac:dyDescent="0.35">
      <c r="P492" t="s">
        <v>44</v>
      </c>
      <c r="Q492" t="s">
        <v>1868</v>
      </c>
      <c r="R492" t="s">
        <v>1869</v>
      </c>
      <c r="S492" t="s">
        <v>1870</v>
      </c>
    </row>
    <row r="493" spans="16:19" x14ac:dyDescent="0.35">
      <c r="P493" t="s">
        <v>44</v>
      </c>
      <c r="Q493" t="s">
        <v>1868</v>
      </c>
      <c r="R493" t="s">
        <v>1869</v>
      </c>
      <c r="S493" t="s">
        <v>1870</v>
      </c>
    </row>
    <row r="494" spans="16:19" x14ac:dyDescent="0.35">
      <c r="P494" t="s">
        <v>66</v>
      </c>
    </row>
    <row r="495" spans="16:19" x14ac:dyDescent="0.35">
      <c r="P495" t="s">
        <v>44</v>
      </c>
      <c r="Q495" t="s">
        <v>1868</v>
      </c>
      <c r="R495" t="s">
        <v>1869</v>
      </c>
      <c r="S495" t="s">
        <v>1870</v>
      </c>
    </row>
    <row r="496" spans="16:19" x14ac:dyDescent="0.35">
      <c r="P496" t="s">
        <v>44</v>
      </c>
      <c r="Q496" t="s">
        <v>1868</v>
      </c>
      <c r="R496" t="s">
        <v>1869</v>
      </c>
      <c r="S496" t="s">
        <v>1870</v>
      </c>
    </row>
    <row r="497" spans="16:19" x14ac:dyDescent="0.35">
      <c r="P497" t="s">
        <v>44</v>
      </c>
      <c r="Q497" t="s">
        <v>1868</v>
      </c>
      <c r="R497" t="s">
        <v>1869</v>
      </c>
      <c r="S497" t="s">
        <v>1870</v>
      </c>
    </row>
    <row r="498" spans="16:19" x14ac:dyDescent="0.35">
      <c r="P498" t="s">
        <v>44</v>
      </c>
      <c r="Q498" t="s">
        <v>1868</v>
      </c>
      <c r="R498" t="s">
        <v>1869</v>
      </c>
      <c r="S498" t="s">
        <v>1870</v>
      </c>
    </row>
    <row r="499" spans="16:19" x14ac:dyDescent="0.35">
      <c r="P499" t="s">
        <v>44</v>
      </c>
      <c r="Q499" t="s">
        <v>1868</v>
      </c>
      <c r="R499" t="s">
        <v>1869</v>
      </c>
      <c r="S499" t="s">
        <v>1870</v>
      </c>
    </row>
    <row r="500" spans="16:19" x14ac:dyDescent="0.35">
      <c r="P500" t="s">
        <v>44</v>
      </c>
      <c r="Q500" t="s">
        <v>1868</v>
      </c>
      <c r="R500" t="s">
        <v>1869</v>
      </c>
      <c r="S500" t="s">
        <v>1870</v>
      </c>
    </row>
    <row r="501" spans="16:19" x14ac:dyDescent="0.35">
      <c r="P501" t="s">
        <v>44</v>
      </c>
      <c r="Q501" t="s">
        <v>1868</v>
      </c>
      <c r="R501" t="s">
        <v>1869</v>
      </c>
      <c r="S501" t="s">
        <v>1870</v>
      </c>
    </row>
    <row r="502" spans="16:19" x14ac:dyDescent="0.35">
      <c r="P502" t="s">
        <v>44</v>
      </c>
      <c r="Q502" t="s">
        <v>1868</v>
      </c>
      <c r="R502" t="s">
        <v>1869</v>
      </c>
      <c r="S502" t="s">
        <v>1870</v>
      </c>
    </row>
    <row r="503" spans="16:19" x14ac:dyDescent="0.35">
      <c r="P503" t="s">
        <v>44</v>
      </c>
      <c r="Q503" t="s">
        <v>1868</v>
      </c>
      <c r="R503" t="s">
        <v>1869</v>
      </c>
      <c r="S503" t="s">
        <v>1870</v>
      </c>
    </row>
    <row r="504" spans="16:19" x14ac:dyDescent="0.35">
      <c r="P504" t="s">
        <v>44</v>
      </c>
      <c r="Q504" t="s">
        <v>1868</v>
      </c>
      <c r="R504" t="s">
        <v>1869</v>
      </c>
      <c r="S504" t="s">
        <v>1870</v>
      </c>
    </row>
    <row r="505" spans="16:19" x14ac:dyDescent="0.35">
      <c r="P505" t="s">
        <v>44</v>
      </c>
      <c r="Q505" t="s">
        <v>1868</v>
      </c>
      <c r="R505" t="s">
        <v>1869</v>
      </c>
      <c r="S505" t="s">
        <v>1870</v>
      </c>
    </row>
    <row r="506" spans="16:19" x14ac:dyDescent="0.35">
      <c r="P506" t="s">
        <v>44</v>
      </c>
      <c r="Q506" t="s">
        <v>1868</v>
      </c>
      <c r="R506" t="s">
        <v>1869</v>
      </c>
      <c r="S506" t="s">
        <v>1870</v>
      </c>
    </row>
    <row r="507" spans="16:19" x14ac:dyDescent="0.35">
      <c r="P507" t="s">
        <v>44</v>
      </c>
      <c r="Q507" t="s">
        <v>1868</v>
      </c>
      <c r="R507" t="s">
        <v>1869</v>
      </c>
      <c r="S507" t="s">
        <v>1870</v>
      </c>
    </row>
    <row r="508" spans="16:19" x14ac:dyDescent="0.35">
      <c r="P508" t="s">
        <v>44</v>
      </c>
      <c r="Q508" t="s">
        <v>1868</v>
      </c>
      <c r="R508" t="s">
        <v>1869</v>
      </c>
      <c r="S508" t="s">
        <v>1870</v>
      </c>
    </row>
    <row r="509" spans="16:19" x14ac:dyDescent="0.35">
      <c r="P509" t="s">
        <v>44</v>
      </c>
      <c r="Q509" t="s">
        <v>1868</v>
      </c>
      <c r="R509" t="s">
        <v>1869</v>
      </c>
      <c r="S509" t="s">
        <v>1870</v>
      </c>
    </row>
    <row r="510" spans="16:19" x14ac:dyDescent="0.35">
      <c r="P510" t="s">
        <v>44</v>
      </c>
      <c r="Q510" t="s">
        <v>1868</v>
      </c>
      <c r="R510" t="s">
        <v>1869</v>
      </c>
      <c r="S510" t="s">
        <v>1870</v>
      </c>
    </row>
    <row r="511" spans="16:19" x14ac:dyDescent="0.35">
      <c r="P511" t="s">
        <v>44</v>
      </c>
      <c r="Q511" t="s">
        <v>1868</v>
      </c>
      <c r="R511" t="s">
        <v>1869</v>
      </c>
      <c r="S511" t="s">
        <v>1870</v>
      </c>
    </row>
    <row r="512" spans="16:19" x14ac:dyDescent="0.35">
      <c r="P512" t="s">
        <v>44</v>
      </c>
      <c r="Q512" t="s">
        <v>1868</v>
      </c>
      <c r="R512" t="s">
        <v>1869</v>
      </c>
      <c r="S512" t="s">
        <v>1870</v>
      </c>
    </row>
    <row r="513" spans="16:19" x14ac:dyDescent="0.35">
      <c r="P513" t="s">
        <v>44</v>
      </c>
      <c r="Q513" t="s">
        <v>1868</v>
      </c>
      <c r="R513" t="s">
        <v>1869</v>
      </c>
      <c r="S513" t="s">
        <v>1870</v>
      </c>
    </row>
    <row r="514" spans="16:19" x14ac:dyDescent="0.35">
      <c r="P514" t="s">
        <v>44</v>
      </c>
      <c r="Q514" t="s">
        <v>1868</v>
      </c>
      <c r="R514" t="s">
        <v>1869</v>
      </c>
      <c r="S514" t="s">
        <v>1870</v>
      </c>
    </row>
    <row r="515" spans="16:19" x14ac:dyDescent="0.35">
      <c r="P515" t="s">
        <v>44</v>
      </c>
      <c r="Q515" t="s">
        <v>1868</v>
      </c>
      <c r="R515" t="s">
        <v>1869</v>
      </c>
      <c r="S515" t="s">
        <v>1870</v>
      </c>
    </row>
    <row r="516" spans="16:19" x14ac:dyDescent="0.35">
      <c r="P516" t="s">
        <v>44</v>
      </c>
      <c r="Q516" t="s">
        <v>1868</v>
      </c>
      <c r="R516" t="s">
        <v>1869</v>
      </c>
      <c r="S516" t="s">
        <v>1870</v>
      </c>
    </row>
    <row r="517" spans="16:19" x14ac:dyDescent="0.35">
      <c r="P517" t="s">
        <v>44</v>
      </c>
      <c r="Q517" t="s">
        <v>1868</v>
      </c>
      <c r="R517" t="s">
        <v>1869</v>
      </c>
      <c r="S517" t="s">
        <v>1870</v>
      </c>
    </row>
    <row r="518" spans="16:19" x14ac:dyDescent="0.35">
      <c r="P518" t="s">
        <v>44</v>
      </c>
      <c r="Q518" t="s">
        <v>1868</v>
      </c>
      <c r="R518" t="s">
        <v>1869</v>
      </c>
      <c r="S518" t="s">
        <v>1870</v>
      </c>
    </row>
    <row r="519" spans="16:19" x14ac:dyDescent="0.35">
      <c r="P519" t="s">
        <v>44</v>
      </c>
      <c r="Q519" t="s">
        <v>1868</v>
      </c>
      <c r="R519" t="s">
        <v>1869</v>
      </c>
      <c r="S519" t="s">
        <v>1870</v>
      </c>
    </row>
    <row r="520" spans="16:19" x14ac:dyDescent="0.35">
      <c r="P520" t="s">
        <v>44</v>
      </c>
      <c r="Q520" t="s">
        <v>1868</v>
      </c>
      <c r="R520" t="s">
        <v>1869</v>
      </c>
      <c r="S520" t="s">
        <v>1870</v>
      </c>
    </row>
    <row r="521" spans="16:19" x14ac:dyDescent="0.35">
      <c r="P521" t="s">
        <v>44</v>
      </c>
      <c r="Q521" t="s">
        <v>1868</v>
      </c>
      <c r="R521" t="s">
        <v>1869</v>
      </c>
      <c r="S521" t="s">
        <v>1870</v>
      </c>
    </row>
    <row r="522" spans="16:19" x14ac:dyDescent="0.35">
      <c r="P522" t="s">
        <v>44</v>
      </c>
      <c r="Q522" t="s">
        <v>1868</v>
      </c>
      <c r="R522" t="s">
        <v>1869</v>
      </c>
      <c r="S522" t="s">
        <v>1870</v>
      </c>
    </row>
    <row r="523" spans="16:19" x14ac:dyDescent="0.35">
      <c r="P523" t="s">
        <v>44</v>
      </c>
      <c r="Q523" t="s">
        <v>1868</v>
      </c>
      <c r="R523" t="s">
        <v>1869</v>
      </c>
      <c r="S523" t="s">
        <v>1870</v>
      </c>
    </row>
    <row r="524" spans="16:19" x14ac:dyDescent="0.35">
      <c r="P524" t="s">
        <v>44</v>
      </c>
      <c r="Q524" t="s">
        <v>1868</v>
      </c>
      <c r="R524" t="s">
        <v>1869</v>
      </c>
      <c r="S524" t="s">
        <v>1870</v>
      </c>
    </row>
    <row r="525" spans="16:19" x14ac:dyDescent="0.35">
      <c r="P525" t="s">
        <v>44</v>
      </c>
      <c r="Q525" t="s">
        <v>1868</v>
      </c>
      <c r="R525" t="s">
        <v>1869</v>
      </c>
      <c r="S525" t="s">
        <v>1870</v>
      </c>
    </row>
    <row r="526" spans="16:19" x14ac:dyDescent="0.35">
      <c r="P526" t="s">
        <v>44</v>
      </c>
      <c r="Q526" t="s">
        <v>1868</v>
      </c>
      <c r="R526" t="s">
        <v>1869</v>
      </c>
      <c r="S526" t="s">
        <v>1870</v>
      </c>
    </row>
    <row r="527" spans="16:19" x14ac:dyDescent="0.35">
      <c r="P527" t="s">
        <v>44</v>
      </c>
      <c r="Q527" t="s">
        <v>1868</v>
      </c>
      <c r="R527" t="s">
        <v>1869</v>
      </c>
      <c r="S527" t="s">
        <v>1870</v>
      </c>
    </row>
    <row r="528" spans="16:19" x14ac:dyDescent="0.35">
      <c r="P528" t="s">
        <v>44</v>
      </c>
      <c r="Q528" t="s">
        <v>1868</v>
      </c>
      <c r="R528" t="s">
        <v>1869</v>
      </c>
      <c r="S528" t="s">
        <v>1870</v>
      </c>
    </row>
    <row r="529" spans="16:19" x14ac:dyDescent="0.35">
      <c r="P529" t="s">
        <v>44</v>
      </c>
      <c r="Q529" t="s">
        <v>1868</v>
      </c>
      <c r="R529" t="s">
        <v>1869</v>
      </c>
      <c r="S529" t="s">
        <v>1870</v>
      </c>
    </row>
    <row r="530" spans="16:19" x14ac:dyDescent="0.35">
      <c r="P530" t="s">
        <v>44</v>
      </c>
      <c r="Q530" t="s">
        <v>1868</v>
      </c>
      <c r="R530" t="s">
        <v>1869</v>
      </c>
      <c r="S530" t="s">
        <v>1870</v>
      </c>
    </row>
    <row r="531" spans="16:19" x14ac:dyDescent="0.35">
      <c r="P531" t="s">
        <v>44</v>
      </c>
      <c r="Q531" t="s">
        <v>1868</v>
      </c>
      <c r="R531" t="s">
        <v>1869</v>
      </c>
      <c r="S531" t="s">
        <v>1870</v>
      </c>
    </row>
    <row r="532" spans="16:19" x14ac:dyDescent="0.35">
      <c r="P532" t="s">
        <v>44</v>
      </c>
      <c r="Q532" t="s">
        <v>1868</v>
      </c>
      <c r="R532" t="s">
        <v>1869</v>
      </c>
      <c r="S532" t="s">
        <v>1870</v>
      </c>
    </row>
    <row r="533" spans="16:19" x14ac:dyDescent="0.35">
      <c r="P533" t="s">
        <v>44</v>
      </c>
      <c r="Q533" t="s">
        <v>1868</v>
      </c>
      <c r="R533" t="s">
        <v>1869</v>
      </c>
      <c r="S533" t="s">
        <v>1870</v>
      </c>
    </row>
    <row r="534" spans="16:19" x14ac:dyDescent="0.35">
      <c r="P534" t="s">
        <v>44</v>
      </c>
      <c r="Q534" t="s">
        <v>1868</v>
      </c>
      <c r="R534" t="s">
        <v>1869</v>
      </c>
      <c r="S534" t="s">
        <v>1870</v>
      </c>
    </row>
    <row r="535" spans="16:19" x14ac:dyDescent="0.35">
      <c r="P535" t="s">
        <v>44</v>
      </c>
      <c r="Q535" t="s">
        <v>1868</v>
      </c>
      <c r="R535" t="s">
        <v>1869</v>
      </c>
      <c r="S535" t="s">
        <v>1870</v>
      </c>
    </row>
    <row r="536" spans="16:19" x14ac:dyDescent="0.35">
      <c r="P536" t="s">
        <v>44</v>
      </c>
      <c r="Q536" t="s">
        <v>1868</v>
      </c>
      <c r="R536" t="s">
        <v>1869</v>
      </c>
      <c r="S536" t="s">
        <v>1870</v>
      </c>
    </row>
    <row r="537" spans="16:19" x14ac:dyDescent="0.35">
      <c r="P537" t="s">
        <v>44</v>
      </c>
      <c r="Q537" t="s">
        <v>1868</v>
      </c>
      <c r="R537" t="s">
        <v>1869</v>
      </c>
      <c r="S537" t="s">
        <v>1870</v>
      </c>
    </row>
    <row r="538" spans="16:19" x14ac:dyDescent="0.35">
      <c r="P538" t="s">
        <v>44</v>
      </c>
      <c r="Q538" t="s">
        <v>1868</v>
      </c>
      <c r="R538" t="s">
        <v>1869</v>
      </c>
      <c r="S538" t="s">
        <v>1870</v>
      </c>
    </row>
    <row r="539" spans="16:19" x14ac:dyDescent="0.35">
      <c r="P539" t="s">
        <v>44</v>
      </c>
      <c r="Q539" t="s">
        <v>1868</v>
      </c>
      <c r="R539" t="s">
        <v>1869</v>
      </c>
      <c r="S539" t="s">
        <v>1870</v>
      </c>
    </row>
    <row r="540" spans="16:19" x14ac:dyDescent="0.35">
      <c r="P540" t="s">
        <v>44</v>
      </c>
      <c r="Q540" t="s">
        <v>1868</v>
      </c>
      <c r="R540" t="s">
        <v>1869</v>
      </c>
      <c r="S540" t="s">
        <v>1870</v>
      </c>
    </row>
    <row r="541" spans="16:19" x14ac:dyDescent="0.35">
      <c r="P541" t="s">
        <v>44</v>
      </c>
      <c r="Q541" t="s">
        <v>1868</v>
      </c>
      <c r="R541" t="s">
        <v>1869</v>
      </c>
      <c r="S541" t="s">
        <v>1870</v>
      </c>
    </row>
    <row r="542" spans="16:19" x14ac:dyDescent="0.35">
      <c r="P542" t="s">
        <v>44</v>
      </c>
      <c r="Q542" t="s">
        <v>1868</v>
      </c>
      <c r="R542" t="s">
        <v>1869</v>
      </c>
      <c r="S542" t="s">
        <v>1870</v>
      </c>
    </row>
    <row r="543" spans="16:19" x14ac:dyDescent="0.35">
      <c r="P543" t="s">
        <v>44</v>
      </c>
      <c r="Q543" t="s">
        <v>1868</v>
      </c>
      <c r="R543" t="s">
        <v>1869</v>
      </c>
      <c r="S543" t="s">
        <v>1870</v>
      </c>
    </row>
    <row r="544" spans="16:19" x14ac:dyDescent="0.35">
      <c r="P544" t="s">
        <v>44</v>
      </c>
      <c r="Q544" t="s">
        <v>1868</v>
      </c>
      <c r="R544" t="s">
        <v>1869</v>
      </c>
      <c r="S544" t="s">
        <v>1870</v>
      </c>
    </row>
    <row r="545" spans="16:19" x14ac:dyDescent="0.35">
      <c r="P545" t="s">
        <v>44</v>
      </c>
      <c r="Q545" t="s">
        <v>1868</v>
      </c>
      <c r="R545" t="s">
        <v>1869</v>
      </c>
      <c r="S545" t="s">
        <v>1870</v>
      </c>
    </row>
    <row r="546" spans="16:19" x14ac:dyDescent="0.35">
      <c r="P546" t="s">
        <v>44</v>
      </c>
      <c r="Q546" t="s">
        <v>1868</v>
      </c>
      <c r="R546" t="s">
        <v>1869</v>
      </c>
      <c r="S546" t="s">
        <v>1870</v>
      </c>
    </row>
    <row r="547" spans="16:19" x14ac:dyDescent="0.35">
      <c r="P547" t="s">
        <v>44</v>
      </c>
      <c r="Q547" t="s">
        <v>1868</v>
      </c>
      <c r="R547" t="s">
        <v>1869</v>
      </c>
      <c r="S547" t="s">
        <v>1870</v>
      </c>
    </row>
    <row r="548" spans="16:19" x14ac:dyDescent="0.35">
      <c r="P548" t="s">
        <v>44</v>
      </c>
      <c r="Q548" t="s">
        <v>1868</v>
      </c>
      <c r="R548" t="s">
        <v>1869</v>
      </c>
      <c r="S548" t="s">
        <v>1870</v>
      </c>
    </row>
    <row r="549" spans="16:19" x14ac:dyDescent="0.35">
      <c r="P549" t="s">
        <v>44</v>
      </c>
      <c r="Q549" t="s">
        <v>1868</v>
      </c>
      <c r="R549" t="s">
        <v>1869</v>
      </c>
      <c r="S549" t="s">
        <v>1870</v>
      </c>
    </row>
    <row r="550" spans="16:19" x14ac:dyDescent="0.35">
      <c r="P550" t="s">
        <v>44</v>
      </c>
      <c r="Q550" t="s">
        <v>1868</v>
      </c>
      <c r="R550" t="s">
        <v>1869</v>
      </c>
      <c r="S550" t="s">
        <v>1870</v>
      </c>
    </row>
    <row r="551" spans="16:19" x14ac:dyDescent="0.35">
      <c r="P551" t="s">
        <v>44</v>
      </c>
      <c r="Q551" t="s">
        <v>1868</v>
      </c>
      <c r="R551" t="s">
        <v>1869</v>
      </c>
      <c r="S551" t="s">
        <v>1870</v>
      </c>
    </row>
    <row r="552" spans="16:19" x14ac:dyDescent="0.35">
      <c r="P552" t="s">
        <v>44</v>
      </c>
      <c r="Q552" t="s">
        <v>1868</v>
      </c>
      <c r="R552" t="s">
        <v>1869</v>
      </c>
      <c r="S552" t="s">
        <v>1870</v>
      </c>
    </row>
    <row r="553" spans="16:19" x14ac:dyDescent="0.35">
      <c r="P553" t="s">
        <v>44</v>
      </c>
      <c r="Q553" t="s">
        <v>1868</v>
      </c>
      <c r="R553" t="s">
        <v>1869</v>
      </c>
      <c r="S553" t="s">
        <v>1870</v>
      </c>
    </row>
    <row r="554" spans="16:19" x14ac:dyDescent="0.35">
      <c r="P554" t="s">
        <v>44</v>
      </c>
      <c r="Q554" t="s">
        <v>1868</v>
      </c>
      <c r="R554" t="s">
        <v>1869</v>
      </c>
      <c r="S554" t="s">
        <v>1870</v>
      </c>
    </row>
    <row r="555" spans="16:19" x14ac:dyDescent="0.35">
      <c r="P555" t="s">
        <v>44</v>
      </c>
      <c r="Q555" t="s">
        <v>1868</v>
      </c>
      <c r="R555" t="s">
        <v>1869</v>
      </c>
      <c r="S555" t="s">
        <v>1870</v>
      </c>
    </row>
    <row r="556" spans="16:19" x14ac:dyDescent="0.35">
      <c r="P556" t="s">
        <v>44</v>
      </c>
      <c r="Q556" t="s">
        <v>1868</v>
      </c>
      <c r="R556" t="s">
        <v>1869</v>
      </c>
      <c r="S556" t="s">
        <v>1870</v>
      </c>
    </row>
    <row r="557" spans="16:19" x14ac:dyDescent="0.35">
      <c r="P557" t="s">
        <v>44</v>
      </c>
      <c r="Q557" t="s">
        <v>1868</v>
      </c>
      <c r="R557" t="s">
        <v>1869</v>
      </c>
      <c r="S557" t="s">
        <v>1870</v>
      </c>
    </row>
    <row r="558" spans="16:19" x14ac:dyDescent="0.35">
      <c r="P558" t="s">
        <v>44</v>
      </c>
      <c r="Q558" t="s">
        <v>1868</v>
      </c>
      <c r="R558" t="s">
        <v>1869</v>
      </c>
      <c r="S558" t="s">
        <v>1870</v>
      </c>
    </row>
    <row r="559" spans="16:19" x14ac:dyDescent="0.35">
      <c r="P559" t="s">
        <v>44</v>
      </c>
      <c r="Q559" t="s">
        <v>1868</v>
      </c>
      <c r="R559" t="s">
        <v>1869</v>
      </c>
      <c r="S559" t="s">
        <v>1870</v>
      </c>
    </row>
    <row r="560" spans="16:19" x14ac:dyDescent="0.35">
      <c r="P560" t="s">
        <v>44</v>
      </c>
      <c r="Q560" t="s">
        <v>1868</v>
      </c>
      <c r="R560" t="s">
        <v>1869</v>
      </c>
      <c r="S560" t="s">
        <v>1870</v>
      </c>
    </row>
    <row r="561" spans="16:19" x14ac:dyDescent="0.35">
      <c r="P561" t="s">
        <v>44</v>
      </c>
      <c r="Q561" t="s">
        <v>1868</v>
      </c>
      <c r="R561" t="s">
        <v>1869</v>
      </c>
      <c r="S561" t="s">
        <v>1870</v>
      </c>
    </row>
    <row r="562" spans="16:19" x14ac:dyDescent="0.35">
      <c r="P562" t="s">
        <v>44</v>
      </c>
      <c r="Q562" t="s">
        <v>1868</v>
      </c>
      <c r="R562" t="s">
        <v>1869</v>
      </c>
      <c r="S562" t="s">
        <v>1870</v>
      </c>
    </row>
    <row r="563" spans="16:19" x14ac:dyDescent="0.35">
      <c r="P563" t="s">
        <v>44</v>
      </c>
      <c r="Q563" t="s">
        <v>1868</v>
      </c>
      <c r="R563" t="s">
        <v>1869</v>
      </c>
      <c r="S563" t="s">
        <v>1870</v>
      </c>
    </row>
    <row r="564" spans="16:19" x14ac:dyDescent="0.35">
      <c r="P564" t="s">
        <v>44</v>
      </c>
      <c r="Q564" t="s">
        <v>1868</v>
      </c>
      <c r="R564" t="s">
        <v>1869</v>
      </c>
      <c r="S564" t="s">
        <v>1870</v>
      </c>
    </row>
    <row r="565" spans="16:19" x14ac:dyDescent="0.35">
      <c r="P565" t="s">
        <v>44</v>
      </c>
      <c r="Q565" t="s">
        <v>1868</v>
      </c>
      <c r="R565" t="s">
        <v>1869</v>
      </c>
      <c r="S565" t="s">
        <v>1870</v>
      </c>
    </row>
    <row r="566" spans="16:19" x14ac:dyDescent="0.35">
      <c r="P566" t="s">
        <v>44</v>
      </c>
      <c r="Q566" t="s">
        <v>1868</v>
      </c>
      <c r="R566" t="s">
        <v>1869</v>
      </c>
      <c r="S566" t="s">
        <v>1870</v>
      </c>
    </row>
    <row r="567" spans="16:19" x14ac:dyDescent="0.35">
      <c r="P567" t="s">
        <v>44</v>
      </c>
      <c r="Q567" t="s">
        <v>1868</v>
      </c>
      <c r="R567" t="s">
        <v>1869</v>
      </c>
      <c r="S567" t="s">
        <v>1870</v>
      </c>
    </row>
    <row r="568" spans="16:19" x14ac:dyDescent="0.35">
      <c r="P568" t="s">
        <v>44</v>
      </c>
      <c r="Q568" t="s">
        <v>1868</v>
      </c>
      <c r="R568" t="s">
        <v>1869</v>
      </c>
      <c r="S568" t="s">
        <v>1870</v>
      </c>
    </row>
    <row r="569" spans="16:19" x14ac:dyDescent="0.35">
      <c r="P569" t="s">
        <v>44</v>
      </c>
      <c r="Q569" t="s">
        <v>1868</v>
      </c>
      <c r="R569" t="s">
        <v>1869</v>
      </c>
      <c r="S569" t="s">
        <v>1870</v>
      </c>
    </row>
    <row r="570" spans="16:19" x14ac:dyDescent="0.35">
      <c r="P570" t="s">
        <v>44</v>
      </c>
      <c r="Q570" t="s">
        <v>1868</v>
      </c>
      <c r="R570" t="s">
        <v>1869</v>
      </c>
      <c r="S570" t="s">
        <v>1870</v>
      </c>
    </row>
    <row r="571" spans="16:19" x14ac:dyDescent="0.35">
      <c r="P571" t="s">
        <v>44</v>
      </c>
      <c r="Q571" t="s">
        <v>1868</v>
      </c>
      <c r="R571" t="s">
        <v>1869</v>
      </c>
      <c r="S571" t="s">
        <v>1870</v>
      </c>
    </row>
    <row r="572" spans="16:19" x14ac:dyDescent="0.35">
      <c r="P572" t="s">
        <v>44</v>
      </c>
      <c r="Q572" t="s">
        <v>1868</v>
      </c>
      <c r="R572" t="s">
        <v>1869</v>
      </c>
      <c r="S572" t="s">
        <v>1870</v>
      </c>
    </row>
    <row r="573" spans="16:19" x14ac:dyDescent="0.35">
      <c r="P573" t="s">
        <v>44</v>
      </c>
      <c r="Q573" t="s">
        <v>1868</v>
      </c>
      <c r="R573" t="s">
        <v>1869</v>
      </c>
      <c r="S573" t="s">
        <v>1870</v>
      </c>
    </row>
    <row r="574" spans="16:19" x14ac:dyDescent="0.35">
      <c r="P574" t="s">
        <v>44</v>
      </c>
      <c r="Q574" t="s">
        <v>1868</v>
      </c>
      <c r="R574" t="s">
        <v>1869</v>
      </c>
      <c r="S574" t="s">
        <v>1870</v>
      </c>
    </row>
    <row r="575" spans="16:19" x14ac:dyDescent="0.35">
      <c r="P575" t="s">
        <v>44</v>
      </c>
      <c r="Q575" t="s">
        <v>1868</v>
      </c>
      <c r="R575" t="s">
        <v>1869</v>
      </c>
      <c r="S575" t="s">
        <v>1870</v>
      </c>
    </row>
    <row r="576" spans="16:19" x14ac:dyDescent="0.35">
      <c r="P576" t="s">
        <v>44</v>
      </c>
      <c r="Q576" t="s">
        <v>1868</v>
      </c>
      <c r="R576" t="s">
        <v>1869</v>
      </c>
      <c r="S576" t="s">
        <v>1870</v>
      </c>
    </row>
    <row r="577" spans="16:19" x14ac:dyDescent="0.35">
      <c r="P577" t="s">
        <v>44</v>
      </c>
      <c r="Q577" t="s">
        <v>1868</v>
      </c>
      <c r="R577" t="s">
        <v>1869</v>
      </c>
      <c r="S577" t="s">
        <v>1870</v>
      </c>
    </row>
    <row r="578" spans="16:19" x14ac:dyDescent="0.35">
      <c r="P578" t="s">
        <v>44</v>
      </c>
      <c r="Q578" t="s">
        <v>1868</v>
      </c>
      <c r="R578" t="s">
        <v>1869</v>
      </c>
      <c r="S578" t="s">
        <v>1870</v>
      </c>
    </row>
    <row r="579" spans="16:19" x14ac:dyDescent="0.35">
      <c r="P579" t="s">
        <v>44</v>
      </c>
      <c r="Q579" t="s">
        <v>1868</v>
      </c>
      <c r="R579" t="s">
        <v>1869</v>
      </c>
      <c r="S579" t="s">
        <v>1870</v>
      </c>
    </row>
    <row r="580" spans="16:19" x14ac:dyDescent="0.35">
      <c r="P580" t="s">
        <v>44</v>
      </c>
      <c r="Q580" t="s">
        <v>1868</v>
      </c>
      <c r="R580" t="s">
        <v>1869</v>
      </c>
      <c r="S580" t="s">
        <v>1870</v>
      </c>
    </row>
    <row r="581" spans="16:19" x14ac:dyDescent="0.35">
      <c r="P581" t="s">
        <v>44</v>
      </c>
      <c r="Q581" t="s">
        <v>1868</v>
      </c>
      <c r="R581" t="s">
        <v>1869</v>
      </c>
      <c r="S581" t="s">
        <v>1870</v>
      </c>
    </row>
    <row r="582" spans="16:19" x14ac:dyDescent="0.35">
      <c r="P582" t="s">
        <v>44</v>
      </c>
      <c r="Q582" t="s">
        <v>1868</v>
      </c>
      <c r="R582" t="s">
        <v>1869</v>
      </c>
      <c r="S582" t="s">
        <v>1870</v>
      </c>
    </row>
    <row r="583" spans="16:19" x14ac:dyDescent="0.35">
      <c r="P583" t="s">
        <v>44</v>
      </c>
      <c r="Q583" t="s">
        <v>1868</v>
      </c>
      <c r="R583" t="s">
        <v>1869</v>
      </c>
      <c r="S583" t="s">
        <v>1870</v>
      </c>
    </row>
    <row r="584" spans="16:19" x14ac:dyDescent="0.35">
      <c r="P584" t="s">
        <v>44</v>
      </c>
      <c r="Q584" t="s">
        <v>1868</v>
      </c>
      <c r="R584" t="s">
        <v>1869</v>
      </c>
      <c r="S584" t="s">
        <v>1870</v>
      </c>
    </row>
    <row r="585" spans="16:19" x14ac:dyDescent="0.35">
      <c r="P585" t="s">
        <v>44</v>
      </c>
      <c r="Q585" t="s">
        <v>1868</v>
      </c>
      <c r="R585" t="s">
        <v>1869</v>
      </c>
      <c r="S585" t="s">
        <v>1870</v>
      </c>
    </row>
    <row r="586" spans="16:19" x14ac:dyDescent="0.35">
      <c r="P586" t="s">
        <v>44</v>
      </c>
      <c r="Q586" t="s">
        <v>1868</v>
      </c>
      <c r="R586" t="s">
        <v>1869</v>
      </c>
      <c r="S586" t="s">
        <v>1870</v>
      </c>
    </row>
    <row r="587" spans="16:19" x14ac:dyDescent="0.35">
      <c r="P587" t="s">
        <v>44</v>
      </c>
      <c r="Q587" t="s">
        <v>1868</v>
      </c>
      <c r="R587" t="s">
        <v>1869</v>
      </c>
      <c r="S587" t="s">
        <v>1870</v>
      </c>
    </row>
    <row r="588" spans="16:19" x14ac:dyDescent="0.35">
      <c r="P588" t="s">
        <v>44</v>
      </c>
      <c r="Q588" t="s">
        <v>1868</v>
      </c>
      <c r="R588" t="s">
        <v>1869</v>
      </c>
      <c r="S588" t="s">
        <v>1870</v>
      </c>
    </row>
    <row r="589" spans="16:19" x14ac:dyDescent="0.35">
      <c r="P589" t="s">
        <v>44</v>
      </c>
      <c r="Q589" t="s">
        <v>1868</v>
      </c>
      <c r="R589" t="s">
        <v>1869</v>
      </c>
      <c r="S589" t="s">
        <v>1870</v>
      </c>
    </row>
    <row r="590" spans="16:19" x14ac:dyDescent="0.35">
      <c r="P590" t="s">
        <v>44</v>
      </c>
      <c r="Q590" t="s">
        <v>1868</v>
      </c>
      <c r="R590" t="s">
        <v>1869</v>
      </c>
      <c r="S590" t="s">
        <v>1870</v>
      </c>
    </row>
    <row r="591" spans="16:19" x14ac:dyDescent="0.35">
      <c r="P591" t="s">
        <v>44</v>
      </c>
      <c r="Q591" t="s">
        <v>1868</v>
      </c>
      <c r="R591" t="s">
        <v>1869</v>
      </c>
      <c r="S591" t="s">
        <v>1870</v>
      </c>
    </row>
    <row r="592" spans="16:19" x14ac:dyDescent="0.35">
      <c r="P592" t="s">
        <v>44</v>
      </c>
      <c r="Q592" t="s">
        <v>1868</v>
      </c>
      <c r="R592" t="s">
        <v>1869</v>
      </c>
      <c r="S592" t="s">
        <v>1870</v>
      </c>
    </row>
    <row r="593" spans="16:19" x14ac:dyDescent="0.35">
      <c r="P593" t="s">
        <v>44</v>
      </c>
      <c r="Q593" t="s">
        <v>1868</v>
      </c>
      <c r="R593" t="s">
        <v>1869</v>
      </c>
      <c r="S593" t="s">
        <v>1870</v>
      </c>
    </row>
    <row r="594" spans="16:19" x14ac:dyDescent="0.35">
      <c r="P594" t="s">
        <v>44</v>
      </c>
      <c r="Q594" t="s">
        <v>1868</v>
      </c>
      <c r="R594" t="s">
        <v>1869</v>
      </c>
      <c r="S594" t="s">
        <v>1870</v>
      </c>
    </row>
    <row r="595" spans="16:19" x14ac:dyDescent="0.35">
      <c r="P595" t="s">
        <v>44</v>
      </c>
      <c r="Q595" t="s">
        <v>1868</v>
      </c>
      <c r="R595" t="s">
        <v>1869</v>
      </c>
      <c r="S595" t="s">
        <v>1870</v>
      </c>
    </row>
    <row r="596" spans="16:19" x14ac:dyDescent="0.35">
      <c r="P596" t="s">
        <v>44</v>
      </c>
      <c r="Q596" t="s">
        <v>1868</v>
      </c>
      <c r="R596" t="s">
        <v>1869</v>
      </c>
      <c r="S596" t="s">
        <v>1870</v>
      </c>
    </row>
    <row r="597" spans="16:19" x14ac:dyDescent="0.35">
      <c r="P597" t="s">
        <v>44</v>
      </c>
      <c r="Q597" t="s">
        <v>1868</v>
      </c>
      <c r="R597" t="s">
        <v>1869</v>
      </c>
      <c r="S597" t="s">
        <v>1870</v>
      </c>
    </row>
    <row r="598" spans="16:19" x14ac:dyDescent="0.35">
      <c r="P598" t="s">
        <v>44</v>
      </c>
      <c r="Q598" t="s">
        <v>1868</v>
      </c>
      <c r="R598" t="s">
        <v>1869</v>
      </c>
      <c r="S598" t="s">
        <v>1870</v>
      </c>
    </row>
    <row r="599" spans="16:19" x14ac:dyDescent="0.35">
      <c r="P599" t="s">
        <v>44</v>
      </c>
      <c r="Q599" t="s">
        <v>1868</v>
      </c>
      <c r="R599" t="s">
        <v>1869</v>
      </c>
      <c r="S599" t="s">
        <v>1870</v>
      </c>
    </row>
    <row r="600" spans="16:19" x14ac:dyDescent="0.35">
      <c r="P600" t="s">
        <v>44</v>
      </c>
      <c r="Q600" t="s">
        <v>1868</v>
      </c>
      <c r="R600" t="s">
        <v>1869</v>
      </c>
      <c r="S600" t="s">
        <v>1870</v>
      </c>
    </row>
    <row r="601" spans="16:19" x14ac:dyDescent="0.35">
      <c r="P601" t="s">
        <v>44</v>
      </c>
      <c r="Q601" t="s">
        <v>1868</v>
      </c>
      <c r="R601" t="s">
        <v>1869</v>
      </c>
      <c r="S601" t="s">
        <v>1870</v>
      </c>
    </row>
    <row r="602" spans="16:19" x14ac:dyDescent="0.35">
      <c r="P602" t="s">
        <v>44</v>
      </c>
      <c r="Q602" t="s">
        <v>1868</v>
      </c>
      <c r="R602" t="s">
        <v>1869</v>
      </c>
      <c r="S602" t="s">
        <v>1870</v>
      </c>
    </row>
    <row r="603" spans="16:19" x14ac:dyDescent="0.35">
      <c r="P603" t="s">
        <v>44</v>
      </c>
      <c r="Q603" t="s">
        <v>1868</v>
      </c>
      <c r="R603" t="s">
        <v>1869</v>
      </c>
      <c r="S603" t="s">
        <v>1870</v>
      </c>
    </row>
    <row r="604" spans="16:19" x14ac:dyDescent="0.35">
      <c r="P604" t="s">
        <v>44</v>
      </c>
      <c r="Q604" t="s">
        <v>1868</v>
      </c>
      <c r="R604" t="s">
        <v>1869</v>
      </c>
      <c r="S604" t="s">
        <v>1870</v>
      </c>
    </row>
    <row r="605" spans="16:19" x14ac:dyDescent="0.35">
      <c r="P605" t="s">
        <v>44</v>
      </c>
      <c r="Q605" t="s">
        <v>1868</v>
      </c>
      <c r="R605" t="s">
        <v>1869</v>
      </c>
      <c r="S605" t="s">
        <v>1870</v>
      </c>
    </row>
    <row r="606" spans="16:19" x14ac:dyDescent="0.35">
      <c r="P606" t="s">
        <v>44</v>
      </c>
      <c r="Q606" t="s">
        <v>1868</v>
      </c>
      <c r="R606" t="s">
        <v>1869</v>
      </c>
      <c r="S606" t="s">
        <v>1870</v>
      </c>
    </row>
    <row r="607" spans="16:19" x14ac:dyDescent="0.35">
      <c r="P607" t="s">
        <v>44</v>
      </c>
      <c r="Q607" t="s">
        <v>1868</v>
      </c>
      <c r="R607" t="s">
        <v>1869</v>
      </c>
      <c r="S607" t="s">
        <v>1870</v>
      </c>
    </row>
    <row r="608" spans="16:19" x14ac:dyDescent="0.35">
      <c r="P608" t="s">
        <v>44</v>
      </c>
      <c r="Q608" t="s">
        <v>1868</v>
      </c>
      <c r="R608" t="s">
        <v>1869</v>
      </c>
      <c r="S608" t="s">
        <v>1870</v>
      </c>
    </row>
    <row r="609" spans="16:19" x14ac:dyDescent="0.35">
      <c r="P609" t="s">
        <v>44</v>
      </c>
      <c r="Q609" t="s">
        <v>1868</v>
      </c>
      <c r="R609" t="s">
        <v>1869</v>
      </c>
      <c r="S609" t="s">
        <v>1870</v>
      </c>
    </row>
    <row r="610" spans="16:19" x14ac:dyDescent="0.35">
      <c r="P610" t="s">
        <v>44</v>
      </c>
      <c r="Q610" t="s">
        <v>1868</v>
      </c>
      <c r="R610" t="s">
        <v>1869</v>
      </c>
      <c r="S610" t="s">
        <v>1870</v>
      </c>
    </row>
    <row r="611" spans="16:19" x14ac:dyDescent="0.35">
      <c r="P611" t="s">
        <v>44</v>
      </c>
      <c r="Q611" t="s">
        <v>1868</v>
      </c>
      <c r="R611" t="s">
        <v>1869</v>
      </c>
      <c r="S611" t="s">
        <v>1870</v>
      </c>
    </row>
    <row r="612" spans="16:19" x14ac:dyDescent="0.35">
      <c r="P612" t="s">
        <v>44</v>
      </c>
      <c r="Q612" t="s">
        <v>1868</v>
      </c>
      <c r="R612" t="s">
        <v>1869</v>
      </c>
      <c r="S612" t="s">
        <v>1870</v>
      </c>
    </row>
    <row r="613" spans="16:19" x14ac:dyDescent="0.35">
      <c r="P613" t="s">
        <v>44</v>
      </c>
      <c r="Q613" t="s">
        <v>1868</v>
      </c>
      <c r="R613" t="s">
        <v>1869</v>
      </c>
      <c r="S613" t="s">
        <v>1870</v>
      </c>
    </row>
    <row r="614" spans="16:19" x14ac:dyDescent="0.35">
      <c r="P614" t="s">
        <v>44</v>
      </c>
      <c r="Q614" t="s">
        <v>1868</v>
      </c>
      <c r="R614" t="s">
        <v>1869</v>
      </c>
      <c r="S614" t="s">
        <v>1870</v>
      </c>
    </row>
    <row r="615" spans="16:19" x14ac:dyDescent="0.35">
      <c r="P615" t="s">
        <v>44</v>
      </c>
      <c r="Q615" t="s">
        <v>1868</v>
      </c>
      <c r="R615" t="s">
        <v>1869</v>
      </c>
      <c r="S615" t="s">
        <v>1870</v>
      </c>
    </row>
    <row r="616" spans="16:19" x14ac:dyDescent="0.35">
      <c r="P616" t="s">
        <v>44</v>
      </c>
      <c r="Q616" t="s">
        <v>1868</v>
      </c>
      <c r="R616" t="s">
        <v>1869</v>
      </c>
      <c r="S616" t="s">
        <v>1870</v>
      </c>
    </row>
    <row r="617" spans="16:19" x14ac:dyDescent="0.35">
      <c r="P617" t="s">
        <v>44</v>
      </c>
      <c r="Q617" t="s">
        <v>1868</v>
      </c>
      <c r="R617" t="s">
        <v>1869</v>
      </c>
      <c r="S617" t="s">
        <v>1870</v>
      </c>
    </row>
    <row r="618" spans="16:19" x14ac:dyDescent="0.35">
      <c r="P618" t="s">
        <v>44</v>
      </c>
      <c r="Q618" t="s">
        <v>1868</v>
      </c>
      <c r="R618" t="s">
        <v>1869</v>
      </c>
      <c r="S618" t="s">
        <v>1870</v>
      </c>
    </row>
    <row r="619" spans="16:19" x14ac:dyDescent="0.35">
      <c r="P619" t="s">
        <v>44</v>
      </c>
      <c r="Q619" t="s">
        <v>1868</v>
      </c>
      <c r="R619" t="s">
        <v>1869</v>
      </c>
      <c r="S619" t="s">
        <v>1870</v>
      </c>
    </row>
    <row r="620" spans="16:19" x14ac:dyDescent="0.35">
      <c r="P620" t="s">
        <v>44</v>
      </c>
      <c r="Q620" t="s">
        <v>1868</v>
      </c>
      <c r="R620" t="s">
        <v>1869</v>
      </c>
      <c r="S620" t="s">
        <v>1870</v>
      </c>
    </row>
    <row r="621" spans="16:19" x14ac:dyDescent="0.35">
      <c r="P621" t="s">
        <v>44</v>
      </c>
      <c r="Q621" t="s">
        <v>1868</v>
      </c>
      <c r="R621" t="s">
        <v>1869</v>
      </c>
      <c r="S621" t="s">
        <v>1870</v>
      </c>
    </row>
    <row r="622" spans="16:19" x14ac:dyDescent="0.35">
      <c r="P622" t="s">
        <v>44</v>
      </c>
      <c r="Q622" t="s">
        <v>1868</v>
      </c>
      <c r="R622" t="s">
        <v>1869</v>
      </c>
      <c r="S622" t="s">
        <v>1870</v>
      </c>
    </row>
    <row r="623" spans="16:19" x14ac:dyDescent="0.35">
      <c r="P623" t="s">
        <v>44</v>
      </c>
      <c r="Q623" t="s">
        <v>1868</v>
      </c>
      <c r="R623" t="s">
        <v>1869</v>
      </c>
      <c r="S623" t="s">
        <v>1870</v>
      </c>
    </row>
    <row r="624" spans="16:19" x14ac:dyDescent="0.35">
      <c r="P624" t="s">
        <v>44</v>
      </c>
      <c r="Q624" t="s">
        <v>1868</v>
      </c>
      <c r="R624" t="s">
        <v>1869</v>
      </c>
      <c r="S624" t="s">
        <v>1870</v>
      </c>
    </row>
    <row r="625" spans="16:19" x14ac:dyDescent="0.35">
      <c r="P625" t="s">
        <v>44</v>
      </c>
      <c r="Q625" t="s">
        <v>1868</v>
      </c>
      <c r="R625" t="s">
        <v>1869</v>
      </c>
      <c r="S625" t="s">
        <v>1870</v>
      </c>
    </row>
    <row r="626" spans="16:19" x14ac:dyDescent="0.35">
      <c r="P626" t="s">
        <v>44</v>
      </c>
      <c r="Q626" t="s">
        <v>1868</v>
      </c>
      <c r="R626" t="s">
        <v>1869</v>
      </c>
      <c r="S626" t="s">
        <v>1870</v>
      </c>
    </row>
    <row r="627" spans="16:19" x14ac:dyDescent="0.35">
      <c r="P627" t="s">
        <v>44</v>
      </c>
      <c r="Q627" t="s">
        <v>1868</v>
      </c>
      <c r="R627" t="s">
        <v>1869</v>
      </c>
      <c r="S627" t="s">
        <v>1870</v>
      </c>
    </row>
    <row r="628" spans="16:19" x14ac:dyDescent="0.35">
      <c r="P628" t="s">
        <v>44</v>
      </c>
      <c r="Q628" t="s">
        <v>1868</v>
      </c>
      <c r="R628" t="s">
        <v>1869</v>
      </c>
      <c r="S628" t="s">
        <v>1870</v>
      </c>
    </row>
    <row r="629" spans="16:19" x14ac:dyDescent="0.35">
      <c r="P629" t="s">
        <v>44</v>
      </c>
      <c r="Q629" t="s">
        <v>1868</v>
      </c>
      <c r="R629" t="s">
        <v>1869</v>
      </c>
      <c r="S629" t="s">
        <v>1870</v>
      </c>
    </row>
    <row r="630" spans="16:19" x14ac:dyDescent="0.35">
      <c r="P630" t="s">
        <v>44</v>
      </c>
      <c r="Q630" t="s">
        <v>1868</v>
      </c>
      <c r="R630" t="s">
        <v>1869</v>
      </c>
      <c r="S630" t="s">
        <v>1870</v>
      </c>
    </row>
    <row r="631" spans="16:19" x14ac:dyDescent="0.35">
      <c r="P631" t="s">
        <v>44</v>
      </c>
      <c r="Q631" t="s">
        <v>1868</v>
      </c>
      <c r="R631" t="s">
        <v>1869</v>
      </c>
      <c r="S631" t="s">
        <v>1870</v>
      </c>
    </row>
    <row r="632" spans="16:19" x14ac:dyDescent="0.35">
      <c r="P632" t="s">
        <v>44</v>
      </c>
      <c r="Q632" t="s">
        <v>1868</v>
      </c>
      <c r="R632" t="s">
        <v>1869</v>
      </c>
      <c r="S632" t="s">
        <v>1870</v>
      </c>
    </row>
    <row r="633" spans="16:19" x14ac:dyDescent="0.35">
      <c r="P633" t="s">
        <v>44</v>
      </c>
      <c r="Q633" t="s">
        <v>1868</v>
      </c>
      <c r="R633" t="s">
        <v>1869</v>
      </c>
      <c r="S633" t="s">
        <v>1870</v>
      </c>
    </row>
    <row r="634" spans="16:19" x14ac:dyDescent="0.35">
      <c r="P634" t="s">
        <v>44</v>
      </c>
      <c r="Q634" t="s">
        <v>1868</v>
      </c>
      <c r="R634" t="s">
        <v>1869</v>
      </c>
      <c r="S634" t="s">
        <v>1870</v>
      </c>
    </row>
    <row r="635" spans="16:19" x14ac:dyDescent="0.35">
      <c r="P635" t="s">
        <v>44</v>
      </c>
      <c r="Q635" t="s">
        <v>1868</v>
      </c>
      <c r="R635" t="s">
        <v>1869</v>
      </c>
      <c r="S635" t="s">
        <v>1870</v>
      </c>
    </row>
    <row r="636" spans="16:19" x14ac:dyDescent="0.35">
      <c r="P636" t="s">
        <v>44</v>
      </c>
      <c r="Q636" t="s">
        <v>1868</v>
      </c>
      <c r="R636" t="s">
        <v>1869</v>
      </c>
      <c r="S636" t="s">
        <v>1870</v>
      </c>
    </row>
    <row r="637" spans="16:19" x14ac:dyDescent="0.35">
      <c r="P637" t="s">
        <v>44</v>
      </c>
      <c r="Q637" t="s">
        <v>1868</v>
      </c>
      <c r="R637" t="s">
        <v>1869</v>
      </c>
      <c r="S637" t="s">
        <v>1870</v>
      </c>
    </row>
    <row r="638" spans="16:19" x14ac:dyDescent="0.35">
      <c r="P638" t="s">
        <v>44</v>
      </c>
      <c r="Q638" t="s">
        <v>1868</v>
      </c>
      <c r="R638" t="s">
        <v>1869</v>
      </c>
      <c r="S638" t="s">
        <v>1870</v>
      </c>
    </row>
    <row r="639" spans="16:19" x14ac:dyDescent="0.35">
      <c r="P639" t="s">
        <v>44</v>
      </c>
      <c r="Q639" t="s">
        <v>1868</v>
      </c>
      <c r="R639" t="s">
        <v>1869</v>
      </c>
      <c r="S639" t="s">
        <v>1870</v>
      </c>
    </row>
    <row r="640" spans="16:19" x14ac:dyDescent="0.35">
      <c r="P640" t="s">
        <v>44</v>
      </c>
      <c r="Q640" t="s">
        <v>1868</v>
      </c>
      <c r="R640" t="s">
        <v>1869</v>
      </c>
      <c r="S640" t="s">
        <v>1870</v>
      </c>
    </row>
    <row r="641" spans="16:19" x14ac:dyDescent="0.35">
      <c r="P641" t="s">
        <v>44</v>
      </c>
      <c r="Q641" t="s">
        <v>1868</v>
      </c>
      <c r="R641" t="s">
        <v>1869</v>
      </c>
      <c r="S641" t="s">
        <v>1870</v>
      </c>
    </row>
    <row r="642" spans="16:19" x14ac:dyDescent="0.35">
      <c r="P642" t="s">
        <v>44</v>
      </c>
      <c r="Q642" t="s">
        <v>1868</v>
      </c>
      <c r="R642" t="s">
        <v>1869</v>
      </c>
      <c r="S642" t="s">
        <v>1870</v>
      </c>
    </row>
    <row r="643" spans="16:19" x14ac:dyDescent="0.35">
      <c r="P643" t="s">
        <v>44</v>
      </c>
      <c r="Q643" t="s">
        <v>1868</v>
      </c>
      <c r="R643" t="s">
        <v>1869</v>
      </c>
      <c r="S643" t="s">
        <v>1870</v>
      </c>
    </row>
    <row r="644" spans="16:19" x14ac:dyDescent="0.35">
      <c r="P644" t="s">
        <v>44</v>
      </c>
      <c r="Q644" t="s">
        <v>1868</v>
      </c>
      <c r="R644" t="s">
        <v>1869</v>
      </c>
      <c r="S644" t="s">
        <v>1870</v>
      </c>
    </row>
    <row r="645" spans="16:19" x14ac:dyDescent="0.35">
      <c r="P645" t="s">
        <v>44</v>
      </c>
      <c r="Q645" t="s">
        <v>1868</v>
      </c>
      <c r="R645" t="s">
        <v>1869</v>
      </c>
      <c r="S645" t="s">
        <v>1870</v>
      </c>
    </row>
    <row r="646" spans="16:19" x14ac:dyDescent="0.35">
      <c r="P646" t="s">
        <v>44</v>
      </c>
      <c r="Q646" t="s">
        <v>1868</v>
      </c>
      <c r="R646" t="s">
        <v>1869</v>
      </c>
      <c r="S646" t="s">
        <v>1870</v>
      </c>
    </row>
    <row r="647" spans="16:19" x14ac:dyDescent="0.35">
      <c r="P647" t="s">
        <v>44</v>
      </c>
      <c r="Q647" t="s">
        <v>1868</v>
      </c>
      <c r="R647" t="s">
        <v>1869</v>
      </c>
      <c r="S647" t="s">
        <v>1870</v>
      </c>
    </row>
    <row r="648" spans="16:19" x14ac:dyDescent="0.35">
      <c r="P648" t="s">
        <v>44</v>
      </c>
      <c r="Q648" t="s">
        <v>1868</v>
      </c>
      <c r="R648" t="s">
        <v>1869</v>
      </c>
      <c r="S648" t="s">
        <v>1870</v>
      </c>
    </row>
    <row r="649" spans="16:19" x14ac:dyDescent="0.35">
      <c r="P649" t="s">
        <v>44</v>
      </c>
      <c r="Q649" t="s">
        <v>1868</v>
      </c>
      <c r="R649" t="s">
        <v>1869</v>
      </c>
      <c r="S649" t="s">
        <v>1870</v>
      </c>
    </row>
    <row r="650" spans="16:19" x14ac:dyDescent="0.35">
      <c r="P650" t="s">
        <v>44</v>
      </c>
      <c r="Q650" t="s">
        <v>1868</v>
      </c>
      <c r="R650" t="s">
        <v>1869</v>
      </c>
      <c r="S650" t="s">
        <v>1870</v>
      </c>
    </row>
    <row r="651" spans="16:19" x14ac:dyDescent="0.35">
      <c r="P651" t="s">
        <v>44</v>
      </c>
      <c r="Q651" t="s">
        <v>1868</v>
      </c>
      <c r="R651" t="s">
        <v>1869</v>
      </c>
      <c r="S651" t="s">
        <v>1870</v>
      </c>
    </row>
    <row r="652" spans="16:19" x14ac:dyDescent="0.35">
      <c r="P652" t="s">
        <v>44</v>
      </c>
      <c r="Q652" t="s">
        <v>1868</v>
      </c>
      <c r="R652" t="s">
        <v>1869</v>
      </c>
      <c r="S652" t="s">
        <v>1870</v>
      </c>
    </row>
    <row r="653" spans="16:19" x14ac:dyDescent="0.35">
      <c r="P653" t="s">
        <v>44</v>
      </c>
      <c r="Q653" t="s">
        <v>1868</v>
      </c>
      <c r="R653" t="s">
        <v>1869</v>
      </c>
      <c r="S653" t="s">
        <v>1870</v>
      </c>
    </row>
    <row r="654" spans="16:19" x14ac:dyDescent="0.35">
      <c r="P654" t="s">
        <v>44</v>
      </c>
      <c r="Q654" t="s">
        <v>1868</v>
      </c>
      <c r="R654" t="s">
        <v>1869</v>
      </c>
      <c r="S654" t="s">
        <v>1870</v>
      </c>
    </row>
    <row r="655" spans="16:19" x14ac:dyDescent="0.35">
      <c r="P655" t="s">
        <v>44</v>
      </c>
      <c r="Q655" t="s">
        <v>1868</v>
      </c>
      <c r="R655" t="s">
        <v>1869</v>
      </c>
      <c r="S655" t="s">
        <v>1870</v>
      </c>
    </row>
    <row r="656" spans="16:19" x14ac:dyDescent="0.35">
      <c r="P656" t="s">
        <v>44</v>
      </c>
      <c r="Q656" t="s">
        <v>1868</v>
      </c>
      <c r="R656" t="s">
        <v>1869</v>
      </c>
      <c r="S656" t="s">
        <v>1870</v>
      </c>
    </row>
    <row r="657" spans="16:19" x14ac:dyDescent="0.35">
      <c r="P657" t="s">
        <v>44</v>
      </c>
      <c r="Q657" t="s">
        <v>1868</v>
      </c>
      <c r="R657" t="s">
        <v>1869</v>
      </c>
      <c r="S657" t="s">
        <v>1870</v>
      </c>
    </row>
    <row r="658" spans="16:19" x14ac:dyDescent="0.35">
      <c r="P658" t="s">
        <v>44</v>
      </c>
      <c r="Q658" t="s">
        <v>1868</v>
      </c>
      <c r="R658" t="s">
        <v>1869</v>
      </c>
      <c r="S658" t="s">
        <v>1870</v>
      </c>
    </row>
    <row r="659" spans="16:19" x14ac:dyDescent="0.35">
      <c r="P659" t="s">
        <v>44</v>
      </c>
      <c r="Q659" t="s">
        <v>1868</v>
      </c>
      <c r="R659" t="s">
        <v>1869</v>
      </c>
      <c r="S659" t="s">
        <v>1870</v>
      </c>
    </row>
    <row r="660" spans="16:19" x14ac:dyDescent="0.35">
      <c r="P660" t="s">
        <v>44</v>
      </c>
      <c r="Q660" t="s">
        <v>1868</v>
      </c>
      <c r="R660" t="s">
        <v>1869</v>
      </c>
      <c r="S660" t="s">
        <v>1870</v>
      </c>
    </row>
    <row r="661" spans="16:19" x14ac:dyDescent="0.35">
      <c r="P661" t="s">
        <v>44</v>
      </c>
      <c r="Q661" t="s">
        <v>1868</v>
      </c>
      <c r="R661" t="s">
        <v>1869</v>
      </c>
      <c r="S661" t="s">
        <v>1870</v>
      </c>
    </row>
    <row r="662" spans="16:19" x14ac:dyDescent="0.35">
      <c r="P662" t="s">
        <v>44</v>
      </c>
      <c r="Q662" t="s">
        <v>1868</v>
      </c>
      <c r="R662" t="s">
        <v>1869</v>
      </c>
      <c r="S662" t="s">
        <v>1870</v>
      </c>
    </row>
    <row r="663" spans="16:19" x14ac:dyDescent="0.35">
      <c r="P663" t="s">
        <v>44</v>
      </c>
      <c r="Q663" t="s">
        <v>1868</v>
      </c>
      <c r="R663" t="s">
        <v>1869</v>
      </c>
      <c r="S663" t="s">
        <v>1870</v>
      </c>
    </row>
    <row r="664" spans="16:19" x14ac:dyDescent="0.35">
      <c r="P664" t="s">
        <v>44</v>
      </c>
      <c r="Q664" t="s">
        <v>1868</v>
      </c>
      <c r="R664" t="s">
        <v>1869</v>
      </c>
      <c r="S664" t="s">
        <v>1870</v>
      </c>
    </row>
    <row r="665" spans="16:19" x14ac:dyDescent="0.35">
      <c r="P665" t="s">
        <v>44</v>
      </c>
      <c r="Q665" t="s">
        <v>1868</v>
      </c>
      <c r="R665" t="s">
        <v>1869</v>
      </c>
      <c r="S665" t="s">
        <v>1870</v>
      </c>
    </row>
    <row r="666" spans="16:19" x14ac:dyDescent="0.35">
      <c r="P666" t="s">
        <v>44</v>
      </c>
      <c r="Q666" t="s">
        <v>1868</v>
      </c>
      <c r="R666" t="s">
        <v>1869</v>
      </c>
      <c r="S666" t="s">
        <v>1870</v>
      </c>
    </row>
    <row r="667" spans="16:19" x14ac:dyDescent="0.35">
      <c r="P667" t="s">
        <v>44</v>
      </c>
      <c r="Q667" t="s">
        <v>1868</v>
      </c>
      <c r="R667" t="s">
        <v>1869</v>
      </c>
      <c r="S667" t="s">
        <v>1870</v>
      </c>
    </row>
    <row r="668" spans="16:19" x14ac:dyDescent="0.35">
      <c r="P668" t="s">
        <v>44</v>
      </c>
      <c r="Q668" t="s">
        <v>1868</v>
      </c>
      <c r="R668" t="s">
        <v>1869</v>
      </c>
      <c r="S668" t="s">
        <v>1870</v>
      </c>
    </row>
    <row r="669" spans="16:19" x14ac:dyDescent="0.35">
      <c r="P669" t="s">
        <v>44</v>
      </c>
      <c r="Q669" t="s">
        <v>1868</v>
      </c>
      <c r="R669" t="s">
        <v>1869</v>
      </c>
      <c r="S669" t="s">
        <v>1870</v>
      </c>
    </row>
    <row r="670" spans="16:19" x14ac:dyDescent="0.35">
      <c r="P670" t="s">
        <v>44</v>
      </c>
      <c r="Q670" t="s">
        <v>1868</v>
      </c>
      <c r="R670" t="s">
        <v>1869</v>
      </c>
      <c r="S670" t="s">
        <v>1870</v>
      </c>
    </row>
    <row r="671" spans="16:19" x14ac:dyDescent="0.35">
      <c r="P671" t="s">
        <v>44</v>
      </c>
      <c r="Q671" t="s">
        <v>1868</v>
      </c>
      <c r="R671" t="s">
        <v>1869</v>
      </c>
      <c r="S671" t="s">
        <v>1870</v>
      </c>
    </row>
    <row r="672" spans="16:19" x14ac:dyDescent="0.35">
      <c r="P672" t="s">
        <v>44</v>
      </c>
      <c r="Q672" t="s">
        <v>1868</v>
      </c>
      <c r="R672" t="s">
        <v>1869</v>
      </c>
      <c r="S672" t="s">
        <v>1870</v>
      </c>
    </row>
    <row r="673" spans="16:19" x14ac:dyDescent="0.35">
      <c r="P673" t="s">
        <v>44</v>
      </c>
      <c r="Q673" t="s">
        <v>1868</v>
      </c>
      <c r="R673" t="s">
        <v>1869</v>
      </c>
      <c r="S673" t="s">
        <v>1870</v>
      </c>
    </row>
    <row r="674" spans="16:19" x14ac:dyDescent="0.35">
      <c r="P674" t="s">
        <v>44</v>
      </c>
      <c r="Q674" t="s">
        <v>1868</v>
      </c>
      <c r="R674" t="s">
        <v>1869</v>
      </c>
      <c r="S674" t="s">
        <v>1870</v>
      </c>
    </row>
    <row r="675" spans="16:19" x14ac:dyDescent="0.35">
      <c r="P675" t="s">
        <v>44</v>
      </c>
      <c r="Q675" t="s">
        <v>1868</v>
      </c>
      <c r="R675" t="s">
        <v>1869</v>
      </c>
      <c r="S675" t="s">
        <v>1870</v>
      </c>
    </row>
    <row r="676" spans="16:19" x14ac:dyDescent="0.35">
      <c r="P676" t="s">
        <v>44</v>
      </c>
      <c r="Q676" t="s">
        <v>1868</v>
      </c>
      <c r="R676" t="s">
        <v>1869</v>
      </c>
      <c r="S676" t="s">
        <v>1870</v>
      </c>
    </row>
    <row r="677" spans="16:19" x14ac:dyDescent="0.35">
      <c r="P677" t="s">
        <v>44</v>
      </c>
      <c r="Q677" t="s">
        <v>1868</v>
      </c>
      <c r="R677" t="s">
        <v>1869</v>
      </c>
      <c r="S677" t="s">
        <v>1870</v>
      </c>
    </row>
    <row r="678" spans="16:19" x14ac:dyDescent="0.35">
      <c r="P678" t="s">
        <v>44</v>
      </c>
      <c r="Q678" t="s">
        <v>1868</v>
      </c>
      <c r="R678" t="s">
        <v>1869</v>
      </c>
      <c r="S678" t="s">
        <v>1870</v>
      </c>
    </row>
    <row r="679" spans="16:19" x14ac:dyDescent="0.35">
      <c r="P679" t="s">
        <v>44</v>
      </c>
      <c r="Q679" t="s">
        <v>1868</v>
      </c>
      <c r="R679" t="s">
        <v>1869</v>
      </c>
      <c r="S679" t="s">
        <v>1870</v>
      </c>
    </row>
    <row r="680" spans="16:19" x14ac:dyDescent="0.35">
      <c r="P680" t="s">
        <v>44</v>
      </c>
      <c r="Q680" t="s">
        <v>1868</v>
      </c>
      <c r="R680" t="s">
        <v>1869</v>
      </c>
      <c r="S680" t="s">
        <v>1870</v>
      </c>
    </row>
    <row r="681" spans="16:19" x14ac:dyDescent="0.35">
      <c r="P681" t="s">
        <v>44</v>
      </c>
      <c r="Q681" t="s">
        <v>1868</v>
      </c>
      <c r="R681" t="s">
        <v>1869</v>
      </c>
      <c r="S681" t="s">
        <v>1870</v>
      </c>
    </row>
    <row r="682" spans="16:19" x14ac:dyDescent="0.35">
      <c r="P682" t="s">
        <v>44</v>
      </c>
      <c r="Q682" t="s">
        <v>1868</v>
      </c>
      <c r="R682" t="s">
        <v>1869</v>
      </c>
      <c r="S682" t="s">
        <v>1870</v>
      </c>
    </row>
    <row r="683" spans="16:19" x14ac:dyDescent="0.35">
      <c r="P683" t="s">
        <v>44</v>
      </c>
      <c r="Q683" t="s">
        <v>1868</v>
      </c>
      <c r="R683" t="s">
        <v>1869</v>
      </c>
      <c r="S683" t="s">
        <v>1870</v>
      </c>
    </row>
    <row r="684" spans="16:19" x14ac:dyDescent="0.35">
      <c r="P684" t="s">
        <v>44</v>
      </c>
      <c r="Q684" t="s">
        <v>1868</v>
      </c>
      <c r="R684" t="s">
        <v>1869</v>
      </c>
      <c r="S684" t="s">
        <v>1870</v>
      </c>
    </row>
    <row r="685" spans="16:19" x14ac:dyDescent="0.35">
      <c r="P685" t="s">
        <v>44</v>
      </c>
      <c r="Q685" t="s">
        <v>1868</v>
      </c>
      <c r="R685" t="s">
        <v>1869</v>
      </c>
      <c r="S685" t="s">
        <v>1870</v>
      </c>
    </row>
    <row r="686" spans="16:19" x14ac:dyDescent="0.35">
      <c r="P686" t="s">
        <v>44</v>
      </c>
      <c r="Q686" t="s">
        <v>1868</v>
      </c>
      <c r="R686" t="s">
        <v>1869</v>
      </c>
      <c r="S686" t="s">
        <v>1870</v>
      </c>
    </row>
    <row r="687" spans="16:19" x14ac:dyDescent="0.35">
      <c r="P687" t="s">
        <v>44</v>
      </c>
      <c r="Q687" t="s">
        <v>1868</v>
      </c>
      <c r="R687" t="s">
        <v>1869</v>
      </c>
      <c r="S687" t="s">
        <v>1870</v>
      </c>
    </row>
    <row r="688" spans="16:19" x14ac:dyDescent="0.35">
      <c r="P688" t="s">
        <v>44</v>
      </c>
      <c r="Q688" t="s">
        <v>1868</v>
      </c>
      <c r="R688" t="s">
        <v>1869</v>
      </c>
      <c r="S688" t="s">
        <v>1870</v>
      </c>
    </row>
    <row r="689" spans="16:19" x14ac:dyDescent="0.35">
      <c r="P689" t="s">
        <v>44</v>
      </c>
      <c r="Q689" t="s">
        <v>1868</v>
      </c>
      <c r="R689" t="s">
        <v>1869</v>
      </c>
      <c r="S689" t="s">
        <v>1870</v>
      </c>
    </row>
    <row r="690" spans="16:19" x14ac:dyDescent="0.35">
      <c r="P690" t="s">
        <v>44</v>
      </c>
      <c r="Q690" t="s">
        <v>1868</v>
      </c>
      <c r="R690" t="s">
        <v>1869</v>
      </c>
      <c r="S690" t="s">
        <v>1870</v>
      </c>
    </row>
    <row r="691" spans="16:19" x14ac:dyDescent="0.35">
      <c r="P691" t="s">
        <v>44</v>
      </c>
      <c r="Q691" t="s">
        <v>1868</v>
      </c>
      <c r="R691" t="s">
        <v>1869</v>
      </c>
      <c r="S691" t="s">
        <v>1870</v>
      </c>
    </row>
    <row r="692" spans="16:19" x14ac:dyDescent="0.35">
      <c r="P692" t="s">
        <v>44</v>
      </c>
      <c r="Q692" t="s">
        <v>1868</v>
      </c>
      <c r="R692" t="s">
        <v>1869</v>
      </c>
      <c r="S692" t="s">
        <v>1870</v>
      </c>
    </row>
    <row r="693" spans="16:19" x14ac:dyDescent="0.35">
      <c r="P693" t="s">
        <v>44</v>
      </c>
      <c r="Q693" t="s">
        <v>1868</v>
      </c>
      <c r="R693" t="s">
        <v>1869</v>
      </c>
      <c r="S693" t="s">
        <v>1870</v>
      </c>
    </row>
    <row r="694" spans="16:19" x14ac:dyDescent="0.35">
      <c r="P694" t="s">
        <v>44</v>
      </c>
      <c r="Q694" t="s">
        <v>1868</v>
      </c>
      <c r="R694" t="s">
        <v>1869</v>
      </c>
      <c r="S694" t="s">
        <v>1870</v>
      </c>
    </row>
    <row r="695" spans="16:19" x14ac:dyDescent="0.35">
      <c r="P695" t="s">
        <v>44</v>
      </c>
      <c r="Q695" t="s">
        <v>1868</v>
      </c>
      <c r="R695" t="s">
        <v>1869</v>
      </c>
      <c r="S695" t="s">
        <v>1870</v>
      </c>
    </row>
    <row r="696" spans="16:19" x14ac:dyDescent="0.35">
      <c r="P696" t="s">
        <v>44</v>
      </c>
      <c r="Q696" t="s">
        <v>1868</v>
      </c>
      <c r="R696" t="s">
        <v>1869</v>
      </c>
      <c r="S696" t="s">
        <v>1870</v>
      </c>
    </row>
    <row r="697" spans="16:19" x14ac:dyDescent="0.35">
      <c r="P697" t="s">
        <v>44</v>
      </c>
      <c r="Q697" t="s">
        <v>1868</v>
      </c>
      <c r="R697" t="s">
        <v>1869</v>
      </c>
      <c r="S697" t="s">
        <v>1870</v>
      </c>
    </row>
    <row r="698" spans="16:19" x14ac:dyDescent="0.35">
      <c r="P698" t="s">
        <v>44</v>
      </c>
      <c r="Q698" t="s">
        <v>1868</v>
      </c>
      <c r="R698" t="s">
        <v>1869</v>
      </c>
      <c r="S698" t="s">
        <v>1870</v>
      </c>
    </row>
    <row r="699" spans="16:19" x14ac:dyDescent="0.35">
      <c r="P699" t="s">
        <v>44</v>
      </c>
      <c r="Q699" t="s">
        <v>1868</v>
      </c>
      <c r="R699" t="s">
        <v>1869</v>
      </c>
      <c r="S699" t="s">
        <v>1870</v>
      </c>
    </row>
    <row r="700" spans="16:19" x14ac:dyDescent="0.35">
      <c r="P700" t="s">
        <v>44</v>
      </c>
      <c r="Q700" t="s">
        <v>1868</v>
      </c>
      <c r="R700" t="s">
        <v>1869</v>
      </c>
      <c r="S700" t="s">
        <v>1870</v>
      </c>
    </row>
    <row r="701" spans="16:19" x14ac:dyDescent="0.35">
      <c r="P701" t="s">
        <v>44</v>
      </c>
      <c r="Q701" t="s">
        <v>1868</v>
      </c>
      <c r="R701" t="s">
        <v>1869</v>
      </c>
      <c r="S701" t="s">
        <v>1870</v>
      </c>
    </row>
    <row r="702" spans="16:19" x14ac:dyDescent="0.35">
      <c r="P702" t="s">
        <v>44</v>
      </c>
      <c r="Q702" t="s">
        <v>1868</v>
      </c>
      <c r="R702" t="s">
        <v>1869</v>
      </c>
      <c r="S702" t="s">
        <v>1870</v>
      </c>
    </row>
    <row r="703" spans="16:19" x14ac:dyDescent="0.35">
      <c r="P703" t="s">
        <v>44</v>
      </c>
      <c r="Q703" t="s">
        <v>1868</v>
      </c>
      <c r="R703" t="s">
        <v>1869</v>
      </c>
      <c r="S703" t="s">
        <v>1870</v>
      </c>
    </row>
    <row r="704" spans="16:19" x14ac:dyDescent="0.35">
      <c r="P704" t="s">
        <v>44</v>
      </c>
      <c r="Q704" t="s">
        <v>1868</v>
      </c>
      <c r="R704" t="s">
        <v>1869</v>
      </c>
      <c r="S704" t="s">
        <v>1870</v>
      </c>
    </row>
    <row r="705" spans="16:19" x14ac:dyDescent="0.35">
      <c r="P705" t="s">
        <v>44</v>
      </c>
      <c r="Q705" t="s">
        <v>1868</v>
      </c>
      <c r="R705" t="s">
        <v>1869</v>
      </c>
      <c r="S705" t="s">
        <v>1870</v>
      </c>
    </row>
    <row r="706" spans="16:19" x14ac:dyDescent="0.35">
      <c r="P706" t="s">
        <v>44</v>
      </c>
      <c r="Q706" t="s">
        <v>1868</v>
      </c>
      <c r="R706" t="s">
        <v>1869</v>
      </c>
      <c r="S706" t="s">
        <v>1870</v>
      </c>
    </row>
    <row r="707" spans="16:19" x14ac:dyDescent="0.35">
      <c r="P707" t="s">
        <v>44</v>
      </c>
      <c r="Q707" t="s">
        <v>1868</v>
      </c>
      <c r="R707" t="s">
        <v>1869</v>
      </c>
      <c r="S707" t="s">
        <v>1870</v>
      </c>
    </row>
    <row r="708" spans="16:19" x14ac:dyDescent="0.35">
      <c r="P708" t="s">
        <v>44</v>
      </c>
      <c r="Q708" t="s">
        <v>1868</v>
      </c>
      <c r="R708" t="s">
        <v>1869</v>
      </c>
      <c r="S708" t="s">
        <v>1870</v>
      </c>
    </row>
    <row r="709" spans="16:19" x14ac:dyDescent="0.35">
      <c r="P709" t="s">
        <v>44</v>
      </c>
      <c r="Q709" t="s">
        <v>1868</v>
      </c>
      <c r="R709" t="s">
        <v>1869</v>
      </c>
      <c r="S709" t="s">
        <v>1870</v>
      </c>
    </row>
    <row r="710" spans="16:19" x14ac:dyDescent="0.35">
      <c r="P710" t="s">
        <v>44</v>
      </c>
      <c r="Q710" t="s">
        <v>1868</v>
      </c>
      <c r="R710" t="s">
        <v>1869</v>
      </c>
      <c r="S710" t="s">
        <v>1870</v>
      </c>
    </row>
    <row r="711" spans="16:19" x14ac:dyDescent="0.35">
      <c r="P711" t="s">
        <v>44</v>
      </c>
      <c r="Q711" t="s">
        <v>1868</v>
      </c>
      <c r="R711" t="s">
        <v>1869</v>
      </c>
      <c r="S711" t="s">
        <v>1870</v>
      </c>
    </row>
    <row r="712" spans="16:19" x14ac:dyDescent="0.35">
      <c r="P712" t="s">
        <v>44</v>
      </c>
      <c r="Q712" t="s">
        <v>1868</v>
      </c>
      <c r="R712" t="s">
        <v>1869</v>
      </c>
      <c r="S712" t="s">
        <v>1870</v>
      </c>
    </row>
    <row r="713" spans="16:19" x14ac:dyDescent="0.35">
      <c r="P713" t="s">
        <v>44</v>
      </c>
      <c r="Q713" t="s">
        <v>1868</v>
      </c>
      <c r="R713" t="s">
        <v>1869</v>
      </c>
      <c r="S713" t="s">
        <v>1870</v>
      </c>
    </row>
    <row r="714" spans="16:19" x14ac:dyDescent="0.35">
      <c r="P714" t="s">
        <v>44</v>
      </c>
      <c r="Q714" t="s">
        <v>1868</v>
      </c>
      <c r="R714" t="s">
        <v>1869</v>
      </c>
      <c r="S714" t="s">
        <v>1870</v>
      </c>
    </row>
    <row r="715" spans="16:19" x14ac:dyDescent="0.35">
      <c r="P715" t="s">
        <v>44</v>
      </c>
      <c r="Q715" t="s">
        <v>1868</v>
      </c>
      <c r="R715" t="s">
        <v>1869</v>
      </c>
      <c r="S715" t="s">
        <v>1870</v>
      </c>
    </row>
    <row r="716" spans="16:19" x14ac:dyDescent="0.35">
      <c r="P716" t="s">
        <v>44</v>
      </c>
      <c r="Q716" t="s">
        <v>1868</v>
      </c>
      <c r="R716" t="s">
        <v>1869</v>
      </c>
      <c r="S716" t="s">
        <v>1870</v>
      </c>
    </row>
    <row r="717" spans="16:19" x14ac:dyDescent="0.35">
      <c r="P717" t="s">
        <v>44</v>
      </c>
      <c r="Q717" t="s">
        <v>1868</v>
      </c>
      <c r="R717" t="s">
        <v>1869</v>
      </c>
      <c r="S717" t="s">
        <v>1870</v>
      </c>
    </row>
    <row r="718" spans="16:19" x14ac:dyDescent="0.35">
      <c r="P718" t="s">
        <v>44</v>
      </c>
      <c r="Q718" t="s">
        <v>1868</v>
      </c>
      <c r="R718" t="s">
        <v>1869</v>
      </c>
      <c r="S718" t="s">
        <v>1870</v>
      </c>
    </row>
    <row r="719" spans="16:19" x14ac:dyDescent="0.35">
      <c r="P719" t="s">
        <v>44</v>
      </c>
      <c r="Q719" t="s">
        <v>1868</v>
      </c>
      <c r="R719" t="s">
        <v>1869</v>
      </c>
      <c r="S719" t="s">
        <v>1870</v>
      </c>
    </row>
    <row r="720" spans="16:19" x14ac:dyDescent="0.35">
      <c r="P720" t="s">
        <v>44</v>
      </c>
      <c r="Q720" t="s">
        <v>1868</v>
      </c>
      <c r="R720" t="s">
        <v>1869</v>
      </c>
      <c r="S720" t="s">
        <v>1870</v>
      </c>
    </row>
    <row r="721" spans="16:19" x14ac:dyDescent="0.35">
      <c r="P721" t="s">
        <v>44</v>
      </c>
      <c r="Q721" t="s">
        <v>1868</v>
      </c>
      <c r="R721" t="s">
        <v>1869</v>
      </c>
      <c r="S721" t="s">
        <v>1870</v>
      </c>
    </row>
    <row r="722" spans="16:19" x14ac:dyDescent="0.35">
      <c r="P722" t="s">
        <v>44</v>
      </c>
      <c r="Q722" t="s">
        <v>1868</v>
      </c>
      <c r="R722" t="s">
        <v>1869</v>
      </c>
      <c r="S722" t="s">
        <v>1870</v>
      </c>
    </row>
    <row r="723" spans="16:19" x14ac:dyDescent="0.35">
      <c r="P723" t="s">
        <v>44</v>
      </c>
      <c r="Q723" t="s">
        <v>1868</v>
      </c>
      <c r="R723" t="s">
        <v>1869</v>
      </c>
      <c r="S723" t="s">
        <v>1870</v>
      </c>
    </row>
    <row r="724" spans="16:19" x14ac:dyDescent="0.35">
      <c r="P724" t="s">
        <v>44</v>
      </c>
      <c r="Q724" t="s">
        <v>1868</v>
      </c>
      <c r="R724" t="s">
        <v>1869</v>
      </c>
      <c r="S724" t="s">
        <v>1870</v>
      </c>
    </row>
    <row r="725" spans="16:19" x14ac:dyDescent="0.35">
      <c r="P725" t="s">
        <v>44</v>
      </c>
      <c r="Q725" t="s">
        <v>1868</v>
      </c>
      <c r="R725" t="s">
        <v>1869</v>
      </c>
      <c r="S725" t="s">
        <v>1870</v>
      </c>
    </row>
    <row r="726" spans="16:19" x14ac:dyDescent="0.35">
      <c r="P726" t="s">
        <v>44</v>
      </c>
      <c r="Q726" t="s">
        <v>1868</v>
      </c>
      <c r="R726" t="s">
        <v>1869</v>
      </c>
      <c r="S726" t="s">
        <v>1870</v>
      </c>
    </row>
    <row r="727" spans="16:19" x14ac:dyDescent="0.35">
      <c r="P727" t="s">
        <v>44</v>
      </c>
      <c r="Q727" t="s">
        <v>1868</v>
      </c>
      <c r="R727" t="s">
        <v>1869</v>
      </c>
      <c r="S727" t="s">
        <v>1870</v>
      </c>
    </row>
    <row r="728" spans="16:19" x14ac:dyDescent="0.35">
      <c r="P728" t="s">
        <v>44</v>
      </c>
      <c r="Q728" t="s">
        <v>1868</v>
      </c>
      <c r="R728" t="s">
        <v>1869</v>
      </c>
      <c r="S728" t="s">
        <v>1870</v>
      </c>
    </row>
    <row r="729" spans="16:19" x14ac:dyDescent="0.35">
      <c r="P729" t="s">
        <v>44</v>
      </c>
      <c r="Q729" t="s">
        <v>1868</v>
      </c>
      <c r="R729" t="s">
        <v>1869</v>
      </c>
      <c r="S729" t="s">
        <v>1870</v>
      </c>
    </row>
    <row r="730" spans="16:19" x14ac:dyDescent="0.35">
      <c r="P730" t="s">
        <v>44</v>
      </c>
      <c r="Q730" t="s">
        <v>1868</v>
      </c>
      <c r="R730" t="s">
        <v>1869</v>
      </c>
      <c r="S730" t="s">
        <v>1870</v>
      </c>
    </row>
    <row r="731" spans="16:19" x14ac:dyDescent="0.35">
      <c r="P731" t="s">
        <v>44</v>
      </c>
      <c r="Q731" t="s">
        <v>1868</v>
      </c>
      <c r="R731" t="s">
        <v>1869</v>
      </c>
      <c r="S731" t="s">
        <v>1870</v>
      </c>
    </row>
    <row r="732" spans="16:19" x14ac:dyDescent="0.35">
      <c r="P732" t="s">
        <v>44</v>
      </c>
      <c r="Q732" t="s">
        <v>1868</v>
      </c>
      <c r="R732" t="s">
        <v>1869</v>
      </c>
      <c r="S732" t="s">
        <v>1870</v>
      </c>
    </row>
    <row r="733" spans="16:19" x14ac:dyDescent="0.35">
      <c r="P733" t="s">
        <v>44</v>
      </c>
      <c r="Q733" t="s">
        <v>1868</v>
      </c>
      <c r="R733" t="s">
        <v>1869</v>
      </c>
      <c r="S733" t="s">
        <v>1870</v>
      </c>
    </row>
    <row r="734" spans="16:19" x14ac:dyDescent="0.35">
      <c r="P734" t="s">
        <v>44</v>
      </c>
      <c r="Q734" t="s">
        <v>1868</v>
      </c>
      <c r="R734" t="s">
        <v>1869</v>
      </c>
      <c r="S734" t="s">
        <v>1870</v>
      </c>
    </row>
    <row r="735" spans="16:19" x14ac:dyDescent="0.35">
      <c r="P735" t="s">
        <v>44</v>
      </c>
      <c r="Q735" t="s">
        <v>1868</v>
      </c>
      <c r="R735" t="s">
        <v>1869</v>
      </c>
      <c r="S735" t="s">
        <v>1870</v>
      </c>
    </row>
    <row r="736" spans="16:19" x14ac:dyDescent="0.35">
      <c r="P736" t="s">
        <v>44</v>
      </c>
      <c r="Q736" t="s">
        <v>1868</v>
      </c>
      <c r="R736" t="s">
        <v>1869</v>
      </c>
      <c r="S736" t="s">
        <v>1870</v>
      </c>
    </row>
    <row r="737" spans="16:19" x14ac:dyDescent="0.35">
      <c r="P737" t="s">
        <v>44</v>
      </c>
      <c r="Q737" t="s">
        <v>1868</v>
      </c>
      <c r="R737" t="s">
        <v>1869</v>
      </c>
      <c r="S737" t="s">
        <v>1870</v>
      </c>
    </row>
    <row r="738" spans="16:19" x14ac:dyDescent="0.35">
      <c r="P738" t="s">
        <v>44</v>
      </c>
      <c r="Q738" t="s">
        <v>1868</v>
      </c>
      <c r="R738" t="s">
        <v>1869</v>
      </c>
      <c r="S738" t="s">
        <v>1870</v>
      </c>
    </row>
    <row r="739" spans="16:19" x14ac:dyDescent="0.35">
      <c r="P739" t="s">
        <v>44</v>
      </c>
      <c r="Q739" t="s">
        <v>1868</v>
      </c>
      <c r="R739" t="s">
        <v>1869</v>
      </c>
      <c r="S739" t="s">
        <v>1870</v>
      </c>
    </row>
    <row r="740" spans="16:19" x14ac:dyDescent="0.35">
      <c r="P740" t="s">
        <v>44</v>
      </c>
      <c r="Q740" t="s">
        <v>1868</v>
      </c>
      <c r="R740" t="s">
        <v>1869</v>
      </c>
      <c r="S740" t="s">
        <v>1870</v>
      </c>
    </row>
    <row r="741" spans="16:19" x14ac:dyDescent="0.35">
      <c r="P741" t="s">
        <v>44</v>
      </c>
      <c r="Q741" t="s">
        <v>1868</v>
      </c>
      <c r="R741" t="s">
        <v>1869</v>
      </c>
      <c r="S741" t="s">
        <v>1870</v>
      </c>
    </row>
    <row r="742" spans="16:19" x14ac:dyDescent="0.35">
      <c r="P742" t="s">
        <v>44</v>
      </c>
      <c r="Q742" t="s">
        <v>1868</v>
      </c>
      <c r="R742" t="s">
        <v>1869</v>
      </c>
      <c r="S742" t="s">
        <v>1870</v>
      </c>
    </row>
    <row r="743" spans="16:19" x14ac:dyDescent="0.35">
      <c r="P743" t="s">
        <v>44</v>
      </c>
      <c r="Q743" t="s">
        <v>1868</v>
      </c>
      <c r="R743" t="s">
        <v>1869</v>
      </c>
      <c r="S743" t="s">
        <v>1870</v>
      </c>
    </row>
    <row r="744" spans="16:19" x14ac:dyDescent="0.35">
      <c r="P744" t="s">
        <v>44</v>
      </c>
      <c r="Q744" t="s">
        <v>1868</v>
      </c>
      <c r="R744" t="s">
        <v>1869</v>
      </c>
      <c r="S744" t="s">
        <v>1870</v>
      </c>
    </row>
    <row r="745" spans="16:19" x14ac:dyDescent="0.35">
      <c r="P745" t="s">
        <v>44</v>
      </c>
      <c r="Q745" t="s">
        <v>1868</v>
      </c>
      <c r="R745" t="s">
        <v>1869</v>
      </c>
      <c r="S745" t="s">
        <v>1870</v>
      </c>
    </row>
    <row r="746" spans="16:19" x14ac:dyDescent="0.35">
      <c r="P746" t="s">
        <v>44</v>
      </c>
      <c r="Q746" t="s">
        <v>1868</v>
      </c>
      <c r="R746" t="s">
        <v>1869</v>
      </c>
      <c r="S746" t="s">
        <v>1870</v>
      </c>
    </row>
    <row r="747" spans="16:19" x14ac:dyDescent="0.35">
      <c r="P747" t="s">
        <v>44</v>
      </c>
      <c r="Q747" t="s">
        <v>1868</v>
      </c>
      <c r="R747" t="s">
        <v>1869</v>
      </c>
      <c r="S747" t="s">
        <v>1870</v>
      </c>
    </row>
    <row r="748" spans="16:19" x14ac:dyDescent="0.35">
      <c r="P748" t="s">
        <v>44</v>
      </c>
      <c r="Q748" t="s">
        <v>1868</v>
      </c>
      <c r="R748" t="s">
        <v>1869</v>
      </c>
      <c r="S748" t="s">
        <v>1870</v>
      </c>
    </row>
    <row r="749" spans="16:19" x14ac:dyDescent="0.35">
      <c r="P749" t="s">
        <v>44</v>
      </c>
      <c r="Q749" t="s">
        <v>1868</v>
      </c>
      <c r="R749" t="s">
        <v>1869</v>
      </c>
      <c r="S749" t="s">
        <v>1870</v>
      </c>
    </row>
    <row r="750" spans="16:19" x14ac:dyDescent="0.35">
      <c r="P750" t="s">
        <v>44</v>
      </c>
      <c r="Q750" t="s">
        <v>1868</v>
      </c>
      <c r="R750" t="s">
        <v>1869</v>
      </c>
      <c r="S750" t="s">
        <v>1870</v>
      </c>
    </row>
    <row r="751" spans="16:19" x14ac:dyDescent="0.35">
      <c r="P751" t="s">
        <v>44</v>
      </c>
      <c r="Q751" t="s">
        <v>1868</v>
      </c>
      <c r="R751" t="s">
        <v>1869</v>
      </c>
      <c r="S751" t="s">
        <v>1870</v>
      </c>
    </row>
    <row r="752" spans="16:19" x14ac:dyDescent="0.35">
      <c r="P752" t="s">
        <v>44</v>
      </c>
      <c r="Q752" t="s">
        <v>1868</v>
      </c>
      <c r="R752" t="s">
        <v>1869</v>
      </c>
      <c r="S752" t="s">
        <v>1870</v>
      </c>
    </row>
    <row r="753" spans="16:19" x14ac:dyDescent="0.35">
      <c r="P753" t="s">
        <v>44</v>
      </c>
      <c r="Q753" t="s">
        <v>1868</v>
      </c>
      <c r="R753" t="s">
        <v>1869</v>
      </c>
      <c r="S753" t="s">
        <v>1870</v>
      </c>
    </row>
    <row r="754" spans="16:19" x14ac:dyDescent="0.35">
      <c r="P754" t="s">
        <v>44</v>
      </c>
      <c r="Q754" t="s">
        <v>1868</v>
      </c>
      <c r="R754" t="s">
        <v>1869</v>
      </c>
      <c r="S754" t="s">
        <v>1870</v>
      </c>
    </row>
    <row r="755" spans="16:19" x14ac:dyDescent="0.35">
      <c r="P755" t="s">
        <v>44</v>
      </c>
      <c r="Q755" t="s">
        <v>1868</v>
      </c>
      <c r="R755" t="s">
        <v>1869</v>
      </c>
      <c r="S755" t="s">
        <v>1870</v>
      </c>
    </row>
    <row r="756" spans="16:19" x14ac:dyDescent="0.35">
      <c r="P756" t="s">
        <v>44</v>
      </c>
      <c r="Q756" t="s">
        <v>1868</v>
      </c>
      <c r="R756" t="s">
        <v>1869</v>
      </c>
      <c r="S756" t="s">
        <v>1870</v>
      </c>
    </row>
    <row r="757" spans="16:19" x14ac:dyDescent="0.35">
      <c r="P757" t="s">
        <v>44</v>
      </c>
      <c r="Q757" t="s">
        <v>1868</v>
      </c>
      <c r="R757" t="s">
        <v>1869</v>
      </c>
      <c r="S757" t="s">
        <v>1870</v>
      </c>
    </row>
    <row r="758" spans="16:19" x14ac:dyDescent="0.35">
      <c r="P758" t="s">
        <v>44</v>
      </c>
      <c r="Q758" t="s">
        <v>1868</v>
      </c>
      <c r="R758" t="s">
        <v>1869</v>
      </c>
      <c r="S758" t="s">
        <v>1870</v>
      </c>
    </row>
    <row r="759" spans="16:19" x14ac:dyDescent="0.35">
      <c r="P759" t="s">
        <v>44</v>
      </c>
      <c r="Q759" t="s">
        <v>1868</v>
      </c>
      <c r="R759" t="s">
        <v>1869</v>
      </c>
      <c r="S759" t="s">
        <v>1870</v>
      </c>
    </row>
    <row r="760" spans="16:19" x14ac:dyDescent="0.35">
      <c r="P760" t="s">
        <v>44</v>
      </c>
      <c r="Q760" t="s">
        <v>1868</v>
      </c>
      <c r="R760" t="s">
        <v>1869</v>
      </c>
      <c r="S760" t="s">
        <v>1870</v>
      </c>
    </row>
    <row r="761" spans="16:19" x14ac:dyDescent="0.35">
      <c r="P761" t="s">
        <v>44</v>
      </c>
      <c r="Q761" t="s">
        <v>1868</v>
      </c>
      <c r="R761" t="s">
        <v>1869</v>
      </c>
      <c r="S761" t="s">
        <v>1870</v>
      </c>
    </row>
    <row r="762" spans="16:19" x14ac:dyDescent="0.35">
      <c r="P762" t="s">
        <v>44</v>
      </c>
      <c r="Q762" t="s">
        <v>1868</v>
      </c>
      <c r="R762" t="s">
        <v>1869</v>
      </c>
      <c r="S762" t="s">
        <v>1870</v>
      </c>
    </row>
    <row r="763" spans="16:19" x14ac:dyDescent="0.35">
      <c r="P763" t="s">
        <v>44</v>
      </c>
      <c r="Q763" t="s">
        <v>1868</v>
      </c>
      <c r="R763" t="s">
        <v>1869</v>
      </c>
      <c r="S763" t="s">
        <v>1870</v>
      </c>
    </row>
    <row r="764" spans="16:19" x14ac:dyDescent="0.35">
      <c r="P764" t="s">
        <v>44</v>
      </c>
      <c r="Q764" t="s">
        <v>1868</v>
      </c>
      <c r="R764" t="s">
        <v>1869</v>
      </c>
      <c r="S764" t="s">
        <v>1870</v>
      </c>
    </row>
    <row r="765" spans="16:19" x14ac:dyDescent="0.35">
      <c r="P765" t="s">
        <v>44</v>
      </c>
      <c r="Q765" t="s">
        <v>1868</v>
      </c>
      <c r="R765" t="s">
        <v>1869</v>
      </c>
      <c r="S765" t="s">
        <v>1870</v>
      </c>
    </row>
    <row r="766" spans="16:19" x14ac:dyDescent="0.35">
      <c r="P766" t="s">
        <v>44</v>
      </c>
      <c r="Q766" t="s">
        <v>1868</v>
      </c>
      <c r="R766" t="s">
        <v>1869</v>
      </c>
      <c r="S766" t="s">
        <v>1870</v>
      </c>
    </row>
    <row r="767" spans="16:19" x14ac:dyDescent="0.35">
      <c r="P767" t="s">
        <v>44</v>
      </c>
      <c r="Q767" t="s">
        <v>1868</v>
      </c>
      <c r="R767" t="s">
        <v>1869</v>
      </c>
      <c r="S767" t="s">
        <v>1870</v>
      </c>
    </row>
    <row r="768" spans="16:19" x14ac:dyDescent="0.35">
      <c r="P768" t="s">
        <v>44</v>
      </c>
      <c r="Q768" t="s">
        <v>1868</v>
      </c>
      <c r="R768" t="s">
        <v>1869</v>
      </c>
      <c r="S768" t="s">
        <v>1870</v>
      </c>
    </row>
    <row r="769" spans="16:19" x14ac:dyDescent="0.35">
      <c r="P769" t="s">
        <v>44</v>
      </c>
      <c r="Q769" t="s">
        <v>1868</v>
      </c>
      <c r="R769" t="s">
        <v>1869</v>
      </c>
      <c r="S769" t="s">
        <v>1870</v>
      </c>
    </row>
    <row r="770" spans="16:19" x14ac:dyDescent="0.35">
      <c r="P770" t="s">
        <v>44</v>
      </c>
      <c r="Q770" t="s">
        <v>1868</v>
      </c>
      <c r="R770" t="s">
        <v>1869</v>
      </c>
      <c r="S770" t="s">
        <v>1870</v>
      </c>
    </row>
    <row r="771" spans="16:19" x14ac:dyDescent="0.35">
      <c r="P771" t="s">
        <v>44</v>
      </c>
      <c r="Q771" t="s">
        <v>1868</v>
      </c>
      <c r="R771" t="s">
        <v>1869</v>
      </c>
      <c r="S771" t="s">
        <v>1870</v>
      </c>
    </row>
    <row r="772" spans="16:19" x14ac:dyDescent="0.35">
      <c r="P772" t="s">
        <v>44</v>
      </c>
      <c r="Q772" t="s">
        <v>1868</v>
      </c>
      <c r="R772" t="s">
        <v>1869</v>
      </c>
      <c r="S772" t="s">
        <v>1870</v>
      </c>
    </row>
    <row r="773" spans="16:19" x14ac:dyDescent="0.35">
      <c r="P773" t="s">
        <v>44</v>
      </c>
      <c r="Q773" t="s">
        <v>1868</v>
      </c>
      <c r="R773" t="s">
        <v>1869</v>
      </c>
      <c r="S773" t="s">
        <v>1870</v>
      </c>
    </row>
    <row r="774" spans="16:19" x14ac:dyDescent="0.35">
      <c r="P774" t="s">
        <v>44</v>
      </c>
      <c r="Q774" t="s">
        <v>1868</v>
      </c>
      <c r="R774" t="s">
        <v>1869</v>
      </c>
      <c r="S774" t="s">
        <v>1870</v>
      </c>
    </row>
    <row r="775" spans="16:19" x14ac:dyDescent="0.35">
      <c r="P775" t="s">
        <v>44</v>
      </c>
      <c r="Q775" t="s">
        <v>1868</v>
      </c>
      <c r="R775" t="s">
        <v>1869</v>
      </c>
      <c r="S775" t="s">
        <v>1870</v>
      </c>
    </row>
    <row r="776" spans="16:19" x14ac:dyDescent="0.35">
      <c r="P776" t="s">
        <v>44</v>
      </c>
      <c r="Q776" t="s">
        <v>1868</v>
      </c>
      <c r="R776" t="s">
        <v>1869</v>
      </c>
      <c r="S776" t="s">
        <v>1870</v>
      </c>
    </row>
    <row r="777" spans="16:19" x14ac:dyDescent="0.35">
      <c r="P777" t="s">
        <v>44</v>
      </c>
      <c r="Q777" t="s">
        <v>1868</v>
      </c>
      <c r="R777" t="s">
        <v>1869</v>
      </c>
      <c r="S777" t="s">
        <v>1870</v>
      </c>
    </row>
    <row r="778" spans="16:19" x14ac:dyDescent="0.35">
      <c r="P778" t="s">
        <v>44</v>
      </c>
      <c r="Q778" t="s">
        <v>1868</v>
      </c>
      <c r="R778" t="s">
        <v>1869</v>
      </c>
      <c r="S778" t="s">
        <v>1870</v>
      </c>
    </row>
    <row r="779" spans="16:19" x14ac:dyDescent="0.35">
      <c r="P779" t="s">
        <v>44</v>
      </c>
      <c r="Q779" t="s">
        <v>1868</v>
      </c>
      <c r="R779" t="s">
        <v>1869</v>
      </c>
      <c r="S779" t="s">
        <v>1870</v>
      </c>
    </row>
    <row r="780" spans="16:19" x14ac:dyDescent="0.35">
      <c r="P780" t="s">
        <v>44</v>
      </c>
      <c r="Q780" t="s">
        <v>1868</v>
      </c>
      <c r="R780" t="s">
        <v>1869</v>
      </c>
      <c r="S780" t="s">
        <v>1870</v>
      </c>
    </row>
    <row r="781" spans="16:19" x14ac:dyDescent="0.35">
      <c r="P781" t="s">
        <v>44</v>
      </c>
      <c r="Q781" t="s">
        <v>1868</v>
      </c>
      <c r="R781" t="s">
        <v>1869</v>
      </c>
      <c r="S781" t="s">
        <v>1870</v>
      </c>
    </row>
    <row r="782" spans="16:19" x14ac:dyDescent="0.35">
      <c r="P782" t="s">
        <v>44</v>
      </c>
      <c r="Q782" t="s">
        <v>1868</v>
      </c>
      <c r="R782" t="s">
        <v>1869</v>
      </c>
      <c r="S782" t="s">
        <v>1870</v>
      </c>
    </row>
    <row r="783" spans="16:19" x14ac:dyDescent="0.35">
      <c r="P783" t="s">
        <v>44</v>
      </c>
      <c r="Q783" t="s">
        <v>1868</v>
      </c>
      <c r="R783" t="s">
        <v>1869</v>
      </c>
      <c r="S783" t="s">
        <v>1870</v>
      </c>
    </row>
    <row r="784" spans="16:19" x14ac:dyDescent="0.35">
      <c r="P784" t="s">
        <v>44</v>
      </c>
      <c r="Q784" t="s">
        <v>1868</v>
      </c>
      <c r="R784" t="s">
        <v>1869</v>
      </c>
      <c r="S784" t="s">
        <v>1870</v>
      </c>
    </row>
    <row r="785" spans="16:19" x14ac:dyDescent="0.35">
      <c r="P785" t="s">
        <v>44</v>
      </c>
      <c r="Q785" t="s">
        <v>1868</v>
      </c>
      <c r="R785" t="s">
        <v>1869</v>
      </c>
      <c r="S785" t="s">
        <v>1870</v>
      </c>
    </row>
    <row r="786" spans="16:19" x14ac:dyDescent="0.35">
      <c r="P786" t="s">
        <v>44</v>
      </c>
      <c r="Q786" t="s">
        <v>1868</v>
      </c>
      <c r="R786" t="s">
        <v>1869</v>
      </c>
      <c r="S786" t="s">
        <v>1870</v>
      </c>
    </row>
    <row r="787" spans="16:19" x14ac:dyDescent="0.35">
      <c r="P787" t="s">
        <v>44</v>
      </c>
      <c r="Q787" t="s">
        <v>1868</v>
      </c>
      <c r="R787" t="s">
        <v>1869</v>
      </c>
      <c r="S787" t="s">
        <v>1870</v>
      </c>
    </row>
    <row r="788" spans="16:19" x14ac:dyDescent="0.35">
      <c r="P788" t="s">
        <v>44</v>
      </c>
      <c r="Q788" t="s">
        <v>1868</v>
      </c>
      <c r="R788" t="s">
        <v>1869</v>
      </c>
      <c r="S788" t="s">
        <v>1870</v>
      </c>
    </row>
    <row r="789" spans="16:19" x14ac:dyDescent="0.35">
      <c r="P789" t="s">
        <v>44</v>
      </c>
      <c r="Q789" t="s">
        <v>1868</v>
      </c>
      <c r="R789" t="s">
        <v>1869</v>
      </c>
      <c r="S789" t="s">
        <v>1870</v>
      </c>
    </row>
    <row r="790" spans="16:19" x14ac:dyDescent="0.35">
      <c r="P790" t="s">
        <v>44</v>
      </c>
      <c r="Q790" t="s">
        <v>1868</v>
      </c>
      <c r="R790" t="s">
        <v>1869</v>
      </c>
      <c r="S790" t="s">
        <v>1870</v>
      </c>
    </row>
    <row r="791" spans="16:19" x14ac:dyDescent="0.35">
      <c r="P791" t="s">
        <v>44</v>
      </c>
      <c r="Q791" t="s">
        <v>1868</v>
      </c>
      <c r="R791" t="s">
        <v>1869</v>
      </c>
      <c r="S791" t="s">
        <v>1870</v>
      </c>
    </row>
    <row r="792" spans="16:19" x14ac:dyDescent="0.35">
      <c r="P792" t="s">
        <v>44</v>
      </c>
      <c r="Q792" t="s">
        <v>1868</v>
      </c>
      <c r="R792" t="s">
        <v>1869</v>
      </c>
      <c r="S792" t="s">
        <v>1870</v>
      </c>
    </row>
    <row r="793" spans="16:19" x14ac:dyDescent="0.35">
      <c r="P793" t="s">
        <v>44</v>
      </c>
      <c r="Q793" t="s">
        <v>1868</v>
      </c>
      <c r="R793" t="s">
        <v>1869</v>
      </c>
      <c r="S793" t="s">
        <v>1870</v>
      </c>
    </row>
    <row r="794" spans="16:19" x14ac:dyDescent="0.35">
      <c r="P794" t="s">
        <v>44</v>
      </c>
      <c r="Q794" t="s">
        <v>1868</v>
      </c>
      <c r="R794" t="s">
        <v>1869</v>
      </c>
      <c r="S794" t="s">
        <v>1870</v>
      </c>
    </row>
    <row r="795" spans="16:19" x14ac:dyDescent="0.35">
      <c r="P795" t="s">
        <v>44</v>
      </c>
      <c r="Q795" t="s">
        <v>1868</v>
      </c>
      <c r="R795" t="s">
        <v>1869</v>
      </c>
      <c r="S795" t="s">
        <v>1870</v>
      </c>
    </row>
    <row r="796" spans="16:19" x14ac:dyDescent="0.35">
      <c r="P796" t="s">
        <v>44</v>
      </c>
      <c r="Q796" t="s">
        <v>1868</v>
      </c>
      <c r="R796" t="s">
        <v>1869</v>
      </c>
      <c r="S796" t="s">
        <v>1870</v>
      </c>
    </row>
    <row r="797" spans="16:19" x14ac:dyDescent="0.35">
      <c r="P797" t="s">
        <v>44</v>
      </c>
      <c r="Q797" t="s">
        <v>1868</v>
      </c>
      <c r="R797" t="s">
        <v>1869</v>
      </c>
      <c r="S797" t="s">
        <v>1870</v>
      </c>
    </row>
    <row r="798" spans="16:19" x14ac:dyDescent="0.35">
      <c r="P798" t="s">
        <v>44</v>
      </c>
      <c r="Q798" t="s">
        <v>1868</v>
      </c>
      <c r="R798" t="s">
        <v>1869</v>
      </c>
      <c r="S798" t="s">
        <v>1870</v>
      </c>
    </row>
    <row r="799" spans="16:19" x14ac:dyDescent="0.35">
      <c r="P799" t="s">
        <v>44</v>
      </c>
      <c r="Q799" t="s">
        <v>1868</v>
      </c>
      <c r="R799" t="s">
        <v>1869</v>
      </c>
      <c r="S799" t="s">
        <v>1870</v>
      </c>
    </row>
    <row r="800" spans="16:19" x14ac:dyDescent="0.35">
      <c r="P800" t="s">
        <v>44</v>
      </c>
      <c r="Q800" t="s">
        <v>1868</v>
      </c>
      <c r="R800" t="s">
        <v>1869</v>
      </c>
      <c r="S800" t="s">
        <v>1870</v>
      </c>
    </row>
    <row r="801" spans="16:19" x14ac:dyDescent="0.35">
      <c r="P801" t="s">
        <v>44</v>
      </c>
      <c r="Q801" t="s">
        <v>1868</v>
      </c>
      <c r="R801" t="s">
        <v>1869</v>
      </c>
      <c r="S801" t="s">
        <v>1870</v>
      </c>
    </row>
    <row r="802" spans="16:19" x14ac:dyDescent="0.35">
      <c r="P802" t="s">
        <v>44</v>
      </c>
      <c r="Q802" t="s">
        <v>1868</v>
      </c>
      <c r="R802" t="s">
        <v>1869</v>
      </c>
      <c r="S802" t="s">
        <v>1870</v>
      </c>
    </row>
    <row r="803" spans="16:19" x14ac:dyDescent="0.35">
      <c r="P803" t="s">
        <v>44</v>
      </c>
      <c r="Q803" t="s">
        <v>1868</v>
      </c>
      <c r="R803" t="s">
        <v>1869</v>
      </c>
      <c r="S803" t="s">
        <v>1870</v>
      </c>
    </row>
    <row r="804" spans="16:19" x14ac:dyDescent="0.35">
      <c r="P804" t="s">
        <v>44</v>
      </c>
      <c r="Q804" t="s">
        <v>1868</v>
      </c>
      <c r="R804" t="s">
        <v>1869</v>
      </c>
      <c r="S804" t="s">
        <v>1870</v>
      </c>
    </row>
    <row r="805" spans="16:19" x14ac:dyDescent="0.35">
      <c r="P805" t="s">
        <v>44</v>
      </c>
      <c r="Q805" t="s">
        <v>1868</v>
      </c>
      <c r="R805" t="s">
        <v>1869</v>
      </c>
      <c r="S805" t="s">
        <v>1870</v>
      </c>
    </row>
    <row r="806" spans="16:19" x14ac:dyDescent="0.35">
      <c r="P806" t="s">
        <v>44</v>
      </c>
      <c r="Q806" t="s">
        <v>1868</v>
      </c>
      <c r="R806" t="s">
        <v>1869</v>
      </c>
      <c r="S806" t="s">
        <v>1870</v>
      </c>
    </row>
    <row r="807" spans="16:19" x14ac:dyDescent="0.35">
      <c r="P807" t="s">
        <v>44</v>
      </c>
      <c r="Q807" t="s">
        <v>1868</v>
      </c>
      <c r="R807" t="s">
        <v>1869</v>
      </c>
      <c r="S807" t="s">
        <v>1870</v>
      </c>
    </row>
    <row r="808" spans="16:19" x14ac:dyDescent="0.35">
      <c r="P808" t="s">
        <v>44</v>
      </c>
      <c r="Q808" t="s">
        <v>1868</v>
      </c>
      <c r="R808" t="s">
        <v>1869</v>
      </c>
      <c r="S808" t="s">
        <v>1870</v>
      </c>
    </row>
    <row r="809" spans="16:19" x14ac:dyDescent="0.35">
      <c r="P809" t="s">
        <v>44</v>
      </c>
      <c r="Q809" t="s">
        <v>1868</v>
      </c>
      <c r="R809" t="s">
        <v>1869</v>
      </c>
      <c r="S809" t="s">
        <v>1870</v>
      </c>
    </row>
    <row r="810" spans="16:19" x14ac:dyDescent="0.35">
      <c r="P810" t="s">
        <v>44</v>
      </c>
      <c r="Q810" t="s">
        <v>1868</v>
      </c>
      <c r="R810" t="s">
        <v>1869</v>
      </c>
      <c r="S810" t="s">
        <v>1870</v>
      </c>
    </row>
    <row r="811" spans="16:19" x14ac:dyDescent="0.35">
      <c r="P811" t="s">
        <v>44</v>
      </c>
      <c r="Q811" t="s">
        <v>1868</v>
      </c>
      <c r="R811" t="s">
        <v>1869</v>
      </c>
      <c r="S811" t="s">
        <v>1870</v>
      </c>
    </row>
    <row r="812" spans="16:19" x14ac:dyDescent="0.35">
      <c r="P812" t="s">
        <v>44</v>
      </c>
      <c r="Q812" t="s">
        <v>1868</v>
      </c>
      <c r="R812" t="s">
        <v>1869</v>
      </c>
      <c r="S812" t="s">
        <v>1870</v>
      </c>
    </row>
    <row r="813" spans="16:19" x14ac:dyDescent="0.35">
      <c r="P813" t="s">
        <v>44</v>
      </c>
      <c r="Q813" t="s">
        <v>1868</v>
      </c>
      <c r="R813" t="s">
        <v>1869</v>
      </c>
      <c r="S813" t="s">
        <v>1870</v>
      </c>
    </row>
    <row r="814" spans="16:19" x14ac:dyDescent="0.35">
      <c r="P814" t="s">
        <v>44</v>
      </c>
      <c r="Q814" t="s">
        <v>1868</v>
      </c>
      <c r="R814" t="s">
        <v>1869</v>
      </c>
      <c r="S814" t="s">
        <v>1870</v>
      </c>
    </row>
    <row r="815" spans="16:19" x14ac:dyDescent="0.35">
      <c r="P815" t="s">
        <v>44</v>
      </c>
      <c r="Q815" t="s">
        <v>1868</v>
      </c>
      <c r="R815" t="s">
        <v>1869</v>
      </c>
      <c r="S815" t="s">
        <v>1870</v>
      </c>
    </row>
    <row r="816" spans="16:19" x14ac:dyDescent="0.35">
      <c r="P816" t="s">
        <v>44</v>
      </c>
      <c r="Q816" t="s">
        <v>1868</v>
      </c>
      <c r="R816" t="s">
        <v>1869</v>
      </c>
      <c r="S816" t="s">
        <v>1870</v>
      </c>
    </row>
    <row r="817" spans="16:19" x14ac:dyDescent="0.35">
      <c r="P817" t="s">
        <v>44</v>
      </c>
      <c r="Q817" t="s">
        <v>1868</v>
      </c>
      <c r="R817" t="s">
        <v>1869</v>
      </c>
      <c r="S817" t="s">
        <v>1870</v>
      </c>
    </row>
    <row r="818" spans="16:19" x14ac:dyDescent="0.35">
      <c r="P818" t="s">
        <v>44</v>
      </c>
      <c r="Q818" t="s">
        <v>1868</v>
      </c>
      <c r="R818" t="s">
        <v>1869</v>
      </c>
      <c r="S818" t="s">
        <v>1870</v>
      </c>
    </row>
    <row r="819" spans="16:19" x14ac:dyDescent="0.35">
      <c r="P819" t="s">
        <v>44</v>
      </c>
      <c r="Q819" t="s">
        <v>1868</v>
      </c>
      <c r="R819" t="s">
        <v>1869</v>
      </c>
      <c r="S819" t="s">
        <v>1870</v>
      </c>
    </row>
    <row r="820" spans="16:19" x14ac:dyDescent="0.35">
      <c r="P820" t="s">
        <v>44</v>
      </c>
      <c r="Q820" t="s">
        <v>1868</v>
      </c>
      <c r="R820" t="s">
        <v>1869</v>
      </c>
      <c r="S820" t="s">
        <v>1870</v>
      </c>
    </row>
    <row r="821" spans="16:19" x14ac:dyDescent="0.35">
      <c r="P821" t="s">
        <v>44</v>
      </c>
      <c r="Q821" t="s">
        <v>1868</v>
      </c>
      <c r="R821" t="s">
        <v>1869</v>
      </c>
      <c r="S821" t="s">
        <v>1870</v>
      </c>
    </row>
    <row r="822" spans="16:19" x14ac:dyDescent="0.35">
      <c r="P822" t="s">
        <v>44</v>
      </c>
      <c r="Q822" t="s">
        <v>1868</v>
      </c>
      <c r="R822" t="s">
        <v>1869</v>
      </c>
      <c r="S822" t="s">
        <v>1870</v>
      </c>
    </row>
    <row r="823" spans="16:19" x14ac:dyDescent="0.35">
      <c r="P823" t="s">
        <v>44</v>
      </c>
      <c r="Q823" t="s">
        <v>1868</v>
      </c>
      <c r="R823" t="s">
        <v>1869</v>
      </c>
      <c r="S823" t="s">
        <v>1870</v>
      </c>
    </row>
    <row r="824" spans="16:19" x14ac:dyDescent="0.35">
      <c r="P824" t="s">
        <v>44</v>
      </c>
      <c r="Q824" t="s">
        <v>1868</v>
      </c>
      <c r="R824" t="s">
        <v>1869</v>
      </c>
      <c r="S824" t="s">
        <v>1870</v>
      </c>
    </row>
    <row r="825" spans="16:19" x14ac:dyDescent="0.35">
      <c r="P825" t="s">
        <v>44</v>
      </c>
      <c r="Q825" t="s">
        <v>1868</v>
      </c>
      <c r="R825" t="s">
        <v>1869</v>
      </c>
      <c r="S825" t="s">
        <v>1870</v>
      </c>
    </row>
    <row r="826" spans="16:19" x14ac:dyDescent="0.35">
      <c r="P826" t="s">
        <v>44</v>
      </c>
      <c r="Q826" t="s">
        <v>1868</v>
      </c>
      <c r="R826" t="s">
        <v>1869</v>
      </c>
      <c r="S826" t="s">
        <v>1870</v>
      </c>
    </row>
    <row r="827" spans="16:19" x14ac:dyDescent="0.35">
      <c r="P827" t="s">
        <v>44</v>
      </c>
      <c r="Q827" t="s">
        <v>1868</v>
      </c>
      <c r="R827" t="s">
        <v>1869</v>
      </c>
      <c r="S827" t="s">
        <v>1870</v>
      </c>
    </row>
    <row r="828" spans="16:19" x14ac:dyDescent="0.35">
      <c r="P828" t="s">
        <v>44</v>
      </c>
      <c r="Q828" t="s">
        <v>1868</v>
      </c>
      <c r="R828" t="s">
        <v>1869</v>
      </c>
      <c r="S828" t="s">
        <v>1870</v>
      </c>
    </row>
    <row r="829" spans="16:19" x14ac:dyDescent="0.35">
      <c r="P829" t="s">
        <v>44</v>
      </c>
      <c r="Q829" t="s">
        <v>1868</v>
      </c>
      <c r="R829" t="s">
        <v>1869</v>
      </c>
      <c r="S829" t="s">
        <v>1870</v>
      </c>
    </row>
    <row r="830" spans="16:19" x14ac:dyDescent="0.35">
      <c r="P830" t="s">
        <v>44</v>
      </c>
      <c r="Q830" t="s">
        <v>1868</v>
      </c>
      <c r="R830" t="s">
        <v>1869</v>
      </c>
      <c r="S830" t="s">
        <v>1870</v>
      </c>
    </row>
    <row r="831" spans="16:19" x14ac:dyDescent="0.35">
      <c r="P831" t="s">
        <v>44</v>
      </c>
      <c r="Q831" t="s">
        <v>1868</v>
      </c>
      <c r="R831" t="s">
        <v>1869</v>
      </c>
      <c r="S831" t="s">
        <v>1870</v>
      </c>
    </row>
    <row r="832" spans="16:19" x14ac:dyDescent="0.35">
      <c r="P832" t="s">
        <v>44</v>
      </c>
      <c r="Q832" t="s">
        <v>1868</v>
      </c>
      <c r="R832" t="s">
        <v>1869</v>
      </c>
      <c r="S832" t="s">
        <v>1870</v>
      </c>
    </row>
    <row r="833" spans="16:19" x14ac:dyDescent="0.35">
      <c r="P833" t="s">
        <v>44</v>
      </c>
      <c r="Q833" t="s">
        <v>1868</v>
      </c>
      <c r="R833" t="s">
        <v>1869</v>
      </c>
      <c r="S833" t="s">
        <v>1870</v>
      </c>
    </row>
    <row r="834" spans="16:19" x14ac:dyDescent="0.35">
      <c r="P834" t="s">
        <v>44</v>
      </c>
      <c r="Q834" t="s">
        <v>1868</v>
      </c>
      <c r="R834" t="s">
        <v>1869</v>
      </c>
      <c r="S834" t="s">
        <v>1870</v>
      </c>
    </row>
    <row r="835" spans="16:19" x14ac:dyDescent="0.35">
      <c r="P835" t="s">
        <v>44</v>
      </c>
      <c r="Q835" t="s">
        <v>1868</v>
      </c>
      <c r="R835" t="s">
        <v>1869</v>
      </c>
      <c r="S835" t="s">
        <v>1870</v>
      </c>
    </row>
    <row r="836" spans="16:19" x14ac:dyDescent="0.35">
      <c r="P836" t="s">
        <v>44</v>
      </c>
      <c r="Q836" t="s">
        <v>1868</v>
      </c>
      <c r="R836" t="s">
        <v>1869</v>
      </c>
      <c r="S836" t="s">
        <v>1870</v>
      </c>
    </row>
    <row r="837" spans="16:19" x14ac:dyDescent="0.35">
      <c r="P837" t="s">
        <v>44</v>
      </c>
      <c r="Q837" t="s">
        <v>1868</v>
      </c>
      <c r="R837" t="s">
        <v>1869</v>
      </c>
      <c r="S837" t="s">
        <v>1870</v>
      </c>
    </row>
    <row r="838" spans="16:19" x14ac:dyDescent="0.35">
      <c r="P838" t="s">
        <v>44</v>
      </c>
      <c r="Q838" t="s">
        <v>1868</v>
      </c>
      <c r="R838" t="s">
        <v>1869</v>
      </c>
      <c r="S838" t="s">
        <v>1870</v>
      </c>
    </row>
    <row r="839" spans="16:19" x14ac:dyDescent="0.35">
      <c r="P839" t="s">
        <v>44</v>
      </c>
      <c r="Q839" t="s">
        <v>1868</v>
      </c>
      <c r="R839" t="s">
        <v>1869</v>
      </c>
      <c r="S839" t="s">
        <v>1870</v>
      </c>
    </row>
    <row r="840" spans="16:19" x14ac:dyDescent="0.35">
      <c r="P840" t="s">
        <v>44</v>
      </c>
      <c r="Q840" t="s">
        <v>1868</v>
      </c>
      <c r="R840" t="s">
        <v>1869</v>
      </c>
      <c r="S840" t="s">
        <v>1870</v>
      </c>
    </row>
    <row r="841" spans="16:19" x14ac:dyDescent="0.35">
      <c r="P841" t="s">
        <v>44</v>
      </c>
      <c r="Q841" t="s">
        <v>1868</v>
      </c>
      <c r="R841" t="s">
        <v>1869</v>
      </c>
      <c r="S841" t="s">
        <v>1870</v>
      </c>
    </row>
    <row r="842" spans="16:19" x14ac:dyDescent="0.35">
      <c r="P842" t="s">
        <v>44</v>
      </c>
      <c r="Q842" t="s">
        <v>1868</v>
      </c>
      <c r="R842" t="s">
        <v>1869</v>
      </c>
      <c r="S842" t="s">
        <v>1870</v>
      </c>
    </row>
    <row r="843" spans="16:19" x14ac:dyDescent="0.35">
      <c r="P843" t="s">
        <v>44</v>
      </c>
      <c r="Q843" t="s">
        <v>1868</v>
      </c>
      <c r="R843" t="s">
        <v>1869</v>
      </c>
      <c r="S843" t="s">
        <v>1870</v>
      </c>
    </row>
    <row r="844" spans="16:19" x14ac:dyDescent="0.35">
      <c r="P844" t="s">
        <v>44</v>
      </c>
      <c r="Q844" t="s">
        <v>1868</v>
      </c>
      <c r="R844" t="s">
        <v>1869</v>
      </c>
      <c r="S844" t="s">
        <v>1870</v>
      </c>
    </row>
    <row r="845" spans="16:19" x14ac:dyDescent="0.35">
      <c r="P845" t="s">
        <v>44</v>
      </c>
      <c r="Q845" t="s">
        <v>1868</v>
      </c>
      <c r="R845" t="s">
        <v>1869</v>
      </c>
      <c r="S845" t="s">
        <v>1870</v>
      </c>
    </row>
    <row r="846" spans="16:19" x14ac:dyDescent="0.35">
      <c r="P846" t="s">
        <v>44</v>
      </c>
      <c r="Q846" t="s">
        <v>1868</v>
      </c>
      <c r="R846" t="s">
        <v>1869</v>
      </c>
      <c r="S846" t="s">
        <v>1870</v>
      </c>
    </row>
    <row r="847" spans="16:19" x14ac:dyDescent="0.35">
      <c r="P847" t="s">
        <v>44</v>
      </c>
      <c r="Q847" t="s">
        <v>1868</v>
      </c>
      <c r="R847" t="s">
        <v>1869</v>
      </c>
      <c r="S847" t="s">
        <v>1870</v>
      </c>
    </row>
    <row r="848" spans="16:19" x14ac:dyDescent="0.35">
      <c r="P848" t="s">
        <v>44</v>
      </c>
      <c r="Q848" t="s">
        <v>1868</v>
      </c>
      <c r="R848" t="s">
        <v>1869</v>
      </c>
      <c r="S848" t="s">
        <v>1870</v>
      </c>
    </row>
    <row r="849" spans="16:19" x14ac:dyDescent="0.35">
      <c r="P849" t="s">
        <v>44</v>
      </c>
      <c r="Q849" t="s">
        <v>1868</v>
      </c>
      <c r="R849" t="s">
        <v>1869</v>
      </c>
      <c r="S849" t="s">
        <v>1870</v>
      </c>
    </row>
    <row r="850" spans="16:19" x14ac:dyDescent="0.35">
      <c r="P850" t="s">
        <v>44</v>
      </c>
      <c r="Q850" t="s">
        <v>1868</v>
      </c>
      <c r="R850" t="s">
        <v>1869</v>
      </c>
      <c r="S850" t="s">
        <v>1870</v>
      </c>
    </row>
    <row r="851" spans="16:19" x14ac:dyDescent="0.35">
      <c r="P851" t="s">
        <v>44</v>
      </c>
      <c r="Q851" t="s">
        <v>1868</v>
      </c>
      <c r="R851" t="s">
        <v>1869</v>
      </c>
      <c r="S851" t="s">
        <v>1870</v>
      </c>
    </row>
    <row r="852" spans="16:19" x14ac:dyDescent="0.35">
      <c r="P852" t="s">
        <v>44</v>
      </c>
      <c r="Q852" t="s">
        <v>1868</v>
      </c>
      <c r="R852" t="s">
        <v>1869</v>
      </c>
      <c r="S852" t="s">
        <v>1870</v>
      </c>
    </row>
    <row r="853" spans="16:19" x14ac:dyDescent="0.35">
      <c r="P853" t="s">
        <v>44</v>
      </c>
      <c r="Q853" t="s">
        <v>1868</v>
      </c>
      <c r="R853" t="s">
        <v>1869</v>
      </c>
      <c r="S853" t="s">
        <v>1870</v>
      </c>
    </row>
    <row r="854" spans="16:19" x14ac:dyDescent="0.35">
      <c r="P854" t="s">
        <v>44</v>
      </c>
      <c r="Q854" t="s">
        <v>1868</v>
      </c>
      <c r="R854" t="s">
        <v>1869</v>
      </c>
      <c r="S854" t="s">
        <v>1870</v>
      </c>
    </row>
    <row r="855" spans="16:19" x14ac:dyDescent="0.35">
      <c r="P855" t="s">
        <v>44</v>
      </c>
      <c r="Q855" t="s">
        <v>1868</v>
      </c>
      <c r="R855" t="s">
        <v>1869</v>
      </c>
      <c r="S855" t="s">
        <v>1870</v>
      </c>
    </row>
    <row r="856" spans="16:19" x14ac:dyDescent="0.35">
      <c r="P856" t="s">
        <v>44</v>
      </c>
      <c r="Q856" t="s">
        <v>1868</v>
      </c>
      <c r="R856" t="s">
        <v>1869</v>
      </c>
      <c r="S856" t="s">
        <v>1870</v>
      </c>
    </row>
    <row r="857" spans="16:19" x14ac:dyDescent="0.35">
      <c r="P857" t="s">
        <v>44</v>
      </c>
      <c r="Q857" t="s">
        <v>1868</v>
      </c>
      <c r="R857" t="s">
        <v>1869</v>
      </c>
      <c r="S857" t="s">
        <v>1870</v>
      </c>
    </row>
    <row r="858" spans="16:19" x14ac:dyDescent="0.35">
      <c r="P858" t="s">
        <v>44</v>
      </c>
      <c r="Q858" t="s">
        <v>1868</v>
      </c>
      <c r="R858" t="s">
        <v>1869</v>
      </c>
      <c r="S858" t="s">
        <v>1870</v>
      </c>
    </row>
    <row r="859" spans="16:19" x14ac:dyDescent="0.35">
      <c r="P859" t="s">
        <v>44</v>
      </c>
      <c r="Q859" t="s">
        <v>1868</v>
      </c>
      <c r="R859" t="s">
        <v>1869</v>
      </c>
      <c r="S859" t="s">
        <v>1870</v>
      </c>
    </row>
    <row r="860" spans="16:19" x14ac:dyDescent="0.35">
      <c r="P860" t="s">
        <v>44</v>
      </c>
      <c r="Q860" t="s">
        <v>1868</v>
      </c>
      <c r="R860" t="s">
        <v>1869</v>
      </c>
      <c r="S860" t="s">
        <v>1870</v>
      </c>
    </row>
    <row r="861" spans="16:19" x14ac:dyDescent="0.35">
      <c r="P861" t="s">
        <v>44</v>
      </c>
      <c r="Q861" t="s">
        <v>1868</v>
      </c>
      <c r="R861" t="s">
        <v>1869</v>
      </c>
      <c r="S861" t="s">
        <v>1870</v>
      </c>
    </row>
    <row r="862" spans="16:19" x14ac:dyDescent="0.35">
      <c r="P862" t="s">
        <v>44</v>
      </c>
      <c r="Q862" t="s">
        <v>1868</v>
      </c>
      <c r="R862" t="s">
        <v>1869</v>
      </c>
      <c r="S862" t="s">
        <v>1870</v>
      </c>
    </row>
    <row r="863" spans="16:19" x14ac:dyDescent="0.35">
      <c r="P863" t="s">
        <v>44</v>
      </c>
      <c r="Q863" t="s">
        <v>1868</v>
      </c>
      <c r="R863" t="s">
        <v>1869</v>
      </c>
      <c r="S863" t="s">
        <v>1870</v>
      </c>
    </row>
    <row r="864" spans="16:19" x14ac:dyDescent="0.35">
      <c r="P864" t="s">
        <v>44</v>
      </c>
      <c r="Q864" t="s">
        <v>1868</v>
      </c>
      <c r="R864" t="s">
        <v>1869</v>
      </c>
      <c r="S864" t="s">
        <v>1870</v>
      </c>
    </row>
    <row r="865" spans="16:19" x14ac:dyDescent="0.35">
      <c r="P865" t="s">
        <v>44</v>
      </c>
      <c r="Q865" t="s">
        <v>1868</v>
      </c>
      <c r="R865" t="s">
        <v>1869</v>
      </c>
      <c r="S865" t="s">
        <v>1870</v>
      </c>
    </row>
    <row r="866" spans="16:19" x14ac:dyDescent="0.35">
      <c r="P866" t="s">
        <v>44</v>
      </c>
      <c r="Q866" t="s">
        <v>1868</v>
      </c>
      <c r="R866" t="s">
        <v>1869</v>
      </c>
      <c r="S866" t="s">
        <v>1870</v>
      </c>
    </row>
    <row r="867" spans="16:19" x14ac:dyDescent="0.35">
      <c r="P867" t="s">
        <v>44</v>
      </c>
      <c r="Q867" t="s">
        <v>1868</v>
      </c>
      <c r="R867" t="s">
        <v>1869</v>
      </c>
      <c r="S867" t="s">
        <v>1870</v>
      </c>
    </row>
    <row r="868" spans="16:19" x14ac:dyDescent="0.35">
      <c r="P868" t="s">
        <v>44</v>
      </c>
      <c r="Q868" t="s">
        <v>1868</v>
      </c>
      <c r="R868" t="s">
        <v>1869</v>
      </c>
      <c r="S868" t="s">
        <v>1870</v>
      </c>
    </row>
    <row r="869" spans="16:19" x14ac:dyDescent="0.35">
      <c r="P869" t="s">
        <v>44</v>
      </c>
      <c r="Q869" t="s">
        <v>1868</v>
      </c>
      <c r="R869" t="s">
        <v>1869</v>
      </c>
      <c r="S869" t="s">
        <v>1870</v>
      </c>
    </row>
    <row r="870" spans="16:19" x14ac:dyDescent="0.35">
      <c r="P870" t="s">
        <v>44</v>
      </c>
      <c r="Q870" t="s">
        <v>1868</v>
      </c>
      <c r="R870" t="s">
        <v>1869</v>
      </c>
      <c r="S870" t="s">
        <v>1870</v>
      </c>
    </row>
    <row r="871" spans="16:19" x14ac:dyDescent="0.35">
      <c r="P871" t="s">
        <v>44</v>
      </c>
      <c r="Q871" t="s">
        <v>1868</v>
      </c>
      <c r="R871" t="s">
        <v>1869</v>
      </c>
      <c r="S871" t="s">
        <v>1870</v>
      </c>
    </row>
    <row r="872" spans="16:19" x14ac:dyDescent="0.35">
      <c r="P872" t="s">
        <v>44</v>
      </c>
      <c r="Q872" t="s">
        <v>1868</v>
      </c>
      <c r="R872" t="s">
        <v>1869</v>
      </c>
      <c r="S872" t="s">
        <v>1870</v>
      </c>
    </row>
    <row r="873" spans="16:19" x14ac:dyDescent="0.35">
      <c r="P873" t="s">
        <v>44</v>
      </c>
      <c r="Q873" t="s">
        <v>1868</v>
      </c>
      <c r="R873" t="s">
        <v>1869</v>
      </c>
      <c r="S873" t="s">
        <v>1870</v>
      </c>
    </row>
    <row r="874" spans="16:19" x14ac:dyDescent="0.35">
      <c r="P874" t="s">
        <v>44</v>
      </c>
      <c r="Q874" t="s">
        <v>1868</v>
      </c>
      <c r="R874" t="s">
        <v>1869</v>
      </c>
      <c r="S874" t="s">
        <v>1870</v>
      </c>
    </row>
    <row r="875" spans="16:19" x14ac:dyDescent="0.35">
      <c r="P875" t="s">
        <v>44</v>
      </c>
      <c r="Q875" t="s">
        <v>1868</v>
      </c>
      <c r="R875" t="s">
        <v>1869</v>
      </c>
      <c r="S875" t="s">
        <v>1870</v>
      </c>
    </row>
    <row r="876" spans="16:19" x14ac:dyDescent="0.35">
      <c r="P876" t="s">
        <v>44</v>
      </c>
      <c r="Q876" t="s">
        <v>1868</v>
      </c>
      <c r="R876" t="s">
        <v>1869</v>
      </c>
      <c r="S876" t="s">
        <v>1870</v>
      </c>
    </row>
    <row r="877" spans="16:19" x14ac:dyDescent="0.35">
      <c r="P877" t="s">
        <v>44</v>
      </c>
      <c r="Q877" t="s">
        <v>1868</v>
      </c>
      <c r="R877" t="s">
        <v>1869</v>
      </c>
      <c r="S877" t="s">
        <v>1870</v>
      </c>
    </row>
    <row r="878" spans="16:19" x14ac:dyDescent="0.35">
      <c r="P878" t="s">
        <v>44</v>
      </c>
      <c r="Q878" t="s">
        <v>1868</v>
      </c>
      <c r="R878" t="s">
        <v>1869</v>
      </c>
      <c r="S878" t="s">
        <v>1870</v>
      </c>
    </row>
    <row r="879" spans="16:19" x14ac:dyDescent="0.35">
      <c r="P879" t="s">
        <v>44</v>
      </c>
      <c r="Q879" t="s">
        <v>1868</v>
      </c>
      <c r="R879" t="s">
        <v>1869</v>
      </c>
      <c r="S879" t="s">
        <v>1870</v>
      </c>
    </row>
    <row r="880" spans="16:19" x14ac:dyDescent="0.35">
      <c r="P880" t="s">
        <v>44</v>
      </c>
      <c r="Q880" t="s">
        <v>1868</v>
      </c>
      <c r="R880" t="s">
        <v>1869</v>
      </c>
      <c r="S880" t="s">
        <v>1870</v>
      </c>
    </row>
    <row r="881" spans="16:19" x14ac:dyDescent="0.35">
      <c r="P881" t="s">
        <v>44</v>
      </c>
      <c r="Q881" t="s">
        <v>1868</v>
      </c>
      <c r="R881" t="s">
        <v>1869</v>
      </c>
      <c r="S881" t="s">
        <v>1870</v>
      </c>
    </row>
    <row r="882" spans="16:19" x14ac:dyDescent="0.35">
      <c r="P882" t="s">
        <v>44</v>
      </c>
      <c r="Q882" t="s">
        <v>1868</v>
      </c>
      <c r="R882" t="s">
        <v>1869</v>
      </c>
      <c r="S882" t="s">
        <v>1870</v>
      </c>
    </row>
    <row r="883" spans="16:19" x14ac:dyDescent="0.35">
      <c r="P883" t="s">
        <v>44</v>
      </c>
      <c r="Q883" t="s">
        <v>1868</v>
      </c>
      <c r="R883" t="s">
        <v>1869</v>
      </c>
      <c r="S883" t="s">
        <v>1870</v>
      </c>
    </row>
    <row r="884" spans="16:19" x14ac:dyDescent="0.35">
      <c r="P884" t="s">
        <v>44</v>
      </c>
      <c r="Q884" t="s">
        <v>1868</v>
      </c>
      <c r="R884" t="s">
        <v>1869</v>
      </c>
      <c r="S884" t="s">
        <v>1870</v>
      </c>
    </row>
    <row r="885" spans="16:19" x14ac:dyDescent="0.35">
      <c r="P885" t="s">
        <v>44</v>
      </c>
      <c r="Q885" t="s">
        <v>1868</v>
      </c>
      <c r="R885" t="s">
        <v>1869</v>
      </c>
      <c r="S885" t="s">
        <v>1870</v>
      </c>
    </row>
    <row r="886" spans="16:19" x14ac:dyDescent="0.35">
      <c r="P886" t="s">
        <v>44</v>
      </c>
      <c r="Q886" t="s">
        <v>1868</v>
      </c>
      <c r="R886" t="s">
        <v>1869</v>
      </c>
      <c r="S886" t="s">
        <v>1870</v>
      </c>
    </row>
    <row r="887" spans="16:19" x14ac:dyDescent="0.35">
      <c r="P887" t="s">
        <v>44</v>
      </c>
      <c r="Q887" t="s">
        <v>1868</v>
      </c>
      <c r="R887" t="s">
        <v>1869</v>
      </c>
      <c r="S887" t="s">
        <v>1870</v>
      </c>
    </row>
    <row r="888" spans="16:19" x14ac:dyDescent="0.35">
      <c r="P888" t="s">
        <v>44</v>
      </c>
      <c r="Q888" t="s">
        <v>1868</v>
      </c>
      <c r="R888" t="s">
        <v>1869</v>
      </c>
      <c r="S888" t="s">
        <v>1870</v>
      </c>
    </row>
    <row r="889" spans="16:19" x14ac:dyDescent="0.35">
      <c r="P889" t="s">
        <v>44</v>
      </c>
      <c r="Q889" t="s">
        <v>1868</v>
      </c>
      <c r="R889" t="s">
        <v>1869</v>
      </c>
      <c r="S889" t="s">
        <v>1870</v>
      </c>
    </row>
    <row r="890" spans="16:19" x14ac:dyDescent="0.35">
      <c r="P890" t="s">
        <v>44</v>
      </c>
      <c r="Q890" t="s">
        <v>1868</v>
      </c>
      <c r="R890" t="s">
        <v>1869</v>
      </c>
      <c r="S890" t="s">
        <v>1870</v>
      </c>
    </row>
    <row r="891" spans="16:19" x14ac:dyDescent="0.35">
      <c r="P891" t="s">
        <v>44</v>
      </c>
      <c r="Q891" t="s">
        <v>1868</v>
      </c>
      <c r="R891" t="s">
        <v>1869</v>
      </c>
      <c r="S891" t="s">
        <v>1870</v>
      </c>
    </row>
    <row r="892" spans="16:19" x14ac:dyDescent="0.35">
      <c r="P892" t="s">
        <v>44</v>
      </c>
      <c r="Q892" t="s">
        <v>1868</v>
      </c>
      <c r="R892" t="s">
        <v>1869</v>
      </c>
      <c r="S892" t="s">
        <v>1870</v>
      </c>
    </row>
    <row r="893" spans="16:19" x14ac:dyDescent="0.35">
      <c r="P893" t="s">
        <v>44</v>
      </c>
      <c r="Q893" t="s">
        <v>1868</v>
      </c>
      <c r="R893" t="s">
        <v>1869</v>
      </c>
      <c r="S893" t="s">
        <v>1870</v>
      </c>
    </row>
    <row r="894" spans="16:19" x14ac:dyDescent="0.35">
      <c r="P894" t="s">
        <v>44</v>
      </c>
      <c r="Q894" t="s">
        <v>1868</v>
      </c>
      <c r="R894" t="s">
        <v>1869</v>
      </c>
      <c r="S894" t="s">
        <v>1870</v>
      </c>
    </row>
    <row r="895" spans="16:19" x14ac:dyDescent="0.35">
      <c r="P895" t="s">
        <v>44</v>
      </c>
      <c r="Q895" t="s">
        <v>1868</v>
      </c>
      <c r="R895" t="s">
        <v>1869</v>
      </c>
      <c r="S895" t="s">
        <v>1870</v>
      </c>
    </row>
    <row r="896" spans="16:19" x14ac:dyDescent="0.35">
      <c r="P896" t="s">
        <v>44</v>
      </c>
      <c r="Q896" t="s">
        <v>1868</v>
      </c>
      <c r="R896" t="s">
        <v>1869</v>
      </c>
      <c r="S896" t="s">
        <v>1870</v>
      </c>
    </row>
    <row r="897" spans="16:19" x14ac:dyDescent="0.35">
      <c r="P897" t="s">
        <v>44</v>
      </c>
      <c r="Q897" t="s">
        <v>1868</v>
      </c>
      <c r="R897" t="s">
        <v>1869</v>
      </c>
      <c r="S897" t="s">
        <v>1870</v>
      </c>
    </row>
    <row r="898" spans="16:19" x14ac:dyDescent="0.35">
      <c r="P898" t="s">
        <v>44</v>
      </c>
      <c r="Q898" t="s">
        <v>1868</v>
      </c>
      <c r="R898" t="s">
        <v>1869</v>
      </c>
      <c r="S898" t="s">
        <v>1870</v>
      </c>
    </row>
    <row r="899" spans="16:19" x14ac:dyDescent="0.35">
      <c r="P899" t="s">
        <v>44</v>
      </c>
      <c r="Q899" t="s">
        <v>1868</v>
      </c>
      <c r="R899" t="s">
        <v>1869</v>
      </c>
      <c r="S899" t="s">
        <v>1870</v>
      </c>
    </row>
    <row r="900" spans="16:19" x14ac:dyDescent="0.35">
      <c r="P900" t="s">
        <v>44</v>
      </c>
      <c r="Q900" t="s">
        <v>1868</v>
      </c>
      <c r="R900" t="s">
        <v>1869</v>
      </c>
      <c r="S900" t="s">
        <v>1870</v>
      </c>
    </row>
    <row r="901" spans="16:19" x14ac:dyDescent="0.35">
      <c r="P901" t="s">
        <v>44</v>
      </c>
      <c r="Q901" t="s">
        <v>1868</v>
      </c>
      <c r="R901" t="s">
        <v>1869</v>
      </c>
      <c r="S901" t="s">
        <v>1870</v>
      </c>
    </row>
    <row r="902" spans="16:19" x14ac:dyDescent="0.35">
      <c r="P902" t="s">
        <v>44</v>
      </c>
      <c r="Q902" t="s">
        <v>1868</v>
      </c>
      <c r="R902" t="s">
        <v>1869</v>
      </c>
      <c r="S902" t="s">
        <v>1870</v>
      </c>
    </row>
    <row r="903" spans="16:19" x14ac:dyDescent="0.35">
      <c r="P903" t="s">
        <v>44</v>
      </c>
      <c r="Q903" t="s">
        <v>1868</v>
      </c>
      <c r="R903" t="s">
        <v>1869</v>
      </c>
      <c r="S903" t="s">
        <v>1870</v>
      </c>
    </row>
    <row r="904" spans="16:19" x14ac:dyDescent="0.35">
      <c r="P904" t="s">
        <v>44</v>
      </c>
      <c r="Q904" t="s">
        <v>1868</v>
      </c>
      <c r="R904" t="s">
        <v>1869</v>
      </c>
      <c r="S904" t="s">
        <v>1870</v>
      </c>
    </row>
    <row r="905" spans="16:19" x14ac:dyDescent="0.35">
      <c r="P905" t="s">
        <v>44</v>
      </c>
      <c r="Q905" t="s">
        <v>1868</v>
      </c>
      <c r="R905" t="s">
        <v>1869</v>
      </c>
      <c r="S905" t="s">
        <v>1870</v>
      </c>
    </row>
    <row r="906" spans="16:19" x14ac:dyDescent="0.35">
      <c r="P906" t="s">
        <v>44</v>
      </c>
      <c r="Q906" t="s">
        <v>1868</v>
      </c>
      <c r="R906" t="s">
        <v>1869</v>
      </c>
      <c r="S906" t="s">
        <v>1870</v>
      </c>
    </row>
    <row r="907" spans="16:19" x14ac:dyDescent="0.35">
      <c r="P907" t="s">
        <v>44</v>
      </c>
      <c r="Q907" t="s">
        <v>1868</v>
      </c>
      <c r="R907" t="s">
        <v>1869</v>
      </c>
      <c r="S907" t="s">
        <v>1870</v>
      </c>
    </row>
    <row r="908" spans="16:19" x14ac:dyDescent="0.35">
      <c r="P908" t="s">
        <v>44</v>
      </c>
      <c r="Q908" t="s">
        <v>1868</v>
      </c>
      <c r="R908" t="s">
        <v>1869</v>
      </c>
      <c r="S908" t="s">
        <v>1870</v>
      </c>
    </row>
    <row r="909" spans="16:19" x14ac:dyDescent="0.35">
      <c r="P909" t="s">
        <v>44</v>
      </c>
      <c r="Q909" t="s">
        <v>1868</v>
      </c>
      <c r="R909" t="s">
        <v>1869</v>
      </c>
      <c r="S909" t="s">
        <v>1870</v>
      </c>
    </row>
    <row r="910" spans="16:19" x14ac:dyDescent="0.35">
      <c r="P910" t="s">
        <v>44</v>
      </c>
      <c r="Q910" t="s">
        <v>1868</v>
      </c>
      <c r="R910" t="s">
        <v>1869</v>
      </c>
      <c r="S910" t="s">
        <v>1870</v>
      </c>
    </row>
    <row r="911" spans="16:19" x14ac:dyDescent="0.35">
      <c r="P911" t="s">
        <v>44</v>
      </c>
      <c r="Q911" t="s">
        <v>1868</v>
      </c>
      <c r="R911" t="s">
        <v>1869</v>
      </c>
      <c r="S911" t="s">
        <v>1870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1"/>
  <sheetViews>
    <sheetView topLeftCell="A3" workbookViewId="0">
      <selection activeCell="A21" sqref="A21"/>
    </sheetView>
  </sheetViews>
  <sheetFormatPr defaultRowHeight="14.5" x14ac:dyDescent="0.35"/>
  <cols>
    <col min="1" max="1" width="17.90625" bestFit="1" customWidth="1"/>
    <col min="2" max="2" width="49.36328125" bestFit="1" customWidth="1"/>
    <col min="3" max="3" width="5.81640625" customWidth="1"/>
    <col min="4" max="4" width="13" bestFit="1" customWidth="1"/>
    <col min="7" max="7" width="10.08984375" bestFit="1" customWidth="1"/>
    <col min="8" max="8" width="11.81640625" bestFit="1" customWidth="1"/>
    <col min="13" max="13" width="16.81640625" bestFit="1" customWidth="1"/>
    <col min="17" max="17" width="10.90625" bestFit="1" customWidth="1"/>
    <col min="18" max="18" width="27.26953125" bestFit="1" customWidth="1"/>
    <col min="23" max="23" width="7.90625" customWidth="1"/>
  </cols>
  <sheetData>
    <row r="1" spans="1:27" x14ac:dyDescent="0.35">
      <c r="A1" s="10" t="s">
        <v>1799</v>
      </c>
      <c r="P1" t="s">
        <v>17</v>
      </c>
      <c r="Q1" t="s">
        <v>16</v>
      </c>
    </row>
    <row r="2" spans="1:27" x14ac:dyDescent="0.35">
      <c r="A2" s="1" t="s">
        <v>1795</v>
      </c>
      <c r="I2" t="s">
        <v>1808</v>
      </c>
      <c r="P2" t="s">
        <v>566</v>
      </c>
      <c r="Q2">
        <v>23997</v>
      </c>
    </row>
    <row r="3" spans="1:27" x14ac:dyDescent="0.35">
      <c r="A3" s="1" t="s">
        <v>1794</v>
      </c>
      <c r="H3" s="5">
        <v>45</v>
      </c>
      <c r="I3">
        <v>2</v>
      </c>
      <c r="L3" t="s">
        <v>1813</v>
      </c>
      <c r="M3" t="s">
        <v>1819</v>
      </c>
      <c r="P3" t="s">
        <v>566</v>
      </c>
      <c r="Q3">
        <v>37995</v>
      </c>
      <c r="S3" s="5" t="s">
        <v>1814</v>
      </c>
      <c r="T3" s="5" t="s">
        <v>1816</v>
      </c>
      <c r="U3" s="5" t="s">
        <v>1817</v>
      </c>
      <c r="V3" s="5" t="s">
        <v>1814</v>
      </c>
      <c r="X3" s="5">
        <v>511</v>
      </c>
      <c r="Y3" s="5">
        <v>125</v>
      </c>
      <c r="Z3" s="5">
        <v>349</v>
      </c>
      <c r="AA3" s="5">
        <v>854</v>
      </c>
    </row>
    <row r="4" spans="1:27" x14ac:dyDescent="0.35">
      <c r="A4" s="1" t="s">
        <v>1796</v>
      </c>
      <c r="C4" s="19" t="s">
        <v>1905</v>
      </c>
      <c r="D4" s="19"/>
      <c r="H4" s="5">
        <v>3454</v>
      </c>
      <c r="I4">
        <v>8</v>
      </c>
      <c r="L4" t="s">
        <v>1814</v>
      </c>
      <c r="M4">
        <v>34</v>
      </c>
      <c r="P4" t="s">
        <v>35</v>
      </c>
      <c r="Q4">
        <v>36995</v>
      </c>
      <c r="S4" s="5" t="s">
        <v>1815</v>
      </c>
      <c r="T4" s="5" t="s">
        <v>1817</v>
      </c>
      <c r="U4" s="5" t="s">
        <v>1830</v>
      </c>
      <c r="V4" s="5" t="s">
        <v>1815</v>
      </c>
      <c r="X4" s="5">
        <v>496</v>
      </c>
      <c r="Y4" s="5">
        <v>551</v>
      </c>
      <c r="Z4" s="5">
        <v>259</v>
      </c>
      <c r="AA4" s="5">
        <v>871</v>
      </c>
    </row>
    <row r="5" spans="1:27" x14ac:dyDescent="0.35">
      <c r="A5" s="1" t="s">
        <v>1803</v>
      </c>
      <c r="C5" s="4" t="s">
        <v>1906</v>
      </c>
      <c r="D5" s="4" t="s">
        <v>1907</v>
      </c>
      <c r="H5" s="5">
        <v>56</v>
      </c>
      <c r="I5">
        <v>2</v>
      </c>
      <c r="L5" t="s">
        <v>1815</v>
      </c>
      <c r="M5">
        <v>89</v>
      </c>
      <c r="P5" t="s">
        <v>566</v>
      </c>
      <c r="Q5">
        <v>22197</v>
      </c>
      <c r="S5" s="5" t="s">
        <v>1818</v>
      </c>
      <c r="T5" s="5" t="s">
        <v>1830</v>
      </c>
      <c r="U5" s="5" t="s">
        <v>1832</v>
      </c>
      <c r="V5" s="5" t="s">
        <v>1831</v>
      </c>
      <c r="X5" s="5">
        <v>155</v>
      </c>
      <c r="Y5" s="5">
        <v>972</v>
      </c>
      <c r="Z5" s="5">
        <v>330</v>
      </c>
      <c r="AA5" s="5">
        <v>461</v>
      </c>
    </row>
    <row r="6" spans="1:27" x14ac:dyDescent="0.35">
      <c r="A6" s="1" t="s">
        <v>1804</v>
      </c>
      <c r="C6" s="4" t="s">
        <v>1908</v>
      </c>
      <c r="D6" s="4" t="s">
        <v>1909</v>
      </c>
      <c r="H6" s="5">
        <v>354</v>
      </c>
      <c r="I6">
        <v>11</v>
      </c>
      <c r="L6" t="s">
        <v>1816</v>
      </c>
      <c r="M6">
        <v>88</v>
      </c>
      <c r="O6" t="s">
        <v>1821</v>
      </c>
      <c r="P6" t="s">
        <v>566</v>
      </c>
      <c r="Q6">
        <v>22197</v>
      </c>
      <c r="S6" s="5" t="s">
        <v>1831</v>
      </c>
      <c r="T6" s="5" t="s">
        <v>1815</v>
      </c>
      <c r="U6" s="5" t="s">
        <v>1817</v>
      </c>
      <c r="V6" s="5" t="s">
        <v>1833</v>
      </c>
      <c r="X6" s="5">
        <v>983</v>
      </c>
      <c r="Y6" s="5">
        <v>896</v>
      </c>
      <c r="Z6" s="5">
        <v>289</v>
      </c>
      <c r="AA6" s="5">
        <v>917</v>
      </c>
    </row>
    <row r="7" spans="1:27" x14ac:dyDescent="0.35">
      <c r="A7" s="1" t="s">
        <v>1805</v>
      </c>
      <c r="C7" s="4" t="s">
        <v>1910</v>
      </c>
      <c r="D7" s="4" t="s">
        <v>1911</v>
      </c>
      <c r="H7" s="5" t="s">
        <v>1914</v>
      </c>
      <c r="I7">
        <v>2</v>
      </c>
      <c r="L7" t="s">
        <v>1817</v>
      </c>
      <c r="M7">
        <v>43</v>
      </c>
      <c r="P7" t="s">
        <v>35</v>
      </c>
      <c r="Q7">
        <v>25197</v>
      </c>
      <c r="S7" s="5" t="s">
        <v>1833</v>
      </c>
      <c r="T7" s="5" t="s">
        <v>1818</v>
      </c>
      <c r="U7" s="5" t="s">
        <v>1830</v>
      </c>
      <c r="V7" s="5" t="s">
        <v>1834</v>
      </c>
      <c r="X7" s="5">
        <v>367</v>
      </c>
      <c r="Y7" s="5">
        <v>399</v>
      </c>
      <c r="Z7" s="5">
        <v>532</v>
      </c>
      <c r="AA7" s="5">
        <v>934</v>
      </c>
    </row>
    <row r="8" spans="1:27" x14ac:dyDescent="0.35">
      <c r="A8" s="1" t="s">
        <v>1806</v>
      </c>
      <c r="C8" s="4" t="s">
        <v>1912</v>
      </c>
      <c r="D8" s="4" t="s">
        <v>1913</v>
      </c>
      <c r="H8" s="6">
        <v>534354</v>
      </c>
      <c r="I8">
        <v>0</v>
      </c>
      <c r="L8" t="s">
        <v>1818</v>
      </c>
      <c r="M8">
        <v>49</v>
      </c>
      <c r="P8" t="s">
        <v>566</v>
      </c>
      <c r="Q8">
        <v>25197</v>
      </c>
      <c r="S8" s="5" t="s">
        <v>1836</v>
      </c>
      <c r="T8" s="5" t="s">
        <v>1831</v>
      </c>
      <c r="U8" s="5" t="s">
        <v>1832</v>
      </c>
      <c r="V8" s="5" t="s">
        <v>1835</v>
      </c>
      <c r="X8" s="5">
        <v>309</v>
      </c>
      <c r="Y8" s="5">
        <v>296</v>
      </c>
      <c r="Z8" s="5">
        <v>820</v>
      </c>
      <c r="AA8" s="5">
        <v>447</v>
      </c>
    </row>
    <row r="9" spans="1:27" x14ac:dyDescent="0.35">
      <c r="A9" s="1" t="s">
        <v>1807</v>
      </c>
      <c r="H9" s="5" t="s">
        <v>1801</v>
      </c>
      <c r="I9">
        <v>3</v>
      </c>
      <c r="K9" t="s">
        <v>1822</v>
      </c>
      <c r="L9" t="s">
        <v>1820</v>
      </c>
      <c r="M9">
        <f>SUM(M4:M8)</f>
        <v>303</v>
      </c>
      <c r="P9" t="s">
        <v>566</v>
      </c>
      <c r="Q9">
        <v>25197</v>
      </c>
      <c r="S9" s="5" t="s">
        <v>1837</v>
      </c>
      <c r="T9" s="5" t="s">
        <v>1838</v>
      </c>
      <c r="U9" s="5" t="s">
        <v>1837</v>
      </c>
      <c r="V9" s="5" t="s">
        <v>1838</v>
      </c>
      <c r="X9" s="5">
        <v>115</v>
      </c>
      <c r="Y9" s="5">
        <v>970</v>
      </c>
      <c r="Z9" s="5">
        <v>950</v>
      </c>
      <c r="AA9" s="5">
        <v>217</v>
      </c>
    </row>
    <row r="10" spans="1:27" x14ac:dyDescent="0.35">
      <c r="A10" s="1" t="s">
        <v>1808</v>
      </c>
      <c r="B10" t="s">
        <v>1823</v>
      </c>
      <c r="H10" s="5" t="s">
        <v>1802</v>
      </c>
      <c r="I10">
        <v>2</v>
      </c>
      <c r="L10" t="s">
        <v>1805</v>
      </c>
      <c r="M10">
        <f>AVERAGE(M4:M8)</f>
        <v>60.6</v>
      </c>
      <c r="P10" t="s">
        <v>566</v>
      </c>
      <c r="Q10">
        <v>25197</v>
      </c>
    </row>
    <row r="11" spans="1:27" x14ac:dyDescent="0.35">
      <c r="A11" s="1" t="s">
        <v>1842</v>
      </c>
      <c r="B11" t="s">
        <v>1895</v>
      </c>
      <c r="H11" s="5">
        <v>645</v>
      </c>
      <c r="I11">
        <v>3</v>
      </c>
      <c r="P11" t="s">
        <v>566</v>
      </c>
      <c r="Q11">
        <v>16997</v>
      </c>
      <c r="S11" s="7" t="s">
        <v>1840</v>
      </c>
      <c r="W11" t="s">
        <v>1809</v>
      </c>
      <c r="X11">
        <f>SUM(X3:AA9)</f>
        <v>15375</v>
      </c>
    </row>
    <row r="12" spans="1:27" x14ac:dyDescent="0.35">
      <c r="A12" s="1" t="s">
        <v>1797</v>
      </c>
      <c r="B12" t="s">
        <v>1847</v>
      </c>
      <c r="H12" s="5" t="s">
        <v>1800</v>
      </c>
      <c r="I12">
        <v>6</v>
      </c>
      <c r="P12" t="s">
        <v>566</v>
      </c>
      <c r="Q12">
        <v>20097</v>
      </c>
      <c r="R12" t="s">
        <v>1839</v>
      </c>
      <c r="S12">
        <f>COUNTIF(S3:V9,"B")</f>
        <v>3</v>
      </c>
      <c r="W12" t="s">
        <v>1841</v>
      </c>
      <c r="X12">
        <f>SUMIF(X3:AA9,"&gt;500")</f>
        <v>10761</v>
      </c>
    </row>
    <row r="13" spans="1:27" x14ac:dyDescent="0.35">
      <c r="A13" s="1" t="s">
        <v>1843</v>
      </c>
      <c r="B13" t="s">
        <v>1893</v>
      </c>
      <c r="H13" s="5">
        <v>46</v>
      </c>
      <c r="I13">
        <v>2</v>
      </c>
      <c r="P13" t="s">
        <v>566</v>
      </c>
      <c r="Q13">
        <v>20097</v>
      </c>
    </row>
    <row r="14" spans="1:27" x14ac:dyDescent="0.35">
      <c r="A14" s="1" t="s">
        <v>1844</v>
      </c>
      <c r="B14" t="s">
        <v>1894</v>
      </c>
      <c r="F14" t="s">
        <v>1809</v>
      </c>
      <c r="G14" t="s">
        <v>1803</v>
      </c>
      <c r="H14">
        <v>792</v>
      </c>
      <c r="I14">
        <f>H14/5</f>
        <v>158.4</v>
      </c>
      <c r="J14">
        <f>SUM(H3:H13)/COUNT(H3:H13)</f>
        <v>76993.428571428565</v>
      </c>
      <c r="N14" t="s">
        <v>1825</v>
      </c>
      <c r="P14" t="s">
        <v>566</v>
      </c>
      <c r="Q14">
        <v>20097</v>
      </c>
    </row>
    <row r="15" spans="1:27" x14ac:dyDescent="0.35">
      <c r="A15" s="13" t="s">
        <v>1896</v>
      </c>
      <c r="B15" t="s">
        <v>1899</v>
      </c>
      <c r="G15" t="s">
        <v>1804</v>
      </c>
      <c r="H15">
        <v>4</v>
      </c>
      <c r="M15" t="s">
        <v>1824</v>
      </c>
      <c r="N15">
        <f>LEN(M15)</f>
        <v>18</v>
      </c>
      <c r="P15" t="s">
        <v>566</v>
      </c>
      <c r="Q15">
        <v>20097</v>
      </c>
    </row>
    <row r="16" spans="1:27" x14ac:dyDescent="0.35">
      <c r="A16" s="13" t="s">
        <v>1897</v>
      </c>
      <c r="B16" t="s">
        <v>1898</v>
      </c>
      <c r="G16" t="s">
        <v>1810</v>
      </c>
      <c r="H16">
        <v>1</v>
      </c>
      <c r="M16" t="s">
        <v>1826</v>
      </c>
      <c r="N16">
        <f>LEN(M16)</f>
        <v>10</v>
      </c>
      <c r="P16" t="s">
        <v>566</v>
      </c>
      <c r="Q16">
        <v>20097</v>
      </c>
    </row>
    <row r="17" spans="1:17" x14ac:dyDescent="0.35">
      <c r="A17" s="10" t="s">
        <v>1900</v>
      </c>
      <c r="G17" t="s">
        <v>1811</v>
      </c>
      <c r="H17">
        <v>10</v>
      </c>
      <c r="M17" t="s">
        <v>1827</v>
      </c>
      <c r="N17">
        <f>LEN(M17)</f>
        <v>12</v>
      </c>
      <c r="P17" t="s">
        <v>566</v>
      </c>
      <c r="Q17">
        <v>26796</v>
      </c>
    </row>
    <row r="18" spans="1:17" x14ac:dyDescent="0.35">
      <c r="A18" s="10" t="s">
        <v>1901</v>
      </c>
      <c r="G18" t="s">
        <v>1812</v>
      </c>
      <c r="H18">
        <v>198</v>
      </c>
      <c r="M18" t="s">
        <v>1828</v>
      </c>
      <c r="N18">
        <f>LEN(M18)</f>
        <v>4</v>
      </c>
      <c r="P18" t="s">
        <v>566</v>
      </c>
      <c r="Q18">
        <v>25596</v>
      </c>
    </row>
    <row r="19" spans="1:17" x14ac:dyDescent="0.35">
      <c r="A19" s="10" t="s">
        <v>1903</v>
      </c>
      <c r="M19" t="s">
        <v>1829</v>
      </c>
      <c r="N19">
        <f>LEN(M19)</f>
        <v>6</v>
      </c>
      <c r="P19" t="s">
        <v>566</v>
      </c>
      <c r="Q19">
        <v>21697</v>
      </c>
    </row>
    <row r="20" spans="1:17" x14ac:dyDescent="0.35">
      <c r="A20" s="10" t="s">
        <v>1904</v>
      </c>
      <c r="P20" t="s">
        <v>566</v>
      </c>
      <c r="Q20">
        <v>18597</v>
      </c>
    </row>
    <row r="21" spans="1:17" x14ac:dyDescent="0.35">
      <c r="P21" t="s">
        <v>35</v>
      </c>
      <c r="Q21">
        <v>29995</v>
      </c>
    </row>
    <row r="22" spans="1:17" x14ac:dyDescent="0.35">
      <c r="P22" t="s">
        <v>566</v>
      </c>
      <c r="Q22">
        <v>29995</v>
      </c>
    </row>
    <row r="23" spans="1:17" x14ac:dyDescent="0.35">
      <c r="P23" t="s">
        <v>35</v>
      </c>
      <c r="Q23">
        <v>14997</v>
      </c>
    </row>
    <row r="24" spans="1:17" x14ac:dyDescent="0.35">
      <c r="P24" t="s">
        <v>566</v>
      </c>
      <c r="Q24">
        <v>17997</v>
      </c>
    </row>
    <row r="25" spans="1:17" x14ac:dyDescent="0.35">
      <c r="P25" t="s">
        <v>566</v>
      </c>
      <c r="Q25">
        <v>29995</v>
      </c>
    </row>
    <row r="26" spans="1:17" x14ac:dyDescent="0.35">
      <c r="P26" t="s">
        <v>566</v>
      </c>
      <c r="Q26">
        <v>29995</v>
      </c>
    </row>
    <row r="27" spans="1:17" x14ac:dyDescent="0.35">
      <c r="P27" t="s">
        <v>566</v>
      </c>
      <c r="Q27">
        <v>23996</v>
      </c>
    </row>
    <row r="28" spans="1:17" x14ac:dyDescent="0.35">
      <c r="P28" t="s">
        <v>35</v>
      </c>
      <c r="Q28">
        <v>27995</v>
      </c>
    </row>
    <row r="29" spans="1:17" x14ac:dyDescent="0.35">
      <c r="P29" t="s">
        <v>566</v>
      </c>
      <c r="Q29">
        <v>27995</v>
      </c>
    </row>
    <row r="30" spans="1:17" x14ac:dyDescent="0.35">
      <c r="P30" t="s">
        <v>35</v>
      </c>
      <c r="Q30">
        <v>19597</v>
      </c>
    </row>
    <row r="31" spans="1:17" x14ac:dyDescent="0.35">
      <c r="P31" t="s">
        <v>35</v>
      </c>
      <c r="Q31">
        <v>25195</v>
      </c>
    </row>
    <row r="32" spans="1:17" x14ac:dyDescent="0.35">
      <c r="P32" t="s">
        <v>35</v>
      </c>
      <c r="Q32">
        <v>16797</v>
      </c>
    </row>
    <row r="33" spans="16:17" x14ac:dyDescent="0.35">
      <c r="P33" t="s">
        <v>35</v>
      </c>
      <c r="Q33">
        <v>27995</v>
      </c>
    </row>
    <row r="34" spans="16:17" x14ac:dyDescent="0.35">
      <c r="P34" t="s">
        <v>566</v>
      </c>
      <c r="Q34">
        <v>19597</v>
      </c>
    </row>
    <row r="35" spans="16:17" x14ac:dyDescent="0.35">
      <c r="P35" t="s">
        <v>566</v>
      </c>
      <c r="Q35">
        <v>19597</v>
      </c>
    </row>
    <row r="36" spans="16:17" x14ac:dyDescent="0.35">
      <c r="P36" t="s">
        <v>35</v>
      </c>
      <c r="Q36">
        <v>22395.999999999996</v>
      </c>
    </row>
    <row r="37" spans="16:17" x14ac:dyDescent="0.35">
      <c r="P37" t="s">
        <v>35</v>
      </c>
      <c r="Q37">
        <v>26995.000000000004</v>
      </c>
    </row>
    <row r="38" spans="16:17" x14ac:dyDescent="0.35">
      <c r="P38" t="s">
        <v>566</v>
      </c>
      <c r="Q38">
        <v>26995.000000000004</v>
      </c>
    </row>
    <row r="39" spans="16:17" x14ac:dyDescent="0.35">
      <c r="P39" t="s">
        <v>566</v>
      </c>
      <c r="Q39">
        <v>26995</v>
      </c>
    </row>
    <row r="40" spans="16:17" x14ac:dyDescent="0.35">
      <c r="P40" t="s">
        <v>566</v>
      </c>
      <c r="Q40">
        <v>26995</v>
      </c>
    </row>
    <row r="41" spans="16:17" x14ac:dyDescent="0.35">
      <c r="P41" t="s">
        <v>566</v>
      </c>
      <c r="Q41">
        <v>26995</v>
      </c>
    </row>
    <row r="42" spans="16:17" x14ac:dyDescent="0.35">
      <c r="P42" t="s">
        <v>566</v>
      </c>
      <c r="Q42">
        <v>26995</v>
      </c>
    </row>
    <row r="43" spans="16:17" x14ac:dyDescent="0.35">
      <c r="P43" t="s">
        <v>566</v>
      </c>
      <c r="Q43">
        <v>26995</v>
      </c>
    </row>
    <row r="44" spans="16:17" x14ac:dyDescent="0.35">
      <c r="P44" t="s">
        <v>566</v>
      </c>
      <c r="Q44">
        <v>26995</v>
      </c>
    </row>
    <row r="45" spans="16:17" x14ac:dyDescent="0.35">
      <c r="P45" t="s">
        <v>566</v>
      </c>
      <c r="Q45">
        <v>24295</v>
      </c>
    </row>
    <row r="46" spans="16:17" x14ac:dyDescent="0.35">
      <c r="P46" t="s">
        <v>566</v>
      </c>
      <c r="Q46">
        <v>25995</v>
      </c>
    </row>
    <row r="47" spans="16:17" x14ac:dyDescent="0.35">
      <c r="P47" t="s">
        <v>566</v>
      </c>
      <c r="Q47">
        <v>25995</v>
      </c>
    </row>
    <row r="48" spans="16:17" x14ac:dyDescent="0.35">
      <c r="P48" t="s">
        <v>566</v>
      </c>
      <c r="Q48">
        <v>15597</v>
      </c>
    </row>
    <row r="49" spans="16:17" x14ac:dyDescent="0.35">
      <c r="P49" t="s">
        <v>566</v>
      </c>
      <c r="Q49">
        <v>25995</v>
      </c>
    </row>
    <row r="50" spans="16:17" x14ac:dyDescent="0.35">
      <c r="P50" t="s">
        <v>566</v>
      </c>
      <c r="Q50">
        <v>25995</v>
      </c>
    </row>
    <row r="51" spans="16:17" x14ac:dyDescent="0.35">
      <c r="P51" t="s">
        <v>35</v>
      </c>
      <c r="Q51">
        <v>24995</v>
      </c>
    </row>
    <row r="52" spans="16:17" x14ac:dyDescent="0.35">
      <c r="P52" t="s">
        <v>566</v>
      </c>
      <c r="Q52">
        <v>24995</v>
      </c>
    </row>
    <row r="53" spans="16:17" x14ac:dyDescent="0.35">
      <c r="P53" t="s">
        <v>566</v>
      </c>
      <c r="Q53">
        <v>24995</v>
      </c>
    </row>
    <row r="54" spans="16:17" x14ac:dyDescent="0.35">
      <c r="P54" t="s">
        <v>35</v>
      </c>
      <c r="Q54">
        <v>24995</v>
      </c>
    </row>
    <row r="55" spans="16:17" x14ac:dyDescent="0.35">
      <c r="P55" t="s">
        <v>566</v>
      </c>
      <c r="Q55">
        <v>24995</v>
      </c>
    </row>
    <row r="56" spans="16:17" x14ac:dyDescent="0.35">
      <c r="P56" t="s">
        <v>566</v>
      </c>
      <c r="Q56">
        <v>14697</v>
      </c>
    </row>
    <row r="57" spans="16:17" x14ac:dyDescent="0.35">
      <c r="P57" t="s">
        <v>35</v>
      </c>
      <c r="Q57">
        <v>24495</v>
      </c>
    </row>
    <row r="58" spans="16:17" x14ac:dyDescent="0.35">
      <c r="P58" t="s">
        <v>35</v>
      </c>
      <c r="Q58">
        <v>23995</v>
      </c>
    </row>
    <row r="59" spans="16:17" x14ac:dyDescent="0.35">
      <c r="P59" t="s">
        <v>566</v>
      </c>
      <c r="Q59">
        <v>23995</v>
      </c>
    </row>
    <row r="60" spans="16:17" x14ac:dyDescent="0.35">
      <c r="P60" t="s">
        <v>566</v>
      </c>
      <c r="Q60">
        <v>21595</v>
      </c>
    </row>
    <row r="61" spans="16:17" x14ac:dyDescent="0.35">
      <c r="P61" t="s">
        <v>35</v>
      </c>
      <c r="Q61">
        <v>23995</v>
      </c>
    </row>
    <row r="62" spans="16:17" x14ac:dyDescent="0.35">
      <c r="P62" t="s">
        <v>35</v>
      </c>
      <c r="Q62">
        <v>23995</v>
      </c>
    </row>
    <row r="63" spans="16:17" x14ac:dyDescent="0.35">
      <c r="P63" t="s">
        <v>566</v>
      </c>
      <c r="Q63">
        <v>21595</v>
      </c>
    </row>
    <row r="64" spans="16:17" x14ac:dyDescent="0.35">
      <c r="P64" t="s">
        <v>690</v>
      </c>
      <c r="Q64">
        <v>23995</v>
      </c>
    </row>
    <row r="65" spans="16:17" x14ac:dyDescent="0.35">
      <c r="P65" t="s">
        <v>35</v>
      </c>
      <c r="Q65">
        <v>21595</v>
      </c>
    </row>
    <row r="66" spans="16:17" x14ac:dyDescent="0.35">
      <c r="P66" t="s">
        <v>35</v>
      </c>
      <c r="Q66">
        <v>14397</v>
      </c>
    </row>
    <row r="67" spans="16:17" x14ac:dyDescent="0.35">
      <c r="P67" t="s">
        <v>35</v>
      </c>
      <c r="Q67">
        <v>23995</v>
      </c>
    </row>
    <row r="68" spans="16:17" x14ac:dyDescent="0.35">
      <c r="P68" t="s">
        <v>35</v>
      </c>
      <c r="Q68">
        <v>23995</v>
      </c>
    </row>
    <row r="69" spans="16:17" x14ac:dyDescent="0.35">
      <c r="P69" t="s">
        <v>35</v>
      </c>
      <c r="Q69">
        <v>23995</v>
      </c>
    </row>
    <row r="70" spans="16:17" x14ac:dyDescent="0.35">
      <c r="P70" t="s">
        <v>566</v>
      </c>
      <c r="Q70">
        <v>21595</v>
      </c>
    </row>
    <row r="71" spans="16:17" x14ac:dyDescent="0.35">
      <c r="P71" t="s">
        <v>566</v>
      </c>
      <c r="Q71">
        <v>23995</v>
      </c>
    </row>
    <row r="72" spans="16:17" x14ac:dyDescent="0.35">
      <c r="P72" t="s">
        <v>566</v>
      </c>
      <c r="Q72">
        <v>21595</v>
      </c>
    </row>
    <row r="73" spans="16:17" x14ac:dyDescent="0.35">
      <c r="P73" t="s">
        <v>35</v>
      </c>
      <c r="Q73">
        <v>23995</v>
      </c>
    </row>
    <row r="74" spans="16:17" x14ac:dyDescent="0.35">
      <c r="P74" t="s">
        <v>566</v>
      </c>
      <c r="Q74">
        <v>23995</v>
      </c>
    </row>
    <row r="75" spans="16:17" x14ac:dyDescent="0.35">
      <c r="P75" t="s">
        <v>566</v>
      </c>
      <c r="Q75">
        <v>14397</v>
      </c>
    </row>
    <row r="76" spans="16:17" x14ac:dyDescent="0.35">
      <c r="P76" t="s">
        <v>566</v>
      </c>
      <c r="Q76">
        <v>14397</v>
      </c>
    </row>
    <row r="77" spans="16:17" x14ac:dyDescent="0.35">
      <c r="P77" t="s">
        <v>566</v>
      </c>
      <c r="Q77">
        <v>23995</v>
      </c>
    </row>
    <row r="78" spans="16:17" x14ac:dyDescent="0.35">
      <c r="P78" t="s">
        <v>566</v>
      </c>
      <c r="Q78">
        <v>23995</v>
      </c>
    </row>
    <row r="79" spans="16:17" x14ac:dyDescent="0.35">
      <c r="P79" t="s">
        <v>566</v>
      </c>
      <c r="Q79">
        <v>23995</v>
      </c>
    </row>
    <row r="80" spans="16:17" x14ac:dyDescent="0.35">
      <c r="P80" t="s">
        <v>566</v>
      </c>
      <c r="Q80">
        <v>16797</v>
      </c>
    </row>
    <row r="81" spans="16:17" x14ac:dyDescent="0.35">
      <c r="P81" t="s">
        <v>566</v>
      </c>
      <c r="Q81">
        <v>21595</v>
      </c>
    </row>
    <row r="82" spans="16:17" x14ac:dyDescent="0.35">
      <c r="P82" t="s">
        <v>566</v>
      </c>
      <c r="Q82">
        <v>22995</v>
      </c>
    </row>
    <row r="83" spans="16:17" x14ac:dyDescent="0.35">
      <c r="P83" t="s">
        <v>566</v>
      </c>
      <c r="Q83">
        <v>11497</v>
      </c>
    </row>
    <row r="84" spans="16:17" x14ac:dyDescent="0.35">
      <c r="P84" t="s">
        <v>566</v>
      </c>
      <c r="Q84">
        <v>11497</v>
      </c>
    </row>
    <row r="85" spans="16:17" x14ac:dyDescent="0.35">
      <c r="P85" t="s">
        <v>566</v>
      </c>
      <c r="Q85">
        <v>13797</v>
      </c>
    </row>
    <row r="86" spans="16:17" x14ac:dyDescent="0.35">
      <c r="P86" t="s">
        <v>35</v>
      </c>
      <c r="Q86">
        <v>13797</v>
      </c>
    </row>
    <row r="87" spans="16:17" x14ac:dyDescent="0.35">
      <c r="P87" t="s">
        <v>566</v>
      </c>
      <c r="Q87">
        <v>11497</v>
      </c>
    </row>
    <row r="88" spans="16:17" x14ac:dyDescent="0.35">
      <c r="P88" t="s">
        <v>35</v>
      </c>
      <c r="Q88">
        <v>13797</v>
      </c>
    </row>
    <row r="89" spans="16:17" x14ac:dyDescent="0.35">
      <c r="P89" t="s">
        <v>35</v>
      </c>
      <c r="Q89">
        <v>11497</v>
      </c>
    </row>
    <row r="90" spans="16:17" x14ac:dyDescent="0.35">
      <c r="P90" t="s">
        <v>566</v>
      </c>
      <c r="Q90">
        <v>13797</v>
      </c>
    </row>
    <row r="91" spans="16:17" x14ac:dyDescent="0.35">
      <c r="P91" t="s">
        <v>566</v>
      </c>
      <c r="Q91">
        <v>11497</v>
      </c>
    </row>
    <row r="92" spans="16:17" x14ac:dyDescent="0.35">
      <c r="P92" t="s">
        <v>566</v>
      </c>
      <c r="Q92">
        <v>13797</v>
      </c>
    </row>
    <row r="93" spans="16:17" x14ac:dyDescent="0.35">
      <c r="P93" t="s">
        <v>566</v>
      </c>
      <c r="Q93">
        <v>11497</v>
      </c>
    </row>
    <row r="94" spans="16:17" x14ac:dyDescent="0.35">
      <c r="P94" t="s">
        <v>566</v>
      </c>
      <c r="Q94">
        <v>13797</v>
      </c>
    </row>
    <row r="95" spans="16:17" x14ac:dyDescent="0.35">
      <c r="P95" t="s">
        <v>566</v>
      </c>
      <c r="Q95">
        <v>11497</v>
      </c>
    </row>
    <row r="96" spans="16:17" x14ac:dyDescent="0.35">
      <c r="P96" t="s">
        <v>566</v>
      </c>
      <c r="Q96">
        <v>22995</v>
      </c>
    </row>
    <row r="97" spans="16:17" x14ac:dyDescent="0.35">
      <c r="P97" t="s">
        <v>35</v>
      </c>
      <c r="Q97">
        <v>13797</v>
      </c>
    </row>
    <row r="98" spans="16:17" x14ac:dyDescent="0.35">
      <c r="P98" t="s">
        <v>566</v>
      </c>
      <c r="Q98">
        <v>13797</v>
      </c>
    </row>
    <row r="99" spans="16:17" x14ac:dyDescent="0.35">
      <c r="P99" t="s">
        <v>566</v>
      </c>
      <c r="Q99">
        <v>11497</v>
      </c>
    </row>
    <row r="100" spans="16:17" x14ac:dyDescent="0.35">
      <c r="P100" t="s">
        <v>566</v>
      </c>
      <c r="Q100">
        <v>22995</v>
      </c>
    </row>
    <row r="101" spans="16:17" x14ac:dyDescent="0.35">
      <c r="P101" t="s">
        <v>566</v>
      </c>
      <c r="Q101">
        <v>11497</v>
      </c>
    </row>
    <row r="102" spans="16:17" x14ac:dyDescent="0.35">
      <c r="P102" t="s">
        <v>35</v>
      </c>
      <c r="Q102">
        <v>22995</v>
      </c>
    </row>
    <row r="103" spans="16:17" x14ac:dyDescent="0.35">
      <c r="P103" t="s">
        <v>35</v>
      </c>
      <c r="Q103">
        <v>21995</v>
      </c>
    </row>
    <row r="104" spans="16:17" x14ac:dyDescent="0.35">
      <c r="P104" t="s">
        <v>566</v>
      </c>
      <c r="Q104">
        <v>21995</v>
      </c>
    </row>
    <row r="105" spans="16:17" x14ac:dyDescent="0.35">
      <c r="P105" t="s">
        <v>35</v>
      </c>
      <c r="Q105">
        <v>21995</v>
      </c>
    </row>
    <row r="106" spans="16:17" x14ac:dyDescent="0.35">
      <c r="P106" t="s">
        <v>35</v>
      </c>
      <c r="Q106">
        <v>21995</v>
      </c>
    </row>
    <row r="107" spans="16:17" x14ac:dyDescent="0.35">
      <c r="P107" t="s">
        <v>35</v>
      </c>
      <c r="Q107">
        <v>21995</v>
      </c>
    </row>
    <row r="108" spans="16:17" x14ac:dyDescent="0.35">
      <c r="P108" t="s">
        <v>566</v>
      </c>
      <c r="Q108">
        <v>17596</v>
      </c>
    </row>
    <row r="109" spans="16:17" x14ac:dyDescent="0.35">
      <c r="P109" t="s">
        <v>566</v>
      </c>
      <c r="Q109">
        <v>21995</v>
      </c>
    </row>
    <row r="110" spans="16:17" x14ac:dyDescent="0.35">
      <c r="P110" t="s">
        <v>566</v>
      </c>
      <c r="Q110">
        <v>13197</v>
      </c>
    </row>
    <row r="111" spans="16:17" x14ac:dyDescent="0.35">
      <c r="P111" t="s">
        <v>566</v>
      </c>
      <c r="Q111">
        <v>13197</v>
      </c>
    </row>
    <row r="112" spans="16:17" x14ac:dyDescent="0.35">
      <c r="P112" t="s">
        <v>566</v>
      </c>
      <c r="Q112">
        <v>19795</v>
      </c>
    </row>
    <row r="113" spans="16:17" x14ac:dyDescent="0.35">
      <c r="P113" t="s">
        <v>566</v>
      </c>
      <c r="Q113">
        <v>15397</v>
      </c>
    </row>
    <row r="114" spans="16:17" x14ac:dyDescent="0.35">
      <c r="P114" t="s">
        <v>35</v>
      </c>
      <c r="Q114">
        <v>15397</v>
      </c>
    </row>
    <row r="115" spans="16:17" x14ac:dyDescent="0.35">
      <c r="P115" t="s">
        <v>566</v>
      </c>
      <c r="Q115">
        <v>19795</v>
      </c>
    </row>
    <row r="116" spans="16:17" x14ac:dyDescent="0.35">
      <c r="P116" t="s">
        <v>566</v>
      </c>
      <c r="Q116">
        <v>10997</v>
      </c>
    </row>
    <row r="117" spans="16:17" x14ac:dyDescent="0.35">
      <c r="P117" t="s">
        <v>35</v>
      </c>
      <c r="Q117">
        <v>10997</v>
      </c>
    </row>
    <row r="118" spans="16:17" x14ac:dyDescent="0.35">
      <c r="P118" t="s">
        <v>566</v>
      </c>
      <c r="Q118">
        <v>19795</v>
      </c>
    </row>
    <row r="119" spans="16:17" x14ac:dyDescent="0.35">
      <c r="P119" t="s">
        <v>566</v>
      </c>
      <c r="Q119">
        <v>15397</v>
      </c>
    </row>
    <row r="120" spans="16:17" x14ac:dyDescent="0.35">
      <c r="P120" t="s">
        <v>35</v>
      </c>
      <c r="Q120">
        <v>19795</v>
      </c>
    </row>
    <row r="121" spans="16:17" x14ac:dyDescent="0.35">
      <c r="P121" t="s">
        <v>566</v>
      </c>
      <c r="Q121">
        <v>15397</v>
      </c>
    </row>
    <row r="122" spans="16:17" x14ac:dyDescent="0.35">
      <c r="P122" t="s">
        <v>566</v>
      </c>
      <c r="Q122">
        <v>10997</v>
      </c>
    </row>
    <row r="123" spans="16:17" x14ac:dyDescent="0.35">
      <c r="P123" t="s">
        <v>566</v>
      </c>
      <c r="Q123">
        <v>15397</v>
      </c>
    </row>
    <row r="124" spans="16:17" x14ac:dyDescent="0.35">
      <c r="P124" t="s">
        <v>566</v>
      </c>
      <c r="Q124">
        <v>19795</v>
      </c>
    </row>
    <row r="125" spans="16:17" x14ac:dyDescent="0.35">
      <c r="P125" t="s">
        <v>566</v>
      </c>
      <c r="Q125">
        <v>19795</v>
      </c>
    </row>
    <row r="126" spans="16:17" x14ac:dyDescent="0.35">
      <c r="P126" t="s">
        <v>566</v>
      </c>
      <c r="Q126">
        <v>17596</v>
      </c>
    </row>
    <row r="127" spans="16:17" x14ac:dyDescent="0.35">
      <c r="P127" t="s">
        <v>35</v>
      </c>
      <c r="Q127">
        <v>21995</v>
      </c>
    </row>
    <row r="128" spans="16:17" x14ac:dyDescent="0.35">
      <c r="P128" t="s">
        <v>566</v>
      </c>
      <c r="Q128">
        <v>21495</v>
      </c>
    </row>
    <row r="129" spans="16:17" x14ac:dyDescent="0.35">
      <c r="P129" t="s">
        <v>35</v>
      </c>
      <c r="Q129">
        <v>21495</v>
      </c>
    </row>
    <row r="130" spans="16:17" x14ac:dyDescent="0.35">
      <c r="P130" t="s">
        <v>566</v>
      </c>
      <c r="Q130">
        <v>21495</v>
      </c>
    </row>
    <row r="131" spans="16:17" x14ac:dyDescent="0.35">
      <c r="P131" t="s">
        <v>35</v>
      </c>
      <c r="Q131">
        <v>15047</v>
      </c>
    </row>
    <row r="132" spans="16:17" x14ac:dyDescent="0.35">
      <c r="P132" t="s">
        <v>35</v>
      </c>
      <c r="Q132">
        <v>21495</v>
      </c>
    </row>
    <row r="133" spans="16:17" x14ac:dyDescent="0.35">
      <c r="P133" t="s">
        <v>566</v>
      </c>
      <c r="Q133">
        <v>21495</v>
      </c>
    </row>
    <row r="134" spans="16:17" x14ac:dyDescent="0.35">
      <c r="P134" t="s">
        <v>566</v>
      </c>
      <c r="Q134">
        <v>21495</v>
      </c>
    </row>
    <row r="135" spans="16:17" x14ac:dyDescent="0.35">
      <c r="P135" t="s">
        <v>35</v>
      </c>
      <c r="Q135">
        <v>10747</v>
      </c>
    </row>
    <row r="136" spans="16:17" x14ac:dyDescent="0.35">
      <c r="P136" t="s">
        <v>566</v>
      </c>
      <c r="Q136">
        <v>21495</v>
      </c>
    </row>
    <row r="137" spans="16:17" x14ac:dyDescent="0.35">
      <c r="P137" t="s">
        <v>35</v>
      </c>
      <c r="Q137">
        <v>17196</v>
      </c>
    </row>
    <row r="138" spans="16:17" x14ac:dyDescent="0.35">
      <c r="P138" t="s">
        <v>35</v>
      </c>
      <c r="Q138">
        <v>21495</v>
      </c>
    </row>
    <row r="139" spans="16:17" x14ac:dyDescent="0.35">
      <c r="P139" t="s">
        <v>35</v>
      </c>
      <c r="Q139">
        <v>21495</v>
      </c>
    </row>
    <row r="140" spans="16:17" x14ac:dyDescent="0.35">
      <c r="P140" t="s">
        <v>566</v>
      </c>
      <c r="Q140">
        <v>19995</v>
      </c>
    </row>
    <row r="141" spans="16:17" x14ac:dyDescent="0.35">
      <c r="P141" t="s">
        <v>566</v>
      </c>
      <c r="Q141">
        <v>19995</v>
      </c>
    </row>
    <row r="142" spans="16:17" x14ac:dyDescent="0.35">
      <c r="P142" t="s">
        <v>566</v>
      </c>
      <c r="Q142">
        <v>19995</v>
      </c>
    </row>
    <row r="143" spans="16:17" x14ac:dyDescent="0.35">
      <c r="P143" t="s">
        <v>566</v>
      </c>
      <c r="Q143">
        <v>19995</v>
      </c>
    </row>
    <row r="144" spans="16:17" x14ac:dyDescent="0.35">
      <c r="P144" t="s">
        <v>566</v>
      </c>
      <c r="Q144">
        <v>19995</v>
      </c>
    </row>
    <row r="145" spans="16:17" x14ac:dyDescent="0.35">
      <c r="P145" t="s">
        <v>566</v>
      </c>
      <c r="Q145">
        <v>19995</v>
      </c>
    </row>
    <row r="146" spans="16:17" x14ac:dyDescent="0.35">
      <c r="P146" t="s">
        <v>566</v>
      </c>
      <c r="Q146">
        <v>19995</v>
      </c>
    </row>
    <row r="147" spans="16:17" x14ac:dyDescent="0.35">
      <c r="P147" t="s">
        <v>566</v>
      </c>
      <c r="Q147">
        <v>19995</v>
      </c>
    </row>
    <row r="148" spans="16:17" x14ac:dyDescent="0.35">
      <c r="P148" t="s">
        <v>35</v>
      </c>
      <c r="Q148">
        <v>19995</v>
      </c>
    </row>
    <row r="149" spans="16:17" x14ac:dyDescent="0.35">
      <c r="P149" t="s">
        <v>566</v>
      </c>
      <c r="Q149">
        <v>19995</v>
      </c>
    </row>
    <row r="150" spans="16:17" x14ac:dyDescent="0.35">
      <c r="P150" t="s">
        <v>35</v>
      </c>
      <c r="Q150">
        <v>19995</v>
      </c>
    </row>
    <row r="151" spans="16:17" x14ac:dyDescent="0.35">
      <c r="P151" t="s">
        <v>566</v>
      </c>
      <c r="Q151">
        <v>19995</v>
      </c>
    </row>
    <row r="152" spans="16:17" x14ac:dyDescent="0.35">
      <c r="P152" t="s">
        <v>35</v>
      </c>
      <c r="Q152">
        <v>19995</v>
      </c>
    </row>
    <row r="153" spans="16:17" x14ac:dyDescent="0.35">
      <c r="P153" t="s">
        <v>566</v>
      </c>
      <c r="Q153">
        <v>13997</v>
      </c>
    </row>
    <row r="154" spans="16:17" x14ac:dyDescent="0.35">
      <c r="P154" t="s">
        <v>35</v>
      </c>
      <c r="Q154">
        <v>19995</v>
      </c>
    </row>
    <row r="155" spans="16:17" x14ac:dyDescent="0.35">
      <c r="P155" t="s">
        <v>35</v>
      </c>
      <c r="Q155">
        <v>13997</v>
      </c>
    </row>
    <row r="156" spans="16:17" x14ac:dyDescent="0.35">
      <c r="P156" t="s">
        <v>35</v>
      </c>
      <c r="Q156">
        <v>11997</v>
      </c>
    </row>
    <row r="157" spans="16:17" x14ac:dyDescent="0.35">
      <c r="P157" t="s">
        <v>566</v>
      </c>
      <c r="Q157">
        <v>15996</v>
      </c>
    </row>
    <row r="158" spans="16:17" x14ac:dyDescent="0.35">
      <c r="P158" t="s">
        <v>566</v>
      </c>
      <c r="Q158">
        <v>11997</v>
      </c>
    </row>
    <row r="159" spans="16:17" x14ac:dyDescent="0.35">
      <c r="P159" t="s">
        <v>35</v>
      </c>
      <c r="Q159">
        <v>13997</v>
      </c>
    </row>
    <row r="160" spans="16:17" x14ac:dyDescent="0.35">
      <c r="P160" t="s">
        <v>35</v>
      </c>
      <c r="Q160">
        <v>15996</v>
      </c>
    </row>
    <row r="161" spans="16:17" x14ac:dyDescent="0.35">
      <c r="P161" t="s">
        <v>35</v>
      </c>
      <c r="Q161">
        <v>19995</v>
      </c>
    </row>
    <row r="162" spans="16:17" x14ac:dyDescent="0.35">
      <c r="P162" t="s">
        <v>35</v>
      </c>
      <c r="Q162">
        <v>11997</v>
      </c>
    </row>
    <row r="163" spans="16:17" x14ac:dyDescent="0.35">
      <c r="P163" t="s">
        <v>566</v>
      </c>
      <c r="Q163">
        <v>13997</v>
      </c>
    </row>
    <row r="164" spans="16:17" x14ac:dyDescent="0.35">
      <c r="P164" t="s">
        <v>566</v>
      </c>
      <c r="Q164">
        <v>15996</v>
      </c>
    </row>
    <row r="165" spans="16:17" x14ac:dyDescent="0.35">
      <c r="P165" t="s">
        <v>35</v>
      </c>
      <c r="Q165">
        <v>19995</v>
      </c>
    </row>
    <row r="166" spans="16:17" x14ac:dyDescent="0.35">
      <c r="P166" t="s">
        <v>35</v>
      </c>
      <c r="Q166">
        <v>15996</v>
      </c>
    </row>
    <row r="167" spans="16:17" x14ac:dyDescent="0.35">
      <c r="P167" t="s">
        <v>566</v>
      </c>
      <c r="Q167">
        <v>13997</v>
      </c>
    </row>
    <row r="168" spans="16:17" x14ac:dyDescent="0.35">
      <c r="P168" t="s">
        <v>566</v>
      </c>
      <c r="Q168">
        <v>19995</v>
      </c>
    </row>
    <row r="169" spans="16:17" x14ac:dyDescent="0.35">
      <c r="P169" t="s">
        <v>35</v>
      </c>
      <c r="Q169">
        <v>19995</v>
      </c>
    </row>
    <row r="170" spans="16:17" x14ac:dyDescent="0.35">
      <c r="P170" t="s">
        <v>35</v>
      </c>
      <c r="Q170">
        <v>13997</v>
      </c>
    </row>
    <row r="171" spans="16:17" x14ac:dyDescent="0.35">
      <c r="P171" t="s">
        <v>35</v>
      </c>
      <c r="Q171">
        <v>19995</v>
      </c>
    </row>
    <row r="172" spans="16:17" x14ac:dyDescent="0.35">
      <c r="P172" t="s">
        <v>566</v>
      </c>
      <c r="Q172">
        <v>19995</v>
      </c>
    </row>
    <row r="173" spans="16:17" x14ac:dyDescent="0.35">
      <c r="P173" t="s">
        <v>35</v>
      </c>
      <c r="Q173">
        <v>19995</v>
      </c>
    </row>
    <row r="174" spans="16:17" x14ac:dyDescent="0.35">
      <c r="P174" t="s">
        <v>35</v>
      </c>
      <c r="Q174">
        <v>15996</v>
      </c>
    </row>
    <row r="175" spans="16:17" x14ac:dyDescent="0.35">
      <c r="P175" t="s">
        <v>566</v>
      </c>
      <c r="Q175">
        <v>11997</v>
      </c>
    </row>
    <row r="176" spans="16:17" x14ac:dyDescent="0.35">
      <c r="P176" t="s">
        <v>566</v>
      </c>
      <c r="Q176">
        <v>19995</v>
      </c>
    </row>
    <row r="177" spans="16:17" x14ac:dyDescent="0.35">
      <c r="P177" t="s">
        <v>35</v>
      </c>
      <c r="Q177">
        <v>7998</v>
      </c>
    </row>
    <row r="178" spans="16:17" x14ac:dyDescent="0.35">
      <c r="P178" t="s">
        <v>35</v>
      </c>
      <c r="Q178">
        <v>19995</v>
      </c>
    </row>
    <row r="179" spans="16:17" x14ac:dyDescent="0.35">
      <c r="P179" t="s">
        <v>863</v>
      </c>
      <c r="Q179">
        <v>19495</v>
      </c>
    </row>
    <row r="180" spans="16:17" x14ac:dyDescent="0.35">
      <c r="P180" t="s">
        <v>863</v>
      </c>
      <c r="Q180">
        <v>19495</v>
      </c>
    </row>
    <row r="181" spans="16:17" x14ac:dyDescent="0.35">
      <c r="P181" t="s">
        <v>863</v>
      </c>
      <c r="Q181">
        <v>19495</v>
      </c>
    </row>
    <row r="182" spans="16:17" x14ac:dyDescent="0.35">
      <c r="P182" t="s">
        <v>863</v>
      </c>
      <c r="Q182">
        <v>19495</v>
      </c>
    </row>
    <row r="183" spans="16:17" x14ac:dyDescent="0.35">
      <c r="P183" t="s">
        <v>35</v>
      </c>
      <c r="Q183">
        <v>9747</v>
      </c>
    </row>
    <row r="184" spans="16:17" x14ac:dyDescent="0.35">
      <c r="P184" t="s">
        <v>35</v>
      </c>
      <c r="Q184">
        <v>19495</v>
      </c>
    </row>
    <row r="185" spans="16:17" x14ac:dyDescent="0.35">
      <c r="P185" t="s">
        <v>566</v>
      </c>
      <c r="Q185">
        <v>13647</v>
      </c>
    </row>
    <row r="186" spans="16:17" x14ac:dyDescent="0.35">
      <c r="P186" t="s">
        <v>690</v>
      </c>
      <c r="Q186">
        <v>10722</v>
      </c>
    </row>
    <row r="187" spans="16:17" x14ac:dyDescent="0.35">
      <c r="P187" t="s">
        <v>566</v>
      </c>
      <c r="Q187">
        <v>13647</v>
      </c>
    </row>
    <row r="188" spans="16:17" x14ac:dyDescent="0.35">
      <c r="P188" t="s">
        <v>566</v>
      </c>
      <c r="Q188">
        <v>18995</v>
      </c>
    </row>
    <row r="189" spans="16:17" x14ac:dyDescent="0.35">
      <c r="P189" t="s">
        <v>566</v>
      </c>
      <c r="Q189">
        <v>18995</v>
      </c>
    </row>
    <row r="190" spans="16:17" x14ac:dyDescent="0.35">
      <c r="P190" t="s">
        <v>566</v>
      </c>
      <c r="Q190">
        <v>15196</v>
      </c>
    </row>
    <row r="191" spans="16:17" x14ac:dyDescent="0.35">
      <c r="P191" t="s">
        <v>35</v>
      </c>
      <c r="Q191">
        <v>15196</v>
      </c>
    </row>
    <row r="192" spans="16:17" x14ac:dyDescent="0.35">
      <c r="P192" t="s">
        <v>35</v>
      </c>
      <c r="Q192">
        <v>15196</v>
      </c>
    </row>
    <row r="193" spans="16:17" x14ac:dyDescent="0.35">
      <c r="P193" t="s">
        <v>35</v>
      </c>
      <c r="Q193">
        <v>18995</v>
      </c>
    </row>
    <row r="194" spans="16:17" x14ac:dyDescent="0.35">
      <c r="P194" t="s">
        <v>566</v>
      </c>
      <c r="Q194">
        <v>9497</v>
      </c>
    </row>
    <row r="195" spans="16:17" x14ac:dyDescent="0.35">
      <c r="P195" t="s">
        <v>566</v>
      </c>
      <c r="Q195">
        <v>15196</v>
      </c>
    </row>
    <row r="196" spans="16:17" x14ac:dyDescent="0.35">
      <c r="P196" t="s">
        <v>35</v>
      </c>
      <c r="Q196">
        <v>13297</v>
      </c>
    </row>
    <row r="197" spans="16:17" x14ac:dyDescent="0.35">
      <c r="P197" t="s">
        <v>690</v>
      </c>
      <c r="Q197">
        <v>18495</v>
      </c>
    </row>
    <row r="198" spans="16:17" x14ac:dyDescent="0.35">
      <c r="P198" t="s">
        <v>566</v>
      </c>
      <c r="Q198">
        <v>14796</v>
      </c>
    </row>
    <row r="199" spans="16:17" x14ac:dyDescent="0.35">
      <c r="P199" t="s">
        <v>566</v>
      </c>
      <c r="Q199">
        <v>14796</v>
      </c>
    </row>
    <row r="200" spans="16:17" x14ac:dyDescent="0.35">
      <c r="P200" t="s">
        <v>566</v>
      </c>
      <c r="Q200">
        <v>18495</v>
      </c>
    </row>
    <row r="201" spans="16:17" x14ac:dyDescent="0.35">
      <c r="P201" t="s">
        <v>566</v>
      </c>
      <c r="Q201">
        <v>14796</v>
      </c>
    </row>
    <row r="202" spans="16:17" x14ac:dyDescent="0.35">
      <c r="P202" t="s">
        <v>566</v>
      </c>
      <c r="Q202">
        <v>14796</v>
      </c>
    </row>
    <row r="203" spans="16:17" x14ac:dyDescent="0.35">
      <c r="P203" t="s">
        <v>566</v>
      </c>
      <c r="Q203">
        <v>14796</v>
      </c>
    </row>
    <row r="204" spans="16:17" x14ac:dyDescent="0.35">
      <c r="P204" t="s">
        <v>35</v>
      </c>
      <c r="Q204">
        <v>14796</v>
      </c>
    </row>
    <row r="205" spans="16:17" x14ac:dyDescent="0.35">
      <c r="P205" t="s">
        <v>566</v>
      </c>
      <c r="Q205">
        <v>14796</v>
      </c>
    </row>
    <row r="206" spans="16:17" x14ac:dyDescent="0.35">
      <c r="P206" t="s">
        <v>35</v>
      </c>
      <c r="Q206">
        <v>14796</v>
      </c>
    </row>
    <row r="207" spans="16:17" x14ac:dyDescent="0.35">
      <c r="P207" t="s">
        <v>566</v>
      </c>
      <c r="Q207">
        <v>11097</v>
      </c>
    </row>
    <row r="208" spans="16:17" x14ac:dyDescent="0.35">
      <c r="P208" t="s">
        <v>35</v>
      </c>
      <c r="Q208">
        <v>14796</v>
      </c>
    </row>
    <row r="209" spans="16:17" x14ac:dyDescent="0.35">
      <c r="P209" t="s">
        <v>35</v>
      </c>
      <c r="Q209">
        <v>11097</v>
      </c>
    </row>
    <row r="210" spans="16:17" x14ac:dyDescent="0.35">
      <c r="P210" t="s">
        <v>566</v>
      </c>
      <c r="Q210">
        <v>11097</v>
      </c>
    </row>
    <row r="211" spans="16:17" x14ac:dyDescent="0.35">
      <c r="P211" t="s">
        <v>35</v>
      </c>
      <c r="Q211">
        <v>11097</v>
      </c>
    </row>
    <row r="212" spans="16:17" x14ac:dyDescent="0.35">
      <c r="P212" t="s">
        <v>566</v>
      </c>
      <c r="Q212">
        <v>12022</v>
      </c>
    </row>
    <row r="213" spans="16:17" x14ac:dyDescent="0.35">
      <c r="P213" t="s">
        <v>566</v>
      </c>
      <c r="Q213">
        <v>11097</v>
      </c>
    </row>
    <row r="214" spans="16:17" x14ac:dyDescent="0.35">
      <c r="P214" t="s">
        <v>35</v>
      </c>
      <c r="Q214">
        <v>11996</v>
      </c>
    </row>
    <row r="215" spans="16:17" x14ac:dyDescent="0.35">
      <c r="P215" t="s">
        <v>566</v>
      </c>
      <c r="Q215">
        <v>11995</v>
      </c>
    </row>
    <row r="216" spans="16:17" x14ac:dyDescent="0.35">
      <c r="P216" t="s">
        <v>566</v>
      </c>
      <c r="Q216">
        <v>17995</v>
      </c>
    </row>
    <row r="217" spans="16:17" x14ac:dyDescent="0.35">
      <c r="P217" t="s">
        <v>35</v>
      </c>
      <c r="Q217">
        <v>10797</v>
      </c>
    </row>
    <row r="218" spans="16:17" x14ac:dyDescent="0.35">
      <c r="P218" t="s">
        <v>35</v>
      </c>
      <c r="Q218">
        <v>10797</v>
      </c>
    </row>
    <row r="219" spans="16:17" x14ac:dyDescent="0.35">
      <c r="P219" t="s">
        <v>35</v>
      </c>
      <c r="Q219">
        <v>12597</v>
      </c>
    </row>
    <row r="220" spans="16:17" x14ac:dyDescent="0.35">
      <c r="P220" t="s">
        <v>690</v>
      </c>
      <c r="Q220">
        <v>12597</v>
      </c>
    </row>
    <row r="221" spans="16:17" x14ac:dyDescent="0.35">
      <c r="P221" t="s">
        <v>35</v>
      </c>
      <c r="Q221">
        <v>12597</v>
      </c>
    </row>
    <row r="222" spans="16:17" x14ac:dyDescent="0.35">
      <c r="P222" t="s">
        <v>566</v>
      </c>
      <c r="Q222">
        <v>12597</v>
      </c>
    </row>
    <row r="223" spans="16:17" x14ac:dyDescent="0.35">
      <c r="P223" t="s">
        <v>35</v>
      </c>
      <c r="Q223">
        <v>17495</v>
      </c>
    </row>
    <row r="224" spans="16:17" x14ac:dyDescent="0.35">
      <c r="P224" t="s">
        <v>35</v>
      </c>
      <c r="Q224">
        <v>17495</v>
      </c>
    </row>
    <row r="225" spans="16:17" x14ac:dyDescent="0.35">
      <c r="P225" t="s">
        <v>566</v>
      </c>
      <c r="Q225">
        <v>17495</v>
      </c>
    </row>
    <row r="226" spans="16:17" x14ac:dyDescent="0.35">
      <c r="P226" t="s">
        <v>35</v>
      </c>
      <c r="Q226">
        <v>17495</v>
      </c>
    </row>
    <row r="227" spans="16:17" x14ac:dyDescent="0.35">
      <c r="P227" t="s">
        <v>566</v>
      </c>
      <c r="Q227">
        <v>17495</v>
      </c>
    </row>
    <row r="228" spans="16:17" x14ac:dyDescent="0.35">
      <c r="P228" t="s">
        <v>566</v>
      </c>
      <c r="Q228">
        <v>10497</v>
      </c>
    </row>
    <row r="229" spans="16:17" x14ac:dyDescent="0.35">
      <c r="P229" t="s">
        <v>566</v>
      </c>
      <c r="Q229">
        <v>10497</v>
      </c>
    </row>
    <row r="230" spans="16:17" x14ac:dyDescent="0.35">
      <c r="P230" t="s">
        <v>35</v>
      </c>
      <c r="Q230">
        <v>17495</v>
      </c>
    </row>
    <row r="231" spans="16:17" x14ac:dyDescent="0.35">
      <c r="P231" t="s">
        <v>35</v>
      </c>
      <c r="Q231">
        <v>10497</v>
      </c>
    </row>
    <row r="232" spans="16:17" x14ac:dyDescent="0.35">
      <c r="P232" t="s">
        <v>566</v>
      </c>
      <c r="Q232">
        <v>17495</v>
      </c>
    </row>
    <row r="233" spans="16:17" x14ac:dyDescent="0.35">
      <c r="P233" t="s">
        <v>566</v>
      </c>
      <c r="Q233">
        <v>17495</v>
      </c>
    </row>
    <row r="234" spans="16:17" x14ac:dyDescent="0.35">
      <c r="P234" t="s">
        <v>566</v>
      </c>
      <c r="Q234">
        <v>17495</v>
      </c>
    </row>
    <row r="235" spans="16:17" x14ac:dyDescent="0.35">
      <c r="P235" t="s">
        <v>566</v>
      </c>
      <c r="Q235">
        <v>10497</v>
      </c>
    </row>
    <row r="236" spans="16:17" x14ac:dyDescent="0.35">
      <c r="P236" t="s">
        <v>566</v>
      </c>
      <c r="Q236">
        <v>17495</v>
      </c>
    </row>
    <row r="237" spans="16:17" x14ac:dyDescent="0.35">
      <c r="P237" t="s">
        <v>690</v>
      </c>
      <c r="Q237">
        <v>17495</v>
      </c>
    </row>
    <row r="238" spans="16:17" x14ac:dyDescent="0.35">
      <c r="P238" t="s">
        <v>35</v>
      </c>
      <c r="Q238">
        <v>16995</v>
      </c>
    </row>
    <row r="239" spans="16:17" x14ac:dyDescent="0.35">
      <c r="P239" t="s">
        <v>35</v>
      </c>
      <c r="Q239">
        <v>11897</v>
      </c>
    </row>
    <row r="240" spans="16:17" x14ac:dyDescent="0.35">
      <c r="P240" t="s">
        <v>566</v>
      </c>
      <c r="Q240">
        <v>11897</v>
      </c>
    </row>
    <row r="241" spans="16:17" x14ac:dyDescent="0.35">
      <c r="P241" t="s">
        <v>35</v>
      </c>
      <c r="Q241">
        <v>16995</v>
      </c>
    </row>
    <row r="242" spans="16:17" x14ac:dyDescent="0.35">
      <c r="P242" t="s">
        <v>35</v>
      </c>
      <c r="Q242">
        <v>16495</v>
      </c>
    </row>
    <row r="243" spans="16:17" x14ac:dyDescent="0.35">
      <c r="P243" t="s">
        <v>566</v>
      </c>
      <c r="Q243">
        <v>9897</v>
      </c>
    </row>
    <row r="244" spans="16:17" x14ac:dyDescent="0.35">
      <c r="P244" t="s">
        <v>566</v>
      </c>
      <c r="Q244">
        <v>6398</v>
      </c>
    </row>
    <row r="245" spans="16:17" x14ac:dyDescent="0.35">
      <c r="P245" t="s">
        <v>35</v>
      </c>
      <c r="Q245">
        <v>6398</v>
      </c>
    </row>
    <row r="246" spans="16:17" x14ac:dyDescent="0.35">
      <c r="P246" t="s">
        <v>566</v>
      </c>
      <c r="Q246">
        <v>15995</v>
      </c>
    </row>
    <row r="247" spans="16:17" x14ac:dyDescent="0.35">
      <c r="P247" t="s">
        <v>566</v>
      </c>
      <c r="Q247">
        <v>6398</v>
      </c>
    </row>
    <row r="248" spans="16:17" x14ac:dyDescent="0.35">
      <c r="P248" t="s">
        <v>566</v>
      </c>
      <c r="Q248">
        <v>7997</v>
      </c>
    </row>
    <row r="249" spans="16:17" x14ac:dyDescent="0.35">
      <c r="P249" t="s">
        <v>566</v>
      </c>
      <c r="Q249">
        <v>6398</v>
      </c>
    </row>
    <row r="250" spans="16:17" x14ac:dyDescent="0.35">
      <c r="P250" t="s">
        <v>566</v>
      </c>
      <c r="Q250">
        <v>15495</v>
      </c>
    </row>
    <row r="251" spans="16:17" x14ac:dyDescent="0.35">
      <c r="P251" t="s">
        <v>566</v>
      </c>
      <c r="Q251">
        <v>12396</v>
      </c>
    </row>
    <row r="252" spans="16:17" x14ac:dyDescent="0.35">
      <c r="P252" t="s">
        <v>566</v>
      </c>
      <c r="Q252">
        <v>9297</v>
      </c>
    </row>
    <row r="253" spans="16:17" x14ac:dyDescent="0.35">
      <c r="P253" t="s">
        <v>566</v>
      </c>
      <c r="Q253">
        <v>12396</v>
      </c>
    </row>
    <row r="254" spans="16:17" x14ac:dyDescent="0.35">
      <c r="P254" t="s">
        <v>35</v>
      </c>
      <c r="Q254">
        <v>6198</v>
      </c>
    </row>
    <row r="255" spans="16:17" x14ac:dyDescent="0.35">
      <c r="P255" t="s">
        <v>566</v>
      </c>
      <c r="Q255">
        <v>12396</v>
      </c>
    </row>
    <row r="256" spans="16:17" x14ac:dyDescent="0.35">
      <c r="P256" t="s">
        <v>566</v>
      </c>
      <c r="Q256">
        <v>14995</v>
      </c>
    </row>
    <row r="257" spans="16:17" x14ac:dyDescent="0.35">
      <c r="P257" t="s">
        <v>35</v>
      </c>
      <c r="Q257">
        <v>10497</v>
      </c>
    </row>
    <row r="258" spans="16:17" x14ac:dyDescent="0.35">
      <c r="P258" t="s">
        <v>35</v>
      </c>
      <c r="Q258">
        <v>14995</v>
      </c>
    </row>
    <row r="259" spans="16:17" x14ac:dyDescent="0.35">
      <c r="P259" t="s">
        <v>566</v>
      </c>
      <c r="Q259">
        <v>14995</v>
      </c>
    </row>
    <row r="260" spans="16:17" x14ac:dyDescent="0.35">
      <c r="P260" t="s">
        <v>566</v>
      </c>
      <c r="Q260">
        <v>14995</v>
      </c>
    </row>
    <row r="261" spans="16:17" x14ac:dyDescent="0.35">
      <c r="P261" t="s">
        <v>566</v>
      </c>
      <c r="Q261">
        <v>14995</v>
      </c>
    </row>
    <row r="262" spans="16:17" x14ac:dyDescent="0.35">
      <c r="P262" t="s">
        <v>566</v>
      </c>
      <c r="Q262">
        <v>14995</v>
      </c>
    </row>
    <row r="263" spans="16:17" x14ac:dyDescent="0.35">
      <c r="P263" t="s">
        <v>566</v>
      </c>
      <c r="Q263">
        <v>14995</v>
      </c>
    </row>
    <row r="264" spans="16:17" x14ac:dyDescent="0.35">
      <c r="P264" t="s">
        <v>566</v>
      </c>
      <c r="Q264">
        <v>10497</v>
      </c>
    </row>
    <row r="265" spans="16:17" x14ac:dyDescent="0.35">
      <c r="P265" t="s">
        <v>566</v>
      </c>
      <c r="Q265">
        <v>14995</v>
      </c>
    </row>
    <row r="266" spans="16:17" x14ac:dyDescent="0.35">
      <c r="P266" t="s">
        <v>566</v>
      </c>
      <c r="Q266">
        <v>14995</v>
      </c>
    </row>
    <row r="267" spans="16:17" x14ac:dyDescent="0.35">
      <c r="P267" t="s">
        <v>35</v>
      </c>
      <c r="Q267">
        <v>14995</v>
      </c>
    </row>
    <row r="268" spans="16:17" x14ac:dyDescent="0.35">
      <c r="P268" t="s">
        <v>566</v>
      </c>
      <c r="Q268">
        <v>14995</v>
      </c>
    </row>
    <row r="269" spans="16:17" x14ac:dyDescent="0.35">
      <c r="P269" t="s">
        <v>566</v>
      </c>
      <c r="Q269">
        <v>14995</v>
      </c>
    </row>
    <row r="270" spans="16:17" x14ac:dyDescent="0.35">
      <c r="P270" t="s">
        <v>35</v>
      </c>
      <c r="Q270">
        <v>14995</v>
      </c>
    </row>
    <row r="271" spans="16:17" x14ac:dyDescent="0.35">
      <c r="P271" t="s">
        <v>566</v>
      </c>
      <c r="Q271">
        <v>14995</v>
      </c>
    </row>
    <row r="272" spans="16:17" x14ac:dyDescent="0.35">
      <c r="P272" t="s">
        <v>566</v>
      </c>
      <c r="Q272">
        <v>14995</v>
      </c>
    </row>
    <row r="273" spans="16:17" x14ac:dyDescent="0.35">
      <c r="P273" t="s">
        <v>35</v>
      </c>
      <c r="Q273">
        <v>14995</v>
      </c>
    </row>
    <row r="274" spans="16:17" x14ac:dyDescent="0.35">
      <c r="P274" t="s">
        <v>35</v>
      </c>
      <c r="Q274">
        <v>8997</v>
      </c>
    </row>
    <row r="275" spans="16:17" x14ac:dyDescent="0.35">
      <c r="P275" t="s">
        <v>35</v>
      </c>
      <c r="Q275">
        <v>8997</v>
      </c>
    </row>
    <row r="276" spans="16:17" x14ac:dyDescent="0.35">
      <c r="P276" t="s">
        <v>566</v>
      </c>
      <c r="Q276">
        <v>14995</v>
      </c>
    </row>
    <row r="277" spans="16:17" x14ac:dyDescent="0.35">
      <c r="P277" t="s">
        <v>566</v>
      </c>
      <c r="Q277">
        <v>10497</v>
      </c>
    </row>
    <row r="278" spans="16:17" x14ac:dyDescent="0.35">
      <c r="P278" t="s">
        <v>566</v>
      </c>
      <c r="Q278">
        <v>8997</v>
      </c>
    </row>
    <row r="279" spans="16:17" x14ac:dyDescent="0.35">
      <c r="P279" t="s">
        <v>566</v>
      </c>
      <c r="Q279">
        <v>14995</v>
      </c>
    </row>
    <row r="280" spans="16:17" x14ac:dyDescent="0.35">
      <c r="P280" t="s">
        <v>35</v>
      </c>
      <c r="Q280">
        <v>8997</v>
      </c>
    </row>
    <row r="281" spans="16:17" x14ac:dyDescent="0.35">
      <c r="P281" t="s">
        <v>690</v>
      </c>
      <c r="Q281">
        <v>8997</v>
      </c>
    </row>
    <row r="282" spans="16:17" x14ac:dyDescent="0.35">
      <c r="P282" t="s">
        <v>35</v>
      </c>
      <c r="Q282">
        <v>14995</v>
      </c>
    </row>
    <row r="283" spans="16:17" x14ac:dyDescent="0.35">
      <c r="P283" t="s">
        <v>35</v>
      </c>
      <c r="Q283">
        <v>8997</v>
      </c>
    </row>
    <row r="284" spans="16:17" x14ac:dyDescent="0.35">
      <c r="P284" t="s">
        <v>566</v>
      </c>
      <c r="Q284">
        <v>13495</v>
      </c>
    </row>
    <row r="285" spans="16:17" x14ac:dyDescent="0.35">
      <c r="P285" t="s">
        <v>566</v>
      </c>
      <c r="Q285">
        <v>14995</v>
      </c>
    </row>
    <row r="286" spans="16:17" x14ac:dyDescent="0.35">
      <c r="P286" t="s">
        <v>35</v>
      </c>
      <c r="Q286">
        <v>13495</v>
      </c>
    </row>
    <row r="287" spans="16:17" x14ac:dyDescent="0.35">
      <c r="P287" t="s">
        <v>35</v>
      </c>
      <c r="Q287">
        <v>8997</v>
      </c>
    </row>
    <row r="288" spans="16:17" x14ac:dyDescent="0.35">
      <c r="P288" t="s">
        <v>35</v>
      </c>
      <c r="Q288">
        <v>8997</v>
      </c>
    </row>
    <row r="289" spans="16:17" x14ac:dyDescent="0.35">
      <c r="P289" t="s">
        <v>35</v>
      </c>
      <c r="Q289">
        <v>14995</v>
      </c>
    </row>
    <row r="290" spans="16:17" x14ac:dyDescent="0.35">
      <c r="P290" t="s">
        <v>566</v>
      </c>
      <c r="Q290">
        <v>14995</v>
      </c>
    </row>
    <row r="291" spans="16:17" x14ac:dyDescent="0.35">
      <c r="P291" t="s">
        <v>35</v>
      </c>
      <c r="Q291">
        <v>10497</v>
      </c>
    </row>
    <row r="292" spans="16:17" x14ac:dyDescent="0.35">
      <c r="P292" t="s">
        <v>566</v>
      </c>
      <c r="Q292">
        <v>8997</v>
      </c>
    </row>
    <row r="293" spans="16:17" x14ac:dyDescent="0.35">
      <c r="P293" t="s">
        <v>35</v>
      </c>
      <c r="Q293">
        <v>8997</v>
      </c>
    </row>
    <row r="294" spans="16:17" x14ac:dyDescent="0.35">
      <c r="P294" t="s">
        <v>690</v>
      </c>
      <c r="Q294">
        <v>11996</v>
      </c>
    </row>
    <row r="295" spans="16:17" x14ac:dyDescent="0.35">
      <c r="P295" t="s">
        <v>35</v>
      </c>
      <c r="Q295">
        <v>13495</v>
      </c>
    </row>
    <row r="296" spans="16:17" x14ac:dyDescent="0.35">
      <c r="P296" t="s">
        <v>566</v>
      </c>
      <c r="Q296">
        <v>14995</v>
      </c>
    </row>
    <row r="297" spans="16:17" x14ac:dyDescent="0.35">
      <c r="P297" t="s">
        <v>566</v>
      </c>
      <c r="Q297">
        <v>14995</v>
      </c>
    </row>
    <row r="298" spans="16:17" x14ac:dyDescent="0.35">
      <c r="P298" t="s">
        <v>566</v>
      </c>
      <c r="Q298">
        <v>10497</v>
      </c>
    </row>
    <row r="299" spans="16:17" x14ac:dyDescent="0.35">
      <c r="P299" t="s">
        <v>566</v>
      </c>
      <c r="Q299">
        <v>14995</v>
      </c>
    </row>
    <row r="300" spans="16:17" x14ac:dyDescent="0.35">
      <c r="P300" t="s">
        <v>35</v>
      </c>
      <c r="Q300">
        <v>10497</v>
      </c>
    </row>
    <row r="301" spans="16:17" x14ac:dyDescent="0.35">
      <c r="P301" t="s">
        <v>566</v>
      </c>
      <c r="Q301">
        <v>14995</v>
      </c>
    </row>
    <row r="302" spans="16:17" x14ac:dyDescent="0.35">
      <c r="P302" t="s">
        <v>566</v>
      </c>
      <c r="Q302">
        <v>14995</v>
      </c>
    </row>
    <row r="303" spans="16:17" x14ac:dyDescent="0.35">
      <c r="P303" t="s">
        <v>566</v>
      </c>
      <c r="Q303">
        <v>8997</v>
      </c>
    </row>
    <row r="304" spans="16:17" x14ac:dyDescent="0.35">
      <c r="P304" t="s">
        <v>566</v>
      </c>
      <c r="Q304">
        <v>8997</v>
      </c>
    </row>
    <row r="305" spans="16:17" x14ac:dyDescent="0.35">
      <c r="P305" t="s">
        <v>35</v>
      </c>
      <c r="Q305">
        <v>11996</v>
      </c>
    </row>
    <row r="306" spans="16:17" x14ac:dyDescent="0.35">
      <c r="P306" t="s">
        <v>566</v>
      </c>
      <c r="Q306">
        <v>14995</v>
      </c>
    </row>
    <row r="307" spans="16:17" x14ac:dyDescent="0.35">
      <c r="P307" t="s">
        <v>566</v>
      </c>
      <c r="Q307">
        <v>14995</v>
      </c>
    </row>
    <row r="308" spans="16:17" x14ac:dyDescent="0.35">
      <c r="P308" t="s">
        <v>35</v>
      </c>
      <c r="Q308">
        <v>10497</v>
      </c>
    </row>
    <row r="309" spans="16:17" x14ac:dyDescent="0.35">
      <c r="P309" t="s">
        <v>566</v>
      </c>
      <c r="Q309">
        <v>8997</v>
      </c>
    </row>
    <row r="310" spans="16:17" x14ac:dyDescent="0.35">
      <c r="P310" t="s">
        <v>35</v>
      </c>
      <c r="Q310">
        <v>8997</v>
      </c>
    </row>
    <row r="311" spans="16:17" x14ac:dyDescent="0.35">
      <c r="P311" t="s">
        <v>690</v>
      </c>
      <c r="Q311">
        <v>10497</v>
      </c>
    </row>
    <row r="312" spans="16:17" x14ac:dyDescent="0.35">
      <c r="P312" t="s">
        <v>35</v>
      </c>
      <c r="Q312">
        <v>10497</v>
      </c>
    </row>
    <row r="313" spans="16:17" x14ac:dyDescent="0.35">
      <c r="P313" t="s">
        <v>566</v>
      </c>
      <c r="Q313">
        <v>10497</v>
      </c>
    </row>
    <row r="314" spans="16:17" x14ac:dyDescent="0.35">
      <c r="P314" t="s">
        <v>566</v>
      </c>
      <c r="Q314">
        <v>13495</v>
      </c>
    </row>
    <row r="315" spans="16:17" x14ac:dyDescent="0.35">
      <c r="P315" t="s">
        <v>35</v>
      </c>
      <c r="Q315">
        <v>10497</v>
      </c>
    </row>
    <row r="316" spans="16:17" x14ac:dyDescent="0.35">
      <c r="P316" t="s">
        <v>35</v>
      </c>
      <c r="Q316">
        <v>13495</v>
      </c>
    </row>
    <row r="317" spans="16:17" x14ac:dyDescent="0.35">
      <c r="P317" t="s">
        <v>566</v>
      </c>
      <c r="Q317">
        <v>14995</v>
      </c>
    </row>
    <row r="318" spans="16:17" x14ac:dyDescent="0.35">
      <c r="P318" t="s">
        <v>566</v>
      </c>
      <c r="Q318">
        <v>14995</v>
      </c>
    </row>
    <row r="319" spans="16:17" x14ac:dyDescent="0.35">
      <c r="P319" t="s">
        <v>566</v>
      </c>
      <c r="Q319">
        <v>14995</v>
      </c>
    </row>
    <row r="320" spans="16:17" x14ac:dyDescent="0.35">
      <c r="P320" t="s">
        <v>35</v>
      </c>
      <c r="Q320">
        <v>14995</v>
      </c>
    </row>
    <row r="321" spans="16:17" x14ac:dyDescent="0.35">
      <c r="P321" t="s">
        <v>566</v>
      </c>
      <c r="Q321">
        <v>14995</v>
      </c>
    </row>
    <row r="322" spans="16:17" x14ac:dyDescent="0.35">
      <c r="P322" t="s">
        <v>566</v>
      </c>
      <c r="Q322">
        <v>8997</v>
      </c>
    </row>
    <row r="323" spans="16:17" x14ac:dyDescent="0.35">
      <c r="P323" t="s">
        <v>566</v>
      </c>
      <c r="Q323">
        <v>10497</v>
      </c>
    </row>
    <row r="324" spans="16:17" x14ac:dyDescent="0.35">
      <c r="P324" t="s">
        <v>566</v>
      </c>
      <c r="Q324">
        <v>14995</v>
      </c>
    </row>
    <row r="325" spans="16:17" x14ac:dyDescent="0.35">
      <c r="P325" t="s">
        <v>35</v>
      </c>
      <c r="Q325">
        <v>10147</v>
      </c>
    </row>
    <row r="326" spans="16:17" x14ac:dyDescent="0.35">
      <c r="P326" t="s">
        <v>35</v>
      </c>
      <c r="Q326">
        <v>14495</v>
      </c>
    </row>
    <row r="327" spans="16:17" x14ac:dyDescent="0.35">
      <c r="P327" t="s">
        <v>35</v>
      </c>
      <c r="Q327">
        <v>14495</v>
      </c>
    </row>
    <row r="328" spans="16:17" x14ac:dyDescent="0.35">
      <c r="P328" t="s">
        <v>566</v>
      </c>
      <c r="Q328">
        <v>14495</v>
      </c>
    </row>
    <row r="329" spans="16:17" x14ac:dyDescent="0.35">
      <c r="P329" t="s">
        <v>566</v>
      </c>
      <c r="Q329">
        <v>14495</v>
      </c>
    </row>
    <row r="330" spans="16:17" x14ac:dyDescent="0.35">
      <c r="P330" t="s">
        <v>566</v>
      </c>
      <c r="Q330">
        <v>14495</v>
      </c>
    </row>
    <row r="331" spans="16:17" x14ac:dyDescent="0.35">
      <c r="P331" t="s">
        <v>566</v>
      </c>
      <c r="Q331">
        <v>14495</v>
      </c>
    </row>
    <row r="332" spans="16:17" x14ac:dyDescent="0.35">
      <c r="P332" t="s">
        <v>566</v>
      </c>
      <c r="Q332">
        <v>14495</v>
      </c>
    </row>
    <row r="333" spans="16:17" x14ac:dyDescent="0.35">
      <c r="P333" t="s">
        <v>566</v>
      </c>
      <c r="Q333">
        <v>14495</v>
      </c>
    </row>
    <row r="334" spans="16:17" x14ac:dyDescent="0.35">
      <c r="P334" t="s">
        <v>35</v>
      </c>
      <c r="Q334">
        <v>14495</v>
      </c>
    </row>
    <row r="335" spans="16:17" x14ac:dyDescent="0.35">
      <c r="P335" t="s">
        <v>566</v>
      </c>
      <c r="Q335">
        <v>14495</v>
      </c>
    </row>
    <row r="336" spans="16:17" x14ac:dyDescent="0.35">
      <c r="P336" t="s">
        <v>35</v>
      </c>
      <c r="Q336">
        <v>14495</v>
      </c>
    </row>
    <row r="337" spans="16:17" x14ac:dyDescent="0.35">
      <c r="P337" t="s">
        <v>566</v>
      </c>
      <c r="Q337">
        <v>14495</v>
      </c>
    </row>
    <row r="338" spans="16:17" x14ac:dyDescent="0.35">
      <c r="P338" t="s">
        <v>35</v>
      </c>
      <c r="Q338">
        <v>14495</v>
      </c>
    </row>
    <row r="339" spans="16:17" x14ac:dyDescent="0.35">
      <c r="P339" t="s">
        <v>35</v>
      </c>
      <c r="Q339">
        <v>14495</v>
      </c>
    </row>
    <row r="340" spans="16:17" x14ac:dyDescent="0.35">
      <c r="P340" t="s">
        <v>35</v>
      </c>
      <c r="Q340">
        <v>14495</v>
      </c>
    </row>
    <row r="341" spans="16:17" x14ac:dyDescent="0.35">
      <c r="P341" t="s">
        <v>566</v>
      </c>
      <c r="Q341">
        <v>14495</v>
      </c>
    </row>
    <row r="342" spans="16:17" x14ac:dyDescent="0.35">
      <c r="P342" t="s">
        <v>566</v>
      </c>
      <c r="Q342">
        <v>14495</v>
      </c>
    </row>
    <row r="343" spans="16:17" x14ac:dyDescent="0.35">
      <c r="P343" t="s">
        <v>566</v>
      </c>
      <c r="Q343">
        <v>14495</v>
      </c>
    </row>
    <row r="344" spans="16:17" x14ac:dyDescent="0.35">
      <c r="P344" t="s">
        <v>566</v>
      </c>
      <c r="Q344">
        <v>10147</v>
      </c>
    </row>
    <row r="345" spans="16:17" x14ac:dyDescent="0.35">
      <c r="P345" t="s">
        <v>35</v>
      </c>
      <c r="Q345">
        <v>14495</v>
      </c>
    </row>
    <row r="346" spans="16:17" x14ac:dyDescent="0.35">
      <c r="P346" t="s">
        <v>35</v>
      </c>
      <c r="Q346">
        <v>14495</v>
      </c>
    </row>
    <row r="347" spans="16:17" x14ac:dyDescent="0.35">
      <c r="P347" t="s">
        <v>35</v>
      </c>
      <c r="Q347">
        <v>14495</v>
      </c>
    </row>
    <row r="348" spans="16:17" x14ac:dyDescent="0.35">
      <c r="P348" t="s">
        <v>566</v>
      </c>
      <c r="Q348">
        <v>14495</v>
      </c>
    </row>
    <row r="349" spans="16:17" x14ac:dyDescent="0.35">
      <c r="P349" t="s">
        <v>35</v>
      </c>
      <c r="Q349">
        <v>10147</v>
      </c>
    </row>
    <row r="350" spans="16:17" x14ac:dyDescent="0.35">
      <c r="P350" t="s">
        <v>566</v>
      </c>
      <c r="Q350">
        <v>11596</v>
      </c>
    </row>
    <row r="351" spans="16:17" x14ac:dyDescent="0.35">
      <c r="P351" t="s">
        <v>35</v>
      </c>
      <c r="Q351">
        <v>10147</v>
      </c>
    </row>
    <row r="352" spans="16:17" x14ac:dyDescent="0.35">
      <c r="P352" t="s">
        <v>35</v>
      </c>
      <c r="Q352">
        <v>11596</v>
      </c>
    </row>
    <row r="353" spans="16:17" x14ac:dyDescent="0.35">
      <c r="P353" t="s">
        <v>566</v>
      </c>
      <c r="Q353">
        <v>5798</v>
      </c>
    </row>
    <row r="354" spans="16:17" x14ac:dyDescent="0.35">
      <c r="P354" t="s">
        <v>566</v>
      </c>
      <c r="Q354">
        <v>5798</v>
      </c>
    </row>
    <row r="355" spans="16:17" x14ac:dyDescent="0.35">
      <c r="P355" t="s">
        <v>566</v>
      </c>
      <c r="Q355">
        <v>5798</v>
      </c>
    </row>
    <row r="356" spans="16:17" x14ac:dyDescent="0.35">
      <c r="P356" t="s">
        <v>566</v>
      </c>
      <c r="Q356">
        <v>10147</v>
      </c>
    </row>
    <row r="357" spans="16:17" x14ac:dyDescent="0.35">
      <c r="P357" t="s">
        <v>35</v>
      </c>
      <c r="Q357">
        <v>11596</v>
      </c>
    </row>
    <row r="358" spans="16:17" x14ac:dyDescent="0.35">
      <c r="P358" t="s">
        <v>566</v>
      </c>
      <c r="Q358">
        <v>8697</v>
      </c>
    </row>
    <row r="359" spans="16:17" x14ac:dyDescent="0.35">
      <c r="P359" t="s">
        <v>566</v>
      </c>
      <c r="Q359">
        <v>10147</v>
      </c>
    </row>
    <row r="360" spans="16:17" x14ac:dyDescent="0.35">
      <c r="P360" t="s">
        <v>35</v>
      </c>
      <c r="Q360">
        <v>11596</v>
      </c>
    </row>
    <row r="361" spans="16:17" x14ac:dyDescent="0.35">
      <c r="P361" t="s">
        <v>566</v>
      </c>
      <c r="Q361">
        <v>8697</v>
      </c>
    </row>
    <row r="362" spans="16:17" x14ac:dyDescent="0.35">
      <c r="P362" t="s">
        <v>566</v>
      </c>
      <c r="Q362">
        <v>14495</v>
      </c>
    </row>
    <row r="363" spans="16:17" x14ac:dyDescent="0.35">
      <c r="P363" t="s">
        <v>35</v>
      </c>
      <c r="Q363">
        <v>10147</v>
      </c>
    </row>
    <row r="364" spans="16:17" x14ac:dyDescent="0.35">
      <c r="P364" t="s">
        <v>566</v>
      </c>
      <c r="Q364">
        <v>10147</v>
      </c>
    </row>
    <row r="365" spans="16:17" x14ac:dyDescent="0.35">
      <c r="P365" t="s">
        <v>35</v>
      </c>
      <c r="Q365">
        <v>8697</v>
      </c>
    </row>
    <row r="366" spans="16:17" x14ac:dyDescent="0.35">
      <c r="P366" t="s">
        <v>35</v>
      </c>
      <c r="Q366">
        <v>10147</v>
      </c>
    </row>
    <row r="367" spans="16:17" x14ac:dyDescent="0.35">
      <c r="P367" t="s">
        <v>566</v>
      </c>
      <c r="Q367">
        <v>10147</v>
      </c>
    </row>
    <row r="368" spans="16:17" x14ac:dyDescent="0.35">
      <c r="P368" t="s">
        <v>566</v>
      </c>
      <c r="Q368">
        <v>5798</v>
      </c>
    </row>
    <row r="369" spans="16:17" x14ac:dyDescent="0.35">
      <c r="P369" t="s">
        <v>35</v>
      </c>
      <c r="Q369">
        <v>10147</v>
      </c>
    </row>
    <row r="370" spans="16:17" x14ac:dyDescent="0.35">
      <c r="P370" t="s">
        <v>35</v>
      </c>
      <c r="Q370">
        <v>10147</v>
      </c>
    </row>
    <row r="371" spans="16:17" x14ac:dyDescent="0.35">
      <c r="P371" t="s">
        <v>566</v>
      </c>
      <c r="Q371">
        <v>14495</v>
      </c>
    </row>
    <row r="372" spans="16:17" x14ac:dyDescent="0.35">
      <c r="P372" t="s">
        <v>566</v>
      </c>
      <c r="Q372">
        <v>14495</v>
      </c>
    </row>
    <row r="373" spans="16:17" x14ac:dyDescent="0.35">
      <c r="P373" t="s">
        <v>35</v>
      </c>
      <c r="Q373">
        <v>11596</v>
      </c>
    </row>
    <row r="374" spans="16:17" x14ac:dyDescent="0.35">
      <c r="P374" t="s">
        <v>566</v>
      </c>
      <c r="Q374">
        <v>8697</v>
      </c>
    </row>
    <row r="375" spans="16:17" x14ac:dyDescent="0.35">
      <c r="P375" t="s">
        <v>566</v>
      </c>
      <c r="Q375">
        <v>8697</v>
      </c>
    </row>
    <row r="376" spans="16:17" x14ac:dyDescent="0.35">
      <c r="P376" t="s">
        <v>566</v>
      </c>
      <c r="Q376">
        <v>11596</v>
      </c>
    </row>
    <row r="377" spans="16:17" x14ac:dyDescent="0.35">
      <c r="P377" t="s">
        <v>35</v>
      </c>
      <c r="Q377">
        <v>10147</v>
      </c>
    </row>
    <row r="378" spans="16:17" x14ac:dyDescent="0.35">
      <c r="P378" t="s">
        <v>566</v>
      </c>
      <c r="Q378">
        <v>11596</v>
      </c>
    </row>
    <row r="379" spans="16:17" x14ac:dyDescent="0.35">
      <c r="P379" t="s">
        <v>35</v>
      </c>
      <c r="Q379">
        <v>10147</v>
      </c>
    </row>
    <row r="380" spans="16:17" x14ac:dyDescent="0.35">
      <c r="P380" t="s">
        <v>566</v>
      </c>
      <c r="Q380">
        <v>11596</v>
      </c>
    </row>
    <row r="381" spans="16:17" x14ac:dyDescent="0.35">
      <c r="P381" t="s">
        <v>566</v>
      </c>
      <c r="Q381">
        <v>14495</v>
      </c>
    </row>
    <row r="382" spans="16:17" x14ac:dyDescent="0.35">
      <c r="P382" t="s">
        <v>35</v>
      </c>
      <c r="Q382">
        <v>14495</v>
      </c>
    </row>
    <row r="383" spans="16:17" x14ac:dyDescent="0.35">
      <c r="P383" t="s">
        <v>566</v>
      </c>
      <c r="Q383">
        <v>14495</v>
      </c>
    </row>
    <row r="384" spans="16:17" x14ac:dyDescent="0.35">
      <c r="P384" t="s">
        <v>35</v>
      </c>
      <c r="Q384">
        <v>8697</v>
      </c>
    </row>
    <row r="385" spans="16:17" x14ac:dyDescent="0.35">
      <c r="P385" t="s">
        <v>35</v>
      </c>
      <c r="Q385">
        <v>10147</v>
      </c>
    </row>
    <row r="386" spans="16:17" x14ac:dyDescent="0.35">
      <c r="P386" t="s">
        <v>35</v>
      </c>
      <c r="Q386">
        <v>14495</v>
      </c>
    </row>
    <row r="387" spans="16:17" x14ac:dyDescent="0.35">
      <c r="P387" t="s">
        <v>35</v>
      </c>
      <c r="Q387">
        <v>8697</v>
      </c>
    </row>
    <row r="388" spans="16:17" x14ac:dyDescent="0.35">
      <c r="P388" t="s">
        <v>566</v>
      </c>
      <c r="Q388">
        <v>14495</v>
      </c>
    </row>
    <row r="389" spans="16:17" x14ac:dyDescent="0.35">
      <c r="P389" t="s">
        <v>566</v>
      </c>
      <c r="Q389">
        <v>14495</v>
      </c>
    </row>
    <row r="390" spans="16:17" x14ac:dyDescent="0.35">
      <c r="P390" t="s">
        <v>690</v>
      </c>
      <c r="Q390">
        <v>13995</v>
      </c>
    </row>
    <row r="391" spans="16:17" x14ac:dyDescent="0.35">
      <c r="P391" t="s">
        <v>690</v>
      </c>
      <c r="Q391">
        <v>13995</v>
      </c>
    </row>
    <row r="392" spans="16:17" x14ac:dyDescent="0.35">
      <c r="P392" t="s">
        <v>35</v>
      </c>
      <c r="Q392">
        <v>13995</v>
      </c>
    </row>
    <row r="393" spans="16:17" x14ac:dyDescent="0.35">
      <c r="P393" t="s">
        <v>566</v>
      </c>
      <c r="Q393">
        <v>8397</v>
      </c>
    </row>
    <row r="394" spans="16:17" x14ac:dyDescent="0.35">
      <c r="P394" t="s">
        <v>35</v>
      </c>
      <c r="Q394">
        <v>13995</v>
      </c>
    </row>
    <row r="395" spans="16:17" x14ac:dyDescent="0.35">
      <c r="P395" t="s">
        <v>35</v>
      </c>
      <c r="Q395">
        <v>13995</v>
      </c>
    </row>
    <row r="396" spans="16:17" x14ac:dyDescent="0.35">
      <c r="P396" t="s">
        <v>566</v>
      </c>
      <c r="Q396">
        <v>13995</v>
      </c>
    </row>
    <row r="397" spans="16:17" x14ac:dyDescent="0.35">
      <c r="P397" t="s">
        <v>566</v>
      </c>
      <c r="Q397">
        <v>13995</v>
      </c>
    </row>
    <row r="398" spans="16:17" x14ac:dyDescent="0.35">
      <c r="P398" t="s">
        <v>35</v>
      </c>
      <c r="Q398">
        <v>13995</v>
      </c>
    </row>
    <row r="399" spans="16:17" x14ac:dyDescent="0.35">
      <c r="P399" t="s">
        <v>35</v>
      </c>
      <c r="Q399">
        <v>13995</v>
      </c>
    </row>
    <row r="400" spans="16:17" x14ac:dyDescent="0.35">
      <c r="P400" t="s">
        <v>566</v>
      </c>
      <c r="Q400">
        <v>13995</v>
      </c>
    </row>
    <row r="401" spans="16:17" x14ac:dyDescent="0.35">
      <c r="P401" t="s">
        <v>566</v>
      </c>
      <c r="Q401">
        <v>13995</v>
      </c>
    </row>
    <row r="402" spans="16:17" x14ac:dyDescent="0.35">
      <c r="P402" t="s">
        <v>35</v>
      </c>
      <c r="Q402">
        <v>13995</v>
      </c>
    </row>
    <row r="403" spans="16:17" x14ac:dyDescent="0.35">
      <c r="P403" t="s">
        <v>566</v>
      </c>
      <c r="Q403">
        <v>8397</v>
      </c>
    </row>
    <row r="404" spans="16:17" x14ac:dyDescent="0.35">
      <c r="P404" t="s">
        <v>35</v>
      </c>
      <c r="Q404">
        <v>8397</v>
      </c>
    </row>
    <row r="405" spans="16:17" x14ac:dyDescent="0.35">
      <c r="P405" t="s">
        <v>35</v>
      </c>
      <c r="Q405">
        <v>4199</v>
      </c>
    </row>
    <row r="406" spans="16:17" x14ac:dyDescent="0.35">
      <c r="P406" t="s">
        <v>566</v>
      </c>
      <c r="Q406">
        <v>4199</v>
      </c>
    </row>
    <row r="407" spans="16:17" x14ac:dyDescent="0.35">
      <c r="P407" t="s">
        <v>35</v>
      </c>
      <c r="Q407">
        <v>8397</v>
      </c>
    </row>
    <row r="408" spans="16:17" x14ac:dyDescent="0.35">
      <c r="P408" t="s">
        <v>566</v>
      </c>
      <c r="Q408">
        <v>8995</v>
      </c>
    </row>
    <row r="409" spans="16:17" x14ac:dyDescent="0.35">
      <c r="P409" t="s">
        <v>566</v>
      </c>
      <c r="Q409">
        <v>8397</v>
      </c>
    </row>
    <row r="410" spans="16:17" x14ac:dyDescent="0.35">
      <c r="P410" t="s">
        <v>35</v>
      </c>
      <c r="Q410">
        <v>5598</v>
      </c>
    </row>
    <row r="411" spans="16:17" x14ac:dyDescent="0.35">
      <c r="P411" t="s">
        <v>35</v>
      </c>
      <c r="Q411">
        <v>5598</v>
      </c>
    </row>
    <row r="412" spans="16:17" x14ac:dyDescent="0.35">
      <c r="P412" t="s">
        <v>35</v>
      </c>
      <c r="Q412">
        <v>4199</v>
      </c>
    </row>
    <row r="413" spans="16:17" x14ac:dyDescent="0.35">
      <c r="P413" t="s">
        <v>35</v>
      </c>
      <c r="Q413">
        <v>5598</v>
      </c>
    </row>
    <row r="414" spans="16:17" x14ac:dyDescent="0.35">
      <c r="P414" t="s">
        <v>690</v>
      </c>
      <c r="Q414">
        <v>11196</v>
      </c>
    </row>
    <row r="415" spans="16:17" x14ac:dyDescent="0.35">
      <c r="P415" t="s">
        <v>35</v>
      </c>
      <c r="Q415">
        <v>13995</v>
      </c>
    </row>
    <row r="416" spans="16:17" x14ac:dyDescent="0.35">
      <c r="P416" t="s">
        <v>35</v>
      </c>
      <c r="Q416">
        <v>8397</v>
      </c>
    </row>
    <row r="417" spans="16:17" x14ac:dyDescent="0.35">
      <c r="P417" t="s">
        <v>35</v>
      </c>
      <c r="Q417">
        <v>13995</v>
      </c>
    </row>
    <row r="418" spans="16:17" x14ac:dyDescent="0.35">
      <c r="P418" t="s">
        <v>566</v>
      </c>
      <c r="Q418">
        <v>8397</v>
      </c>
    </row>
    <row r="419" spans="16:17" x14ac:dyDescent="0.35">
      <c r="P419" t="s">
        <v>566</v>
      </c>
      <c r="Q419">
        <v>9797</v>
      </c>
    </row>
    <row r="420" spans="16:17" x14ac:dyDescent="0.35">
      <c r="P420" t="s">
        <v>35</v>
      </c>
      <c r="Q420">
        <v>11196</v>
      </c>
    </row>
    <row r="421" spans="16:17" x14ac:dyDescent="0.35">
      <c r="P421" t="s">
        <v>566</v>
      </c>
      <c r="Q421">
        <v>8397</v>
      </c>
    </row>
    <row r="422" spans="16:17" x14ac:dyDescent="0.35">
      <c r="P422" t="s">
        <v>566</v>
      </c>
      <c r="Q422">
        <v>4199</v>
      </c>
    </row>
    <row r="423" spans="16:17" x14ac:dyDescent="0.35">
      <c r="P423" t="s">
        <v>566</v>
      </c>
      <c r="Q423">
        <v>9797</v>
      </c>
    </row>
    <row r="424" spans="16:17" x14ac:dyDescent="0.35">
      <c r="P424" t="s">
        <v>566</v>
      </c>
      <c r="Q424">
        <v>11196</v>
      </c>
    </row>
    <row r="425" spans="16:17" x14ac:dyDescent="0.35">
      <c r="P425" t="s">
        <v>566</v>
      </c>
      <c r="Q425">
        <v>5598</v>
      </c>
    </row>
    <row r="426" spans="16:17" x14ac:dyDescent="0.35">
      <c r="P426" t="s">
        <v>566</v>
      </c>
      <c r="Q426">
        <v>8397</v>
      </c>
    </row>
    <row r="427" spans="16:17" x14ac:dyDescent="0.35">
      <c r="P427" t="s">
        <v>566</v>
      </c>
      <c r="Q427">
        <v>13995</v>
      </c>
    </row>
    <row r="428" spans="16:17" x14ac:dyDescent="0.35">
      <c r="P428" t="s">
        <v>566</v>
      </c>
      <c r="Q428">
        <v>5598</v>
      </c>
    </row>
    <row r="429" spans="16:17" x14ac:dyDescent="0.35">
      <c r="P429" t="s">
        <v>566</v>
      </c>
      <c r="Q429">
        <v>13995</v>
      </c>
    </row>
    <row r="430" spans="16:17" x14ac:dyDescent="0.35">
      <c r="P430" t="s">
        <v>566</v>
      </c>
      <c r="Q430">
        <v>9797</v>
      </c>
    </row>
    <row r="431" spans="16:17" x14ac:dyDescent="0.35">
      <c r="P431" t="s">
        <v>35</v>
      </c>
      <c r="Q431">
        <v>13995</v>
      </c>
    </row>
    <row r="432" spans="16:17" x14ac:dyDescent="0.35">
      <c r="P432" t="s">
        <v>35</v>
      </c>
      <c r="Q432">
        <v>13495</v>
      </c>
    </row>
    <row r="433" spans="16:17" x14ac:dyDescent="0.35">
      <c r="P433" t="s">
        <v>35</v>
      </c>
      <c r="Q433">
        <v>13495</v>
      </c>
    </row>
    <row r="434" spans="16:17" x14ac:dyDescent="0.35">
      <c r="P434" t="s">
        <v>35</v>
      </c>
      <c r="Q434">
        <v>9447</v>
      </c>
    </row>
    <row r="435" spans="16:17" x14ac:dyDescent="0.35">
      <c r="P435" t="s">
        <v>35</v>
      </c>
      <c r="Q435">
        <v>9447</v>
      </c>
    </row>
    <row r="436" spans="16:17" x14ac:dyDescent="0.35">
      <c r="P436" t="s">
        <v>566</v>
      </c>
      <c r="Q436">
        <v>13495</v>
      </c>
    </row>
    <row r="437" spans="16:17" x14ac:dyDescent="0.35">
      <c r="P437" t="s">
        <v>35</v>
      </c>
      <c r="Q437">
        <v>13495</v>
      </c>
    </row>
    <row r="438" spans="16:17" x14ac:dyDescent="0.35">
      <c r="P438" t="s">
        <v>35</v>
      </c>
      <c r="Q438">
        <v>13495</v>
      </c>
    </row>
    <row r="439" spans="16:17" x14ac:dyDescent="0.35">
      <c r="P439" t="s">
        <v>35</v>
      </c>
      <c r="Q439">
        <v>13495</v>
      </c>
    </row>
    <row r="440" spans="16:17" x14ac:dyDescent="0.35">
      <c r="P440" t="s">
        <v>566</v>
      </c>
      <c r="Q440">
        <v>8097</v>
      </c>
    </row>
    <row r="441" spans="16:17" x14ac:dyDescent="0.35">
      <c r="P441" t="s">
        <v>566</v>
      </c>
      <c r="Q441">
        <v>9447</v>
      </c>
    </row>
    <row r="442" spans="16:17" x14ac:dyDescent="0.35">
      <c r="P442" t="s">
        <v>566</v>
      </c>
      <c r="Q442">
        <v>8097</v>
      </c>
    </row>
    <row r="443" spans="16:17" x14ac:dyDescent="0.35">
      <c r="P443" t="s">
        <v>566</v>
      </c>
      <c r="Q443">
        <v>5398</v>
      </c>
    </row>
    <row r="444" spans="16:17" x14ac:dyDescent="0.35">
      <c r="P444" t="s">
        <v>35</v>
      </c>
      <c r="Q444">
        <v>12145</v>
      </c>
    </row>
    <row r="445" spans="16:17" x14ac:dyDescent="0.35">
      <c r="P445" t="s">
        <v>35</v>
      </c>
      <c r="Q445">
        <v>13495</v>
      </c>
    </row>
    <row r="446" spans="16:17" x14ac:dyDescent="0.35">
      <c r="P446" t="s">
        <v>35</v>
      </c>
      <c r="Q446">
        <v>5398</v>
      </c>
    </row>
    <row r="447" spans="16:17" x14ac:dyDescent="0.35">
      <c r="P447" t="s">
        <v>566</v>
      </c>
      <c r="Q447">
        <v>13495</v>
      </c>
    </row>
    <row r="448" spans="16:17" x14ac:dyDescent="0.35">
      <c r="P448" t="s">
        <v>35</v>
      </c>
      <c r="Q448">
        <v>8097</v>
      </c>
    </row>
    <row r="449" spans="16:17" x14ac:dyDescent="0.35">
      <c r="P449" t="s">
        <v>35</v>
      </c>
      <c r="Q449">
        <v>8097</v>
      </c>
    </row>
    <row r="450" spans="16:17" x14ac:dyDescent="0.35">
      <c r="P450" t="s">
        <v>35</v>
      </c>
      <c r="Q450">
        <v>9447</v>
      </c>
    </row>
    <row r="451" spans="16:17" x14ac:dyDescent="0.35">
      <c r="P451" t="s">
        <v>566</v>
      </c>
      <c r="Q451">
        <v>13495</v>
      </c>
    </row>
    <row r="452" spans="16:17" x14ac:dyDescent="0.35">
      <c r="P452" t="s">
        <v>566</v>
      </c>
      <c r="Q452">
        <v>12145</v>
      </c>
    </row>
    <row r="453" spans="16:17" x14ac:dyDescent="0.35">
      <c r="P453" t="s">
        <v>35</v>
      </c>
      <c r="Q453">
        <v>8097</v>
      </c>
    </row>
    <row r="454" spans="16:17" x14ac:dyDescent="0.35">
      <c r="P454" t="s">
        <v>35</v>
      </c>
      <c r="Q454">
        <v>8097</v>
      </c>
    </row>
    <row r="455" spans="16:17" x14ac:dyDescent="0.35">
      <c r="P455" t="s">
        <v>566</v>
      </c>
      <c r="Q455">
        <v>13495</v>
      </c>
    </row>
    <row r="456" spans="16:17" x14ac:dyDescent="0.35">
      <c r="P456" t="s">
        <v>35</v>
      </c>
      <c r="Q456">
        <v>5398</v>
      </c>
    </row>
    <row r="457" spans="16:17" x14ac:dyDescent="0.35">
      <c r="P457" t="s">
        <v>566</v>
      </c>
      <c r="Q457">
        <v>8097</v>
      </c>
    </row>
    <row r="458" spans="16:17" x14ac:dyDescent="0.35">
      <c r="P458" t="s">
        <v>35</v>
      </c>
      <c r="Q458">
        <v>8097</v>
      </c>
    </row>
    <row r="459" spans="16:17" x14ac:dyDescent="0.35">
      <c r="P459" t="s">
        <v>566</v>
      </c>
      <c r="Q459">
        <v>13495</v>
      </c>
    </row>
    <row r="460" spans="16:17" x14ac:dyDescent="0.35">
      <c r="P460" t="s">
        <v>35</v>
      </c>
      <c r="Q460">
        <v>8097</v>
      </c>
    </row>
    <row r="461" spans="16:17" x14ac:dyDescent="0.35">
      <c r="P461" t="s">
        <v>35</v>
      </c>
      <c r="Q461">
        <v>5398</v>
      </c>
    </row>
    <row r="462" spans="16:17" x14ac:dyDescent="0.35">
      <c r="P462" t="s">
        <v>566</v>
      </c>
      <c r="Q462">
        <v>12145</v>
      </c>
    </row>
    <row r="463" spans="16:17" x14ac:dyDescent="0.35">
      <c r="P463" t="s">
        <v>566</v>
      </c>
      <c r="Q463">
        <v>9447</v>
      </c>
    </row>
    <row r="464" spans="16:17" x14ac:dyDescent="0.35">
      <c r="P464" t="s">
        <v>35</v>
      </c>
      <c r="Q464">
        <v>9447</v>
      </c>
    </row>
    <row r="465" spans="16:17" x14ac:dyDescent="0.35">
      <c r="P465" t="s">
        <v>566</v>
      </c>
      <c r="Q465">
        <v>9447</v>
      </c>
    </row>
    <row r="466" spans="16:17" x14ac:dyDescent="0.35">
      <c r="P466" t="s">
        <v>35</v>
      </c>
      <c r="Q466">
        <v>8097</v>
      </c>
    </row>
    <row r="467" spans="16:17" x14ac:dyDescent="0.35">
      <c r="P467" t="s">
        <v>35</v>
      </c>
      <c r="Q467">
        <v>13495</v>
      </c>
    </row>
    <row r="468" spans="16:17" x14ac:dyDescent="0.35">
      <c r="P468" t="s">
        <v>566</v>
      </c>
      <c r="Q468">
        <v>8097</v>
      </c>
    </row>
    <row r="469" spans="16:17" x14ac:dyDescent="0.35">
      <c r="P469" t="s">
        <v>566</v>
      </c>
      <c r="Q469">
        <v>8097</v>
      </c>
    </row>
    <row r="470" spans="16:17" x14ac:dyDescent="0.35">
      <c r="P470" t="s">
        <v>566</v>
      </c>
      <c r="Q470">
        <v>12145</v>
      </c>
    </row>
    <row r="471" spans="16:17" x14ac:dyDescent="0.35">
      <c r="P471" t="s">
        <v>566</v>
      </c>
      <c r="Q471">
        <v>8097</v>
      </c>
    </row>
    <row r="472" spans="16:17" x14ac:dyDescent="0.35">
      <c r="P472" t="s">
        <v>566</v>
      </c>
      <c r="Q472">
        <v>8097</v>
      </c>
    </row>
    <row r="473" spans="16:17" x14ac:dyDescent="0.35">
      <c r="P473" t="s">
        <v>566</v>
      </c>
      <c r="Q473">
        <v>13495</v>
      </c>
    </row>
    <row r="474" spans="16:17" x14ac:dyDescent="0.35">
      <c r="P474" t="s">
        <v>35</v>
      </c>
      <c r="Q474">
        <v>13495</v>
      </c>
    </row>
    <row r="475" spans="16:17" x14ac:dyDescent="0.35">
      <c r="P475" t="s">
        <v>566</v>
      </c>
      <c r="Q475">
        <v>12145</v>
      </c>
    </row>
    <row r="476" spans="16:17" x14ac:dyDescent="0.35">
      <c r="P476" t="s">
        <v>566</v>
      </c>
      <c r="Q476">
        <v>13495</v>
      </c>
    </row>
    <row r="477" spans="16:17" x14ac:dyDescent="0.35">
      <c r="P477" t="s">
        <v>35</v>
      </c>
      <c r="Q477">
        <v>12145</v>
      </c>
    </row>
    <row r="478" spans="16:17" x14ac:dyDescent="0.35">
      <c r="P478" t="s">
        <v>566</v>
      </c>
      <c r="Q478">
        <v>13495</v>
      </c>
    </row>
    <row r="479" spans="16:17" x14ac:dyDescent="0.35">
      <c r="P479" t="s">
        <v>566</v>
      </c>
      <c r="Q479">
        <v>8097</v>
      </c>
    </row>
    <row r="480" spans="16:17" x14ac:dyDescent="0.35">
      <c r="P480" t="s">
        <v>35</v>
      </c>
      <c r="Q480">
        <v>13495</v>
      </c>
    </row>
    <row r="481" spans="16:17" x14ac:dyDescent="0.35">
      <c r="P481" t="s">
        <v>566</v>
      </c>
      <c r="Q481">
        <v>13494.999999999998</v>
      </c>
    </row>
    <row r="482" spans="16:17" x14ac:dyDescent="0.35">
      <c r="P482" t="s">
        <v>863</v>
      </c>
      <c r="Q482">
        <v>13494.999999999998</v>
      </c>
    </row>
    <row r="483" spans="16:17" x14ac:dyDescent="0.35">
      <c r="P483" t="s">
        <v>566</v>
      </c>
      <c r="Q483">
        <v>13494.999999999998</v>
      </c>
    </row>
    <row r="484" spans="16:17" x14ac:dyDescent="0.35">
      <c r="P484" t="s">
        <v>566</v>
      </c>
      <c r="Q484">
        <v>8096.9999999999982</v>
      </c>
    </row>
    <row r="485" spans="16:17" x14ac:dyDescent="0.35">
      <c r="P485" t="s">
        <v>566</v>
      </c>
      <c r="Q485">
        <v>10795.999999999998</v>
      </c>
    </row>
    <row r="486" spans="16:17" x14ac:dyDescent="0.35">
      <c r="P486" t="s">
        <v>35</v>
      </c>
      <c r="Q486">
        <v>13494.999999999998</v>
      </c>
    </row>
    <row r="487" spans="16:17" x14ac:dyDescent="0.35">
      <c r="P487" t="s">
        <v>566</v>
      </c>
      <c r="Q487">
        <v>12995</v>
      </c>
    </row>
    <row r="488" spans="16:17" x14ac:dyDescent="0.35">
      <c r="P488" t="s">
        <v>35</v>
      </c>
      <c r="Q488">
        <v>12995</v>
      </c>
    </row>
    <row r="489" spans="16:17" x14ac:dyDescent="0.35">
      <c r="P489" t="s">
        <v>566</v>
      </c>
      <c r="Q489">
        <v>9097</v>
      </c>
    </row>
    <row r="490" spans="16:17" x14ac:dyDescent="0.35">
      <c r="P490" t="s">
        <v>566</v>
      </c>
      <c r="Q490">
        <v>8747</v>
      </c>
    </row>
    <row r="491" spans="16:17" x14ac:dyDescent="0.35">
      <c r="P491" t="s">
        <v>566</v>
      </c>
      <c r="Q491">
        <v>8747</v>
      </c>
    </row>
    <row r="492" spans="16:17" x14ac:dyDescent="0.35">
      <c r="P492" t="s">
        <v>35</v>
      </c>
      <c r="Q492">
        <v>8747</v>
      </c>
    </row>
    <row r="493" spans="16:17" x14ac:dyDescent="0.35">
      <c r="P493" t="s">
        <v>690</v>
      </c>
      <c r="Q493">
        <v>12495</v>
      </c>
    </row>
    <row r="494" spans="16:17" x14ac:dyDescent="0.35">
      <c r="P494" t="s">
        <v>35</v>
      </c>
      <c r="Q494">
        <v>12495</v>
      </c>
    </row>
    <row r="495" spans="16:17" x14ac:dyDescent="0.35">
      <c r="P495" t="s">
        <v>35</v>
      </c>
      <c r="Q495">
        <v>8747</v>
      </c>
    </row>
    <row r="496" spans="16:17" x14ac:dyDescent="0.35">
      <c r="P496" t="s">
        <v>566</v>
      </c>
      <c r="Q496">
        <v>12495</v>
      </c>
    </row>
    <row r="497" spans="16:17" x14ac:dyDescent="0.35">
      <c r="P497" t="s">
        <v>35</v>
      </c>
      <c r="Q497">
        <v>12495</v>
      </c>
    </row>
    <row r="498" spans="16:17" x14ac:dyDescent="0.35">
      <c r="P498" t="s">
        <v>566</v>
      </c>
      <c r="Q498">
        <v>12495</v>
      </c>
    </row>
    <row r="499" spans="16:17" x14ac:dyDescent="0.35">
      <c r="P499" t="s">
        <v>566</v>
      </c>
      <c r="Q499">
        <v>12495</v>
      </c>
    </row>
    <row r="500" spans="16:17" x14ac:dyDescent="0.35">
      <c r="P500" t="s">
        <v>566</v>
      </c>
      <c r="Q500">
        <v>8747</v>
      </c>
    </row>
    <row r="501" spans="16:17" x14ac:dyDescent="0.35">
      <c r="P501" t="s">
        <v>566</v>
      </c>
      <c r="Q501">
        <v>12495</v>
      </c>
    </row>
    <row r="502" spans="16:17" x14ac:dyDescent="0.35">
      <c r="P502" t="s">
        <v>566</v>
      </c>
      <c r="Q502">
        <v>8747</v>
      </c>
    </row>
    <row r="503" spans="16:17" x14ac:dyDescent="0.35">
      <c r="P503" t="s">
        <v>566</v>
      </c>
      <c r="Q503">
        <v>12495</v>
      </c>
    </row>
    <row r="504" spans="16:17" x14ac:dyDescent="0.35">
      <c r="P504" t="s">
        <v>566</v>
      </c>
      <c r="Q504">
        <v>12495</v>
      </c>
    </row>
    <row r="505" spans="16:17" x14ac:dyDescent="0.35">
      <c r="P505" t="s">
        <v>566</v>
      </c>
      <c r="Q505">
        <v>12495</v>
      </c>
    </row>
    <row r="506" spans="16:17" x14ac:dyDescent="0.35">
      <c r="P506" t="s">
        <v>566</v>
      </c>
      <c r="Q506">
        <v>12495</v>
      </c>
    </row>
    <row r="507" spans="16:17" x14ac:dyDescent="0.35">
      <c r="P507" t="s">
        <v>566</v>
      </c>
      <c r="Q507">
        <v>12495</v>
      </c>
    </row>
    <row r="508" spans="16:17" x14ac:dyDescent="0.35">
      <c r="P508" t="s">
        <v>35</v>
      </c>
      <c r="Q508">
        <v>12495</v>
      </c>
    </row>
    <row r="509" spans="16:17" x14ac:dyDescent="0.35">
      <c r="P509" t="s">
        <v>35</v>
      </c>
      <c r="Q509">
        <v>12495</v>
      </c>
    </row>
    <row r="510" spans="16:17" x14ac:dyDescent="0.35">
      <c r="P510" t="s">
        <v>35</v>
      </c>
      <c r="Q510">
        <v>12495</v>
      </c>
    </row>
    <row r="511" spans="16:17" x14ac:dyDescent="0.35">
      <c r="P511" t="s">
        <v>35</v>
      </c>
      <c r="Q511">
        <v>12495</v>
      </c>
    </row>
    <row r="512" spans="16:17" x14ac:dyDescent="0.35">
      <c r="P512" t="s">
        <v>35</v>
      </c>
      <c r="Q512">
        <v>12495</v>
      </c>
    </row>
    <row r="513" spans="16:17" x14ac:dyDescent="0.35">
      <c r="P513" t="s">
        <v>566</v>
      </c>
      <c r="Q513">
        <v>12495</v>
      </c>
    </row>
    <row r="514" spans="16:17" x14ac:dyDescent="0.35">
      <c r="P514" t="s">
        <v>566</v>
      </c>
      <c r="Q514">
        <v>12495</v>
      </c>
    </row>
    <row r="515" spans="16:17" x14ac:dyDescent="0.35">
      <c r="P515" t="s">
        <v>566</v>
      </c>
      <c r="Q515">
        <v>12495</v>
      </c>
    </row>
    <row r="516" spans="16:17" x14ac:dyDescent="0.35">
      <c r="P516" t="s">
        <v>35</v>
      </c>
      <c r="Q516">
        <v>12495</v>
      </c>
    </row>
    <row r="517" spans="16:17" x14ac:dyDescent="0.35">
      <c r="P517" t="s">
        <v>566</v>
      </c>
      <c r="Q517">
        <v>12495</v>
      </c>
    </row>
    <row r="518" spans="16:17" x14ac:dyDescent="0.35">
      <c r="P518" t="s">
        <v>35</v>
      </c>
      <c r="Q518">
        <v>12495</v>
      </c>
    </row>
    <row r="519" spans="16:17" x14ac:dyDescent="0.35">
      <c r="P519" t="s">
        <v>566</v>
      </c>
      <c r="Q519">
        <v>12495</v>
      </c>
    </row>
    <row r="520" spans="16:17" x14ac:dyDescent="0.35">
      <c r="P520" t="s">
        <v>35</v>
      </c>
      <c r="Q520">
        <v>12495</v>
      </c>
    </row>
    <row r="521" spans="16:17" x14ac:dyDescent="0.35">
      <c r="P521" t="s">
        <v>566</v>
      </c>
      <c r="Q521">
        <v>12495</v>
      </c>
    </row>
    <row r="522" spans="16:17" x14ac:dyDescent="0.35">
      <c r="P522" t="s">
        <v>566</v>
      </c>
      <c r="Q522">
        <v>12495</v>
      </c>
    </row>
    <row r="523" spans="16:17" x14ac:dyDescent="0.35">
      <c r="P523" t="s">
        <v>566</v>
      </c>
      <c r="Q523">
        <v>9996</v>
      </c>
    </row>
    <row r="524" spans="16:17" x14ac:dyDescent="0.35">
      <c r="P524" t="s">
        <v>690</v>
      </c>
      <c r="Q524">
        <v>12495</v>
      </c>
    </row>
    <row r="525" spans="16:17" x14ac:dyDescent="0.35">
      <c r="P525" t="s">
        <v>35</v>
      </c>
      <c r="Q525">
        <v>4998</v>
      </c>
    </row>
    <row r="526" spans="16:17" x14ac:dyDescent="0.35">
      <c r="P526" t="s">
        <v>35</v>
      </c>
      <c r="Q526">
        <v>9996</v>
      </c>
    </row>
    <row r="527" spans="16:17" x14ac:dyDescent="0.35">
      <c r="P527" t="s">
        <v>566</v>
      </c>
      <c r="Q527">
        <v>9996</v>
      </c>
    </row>
    <row r="528" spans="16:17" x14ac:dyDescent="0.35">
      <c r="P528" t="s">
        <v>690</v>
      </c>
      <c r="Q528">
        <v>12495</v>
      </c>
    </row>
    <row r="529" spans="16:17" x14ac:dyDescent="0.35">
      <c r="P529" t="s">
        <v>566</v>
      </c>
      <c r="Q529">
        <v>7497</v>
      </c>
    </row>
    <row r="530" spans="16:17" x14ac:dyDescent="0.35">
      <c r="P530" t="s">
        <v>566</v>
      </c>
      <c r="Q530">
        <v>7497</v>
      </c>
    </row>
    <row r="531" spans="16:17" x14ac:dyDescent="0.35">
      <c r="P531" t="s">
        <v>566</v>
      </c>
      <c r="Q531">
        <v>7497</v>
      </c>
    </row>
    <row r="532" spans="16:17" x14ac:dyDescent="0.35">
      <c r="P532" t="s">
        <v>35</v>
      </c>
      <c r="Q532">
        <v>4998</v>
      </c>
    </row>
    <row r="533" spans="16:17" x14ac:dyDescent="0.35">
      <c r="P533" t="s">
        <v>35</v>
      </c>
      <c r="Q533">
        <v>9996</v>
      </c>
    </row>
    <row r="534" spans="16:17" x14ac:dyDescent="0.35">
      <c r="P534" t="s">
        <v>566</v>
      </c>
      <c r="Q534">
        <v>9996</v>
      </c>
    </row>
    <row r="535" spans="16:17" x14ac:dyDescent="0.35">
      <c r="P535" t="s">
        <v>566</v>
      </c>
      <c r="Q535">
        <v>12495</v>
      </c>
    </row>
    <row r="536" spans="16:17" x14ac:dyDescent="0.35">
      <c r="P536" t="s">
        <v>566</v>
      </c>
      <c r="Q536">
        <v>11245</v>
      </c>
    </row>
    <row r="537" spans="16:17" x14ac:dyDescent="0.35">
      <c r="P537" t="s">
        <v>566</v>
      </c>
      <c r="Q537">
        <v>7497</v>
      </c>
    </row>
    <row r="538" spans="16:17" x14ac:dyDescent="0.35">
      <c r="P538" t="s">
        <v>566</v>
      </c>
      <c r="Q538">
        <v>8747</v>
      </c>
    </row>
    <row r="539" spans="16:17" x14ac:dyDescent="0.35">
      <c r="P539" t="s">
        <v>566</v>
      </c>
      <c r="Q539">
        <v>7497</v>
      </c>
    </row>
    <row r="540" spans="16:17" x14ac:dyDescent="0.35">
      <c r="P540" t="s">
        <v>35</v>
      </c>
      <c r="Q540">
        <v>9996</v>
      </c>
    </row>
    <row r="541" spans="16:17" x14ac:dyDescent="0.35">
      <c r="P541" t="s">
        <v>566</v>
      </c>
      <c r="Q541">
        <v>9996</v>
      </c>
    </row>
    <row r="542" spans="16:17" x14ac:dyDescent="0.35">
      <c r="P542" t="s">
        <v>35</v>
      </c>
      <c r="Q542">
        <v>11245</v>
      </c>
    </row>
    <row r="543" spans="16:17" x14ac:dyDescent="0.35">
      <c r="P543" t="s">
        <v>566</v>
      </c>
      <c r="Q543">
        <v>11245</v>
      </c>
    </row>
    <row r="544" spans="16:17" x14ac:dyDescent="0.35">
      <c r="P544" t="s">
        <v>35</v>
      </c>
      <c r="Q544">
        <v>12495</v>
      </c>
    </row>
    <row r="545" spans="16:17" x14ac:dyDescent="0.35">
      <c r="P545" t="s">
        <v>690</v>
      </c>
      <c r="Q545">
        <v>12495</v>
      </c>
    </row>
    <row r="546" spans="16:17" x14ac:dyDescent="0.35">
      <c r="P546" t="s">
        <v>566</v>
      </c>
      <c r="Q546">
        <v>12495</v>
      </c>
    </row>
    <row r="547" spans="16:17" x14ac:dyDescent="0.35">
      <c r="P547" t="s">
        <v>566</v>
      </c>
      <c r="Q547">
        <v>7497</v>
      </c>
    </row>
    <row r="548" spans="16:17" x14ac:dyDescent="0.35">
      <c r="P548" t="s">
        <v>566</v>
      </c>
      <c r="Q548">
        <v>4998</v>
      </c>
    </row>
    <row r="549" spans="16:17" x14ac:dyDescent="0.35">
      <c r="P549" t="s">
        <v>35</v>
      </c>
      <c r="Q549">
        <v>7497</v>
      </c>
    </row>
    <row r="550" spans="16:17" x14ac:dyDescent="0.35">
      <c r="P550" t="s">
        <v>690</v>
      </c>
      <c r="Q550">
        <v>8747</v>
      </c>
    </row>
    <row r="551" spans="16:17" x14ac:dyDescent="0.35">
      <c r="P551" t="s">
        <v>566</v>
      </c>
      <c r="Q551">
        <v>4998</v>
      </c>
    </row>
    <row r="552" spans="16:17" x14ac:dyDescent="0.35">
      <c r="P552" t="s">
        <v>35</v>
      </c>
      <c r="Q552">
        <v>7497</v>
      </c>
    </row>
    <row r="553" spans="16:17" x14ac:dyDescent="0.35">
      <c r="P553" t="s">
        <v>566</v>
      </c>
      <c r="Q553">
        <v>12495</v>
      </c>
    </row>
    <row r="554" spans="16:17" x14ac:dyDescent="0.35">
      <c r="P554" t="s">
        <v>566</v>
      </c>
      <c r="Q554">
        <v>11245</v>
      </c>
    </row>
    <row r="555" spans="16:17" x14ac:dyDescent="0.35">
      <c r="P555" t="s">
        <v>566</v>
      </c>
      <c r="Q555">
        <v>7497</v>
      </c>
    </row>
    <row r="556" spans="16:17" x14ac:dyDescent="0.35">
      <c r="P556" t="s">
        <v>566</v>
      </c>
      <c r="Q556">
        <v>12495</v>
      </c>
    </row>
    <row r="557" spans="16:17" x14ac:dyDescent="0.35">
      <c r="P557" t="s">
        <v>566</v>
      </c>
      <c r="Q557">
        <v>7497</v>
      </c>
    </row>
    <row r="558" spans="16:17" x14ac:dyDescent="0.35">
      <c r="P558" t="s">
        <v>566</v>
      </c>
      <c r="Q558">
        <v>12495</v>
      </c>
    </row>
    <row r="559" spans="16:17" x14ac:dyDescent="0.35">
      <c r="P559" t="s">
        <v>35</v>
      </c>
      <c r="Q559">
        <v>8747</v>
      </c>
    </row>
    <row r="560" spans="16:17" x14ac:dyDescent="0.35">
      <c r="P560" t="s">
        <v>566</v>
      </c>
      <c r="Q560">
        <v>12495</v>
      </c>
    </row>
    <row r="561" spans="16:17" x14ac:dyDescent="0.35">
      <c r="P561" t="s">
        <v>35</v>
      </c>
      <c r="Q561">
        <v>4998</v>
      </c>
    </row>
    <row r="562" spans="16:17" x14ac:dyDescent="0.35">
      <c r="P562" t="s">
        <v>566</v>
      </c>
      <c r="Q562">
        <v>12495</v>
      </c>
    </row>
    <row r="563" spans="16:17" x14ac:dyDescent="0.35">
      <c r="P563" t="s">
        <v>566</v>
      </c>
      <c r="Q563">
        <v>12495</v>
      </c>
    </row>
    <row r="564" spans="16:17" x14ac:dyDescent="0.35">
      <c r="P564" t="s">
        <v>566</v>
      </c>
      <c r="Q564">
        <v>7497</v>
      </c>
    </row>
    <row r="565" spans="16:17" x14ac:dyDescent="0.35">
      <c r="P565" t="s">
        <v>566</v>
      </c>
      <c r="Q565">
        <v>11245</v>
      </c>
    </row>
    <row r="566" spans="16:17" x14ac:dyDescent="0.35">
      <c r="P566" t="s">
        <v>35</v>
      </c>
      <c r="Q566">
        <v>9996</v>
      </c>
    </row>
    <row r="567" spans="16:17" x14ac:dyDescent="0.35">
      <c r="P567" t="s">
        <v>566</v>
      </c>
      <c r="Q567">
        <v>7497</v>
      </c>
    </row>
    <row r="568" spans="16:17" x14ac:dyDescent="0.35">
      <c r="P568" t="s">
        <v>566</v>
      </c>
      <c r="Q568">
        <v>11245</v>
      </c>
    </row>
    <row r="569" spans="16:17" x14ac:dyDescent="0.35">
      <c r="P569" t="s">
        <v>566</v>
      </c>
      <c r="Q569">
        <v>7497</v>
      </c>
    </row>
    <row r="570" spans="16:17" x14ac:dyDescent="0.35">
      <c r="P570" t="s">
        <v>35</v>
      </c>
      <c r="Q570">
        <v>8747</v>
      </c>
    </row>
    <row r="571" spans="16:17" x14ac:dyDescent="0.35">
      <c r="P571" t="s">
        <v>35</v>
      </c>
      <c r="Q571">
        <v>8747</v>
      </c>
    </row>
    <row r="572" spans="16:17" x14ac:dyDescent="0.35">
      <c r="P572" t="s">
        <v>566</v>
      </c>
      <c r="Q572">
        <v>12495</v>
      </c>
    </row>
    <row r="573" spans="16:17" x14ac:dyDescent="0.35">
      <c r="P573" t="s">
        <v>35</v>
      </c>
      <c r="Q573">
        <v>7497</v>
      </c>
    </row>
    <row r="574" spans="16:17" x14ac:dyDescent="0.35">
      <c r="P574" t="s">
        <v>566</v>
      </c>
      <c r="Q574">
        <v>8747</v>
      </c>
    </row>
    <row r="575" spans="16:17" x14ac:dyDescent="0.35">
      <c r="P575" t="s">
        <v>566</v>
      </c>
      <c r="Q575">
        <v>9996</v>
      </c>
    </row>
    <row r="576" spans="16:17" x14ac:dyDescent="0.35">
      <c r="P576" t="s">
        <v>35</v>
      </c>
      <c r="Q576">
        <v>12495</v>
      </c>
    </row>
    <row r="577" spans="16:17" x14ac:dyDescent="0.35">
      <c r="P577" t="s">
        <v>35</v>
      </c>
      <c r="Q577">
        <v>12495</v>
      </c>
    </row>
    <row r="578" spans="16:17" x14ac:dyDescent="0.35">
      <c r="P578" t="s">
        <v>690</v>
      </c>
      <c r="Q578">
        <v>12495</v>
      </c>
    </row>
    <row r="579" spans="16:17" x14ac:dyDescent="0.35">
      <c r="P579" t="s">
        <v>35</v>
      </c>
      <c r="Q579">
        <v>12495</v>
      </c>
    </row>
    <row r="580" spans="16:17" x14ac:dyDescent="0.35">
      <c r="P580" t="s">
        <v>566</v>
      </c>
      <c r="Q580">
        <v>12495</v>
      </c>
    </row>
    <row r="581" spans="16:17" x14ac:dyDescent="0.35">
      <c r="P581" t="s">
        <v>35</v>
      </c>
      <c r="Q581">
        <v>12495</v>
      </c>
    </row>
    <row r="582" spans="16:17" x14ac:dyDescent="0.35">
      <c r="P582" t="s">
        <v>35</v>
      </c>
      <c r="Q582">
        <v>7497</v>
      </c>
    </row>
    <row r="583" spans="16:17" x14ac:dyDescent="0.35">
      <c r="P583" t="s">
        <v>35</v>
      </c>
      <c r="Q583">
        <v>9996</v>
      </c>
    </row>
    <row r="584" spans="16:17" x14ac:dyDescent="0.35">
      <c r="P584" t="s">
        <v>566</v>
      </c>
      <c r="Q584">
        <v>12495</v>
      </c>
    </row>
    <row r="585" spans="16:17" x14ac:dyDescent="0.35">
      <c r="P585" t="s">
        <v>35</v>
      </c>
      <c r="Q585">
        <v>4998</v>
      </c>
    </row>
    <row r="586" spans="16:17" x14ac:dyDescent="0.35">
      <c r="P586" t="s">
        <v>35</v>
      </c>
      <c r="Q586">
        <v>12495</v>
      </c>
    </row>
    <row r="587" spans="16:17" x14ac:dyDescent="0.35">
      <c r="P587" t="s">
        <v>35</v>
      </c>
      <c r="Q587">
        <v>9996</v>
      </c>
    </row>
    <row r="588" spans="16:17" x14ac:dyDescent="0.35">
      <c r="P588" t="s">
        <v>566</v>
      </c>
      <c r="Q588">
        <v>12495</v>
      </c>
    </row>
    <row r="589" spans="16:17" x14ac:dyDescent="0.35">
      <c r="P589" t="s">
        <v>35</v>
      </c>
      <c r="Q589">
        <v>12495</v>
      </c>
    </row>
    <row r="590" spans="16:17" x14ac:dyDescent="0.35">
      <c r="P590" t="s">
        <v>566</v>
      </c>
      <c r="Q590">
        <v>12495</v>
      </c>
    </row>
    <row r="591" spans="16:17" x14ac:dyDescent="0.35">
      <c r="P591" t="s">
        <v>566</v>
      </c>
      <c r="Q591">
        <v>12495</v>
      </c>
    </row>
    <row r="592" spans="16:17" x14ac:dyDescent="0.35">
      <c r="P592" t="s">
        <v>566</v>
      </c>
      <c r="Q592">
        <v>8397</v>
      </c>
    </row>
    <row r="593" spans="16:17" x14ac:dyDescent="0.35">
      <c r="P593" t="s">
        <v>566</v>
      </c>
      <c r="Q593">
        <v>11995</v>
      </c>
    </row>
    <row r="594" spans="16:17" x14ac:dyDescent="0.35">
      <c r="P594" t="s">
        <v>566</v>
      </c>
      <c r="Q594">
        <v>11995</v>
      </c>
    </row>
    <row r="595" spans="16:17" x14ac:dyDescent="0.35">
      <c r="P595" t="s">
        <v>35</v>
      </c>
      <c r="Q595">
        <v>11995</v>
      </c>
    </row>
    <row r="596" spans="16:17" x14ac:dyDescent="0.35">
      <c r="P596" t="s">
        <v>690</v>
      </c>
      <c r="Q596">
        <v>8397</v>
      </c>
    </row>
    <row r="597" spans="16:17" x14ac:dyDescent="0.35">
      <c r="P597" t="s">
        <v>35</v>
      </c>
      <c r="Q597">
        <v>11995</v>
      </c>
    </row>
    <row r="598" spans="16:17" x14ac:dyDescent="0.35">
      <c r="P598" t="s">
        <v>35</v>
      </c>
      <c r="Q598">
        <v>8397</v>
      </c>
    </row>
    <row r="599" spans="16:17" x14ac:dyDescent="0.35">
      <c r="P599" t="s">
        <v>35</v>
      </c>
      <c r="Q599">
        <v>11995</v>
      </c>
    </row>
    <row r="600" spans="16:17" x14ac:dyDescent="0.35">
      <c r="P600" t="s">
        <v>566</v>
      </c>
      <c r="Q600">
        <v>8397</v>
      </c>
    </row>
    <row r="601" spans="16:17" x14ac:dyDescent="0.35">
      <c r="P601" t="s">
        <v>566</v>
      </c>
      <c r="Q601">
        <v>7197</v>
      </c>
    </row>
    <row r="602" spans="16:17" x14ac:dyDescent="0.35">
      <c r="P602" t="s">
        <v>566</v>
      </c>
      <c r="Q602">
        <v>8397</v>
      </c>
    </row>
    <row r="603" spans="16:17" x14ac:dyDescent="0.35">
      <c r="P603" t="s">
        <v>566</v>
      </c>
      <c r="Q603">
        <v>7197</v>
      </c>
    </row>
    <row r="604" spans="16:17" x14ac:dyDescent="0.35">
      <c r="P604" t="s">
        <v>566</v>
      </c>
      <c r="Q604">
        <v>11995</v>
      </c>
    </row>
    <row r="605" spans="16:17" x14ac:dyDescent="0.35">
      <c r="P605" t="s">
        <v>35</v>
      </c>
      <c r="Q605">
        <v>11995</v>
      </c>
    </row>
    <row r="606" spans="16:17" x14ac:dyDescent="0.35">
      <c r="P606" t="s">
        <v>566</v>
      </c>
      <c r="Q606">
        <v>11995</v>
      </c>
    </row>
    <row r="607" spans="16:17" x14ac:dyDescent="0.35">
      <c r="P607" t="s">
        <v>35</v>
      </c>
      <c r="Q607">
        <v>11995</v>
      </c>
    </row>
    <row r="608" spans="16:17" x14ac:dyDescent="0.35">
      <c r="P608" t="s">
        <v>35</v>
      </c>
      <c r="Q608">
        <v>11995</v>
      </c>
    </row>
    <row r="609" spans="16:17" x14ac:dyDescent="0.35">
      <c r="P609" t="s">
        <v>35</v>
      </c>
      <c r="Q609">
        <v>11995</v>
      </c>
    </row>
    <row r="610" spans="16:17" x14ac:dyDescent="0.35">
      <c r="P610" t="s">
        <v>690</v>
      </c>
      <c r="Q610">
        <v>11995</v>
      </c>
    </row>
    <row r="611" spans="16:17" x14ac:dyDescent="0.35">
      <c r="P611" t="s">
        <v>35</v>
      </c>
      <c r="Q611">
        <v>8397</v>
      </c>
    </row>
    <row r="612" spans="16:17" x14ac:dyDescent="0.35">
      <c r="P612" t="s">
        <v>690</v>
      </c>
      <c r="Q612">
        <v>11995</v>
      </c>
    </row>
    <row r="613" spans="16:17" x14ac:dyDescent="0.35">
      <c r="P613" t="s">
        <v>35</v>
      </c>
      <c r="Q613">
        <v>7197</v>
      </c>
    </row>
    <row r="614" spans="16:17" x14ac:dyDescent="0.35">
      <c r="P614" t="s">
        <v>35</v>
      </c>
      <c r="Q614">
        <v>7197</v>
      </c>
    </row>
    <row r="615" spans="16:17" x14ac:dyDescent="0.35">
      <c r="P615" t="s">
        <v>35</v>
      </c>
      <c r="Q615">
        <v>7197</v>
      </c>
    </row>
    <row r="616" spans="16:17" x14ac:dyDescent="0.35">
      <c r="P616" t="s">
        <v>566</v>
      </c>
      <c r="Q616">
        <v>4798</v>
      </c>
    </row>
    <row r="617" spans="16:17" x14ac:dyDescent="0.35">
      <c r="P617" t="s">
        <v>35</v>
      </c>
      <c r="Q617">
        <v>9596</v>
      </c>
    </row>
    <row r="618" spans="16:17" x14ac:dyDescent="0.35">
      <c r="P618" t="s">
        <v>566</v>
      </c>
      <c r="Q618">
        <v>7197</v>
      </c>
    </row>
    <row r="619" spans="16:17" x14ac:dyDescent="0.35">
      <c r="P619" t="s">
        <v>566</v>
      </c>
      <c r="Q619">
        <v>4798</v>
      </c>
    </row>
    <row r="620" spans="16:17" x14ac:dyDescent="0.35">
      <c r="P620" t="s">
        <v>35</v>
      </c>
      <c r="Q620">
        <v>4798</v>
      </c>
    </row>
    <row r="621" spans="16:17" x14ac:dyDescent="0.35">
      <c r="P621" t="s">
        <v>35</v>
      </c>
      <c r="Q621">
        <v>4798</v>
      </c>
    </row>
    <row r="622" spans="16:17" x14ac:dyDescent="0.35">
      <c r="P622" t="s">
        <v>566</v>
      </c>
      <c r="Q622">
        <v>7197</v>
      </c>
    </row>
    <row r="623" spans="16:17" x14ac:dyDescent="0.35">
      <c r="P623" t="s">
        <v>35</v>
      </c>
      <c r="Q623">
        <v>4798</v>
      </c>
    </row>
    <row r="624" spans="16:17" x14ac:dyDescent="0.35">
      <c r="P624" t="s">
        <v>35</v>
      </c>
      <c r="Q624">
        <v>4798</v>
      </c>
    </row>
    <row r="625" spans="16:17" x14ac:dyDescent="0.35">
      <c r="P625" t="s">
        <v>35</v>
      </c>
      <c r="Q625">
        <v>4798</v>
      </c>
    </row>
    <row r="626" spans="16:17" x14ac:dyDescent="0.35">
      <c r="P626" t="s">
        <v>566</v>
      </c>
      <c r="Q626">
        <v>4798</v>
      </c>
    </row>
    <row r="627" spans="16:17" x14ac:dyDescent="0.35">
      <c r="P627" t="s">
        <v>566</v>
      </c>
      <c r="Q627">
        <v>9596</v>
      </c>
    </row>
    <row r="628" spans="16:17" x14ac:dyDescent="0.35">
      <c r="P628" t="s">
        <v>35</v>
      </c>
      <c r="Q628">
        <v>9596</v>
      </c>
    </row>
    <row r="629" spans="16:17" x14ac:dyDescent="0.35">
      <c r="P629" t="s">
        <v>566</v>
      </c>
      <c r="Q629">
        <v>7197</v>
      </c>
    </row>
    <row r="630" spans="16:17" x14ac:dyDescent="0.35">
      <c r="P630" t="s">
        <v>566</v>
      </c>
      <c r="Q630">
        <v>5997</v>
      </c>
    </row>
    <row r="631" spans="16:17" x14ac:dyDescent="0.35">
      <c r="P631" t="s">
        <v>566</v>
      </c>
      <c r="Q631">
        <v>7197</v>
      </c>
    </row>
    <row r="632" spans="16:17" x14ac:dyDescent="0.35">
      <c r="P632" t="s">
        <v>566</v>
      </c>
      <c r="Q632">
        <v>8397</v>
      </c>
    </row>
    <row r="633" spans="16:17" x14ac:dyDescent="0.35">
      <c r="P633" t="s">
        <v>566</v>
      </c>
      <c r="Q633">
        <v>4798</v>
      </c>
    </row>
    <row r="634" spans="16:17" x14ac:dyDescent="0.35">
      <c r="P634" t="s">
        <v>35</v>
      </c>
      <c r="Q634">
        <v>7197</v>
      </c>
    </row>
    <row r="635" spans="16:17" x14ac:dyDescent="0.35">
      <c r="P635" t="s">
        <v>566</v>
      </c>
      <c r="Q635">
        <v>10795</v>
      </c>
    </row>
    <row r="636" spans="16:17" x14ac:dyDescent="0.35">
      <c r="P636" t="s">
        <v>690</v>
      </c>
      <c r="Q636">
        <v>9596</v>
      </c>
    </row>
    <row r="637" spans="16:17" x14ac:dyDescent="0.35">
      <c r="P637" t="s">
        <v>566</v>
      </c>
      <c r="Q637">
        <v>9596</v>
      </c>
    </row>
    <row r="638" spans="16:17" x14ac:dyDescent="0.35">
      <c r="P638" t="s">
        <v>566</v>
      </c>
      <c r="Q638">
        <v>10795</v>
      </c>
    </row>
    <row r="639" spans="16:17" x14ac:dyDescent="0.35">
      <c r="P639" t="s">
        <v>35</v>
      </c>
      <c r="Q639">
        <v>7197</v>
      </c>
    </row>
    <row r="640" spans="16:17" x14ac:dyDescent="0.35">
      <c r="P640" t="s">
        <v>566</v>
      </c>
      <c r="Q640">
        <v>7197</v>
      </c>
    </row>
    <row r="641" spans="16:17" x14ac:dyDescent="0.35">
      <c r="P641" t="s">
        <v>35</v>
      </c>
      <c r="Q641">
        <v>7197</v>
      </c>
    </row>
    <row r="642" spans="16:17" x14ac:dyDescent="0.35">
      <c r="P642" t="s">
        <v>35</v>
      </c>
      <c r="Q642">
        <v>9596</v>
      </c>
    </row>
    <row r="643" spans="16:17" x14ac:dyDescent="0.35">
      <c r="P643" t="s">
        <v>35</v>
      </c>
      <c r="Q643">
        <v>9596</v>
      </c>
    </row>
    <row r="644" spans="16:17" x14ac:dyDescent="0.35">
      <c r="P644" t="s">
        <v>35</v>
      </c>
      <c r="Q644">
        <v>9596</v>
      </c>
    </row>
    <row r="645" spans="16:17" x14ac:dyDescent="0.35">
      <c r="P645" t="s">
        <v>566</v>
      </c>
      <c r="Q645">
        <v>9596</v>
      </c>
    </row>
    <row r="646" spans="16:17" x14ac:dyDescent="0.35">
      <c r="P646" t="s">
        <v>566</v>
      </c>
      <c r="Q646">
        <v>8397</v>
      </c>
    </row>
    <row r="647" spans="16:17" x14ac:dyDescent="0.35">
      <c r="P647" t="s">
        <v>566</v>
      </c>
      <c r="Q647">
        <v>5997</v>
      </c>
    </row>
    <row r="648" spans="16:17" x14ac:dyDescent="0.35">
      <c r="P648" t="s">
        <v>35</v>
      </c>
      <c r="Q648">
        <v>7197</v>
      </c>
    </row>
    <row r="649" spans="16:17" x14ac:dyDescent="0.35">
      <c r="P649" t="s">
        <v>566</v>
      </c>
      <c r="Q649">
        <v>4798</v>
      </c>
    </row>
    <row r="650" spans="16:17" x14ac:dyDescent="0.35">
      <c r="P650" t="s">
        <v>566</v>
      </c>
      <c r="Q650">
        <v>9596</v>
      </c>
    </row>
    <row r="651" spans="16:17" x14ac:dyDescent="0.35">
      <c r="P651" t="s">
        <v>566</v>
      </c>
      <c r="Q651">
        <v>7197</v>
      </c>
    </row>
    <row r="652" spans="16:17" x14ac:dyDescent="0.35">
      <c r="P652" t="s">
        <v>35</v>
      </c>
      <c r="Q652">
        <v>7197</v>
      </c>
    </row>
    <row r="653" spans="16:17" x14ac:dyDescent="0.35">
      <c r="P653" t="s">
        <v>35</v>
      </c>
      <c r="Q653">
        <v>9596</v>
      </c>
    </row>
    <row r="654" spans="16:17" x14ac:dyDescent="0.35">
      <c r="P654" t="s">
        <v>566</v>
      </c>
      <c r="Q654">
        <v>11995</v>
      </c>
    </row>
    <row r="655" spans="16:17" x14ac:dyDescent="0.35">
      <c r="P655" t="s">
        <v>566</v>
      </c>
      <c r="Q655">
        <v>11995</v>
      </c>
    </row>
    <row r="656" spans="16:17" x14ac:dyDescent="0.35">
      <c r="P656" t="s">
        <v>35</v>
      </c>
      <c r="Q656">
        <v>7197</v>
      </c>
    </row>
    <row r="657" spans="16:17" x14ac:dyDescent="0.35">
      <c r="P657" t="s">
        <v>35</v>
      </c>
      <c r="Q657">
        <v>8397</v>
      </c>
    </row>
    <row r="658" spans="16:17" x14ac:dyDescent="0.35">
      <c r="P658" t="s">
        <v>566</v>
      </c>
      <c r="Q658">
        <v>9596</v>
      </c>
    </row>
    <row r="659" spans="16:17" x14ac:dyDescent="0.35">
      <c r="P659" t="s">
        <v>566</v>
      </c>
      <c r="Q659">
        <v>7197</v>
      </c>
    </row>
    <row r="660" spans="16:17" x14ac:dyDescent="0.35">
      <c r="P660" t="s">
        <v>566</v>
      </c>
      <c r="Q660">
        <v>5997</v>
      </c>
    </row>
    <row r="661" spans="16:17" x14ac:dyDescent="0.35">
      <c r="P661" t="s">
        <v>566</v>
      </c>
      <c r="Q661">
        <v>7197</v>
      </c>
    </row>
    <row r="662" spans="16:17" x14ac:dyDescent="0.35">
      <c r="P662" t="s">
        <v>566</v>
      </c>
      <c r="Q662">
        <v>9596</v>
      </c>
    </row>
    <row r="663" spans="16:17" x14ac:dyDescent="0.35">
      <c r="P663" t="s">
        <v>566</v>
      </c>
      <c r="Q663">
        <v>9596</v>
      </c>
    </row>
    <row r="664" spans="16:17" x14ac:dyDescent="0.35">
      <c r="P664" t="s">
        <v>566</v>
      </c>
      <c r="Q664">
        <v>5997</v>
      </c>
    </row>
    <row r="665" spans="16:17" x14ac:dyDescent="0.35">
      <c r="P665" t="s">
        <v>35</v>
      </c>
      <c r="Q665">
        <v>7197</v>
      </c>
    </row>
    <row r="666" spans="16:17" x14ac:dyDescent="0.35">
      <c r="P666" t="s">
        <v>690</v>
      </c>
      <c r="Q666">
        <v>11995</v>
      </c>
    </row>
    <row r="667" spans="16:17" x14ac:dyDescent="0.35">
      <c r="P667" t="s">
        <v>566</v>
      </c>
      <c r="Q667">
        <v>10995</v>
      </c>
    </row>
    <row r="668" spans="16:17" x14ac:dyDescent="0.35">
      <c r="P668" t="s">
        <v>566</v>
      </c>
      <c r="Q668">
        <v>5497</v>
      </c>
    </row>
    <row r="669" spans="16:17" x14ac:dyDescent="0.35">
      <c r="P669" t="s">
        <v>35</v>
      </c>
      <c r="Q669">
        <v>7697</v>
      </c>
    </row>
    <row r="670" spans="16:17" x14ac:dyDescent="0.35">
      <c r="P670" t="s">
        <v>35</v>
      </c>
      <c r="Q670">
        <v>10995</v>
      </c>
    </row>
    <row r="671" spans="16:17" x14ac:dyDescent="0.35">
      <c r="P671" t="s">
        <v>35</v>
      </c>
      <c r="Q671">
        <v>10995</v>
      </c>
    </row>
    <row r="672" spans="16:17" x14ac:dyDescent="0.35">
      <c r="P672" t="s">
        <v>35</v>
      </c>
      <c r="Q672">
        <v>10995</v>
      </c>
    </row>
    <row r="673" spans="16:17" x14ac:dyDescent="0.35">
      <c r="P673" t="s">
        <v>35</v>
      </c>
      <c r="Q673">
        <v>10995</v>
      </c>
    </row>
    <row r="674" spans="16:17" x14ac:dyDescent="0.35">
      <c r="P674" t="s">
        <v>566</v>
      </c>
      <c r="Q674">
        <v>10995</v>
      </c>
    </row>
    <row r="675" spans="16:17" x14ac:dyDescent="0.35">
      <c r="P675" t="s">
        <v>35</v>
      </c>
      <c r="Q675">
        <v>10995</v>
      </c>
    </row>
    <row r="676" spans="16:17" x14ac:dyDescent="0.35">
      <c r="P676" t="s">
        <v>566</v>
      </c>
      <c r="Q676">
        <v>7697</v>
      </c>
    </row>
    <row r="677" spans="16:17" x14ac:dyDescent="0.35">
      <c r="P677" t="s">
        <v>566</v>
      </c>
      <c r="Q677">
        <v>5497</v>
      </c>
    </row>
    <row r="678" spans="16:17" x14ac:dyDescent="0.35">
      <c r="P678" t="s">
        <v>566</v>
      </c>
      <c r="Q678">
        <v>7697</v>
      </c>
    </row>
    <row r="679" spans="16:17" x14ac:dyDescent="0.35">
      <c r="P679" t="s">
        <v>566</v>
      </c>
      <c r="Q679">
        <v>10995</v>
      </c>
    </row>
    <row r="680" spans="16:17" x14ac:dyDescent="0.35">
      <c r="P680" t="s">
        <v>35</v>
      </c>
      <c r="Q680">
        <v>10995</v>
      </c>
    </row>
    <row r="681" spans="16:17" x14ac:dyDescent="0.35">
      <c r="P681" t="s">
        <v>35</v>
      </c>
      <c r="Q681">
        <v>5497</v>
      </c>
    </row>
    <row r="682" spans="16:17" x14ac:dyDescent="0.35">
      <c r="P682" t="s">
        <v>35</v>
      </c>
      <c r="Q682">
        <v>4398</v>
      </c>
    </row>
    <row r="683" spans="16:17" x14ac:dyDescent="0.35">
      <c r="P683" t="s">
        <v>35</v>
      </c>
      <c r="Q683">
        <v>4398</v>
      </c>
    </row>
    <row r="684" spans="16:17" x14ac:dyDescent="0.35">
      <c r="P684" t="s">
        <v>566</v>
      </c>
      <c r="Q684">
        <v>3299</v>
      </c>
    </row>
    <row r="685" spans="16:17" x14ac:dyDescent="0.35">
      <c r="P685" t="s">
        <v>566</v>
      </c>
      <c r="Q685">
        <v>3299</v>
      </c>
    </row>
    <row r="686" spans="16:17" x14ac:dyDescent="0.35">
      <c r="P686" t="s">
        <v>566</v>
      </c>
      <c r="Q686">
        <v>8796</v>
      </c>
    </row>
    <row r="687" spans="16:17" x14ac:dyDescent="0.35">
      <c r="P687" t="s">
        <v>35</v>
      </c>
      <c r="Q687">
        <v>3299</v>
      </c>
    </row>
    <row r="688" spans="16:17" x14ac:dyDescent="0.35">
      <c r="P688" t="s">
        <v>566</v>
      </c>
      <c r="Q688">
        <v>7697</v>
      </c>
    </row>
    <row r="689" spans="16:17" x14ac:dyDescent="0.35">
      <c r="P689" t="s">
        <v>35</v>
      </c>
      <c r="Q689">
        <v>3299</v>
      </c>
    </row>
    <row r="690" spans="16:17" x14ac:dyDescent="0.35">
      <c r="P690" t="s">
        <v>35</v>
      </c>
      <c r="Q690">
        <v>4398</v>
      </c>
    </row>
    <row r="691" spans="16:17" x14ac:dyDescent="0.35">
      <c r="P691" t="s">
        <v>566</v>
      </c>
      <c r="Q691">
        <v>10995</v>
      </c>
    </row>
    <row r="692" spans="16:17" x14ac:dyDescent="0.35">
      <c r="P692" t="s">
        <v>35</v>
      </c>
      <c r="Q692">
        <v>3299</v>
      </c>
    </row>
    <row r="693" spans="16:17" x14ac:dyDescent="0.35">
      <c r="P693" t="s">
        <v>35</v>
      </c>
      <c r="Q693">
        <v>7697</v>
      </c>
    </row>
    <row r="694" spans="16:17" x14ac:dyDescent="0.35">
      <c r="P694" t="s">
        <v>35</v>
      </c>
      <c r="Q694">
        <v>4398</v>
      </c>
    </row>
    <row r="695" spans="16:17" x14ac:dyDescent="0.35">
      <c r="P695" t="s">
        <v>35</v>
      </c>
      <c r="Q695">
        <v>7697</v>
      </c>
    </row>
    <row r="696" spans="16:17" x14ac:dyDescent="0.35">
      <c r="P696" t="s">
        <v>35</v>
      </c>
      <c r="Q696">
        <v>8796</v>
      </c>
    </row>
    <row r="697" spans="16:17" x14ac:dyDescent="0.35">
      <c r="P697" t="s">
        <v>566</v>
      </c>
      <c r="Q697">
        <v>6597</v>
      </c>
    </row>
    <row r="698" spans="16:17" x14ac:dyDescent="0.35">
      <c r="P698" t="s">
        <v>566</v>
      </c>
      <c r="Q698">
        <v>5497</v>
      </c>
    </row>
    <row r="699" spans="16:17" x14ac:dyDescent="0.35">
      <c r="P699" t="s">
        <v>566</v>
      </c>
      <c r="Q699">
        <v>3299</v>
      </c>
    </row>
    <row r="700" spans="16:17" x14ac:dyDescent="0.35">
      <c r="P700" t="s">
        <v>566</v>
      </c>
      <c r="Q700">
        <v>4398</v>
      </c>
    </row>
    <row r="701" spans="16:17" x14ac:dyDescent="0.35">
      <c r="P701" t="s">
        <v>566</v>
      </c>
      <c r="Q701">
        <v>4398</v>
      </c>
    </row>
    <row r="702" spans="16:17" x14ac:dyDescent="0.35">
      <c r="P702" t="s">
        <v>35</v>
      </c>
      <c r="Q702">
        <v>4398</v>
      </c>
    </row>
    <row r="703" spans="16:17" x14ac:dyDescent="0.35">
      <c r="P703" t="s">
        <v>566</v>
      </c>
      <c r="Q703">
        <v>6597</v>
      </c>
    </row>
    <row r="704" spans="16:17" x14ac:dyDescent="0.35">
      <c r="P704" t="s">
        <v>566</v>
      </c>
      <c r="Q704">
        <v>7697</v>
      </c>
    </row>
    <row r="705" spans="16:17" x14ac:dyDescent="0.35">
      <c r="P705" t="s">
        <v>566</v>
      </c>
      <c r="Q705">
        <v>8796</v>
      </c>
    </row>
    <row r="706" spans="16:17" x14ac:dyDescent="0.35">
      <c r="P706" t="s">
        <v>566</v>
      </c>
      <c r="Q706">
        <v>8796</v>
      </c>
    </row>
    <row r="707" spans="16:17" x14ac:dyDescent="0.35">
      <c r="P707" t="s">
        <v>566</v>
      </c>
      <c r="Q707">
        <v>8796</v>
      </c>
    </row>
    <row r="708" spans="16:17" x14ac:dyDescent="0.35">
      <c r="P708" t="s">
        <v>35</v>
      </c>
      <c r="Q708">
        <v>8796</v>
      </c>
    </row>
    <row r="709" spans="16:17" x14ac:dyDescent="0.35">
      <c r="P709" t="s">
        <v>35</v>
      </c>
      <c r="Q709">
        <v>3299</v>
      </c>
    </row>
    <row r="710" spans="16:17" x14ac:dyDescent="0.35">
      <c r="P710" t="s">
        <v>35</v>
      </c>
      <c r="Q710">
        <v>4398</v>
      </c>
    </row>
    <row r="711" spans="16:17" x14ac:dyDescent="0.35">
      <c r="P711" t="s">
        <v>566</v>
      </c>
      <c r="Q711">
        <v>8796</v>
      </c>
    </row>
    <row r="712" spans="16:17" x14ac:dyDescent="0.35">
      <c r="P712" t="s">
        <v>566</v>
      </c>
      <c r="Q712">
        <v>7697</v>
      </c>
    </row>
    <row r="713" spans="16:17" x14ac:dyDescent="0.35">
      <c r="P713" t="s">
        <v>35</v>
      </c>
      <c r="Q713">
        <v>7697</v>
      </c>
    </row>
    <row r="714" spans="16:17" x14ac:dyDescent="0.35">
      <c r="P714" t="s">
        <v>566</v>
      </c>
      <c r="Q714">
        <v>10995</v>
      </c>
    </row>
    <row r="715" spans="16:17" x14ac:dyDescent="0.35">
      <c r="P715" t="s">
        <v>35</v>
      </c>
      <c r="Q715">
        <v>4398</v>
      </c>
    </row>
    <row r="716" spans="16:17" x14ac:dyDescent="0.35">
      <c r="P716" t="s">
        <v>566</v>
      </c>
      <c r="Q716">
        <v>6597</v>
      </c>
    </row>
    <row r="717" spans="16:17" x14ac:dyDescent="0.35">
      <c r="P717" t="s">
        <v>566</v>
      </c>
      <c r="Q717">
        <v>10995</v>
      </c>
    </row>
    <row r="718" spans="16:17" x14ac:dyDescent="0.35">
      <c r="P718" t="s">
        <v>566</v>
      </c>
      <c r="Q718">
        <v>3299</v>
      </c>
    </row>
    <row r="719" spans="16:17" x14ac:dyDescent="0.35">
      <c r="P719" t="s">
        <v>35</v>
      </c>
      <c r="Q719">
        <v>7697</v>
      </c>
    </row>
    <row r="720" spans="16:17" x14ac:dyDescent="0.35">
      <c r="P720" t="s">
        <v>566</v>
      </c>
      <c r="Q720">
        <v>8796</v>
      </c>
    </row>
    <row r="721" spans="16:17" x14ac:dyDescent="0.35">
      <c r="P721" t="s">
        <v>566</v>
      </c>
      <c r="Q721">
        <v>3299</v>
      </c>
    </row>
    <row r="722" spans="16:17" x14ac:dyDescent="0.35">
      <c r="P722" t="s">
        <v>35</v>
      </c>
      <c r="Q722">
        <v>7697</v>
      </c>
    </row>
    <row r="723" spans="16:17" x14ac:dyDescent="0.35">
      <c r="P723" t="s">
        <v>566</v>
      </c>
      <c r="Q723">
        <v>5497</v>
      </c>
    </row>
    <row r="724" spans="16:17" x14ac:dyDescent="0.35">
      <c r="P724" t="s">
        <v>35</v>
      </c>
      <c r="Q724">
        <v>3299</v>
      </c>
    </row>
    <row r="725" spans="16:17" x14ac:dyDescent="0.35">
      <c r="P725" t="s">
        <v>566</v>
      </c>
      <c r="Q725">
        <v>4398</v>
      </c>
    </row>
    <row r="726" spans="16:17" x14ac:dyDescent="0.35">
      <c r="P726" t="s">
        <v>566</v>
      </c>
      <c r="Q726">
        <v>3299</v>
      </c>
    </row>
    <row r="727" spans="16:17" x14ac:dyDescent="0.35">
      <c r="P727" t="s">
        <v>566</v>
      </c>
      <c r="Q727">
        <v>3299</v>
      </c>
    </row>
    <row r="728" spans="16:17" x14ac:dyDescent="0.35">
      <c r="P728" t="s">
        <v>566</v>
      </c>
      <c r="Q728">
        <v>5997</v>
      </c>
    </row>
    <row r="729" spans="16:17" x14ac:dyDescent="0.35">
      <c r="P729" t="s">
        <v>566</v>
      </c>
      <c r="Q729">
        <v>9995</v>
      </c>
    </row>
    <row r="730" spans="16:17" x14ac:dyDescent="0.35">
      <c r="P730" t="s">
        <v>35</v>
      </c>
      <c r="Q730">
        <v>6997</v>
      </c>
    </row>
    <row r="731" spans="16:17" x14ac:dyDescent="0.35">
      <c r="P731" t="s">
        <v>690</v>
      </c>
      <c r="Q731">
        <v>9995</v>
      </c>
    </row>
    <row r="732" spans="16:17" x14ac:dyDescent="0.35">
      <c r="P732" t="s">
        <v>35</v>
      </c>
      <c r="Q732">
        <v>9995</v>
      </c>
    </row>
    <row r="733" spans="16:17" x14ac:dyDescent="0.35">
      <c r="P733" t="s">
        <v>566</v>
      </c>
      <c r="Q733">
        <v>9995</v>
      </c>
    </row>
    <row r="734" spans="16:17" x14ac:dyDescent="0.35">
      <c r="P734" t="s">
        <v>566</v>
      </c>
      <c r="Q734">
        <v>9995</v>
      </c>
    </row>
    <row r="735" spans="16:17" x14ac:dyDescent="0.35">
      <c r="P735" t="s">
        <v>566</v>
      </c>
      <c r="Q735">
        <v>9995</v>
      </c>
    </row>
    <row r="736" spans="16:17" x14ac:dyDescent="0.35">
      <c r="P736" t="s">
        <v>566</v>
      </c>
      <c r="Q736">
        <v>9995</v>
      </c>
    </row>
    <row r="737" spans="16:17" x14ac:dyDescent="0.35">
      <c r="P737" t="s">
        <v>35</v>
      </c>
      <c r="Q737">
        <v>9995</v>
      </c>
    </row>
    <row r="738" spans="16:17" x14ac:dyDescent="0.35">
      <c r="P738" t="s">
        <v>35</v>
      </c>
      <c r="Q738">
        <v>9995</v>
      </c>
    </row>
    <row r="739" spans="16:17" x14ac:dyDescent="0.35">
      <c r="P739" t="s">
        <v>566</v>
      </c>
      <c r="Q739">
        <v>9995</v>
      </c>
    </row>
    <row r="740" spans="16:17" x14ac:dyDescent="0.35">
      <c r="P740" t="s">
        <v>35</v>
      </c>
      <c r="Q740">
        <v>9995</v>
      </c>
    </row>
    <row r="741" spans="16:17" x14ac:dyDescent="0.35">
      <c r="P741" t="s">
        <v>566</v>
      </c>
      <c r="Q741">
        <v>9995</v>
      </c>
    </row>
    <row r="742" spans="16:17" x14ac:dyDescent="0.35">
      <c r="P742" t="s">
        <v>566</v>
      </c>
      <c r="Q742">
        <v>3998</v>
      </c>
    </row>
    <row r="743" spans="16:17" x14ac:dyDescent="0.35">
      <c r="P743" t="s">
        <v>35</v>
      </c>
      <c r="Q743">
        <v>4997</v>
      </c>
    </row>
    <row r="744" spans="16:17" x14ac:dyDescent="0.35">
      <c r="P744" t="s">
        <v>35</v>
      </c>
      <c r="Q744">
        <v>3998</v>
      </c>
    </row>
    <row r="745" spans="16:17" x14ac:dyDescent="0.35">
      <c r="P745" t="s">
        <v>35</v>
      </c>
      <c r="Q745">
        <v>3998</v>
      </c>
    </row>
    <row r="746" spans="16:17" x14ac:dyDescent="0.35">
      <c r="P746" t="s">
        <v>566</v>
      </c>
      <c r="Q746">
        <v>5997</v>
      </c>
    </row>
    <row r="747" spans="16:17" x14ac:dyDescent="0.35">
      <c r="P747" t="s">
        <v>566</v>
      </c>
      <c r="Q747">
        <v>3998</v>
      </c>
    </row>
    <row r="748" spans="16:17" x14ac:dyDescent="0.35">
      <c r="P748" t="s">
        <v>566</v>
      </c>
      <c r="Q748">
        <v>3998</v>
      </c>
    </row>
    <row r="749" spans="16:17" x14ac:dyDescent="0.35">
      <c r="P749" t="s">
        <v>566</v>
      </c>
      <c r="Q749">
        <v>3998</v>
      </c>
    </row>
    <row r="750" spans="16:17" x14ac:dyDescent="0.35">
      <c r="P750" t="s">
        <v>35</v>
      </c>
      <c r="Q750">
        <v>9995</v>
      </c>
    </row>
    <row r="751" spans="16:17" x14ac:dyDescent="0.35">
      <c r="P751" t="s">
        <v>35</v>
      </c>
      <c r="Q751">
        <v>5997</v>
      </c>
    </row>
    <row r="752" spans="16:17" x14ac:dyDescent="0.35">
      <c r="P752" t="s">
        <v>35</v>
      </c>
      <c r="Q752">
        <v>6997</v>
      </c>
    </row>
    <row r="753" spans="16:17" x14ac:dyDescent="0.35">
      <c r="P753" t="s">
        <v>35</v>
      </c>
      <c r="Q753">
        <v>5997</v>
      </c>
    </row>
    <row r="754" spans="16:17" x14ac:dyDescent="0.35">
      <c r="P754" t="s">
        <v>35</v>
      </c>
      <c r="Q754">
        <v>3998</v>
      </c>
    </row>
    <row r="755" spans="16:17" x14ac:dyDescent="0.35">
      <c r="P755" t="s">
        <v>35</v>
      </c>
      <c r="Q755">
        <v>5997</v>
      </c>
    </row>
    <row r="756" spans="16:17" x14ac:dyDescent="0.35">
      <c r="P756" t="s">
        <v>35</v>
      </c>
      <c r="Q756">
        <v>5997</v>
      </c>
    </row>
    <row r="757" spans="16:17" x14ac:dyDescent="0.35">
      <c r="P757" t="s">
        <v>566</v>
      </c>
      <c r="Q757">
        <v>3998</v>
      </c>
    </row>
    <row r="758" spans="16:17" x14ac:dyDescent="0.35">
      <c r="P758" t="s">
        <v>35</v>
      </c>
      <c r="Q758">
        <v>5997</v>
      </c>
    </row>
    <row r="759" spans="16:17" x14ac:dyDescent="0.35">
      <c r="P759" t="s">
        <v>566</v>
      </c>
      <c r="Q759">
        <v>3998</v>
      </c>
    </row>
    <row r="760" spans="16:17" x14ac:dyDescent="0.35">
      <c r="P760" t="s">
        <v>566</v>
      </c>
      <c r="Q760">
        <v>5997</v>
      </c>
    </row>
    <row r="761" spans="16:17" x14ac:dyDescent="0.35">
      <c r="P761" t="s">
        <v>35</v>
      </c>
      <c r="Q761">
        <v>9995</v>
      </c>
    </row>
    <row r="762" spans="16:17" x14ac:dyDescent="0.35">
      <c r="P762" t="s">
        <v>35</v>
      </c>
      <c r="Q762">
        <v>5997</v>
      </c>
    </row>
    <row r="763" spans="16:17" x14ac:dyDescent="0.35">
      <c r="P763" t="s">
        <v>566</v>
      </c>
      <c r="Q763">
        <v>3998</v>
      </c>
    </row>
    <row r="764" spans="16:17" x14ac:dyDescent="0.35">
      <c r="P764" t="s">
        <v>35</v>
      </c>
      <c r="Q764">
        <v>3998</v>
      </c>
    </row>
    <row r="765" spans="16:17" x14ac:dyDescent="0.35">
      <c r="P765" t="s">
        <v>566</v>
      </c>
      <c r="Q765">
        <v>5997</v>
      </c>
    </row>
    <row r="766" spans="16:17" x14ac:dyDescent="0.35">
      <c r="P766" t="s">
        <v>566</v>
      </c>
      <c r="Q766">
        <v>3998</v>
      </c>
    </row>
    <row r="767" spans="16:17" x14ac:dyDescent="0.35">
      <c r="P767" t="s">
        <v>35</v>
      </c>
      <c r="Q767">
        <v>6796</v>
      </c>
    </row>
    <row r="768" spans="16:17" x14ac:dyDescent="0.35">
      <c r="P768" t="s">
        <v>35</v>
      </c>
      <c r="Q768">
        <v>3998</v>
      </c>
    </row>
    <row r="769" spans="16:17" x14ac:dyDescent="0.35">
      <c r="P769" t="s">
        <v>566</v>
      </c>
      <c r="Q769">
        <v>3998</v>
      </c>
    </row>
    <row r="770" spans="16:17" x14ac:dyDescent="0.35">
      <c r="P770" t="s">
        <v>35</v>
      </c>
      <c r="Q770">
        <v>9995</v>
      </c>
    </row>
    <row r="771" spans="16:17" x14ac:dyDescent="0.35">
      <c r="P771" t="s">
        <v>35</v>
      </c>
      <c r="Q771">
        <v>5997</v>
      </c>
    </row>
    <row r="772" spans="16:17" x14ac:dyDescent="0.35">
      <c r="P772" t="s">
        <v>566</v>
      </c>
      <c r="Q772">
        <v>9995</v>
      </c>
    </row>
    <row r="773" spans="16:17" x14ac:dyDescent="0.35">
      <c r="P773" t="s">
        <v>566</v>
      </c>
      <c r="Q773">
        <v>5997</v>
      </c>
    </row>
    <row r="774" spans="16:17" x14ac:dyDescent="0.35">
      <c r="P774" t="s">
        <v>566</v>
      </c>
      <c r="Q774">
        <v>5997</v>
      </c>
    </row>
    <row r="775" spans="16:17" x14ac:dyDescent="0.35">
      <c r="P775" t="s">
        <v>35</v>
      </c>
      <c r="Q775">
        <v>5997</v>
      </c>
    </row>
    <row r="776" spans="16:17" x14ac:dyDescent="0.35">
      <c r="P776" t="s">
        <v>566</v>
      </c>
      <c r="Q776">
        <v>3998</v>
      </c>
    </row>
    <row r="777" spans="16:17" x14ac:dyDescent="0.35">
      <c r="P777" t="s">
        <v>35</v>
      </c>
      <c r="Q777">
        <v>9995</v>
      </c>
    </row>
    <row r="778" spans="16:17" x14ac:dyDescent="0.35">
      <c r="P778" t="s">
        <v>566</v>
      </c>
      <c r="Q778">
        <v>9995</v>
      </c>
    </row>
    <row r="779" spans="16:17" x14ac:dyDescent="0.35">
      <c r="P779" t="s">
        <v>566</v>
      </c>
      <c r="Q779">
        <v>3998</v>
      </c>
    </row>
    <row r="780" spans="16:17" x14ac:dyDescent="0.35">
      <c r="P780" t="s">
        <v>566</v>
      </c>
      <c r="Q780">
        <v>9995</v>
      </c>
    </row>
    <row r="781" spans="16:17" x14ac:dyDescent="0.35">
      <c r="P781" t="s">
        <v>566</v>
      </c>
      <c r="Q781">
        <v>6997</v>
      </c>
    </row>
    <row r="782" spans="16:17" x14ac:dyDescent="0.35">
      <c r="P782" t="s">
        <v>690</v>
      </c>
      <c r="Q782">
        <v>5997</v>
      </c>
    </row>
    <row r="783" spans="16:17" x14ac:dyDescent="0.35">
      <c r="P783" t="s">
        <v>35</v>
      </c>
      <c r="Q783">
        <v>9995</v>
      </c>
    </row>
    <row r="784" spans="16:17" x14ac:dyDescent="0.35">
      <c r="P784" t="s">
        <v>566</v>
      </c>
      <c r="Q784">
        <v>5997</v>
      </c>
    </row>
    <row r="785" spans="16:17" x14ac:dyDescent="0.35">
      <c r="P785" t="s">
        <v>566</v>
      </c>
      <c r="Q785">
        <v>5997</v>
      </c>
    </row>
    <row r="786" spans="16:17" x14ac:dyDescent="0.35">
      <c r="P786" t="s">
        <v>566</v>
      </c>
      <c r="Q786">
        <v>5997</v>
      </c>
    </row>
    <row r="787" spans="16:17" x14ac:dyDescent="0.35">
      <c r="P787" t="s">
        <v>566</v>
      </c>
      <c r="Q787">
        <v>4997</v>
      </c>
    </row>
    <row r="788" spans="16:17" x14ac:dyDescent="0.35">
      <c r="P788" t="s">
        <v>566</v>
      </c>
      <c r="Q788">
        <v>3998</v>
      </c>
    </row>
    <row r="789" spans="16:17" x14ac:dyDescent="0.35">
      <c r="P789" t="s">
        <v>35</v>
      </c>
      <c r="Q789">
        <v>7996</v>
      </c>
    </row>
    <row r="790" spans="16:17" x14ac:dyDescent="0.35">
      <c r="P790" t="s">
        <v>566</v>
      </c>
      <c r="Q790">
        <v>9995</v>
      </c>
    </row>
    <row r="791" spans="16:17" x14ac:dyDescent="0.35">
      <c r="P791" t="s">
        <v>566</v>
      </c>
      <c r="Q791">
        <v>9995</v>
      </c>
    </row>
    <row r="792" spans="16:17" x14ac:dyDescent="0.35">
      <c r="P792" t="s">
        <v>566</v>
      </c>
      <c r="Q792">
        <v>3998</v>
      </c>
    </row>
    <row r="793" spans="16:17" x14ac:dyDescent="0.35">
      <c r="P793" t="s">
        <v>35</v>
      </c>
      <c r="Q793">
        <v>9995</v>
      </c>
    </row>
    <row r="794" spans="16:17" x14ac:dyDescent="0.35">
      <c r="P794" t="s">
        <v>35</v>
      </c>
      <c r="Q794">
        <v>3998</v>
      </c>
    </row>
    <row r="795" spans="16:17" x14ac:dyDescent="0.35">
      <c r="P795" t="s">
        <v>566</v>
      </c>
      <c r="Q795">
        <v>5997</v>
      </c>
    </row>
    <row r="796" spans="16:17" x14ac:dyDescent="0.35">
      <c r="P796" t="s">
        <v>566</v>
      </c>
      <c r="Q796">
        <v>5997</v>
      </c>
    </row>
    <row r="797" spans="16:17" x14ac:dyDescent="0.35">
      <c r="P797" t="s">
        <v>566</v>
      </c>
      <c r="Q797">
        <v>5997</v>
      </c>
    </row>
    <row r="798" spans="16:17" x14ac:dyDescent="0.35">
      <c r="P798" t="s">
        <v>566</v>
      </c>
      <c r="Q798">
        <v>6997</v>
      </c>
    </row>
    <row r="799" spans="16:17" x14ac:dyDescent="0.35">
      <c r="P799" t="s">
        <v>35</v>
      </c>
      <c r="Q799">
        <v>9995</v>
      </c>
    </row>
    <row r="800" spans="16:17" x14ac:dyDescent="0.35">
      <c r="P800" t="s">
        <v>566</v>
      </c>
      <c r="Q800">
        <v>3998</v>
      </c>
    </row>
    <row r="801" spans="16:17" x14ac:dyDescent="0.35">
      <c r="P801" t="s">
        <v>566</v>
      </c>
      <c r="Q801">
        <v>9995</v>
      </c>
    </row>
    <row r="802" spans="16:17" x14ac:dyDescent="0.35">
      <c r="P802" t="s">
        <v>35</v>
      </c>
      <c r="Q802">
        <v>3998</v>
      </c>
    </row>
    <row r="803" spans="16:17" x14ac:dyDescent="0.35">
      <c r="P803" t="s">
        <v>35</v>
      </c>
      <c r="Q803">
        <v>6997</v>
      </c>
    </row>
    <row r="804" spans="16:17" x14ac:dyDescent="0.35">
      <c r="P804" t="s">
        <v>566</v>
      </c>
      <c r="Q804">
        <v>9995</v>
      </c>
    </row>
    <row r="805" spans="16:17" x14ac:dyDescent="0.35">
      <c r="P805" t="s">
        <v>35</v>
      </c>
      <c r="Q805">
        <v>9995</v>
      </c>
    </row>
    <row r="806" spans="16:17" x14ac:dyDescent="0.35">
      <c r="P806" t="s">
        <v>35</v>
      </c>
      <c r="Q806">
        <v>5997</v>
      </c>
    </row>
    <row r="807" spans="16:17" x14ac:dyDescent="0.35">
      <c r="P807" t="s">
        <v>566</v>
      </c>
      <c r="Q807">
        <v>9495</v>
      </c>
    </row>
    <row r="808" spans="16:17" x14ac:dyDescent="0.35">
      <c r="P808" t="s">
        <v>566</v>
      </c>
      <c r="Q808">
        <v>9495</v>
      </c>
    </row>
    <row r="809" spans="16:17" x14ac:dyDescent="0.35">
      <c r="P809" t="s">
        <v>566</v>
      </c>
      <c r="Q809">
        <v>9495</v>
      </c>
    </row>
    <row r="810" spans="16:17" x14ac:dyDescent="0.35">
      <c r="P810" t="s">
        <v>566</v>
      </c>
      <c r="Q810">
        <v>9495</v>
      </c>
    </row>
    <row r="811" spans="16:17" x14ac:dyDescent="0.35">
      <c r="P811" t="s">
        <v>566</v>
      </c>
      <c r="Q811">
        <v>9495</v>
      </c>
    </row>
    <row r="812" spans="16:17" x14ac:dyDescent="0.35">
      <c r="P812" t="s">
        <v>566</v>
      </c>
      <c r="Q812">
        <v>3798</v>
      </c>
    </row>
    <row r="813" spans="16:17" x14ac:dyDescent="0.35">
      <c r="P813" t="s">
        <v>566</v>
      </c>
      <c r="Q813">
        <v>4747</v>
      </c>
    </row>
    <row r="814" spans="16:17" x14ac:dyDescent="0.35">
      <c r="P814" t="s">
        <v>566</v>
      </c>
      <c r="Q814">
        <v>8545</v>
      </c>
    </row>
    <row r="815" spans="16:17" x14ac:dyDescent="0.35">
      <c r="P815" t="s">
        <v>35</v>
      </c>
      <c r="Q815">
        <v>4747</v>
      </c>
    </row>
    <row r="816" spans="16:17" x14ac:dyDescent="0.35">
      <c r="P816" t="s">
        <v>35</v>
      </c>
      <c r="Q816">
        <v>4747</v>
      </c>
    </row>
    <row r="817" spans="16:17" x14ac:dyDescent="0.35">
      <c r="P817" t="s">
        <v>566</v>
      </c>
      <c r="Q817">
        <v>5697</v>
      </c>
    </row>
    <row r="818" spans="16:17" x14ac:dyDescent="0.35">
      <c r="P818" t="s">
        <v>566</v>
      </c>
      <c r="Q818">
        <v>5697</v>
      </c>
    </row>
    <row r="819" spans="16:17" x14ac:dyDescent="0.35">
      <c r="P819" t="s">
        <v>566</v>
      </c>
      <c r="Q819">
        <v>4747</v>
      </c>
    </row>
    <row r="820" spans="16:17" x14ac:dyDescent="0.35">
      <c r="P820" t="s">
        <v>35</v>
      </c>
      <c r="Q820">
        <v>6647</v>
      </c>
    </row>
    <row r="821" spans="16:17" x14ac:dyDescent="0.35">
      <c r="P821" t="s">
        <v>35</v>
      </c>
      <c r="Q821">
        <v>7596</v>
      </c>
    </row>
    <row r="822" spans="16:17" x14ac:dyDescent="0.35">
      <c r="P822" t="s">
        <v>566</v>
      </c>
      <c r="Q822">
        <v>6647</v>
      </c>
    </row>
    <row r="823" spans="16:17" x14ac:dyDescent="0.35">
      <c r="P823" t="s">
        <v>35</v>
      </c>
      <c r="Q823">
        <v>6647</v>
      </c>
    </row>
    <row r="824" spans="16:17" x14ac:dyDescent="0.35">
      <c r="P824" t="s">
        <v>35</v>
      </c>
      <c r="Q824">
        <v>3798</v>
      </c>
    </row>
    <row r="825" spans="16:17" x14ac:dyDescent="0.35">
      <c r="P825" t="s">
        <v>566</v>
      </c>
      <c r="Q825">
        <v>3798</v>
      </c>
    </row>
    <row r="826" spans="16:17" x14ac:dyDescent="0.35">
      <c r="P826" t="s">
        <v>35</v>
      </c>
      <c r="Q826">
        <v>5697</v>
      </c>
    </row>
    <row r="827" spans="16:17" x14ac:dyDescent="0.35">
      <c r="P827" t="s">
        <v>35</v>
      </c>
      <c r="Q827">
        <v>3798</v>
      </c>
    </row>
    <row r="828" spans="16:17" x14ac:dyDescent="0.35">
      <c r="P828" t="s">
        <v>566</v>
      </c>
      <c r="Q828">
        <v>4747</v>
      </c>
    </row>
    <row r="829" spans="16:17" x14ac:dyDescent="0.35">
      <c r="P829" t="s">
        <v>566</v>
      </c>
      <c r="Q829">
        <v>5697</v>
      </c>
    </row>
    <row r="830" spans="16:17" x14ac:dyDescent="0.35">
      <c r="P830" t="s">
        <v>566</v>
      </c>
      <c r="Q830">
        <v>5697</v>
      </c>
    </row>
    <row r="831" spans="16:17" x14ac:dyDescent="0.35">
      <c r="P831" t="s">
        <v>566</v>
      </c>
      <c r="Q831">
        <v>7596</v>
      </c>
    </row>
    <row r="832" spans="16:17" x14ac:dyDescent="0.35">
      <c r="P832" t="s">
        <v>566</v>
      </c>
      <c r="Q832">
        <v>3798</v>
      </c>
    </row>
    <row r="833" spans="16:17" x14ac:dyDescent="0.35">
      <c r="P833" t="s">
        <v>566</v>
      </c>
      <c r="Q833">
        <v>6647</v>
      </c>
    </row>
    <row r="834" spans="16:17" x14ac:dyDescent="0.35">
      <c r="P834" t="s">
        <v>566</v>
      </c>
      <c r="Q834">
        <v>5697</v>
      </c>
    </row>
    <row r="835" spans="16:17" x14ac:dyDescent="0.35">
      <c r="P835" t="s">
        <v>566</v>
      </c>
      <c r="Q835">
        <v>5697</v>
      </c>
    </row>
    <row r="836" spans="16:17" x14ac:dyDescent="0.35">
      <c r="P836" t="s">
        <v>566</v>
      </c>
      <c r="Q836">
        <v>2849</v>
      </c>
    </row>
    <row r="837" spans="16:17" x14ac:dyDescent="0.35">
      <c r="P837" t="s">
        <v>566</v>
      </c>
      <c r="Q837">
        <v>6297</v>
      </c>
    </row>
    <row r="838" spans="16:17" x14ac:dyDescent="0.35">
      <c r="P838" t="s">
        <v>566</v>
      </c>
      <c r="Q838">
        <v>8995</v>
      </c>
    </row>
    <row r="839" spans="16:17" x14ac:dyDescent="0.35">
      <c r="P839" t="s">
        <v>566</v>
      </c>
      <c r="Q839">
        <v>3598</v>
      </c>
    </row>
    <row r="840" spans="16:17" x14ac:dyDescent="0.35">
      <c r="P840" t="s">
        <v>35</v>
      </c>
      <c r="Q840">
        <v>3598</v>
      </c>
    </row>
    <row r="841" spans="16:17" x14ac:dyDescent="0.35">
      <c r="P841" t="s">
        <v>566</v>
      </c>
      <c r="Q841">
        <v>5397</v>
      </c>
    </row>
    <row r="842" spans="16:17" x14ac:dyDescent="0.35">
      <c r="P842" t="s">
        <v>566</v>
      </c>
      <c r="Q842">
        <v>3598</v>
      </c>
    </row>
    <row r="843" spans="16:17" x14ac:dyDescent="0.35">
      <c r="P843" t="s">
        <v>35</v>
      </c>
      <c r="Q843">
        <v>3598</v>
      </c>
    </row>
    <row r="844" spans="16:17" x14ac:dyDescent="0.35">
      <c r="P844" t="s">
        <v>35</v>
      </c>
      <c r="Q844">
        <v>3598</v>
      </c>
    </row>
    <row r="845" spans="16:17" x14ac:dyDescent="0.35">
      <c r="P845" t="s">
        <v>566</v>
      </c>
      <c r="Q845">
        <v>3598</v>
      </c>
    </row>
    <row r="846" spans="16:17" x14ac:dyDescent="0.35">
      <c r="P846" t="s">
        <v>35</v>
      </c>
      <c r="Q846">
        <v>3598</v>
      </c>
    </row>
    <row r="847" spans="16:17" x14ac:dyDescent="0.35">
      <c r="P847" t="s">
        <v>566</v>
      </c>
      <c r="Q847">
        <v>5397</v>
      </c>
    </row>
    <row r="848" spans="16:17" x14ac:dyDescent="0.35">
      <c r="P848" t="s">
        <v>566</v>
      </c>
      <c r="Q848">
        <v>3598</v>
      </c>
    </row>
    <row r="849" spans="16:17" x14ac:dyDescent="0.35">
      <c r="P849" t="s">
        <v>35</v>
      </c>
      <c r="Q849">
        <v>5397</v>
      </c>
    </row>
    <row r="850" spans="16:17" x14ac:dyDescent="0.35">
      <c r="P850" t="s">
        <v>35</v>
      </c>
      <c r="Q850">
        <v>3598</v>
      </c>
    </row>
    <row r="851" spans="16:17" x14ac:dyDescent="0.35">
      <c r="P851" t="s">
        <v>566</v>
      </c>
      <c r="Q851">
        <v>3598</v>
      </c>
    </row>
    <row r="852" spans="16:17" x14ac:dyDescent="0.35">
      <c r="P852" t="s">
        <v>35</v>
      </c>
      <c r="Q852">
        <v>3598</v>
      </c>
    </row>
    <row r="853" spans="16:17" x14ac:dyDescent="0.35">
      <c r="P853" t="s">
        <v>35</v>
      </c>
      <c r="Q853">
        <v>3598</v>
      </c>
    </row>
    <row r="854" spans="16:17" x14ac:dyDescent="0.35">
      <c r="P854" t="s">
        <v>566</v>
      </c>
      <c r="Q854">
        <v>3598</v>
      </c>
    </row>
    <row r="855" spans="16:17" x14ac:dyDescent="0.35">
      <c r="P855" t="s">
        <v>35</v>
      </c>
      <c r="Q855">
        <v>5397</v>
      </c>
    </row>
    <row r="856" spans="16:17" x14ac:dyDescent="0.35">
      <c r="P856" t="s">
        <v>566</v>
      </c>
      <c r="Q856">
        <v>8995</v>
      </c>
    </row>
    <row r="857" spans="16:17" x14ac:dyDescent="0.35">
      <c r="P857" t="s">
        <v>566</v>
      </c>
      <c r="Q857">
        <v>3598</v>
      </c>
    </row>
    <row r="858" spans="16:17" x14ac:dyDescent="0.35">
      <c r="P858" t="s">
        <v>566</v>
      </c>
      <c r="Q858">
        <v>7196</v>
      </c>
    </row>
    <row r="859" spans="16:17" x14ac:dyDescent="0.35">
      <c r="P859" t="s">
        <v>566</v>
      </c>
      <c r="Q859">
        <v>8495</v>
      </c>
    </row>
    <row r="860" spans="16:17" x14ac:dyDescent="0.35">
      <c r="P860" t="s">
        <v>690</v>
      </c>
      <c r="Q860">
        <v>8495</v>
      </c>
    </row>
    <row r="861" spans="16:17" x14ac:dyDescent="0.35">
      <c r="P861" t="s">
        <v>566</v>
      </c>
      <c r="Q861">
        <v>4797</v>
      </c>
    </row>
    <row r="862" spans="16:17" x14ac:dyDescent="0.35">
      <c r="P862" t="s">
        <v>35</v>
      </c>
      <c r="Q862">
        <v>4797</v>
      </c>
    </row>
    <row r="863" spans="16:17" x14ac:dyDescent="0.35">
      <c r="P863" t="s">
        <v>566</v>
      </c>
      <c r="Q863">
        <v>7995</v>
      </c>
    </row>
    <row r="864" spans="16:17" x14ac:dyDescent="0.35">
      <c r="P864" t="s">
        <v>35</v>
      </c>
      <c r="Q864">
        <v>7995</v>
      </c>
    </row>
    <row r="865" spans="16:17" x14ac:dyDescent="0.35">
      <c r="P865" t="s">
        <v>35</v>
      </c>
      <c r="Q865">
        <v>6396</v>
      </c>
    </row>
    <row r="866" spans="16:17" x14ac:dyDescent="0.35">
      <c r="P866" t="s">
        <v>566</v>
      </c>
      <c r="Q866">
        <v>7995</v>
      </c>
    </row>
    <row r="867" spans="16:17" x14ac:dyDescent="0.35">
      <c r="P867" t="s">
        <v>566</v>
      </c>
      <c r="Q867">
        <v>6396</v>
      </c>
    </row>
    <row r="868" spans="16:17" x14ac:dyDescent="0.35">
      <c r="P868" t="s">
        <v>566</v>
      </c>
      <c r="Q868">
        <v>7995</v>
      </c>
    </row>
    <row r="869" spans="16:17" x14ac:dyDescent="0.35">
      <c r="P869" t="s">
        <v>566</v>
      </c>
      <c r="Q869">
        <v>4897</v>
      </c>
    </row>
    <row r="870" spans="16:17" x14ac:dyDescent="0.35">
      <c r="P870" t="s">
        <v>566</v>
      </c>
      <c r="Q870">
        <v>5596</v>
      </c>
    </row>
    <row r="871" spans="16:17" x14ac:dyDescent="0.35">
      <c r="P871" t="s">
        <v>566</v>
      </c>
      <c r="Q871">
        <v>3497</v>
      </c>
    </row>
    <row r="872" spans="16:17" x14ac:dyDescent="0.35">
      <c r="P872" t="s">
        <v>566</v>
      </c>
      <c r="Q872">
        <v>3497</v>
      </c>
    </row>
    <row r="873" spans="16:17" x14ac:dyDescent="0.35">
      <c r="P873" t="s">
        <v>35</v>
      </c>
      <c r="Q873">
        <v>3497</v>
      </c>
    </row>
    <row r="874" spans="16:17" x14ac:dyDescent="0.35">
      <c r="P874" t="s">
        <v>690</v>
      </c>
      <c r="Q874">
        <v>3497</v>
      </c>
    </row>
    <row r="875" spans="16:17" x14ac:dyDescent="0.35">
      <c r="P875" t="s">
        <v>566</v>
      </c>
      <c r="Q875">
        <v>3497</v>
      </c>
    </row>
    <row r="876" spans="16:17" x14ac:dyDescent="0.35">
      <c r="P876" t="s">
        <v>566</v>
      </c>
      <c r="Q876">
        <v>6995</v>
      </c>
    </row>
    <row r="877" spans="16:17" x14ac:dyDescent="0.35">
      <c r="P877" t="s">
        <v>566</v>
      </c>
      <c r="Q877">
        <v>3497</v>
      </c>
    </row>
    <row r="878" spans="16:17" x14ac:dyDescent="0.35">
      <c r="P878" t="s">
        <v>566</v>
      </c>
      <c r="Q878">
        <v>2798</v>
      </c>
    </row>
    <row r="879" spans="16:17" x14ac:dyDescent="0.35">
      <c r="P879" t="s">
        <v>566</v>
      </c>
      <c r="Q879">
        <v>2798</v>
      </c>
    </row>
    <row r="880" spans="16:17" x14ac:dyDescent="0.35">
      <c r="P880" t="s">
        <v>566</v>
      </c>
      <c r="Q880">
        <v>1</v>
      </c>
    </row>
    <row r="881" spans="16:17" x14ac:dyDescent="0.35">
      <c r="P881" t="s">
        <v>690</v>
      </c>
      <c r="Q881">
        <v>-6995</v>
      </c>
    </row>
    <row r="882" spans="16:17" x14ac:dyDescent="0.35">
      <c r="P882" t="s">
        <v>566</v>
      </c>
      <c r="Q882">
        <v>-9995</v>
      </c>
    </row>
    <row r="883" spans="16:17" x14ac:dyDescent="0.35">
      <c r="P883" t="s">
        <v>566</v>
      </c>
      <c r="Q883">
        <v>-9995</v>
      </c>
    </row>
    <row r="884" spans="16:17" x14ac:dyDescent="0.35">
      <c r="P884" t="s">
        <v>566</v>
      </c>
      <c r="Q884">
        <v>-9995</v>
      </c>
    </row>
    <row r="885" spans="16:17" x14ac:dyDescent="0.35">
      <c r="P885" t="s">
        <v>566</v>
      </c>
      <c r="Q885">
        <v>-5997</v>
      </c>
    </row>
    <row r="886" spans="16:17" x14ac:dyDescent="0.35">
      <c r="P886" t="s">
        <v>35</v>
      </c>
      <c r="Q886">
        <v>-10995</v>
      </c>
    </row>
    <row r="887" spans="16:17" x14ac:dyDescent="0.35">
      <c r="P887" t="s">
        <v>566</v>
      </c>
      <c r="Q887">
        <v>-10995</v>
      </c>
    </row>
    <row r="888" spans="16:17" x14ac:dyDescent="0.35">
      <c r="P888" t="s">
        <v>35</v>
      </c>
      <c r="Q888">
        <v>-11995</v>
      </c>
    </row>
    <row r="889" spans="16:17" x14ac:dyDescent="0.35">
      <c r="P889" t="s">
        <v>566</v>
      </c>
      <c r="Q889">
        <v>-11995</v>
      </c>
    </row>
    <row r="890" spans="16:17" x14ac:dyDescent="0.35">
      <c r="P890" t="s">
        <v>35</v>
      </c>
      <c r="Q890">
        <v>-9596</v>
      </c>
    </row>
    <row r="891" spans="16:17" x14ac:dyDescent="0.35">
      <c r="P891" t="s">
        <v>566</v>
      </c>
      <c r="Q891">
        <v>-8747</v>
      </c>
    </row>
    <row r="892" spans="16:17" x14ac:dyDescent="0.35">
      <c r="P892" t="s">
        <v>566</v>
      </c>
      <c r="Q892">
        <v>-12495</v>
      </c>
    </row>
    <row r="893" spans="16:17" x14ac:dyDescent="0.35">
      <c r="P893" t="s">
        <v>566</v>
      </c>
      <c r="Q893">
        <v>-9996</v>
      </c>
    </row>
    <row r="894" spans="16:17" x14ac:dyDescent="0.35">
      <c r="P894" t="s">
        <v>566</v>
      </c>
      <c r="Q894">
        <v>-13495</v>
      </c>
    </row>
    <row r="895" spans="16:17" x14ac:dyDescent="0.35">
      <c r="P895" t="s">
        <v>566</v>
      </c>
      <c r="Q895">
        <v>-9447</v>
      </c>
    </row>
    <row r="896" spans="16:17" x14ac:dyDescent="0.35">
      <c r="P896" t="s">
        <v>566</v>
      </c>
      <c r="Q896">
        <v>-13995</v>
      </c>
    </row>
    <row r="897" spans="16:17" x14ac:dyDescent="0.35">
      <c r="P897" t="s">
        <v>566</v>
      </c>
      <c r="Q897">
        <v>-14495</v>
      </c>
    </row>
    <row r="898" spans="16:17" x14ac:dyDescent="0.35">
      <c r="P898" t="s">
        <v>566</v>
      </c>
      <c r="Q898">
        <v>-14995</v>
      </c>
    </row>
    <row r="899" spans="16:17" x14ac:dyDescent="0.35">
      <c r="P899" t="s">
        <v>566</v>
      </c>
      <c r="Q899">
        <v>-14995</v>
      </c>
    </row>
    <row r="900" spans="16:17" x14ac:dyDescent="0.35">
      <c r="P900" t="s">
        <v>566</v>
      </c>
      <c r="Q900">
        <v>-14995</v>
      </c>
    </row>
    <row r="901" spans="16:17" x14ac:dyDescent="0.35">
      <c r="P901" t="s">
        <v>690</v>
      </c>
      <c r="Q901">
        <v>-17495</v>
      </c>
    </row>
    <row r="902" spans="16:17" x14ac:dyDescent="0.35">
      <c r="P902" t="s">
        <v>566</v>
      </c>
      <c r="Q902">
        <v>-18495</v>
      </c>
    </row>
    <row r="903" spans="16:17" x14ac:dyDescent="0.35">
      <c r="P903" t="s">
        <v>566</v>
      </c>
      <c r="Q903">
        <v>-19995</v>
      </c>
    </row>
    <row r="904" spans="16:17" x14ac:dyDescent="0.35">
      <c r="P904" t="s">
        <v>35</v>
      </c>
      <c r="Q904">
        <v>-15996</v>
      </c>
    </row>
    <row r="905" spans="16:17" x14ac:dyDescent="0.35">
      <c r="P905" t="s">
        <v>566</v>
      </c>
      <c r="Q905">
        <v>-11497</v>
      </c>
    </row>
    <row r="906" spans="16:17" x14ac:dyDescent="0.35">
      <c r="P906" t="s">
        <v>566</v>
      </c>
      <c r="Q906">
        <v>-22995</v>
      </c>
    </row>
    <row r="907" spans="16:17" x14ac:dyDescent="0.35">
      <c r="P907" t="s">
        <v>35</v>
      </c>
      <c r="Q907">
        <v>-14397</v>
      </c>
    </row>
    <row r="908" spans="16:17" x14ac:dyDescent="0.35">
      <c r="P908" t="s">
        <v>566</v>
      </c>
      <c r="Q908">
        <v>-14397</v>
      </c>
    </row>
    <row r="909" spans="16:17" x14ac:dyDescent="0.35">
      <c r="P909" t="s">
        <v>566</v>
      </c>
      <c r="Q909">
        <v>-25995</v>
      </c>
    </row>
    <row r="910" spans="16:17" x14ac:dyDescent="0.35">
      <c r="P910" t="s">
        <v>566</v>
      </c>
      <c r="Q910">
        <v>-19597</v>
      </c>
    </row>
    <row r="911" spans="16:17" x14ac:dyDescent="0.35">
      <c r="P911" t="s">
        <v>566</v>
      </c>
      <c r="Q911">
        <v>-20097</v>
      </c>
    </row>
  </sheetData>
  <mergeCells count="1">
    <mergeCell ref="C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Sheet2</vt:lpstr>
      <vt:lpstr>Pivot_Table</vt:lpstr>
      <vt:lpstr>Sheet5</vt:lpstr>
      <vt:lpstr>Raw_Data</vt:lpstr>
      <vt:lpstr>Q2</vt:lpstr>
      <vt:lpstr>Sheet3</vt:lpstr>
      <vt:lpstr>Vlookup_Match</vt:lpstr>
      <vt:lpstr>Sheet6</vt:lpstr>
      <vt:lpstr>All_Formulaes</vt:lpstr>
      <vt:lpstr>LookupSheet</vt:lpstr>
      <vt:lpstr>Sheet9</vt:lpstr>
      <vt:lpstr>Index_Match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2025-01-27T15:49:30Z</cp:lastPrinted>
  <dcterms:created xsi:type="dcterms:W3CDTF">2025-01-27T15:22:04Z</dcterms:created>
  <dcterms:modified xsi:type="dcterms:W3CDTF">2025-03-07T14:43:15Z</dcterms:modified>
</cp:coreProperties>
</file>