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V:\GSA\DCCi\Management\"/>
    </mc:Choice>
  </mc:AlternateContent>
  <bookViews>
    <workbookView xWindow="0" yWindow="0" windowWidth="24000" windowHeight="9330" activeTab="1"/>
  </bookViews>
  <sheets>
    <sheet name="Estimated LOE" sheetId="1" r:id="rId1"/>
    <sheet name="Capacity 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G10" i="2" s="1"/>
  <c r="F3" i="2"/>
  <c r="G3" i="2" s="1"/>
  <c r="F5" i="2"/>
  <c r="G5" i="2" s="1"/>
  <c r="F9" i="2"/>
  <c r="G9" i="2" s="1"/>
  <c r="F7" i="2"/>
  <c r="G7" i="2" s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1" i="2"/>
  <c r="E10" i="2"/>
  <c r="E8" i="2"/>
  <c r="E9" i="2"/>
  <c r="E7" i="2"/>
  <c r="E4" i="2"/>
  <c r="E5" i="2"/>
  <c r="E6" i="2"/>
  <c r="E3" i="2"/>
</calcChain>
</file>

<file path=xl/sharedStrings.xml><?xml version="1.0" encoding="utf-8"?>
<sst xmlns="http://schemas.openxmlformats.org/spreadsheetml/2006/main" count="122" uniqueCount="66">
  <si>
    <t>No.</t>
  </si>
  <si>
    <t>Epic</t>
  </si>
  <si>
    <t>User Story</t>
  </si>
  <si>
    <t>Average Importance (out of 7)</t>
  </si>
  <si>
    <t>Client Priority</t>
  </si>
  <si>
    <t>Dev Size</t>
  </si>
  <si>
    <t>Dev Complexity</t>
  </si>
  <si>
    <t>Story Points</t>
  </si>
  <si>
    <t>Sprint</t>
  </si>
  <si>
    <t>UI/Front End LOE (hrs)</t>
  </si>
  <si>
    <t>Back-end App LOE (hrs)</t>
  </si>
  <si>
    <t>DB LOE (hrs)</t>
  </si>
  <si>
    <t>Small</t>
  </si>
  <si>
    <t>Low</t>
  </si>
  <si>
    <t>S1</t>
  </si>
  <si>
    <t>Medium</t>
  </si>
  <si>
    <t>High</t>
  </si>
  <si>
    <t>Large</t>
  </si>
  <si>
    <t>Adam</t>
  </si>
  <si>
    <t>Matt</t>
  </si>
  <si>
    <t>Name</t>
  </si>
  <si>
    <t>Stephanie</t>
  </si>
  <si>
    <t>Planned Capacity</t>
  </si>
  <si>
    <t>Allocated LOE</t>
  </si>
  <si>
    <t>Divakar</t>
  </si>
  <si>
    <t>Sai</t>
  </si>
  <si>
    <t>Sara</t>
  </si>
  <si>
    <t>Justin</t>
  </si>
  <si>
    <t>Group</t>
  </si>
  <si>
    <t>Front-End App</t>
  </si>
  <si>
    <t>DB</t>
  </si>
  <si>
    <t>UI</t>
  </si>
  <si>
    <t>Back-End App</t>
  </si>
  <si>
    <t>SPRINT 1</t>
  </si>
  <si>
    <t>Testing</t>
  </si>
  <si>
    <t>Khanh</t>
  </si>
  <si>
    <t>Nick</t>
  </si>
  <si>
    <t>Testing LOE</t>
  </si>
  <si>
    <t>Average Dysfunctional Score
 (out of 5)</t>
  </si>
  <si>
    <t>Est. LOE (0.8 * Planned Cap)</t>
  </si>
  <si>
    <t>Est.Loe = taking 20% of total planned cap.  As buffer</t>
  </si>
  <si>
    <t xml:space="preserve">If % Difference is greater than 20%, highlight in RED </t>
  </si>
  <si>
    <t>% Diff</t>
  </si>
  <si>
    <t>Input Data</t>
  </si>
  <si>
    <t>As a SSO user, I want to be able to enter my component's inventory and other data for the most recent quarter in a form so that I don't have to fill out an excel spreadsheet.</t>
  </si>
  <si>
    <t>As a SSO user, I want to [some data fields?] to be prepopulated based on last quarter information for my component so that I can save time and only update what I need updating</t>
  </si>
  <si>
    <t>As a SSO user, I want the system to check my data for accuracy and completeness so that I can immediately correct any mistakes before marking it for review.</t>
  </si>
  <si>
    <t>As a SSO user, I want to be able to save in-progress data so that I can edit and complete the data center quarterly information another time.</t>
  </si>
  <si>
    <t>As a SSO user, I want the system to highlight the fields that have been updated so that I (and others) know which field has new data.</t>
  </si>
  <si>
    <t>As a SSO user/lead, I want the system to show me the delta between past quarter and current quarter data so that I am aware of the change.</t>
  </si>
  <si>
    <t>Start Quarter</t>
  </si>
  <si>
    <t>As a GSA IT officer, I want to be able to start a new quarter so that I can begin the data gathering process for the quarter.</t>
  </si>
  <si>
    <t>As a GSA IT officer, I want to be able to set an due date for the quarter inventory report so that I can receive the reports in a timely manner.</t>
  </si>
  <si>
    <t>Edit data</t>
  </si>
  <si>
    <t>As a GSA IT officer, I want to be able to edit the latest quarter information for a data center so that I can update or correct data as needed.</t>
  </si>
  <si>
    <t>As a GSA IT officer, I want to add notes to the latest quarter form for a data center so that I capture notable information for that quarter.</t>
  </si>
  <si>
    <t>As a GSA IT officer, I want the system to detect and notify me of errors at the field level (based on Data Point's validations) on the form upon saving so that I can correct them earlier.</t>
  </si>
  <si>
    <t>As a GSA IT officer, I want to flag a form that has been validated by me so that I can push it for final review and validation.</t>
  </si>
  <si>
    <t>View Past Quarter data</t>
  </si>
  <si>
    <t>As a GSA IT officer, I want to view data center reports from past quarters so that I can refer to past reports as needed.</t>
  </si>
  <si>
    <t xml:space="preserve">As a GSA IT officer, I want all past reports organized by year, then quarter, then regions so that it is easier for me to find past reports. </t>
  </si>
  <si>
    <t>Search</t>
  </si>
  <si>
    <t>As a GSA IT officer, I want to be able to search for data using Data Center ID/Name anywhere I am on the application so that I can quickly find the data center/report I want.</t>
  </si>
  <si>
    <t>Capture Audit Trail</t>
  </si>
  <si>
    <t>As an admin, I want the system to track changes made by any user at a field level so that I have an audit trail for each data center report/form.</t>
  </si>
  <si>
    <t>As an admin, I want the system to track changes made by any user to a data center so that I have an audit trail for each data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</si>
</sst>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6"/>
      <color theme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4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13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F495F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D5D51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rgb="FFF495F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D5D51"/>
        </patternFill>
      </fill>
    </dxf>
    <dxf>
      <font>
        <color theme="1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SA/DCCi/Requirements/DCCi_Back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History"/>
      <sheetName val="User Stories"/>
      <sheetName val="User Input"/>
      <sheetName val="Results"/>
      <sheetName val="Legend"/>
    </sheetNames>
    <sheetDataSet>
      <sheetData sheetId="0" refreshError="1"/>
      <sheetData sheetId="1">
        <row r="2">
          <cell r="A2" t="str">
            <v>#</v>
          </cell>
        </row>
      </sheetData>
      <sheetData sheetId="2">
        <row r="7">
          <cell r="A7" t="str">
            <v>No.</v>
          </cell>
        </row>
      </sheetData>
      <sheetData sheetId="3">
        <row r="2">
          <cell r="A2" t="str">
            <v>No.</v>
          </cell>
          <cell r="D2" t="str">
            <v>Average Importance (out of 7)</v>
          </cell>
          <cell r="E2" t="str">
            <v>Average Dysfunctional Score
 (out of 5)</v>
          </cell>
        </row>
        <row r="3">
          <cell r="D3">
            <v>5</v>
          </cell>
          <cell r="E3">
            <v>4</v>
          </cell>
        </row>
        <row r="4">
          <cell r="D4">
            <v>7</v>
          </cell>
          <cell r="E4">
            <v>3</v>
          </cell>
        </row>
        <row r="5">
          <cell r="D5">
            <v>7</v>
          </cell>
          <cell r="E5">
            <v>2</v>
          </cell>
        </row>
        <row r="6">
          <cell r="D6">
            <v>6</v>
          </cell>
          <cell r="E6">
            <v>3</v>
          </cell>
        </row>
        <row r="7">
          <cell r="D7">
            <v>7</v>
          </cell>
          <cell r="E7">
            <v>4</v>
          </cell>
        </row>
        <row r="8">
          <cell r="D8">
            <v>6</v>
          </cell>
          <cell r="E8">
            <v>4</v>
          </cell>
        </row>
        <row r="9">
          <cell r="D9">
            <v>6</v>
          </cell>
          <cell r="E9">
            <v>4</v>
          </cell>
        </row>
        <row r="10">
          <cell r="D10">
            <v>5</v>
          </cell>
          <cell r="E10">
            <v>4</v>
          </cell>
        </row>
        <row r="11">
          <cell r="D11">
            <v>7</v>
          </cell>
          <cell r="E11">
            <v>5</v>
          </cell>
        </row>
        <row r="12">
          <cell r="D12">
            <v>6</v>
          </cell>
          <cell r="E12">
            <v>5</v>
          </cell>
        </row>
        <row r="13">
          <cell r="D13">
            <v>7</v>
          </cell>
          <cell r="E13">
            <v>5</v>
          </cell>
        </row>
        <row r="14">
          <cell r="D14">
            <v>6</v>
          </cell>
          <cell r="E14">
            <v>5</v>
          </cell>
        </row>
        <row r="15">
          <cell r="D15">
            <v>7</v>
          </cell>
          <cell r="E15">
            <v>5</v>
          </cell>
        </row>
        <row r="16">
          <cell r="D16">
            <v>6</v>
          </cell>
          <cell r="E16">
            <v>5</v>
          </cell>
        </row>
        <row r="17">
          <cell r="D17">
            <v>7</v>
          </cell>
          <cell r="E17">
            <v>5</v>
          </cell>
        </row>
        <row r="18">
          <cell r="D18">
            <v>7</v>
          </cell>
          <cell r="E18">
            <v>5</v>
          </cell>
        </row>
      </sheetData>
      <sheetData sheetId="4">
        <row r="4">
          <cell r="O4">
            <v>0</v>
          </cell>
          <cell r="P4">
            <v>1</v>
          </cell>
          <cell r="Q4">
            <v>2</v>
          </cell>
          <cell r="R4">
            <v>3</v>
          </cell>
          <cell r="S4">
            <v>4</v>
          </cell>
          <cell r="T4">
            <v>5</v>
          </cell>
        </row>
        <row r="5">
          <cell r="O5">
            <v>7</v>
          </cell>
          <cell r="P5" t="str">
            <v>Question</v>
          </cell>
          <cell r="Q5" t="str">
            <v>Question</v>
          </cell>
          <cell r="R5" t="str">
            <v>Could</v>
          </cell>
          <cell r="S5" t="str">
            <v>Should</v>
          </cell>
          <cell r="T5" t="str">
            <v>Must</v>
          </cell>
        </row>
        <row r="6">
          <cell r="O6">
            <v>6</v>
          </cell>
          <cell r="P6" t="str">
            <v>Question</v>
          </cell>
          <cell r="Q6" t="str">
            <v>Question</v>
          </cell>
          <cell r="R6" t="str">
            <v>Could</v>
          </cell>
          <cell r="S6" t="str">
            <v>Should</v>
          </cell>
          <cell r="T6" t="str">
            <v>Must</v>
          </cell>
        </row>
        <row r="7">
          <cell r="O7">
            <v>5</v>
          </cell>
          <cell r="P7" t="str">
            <v>Won't</v>
          </cell>
          <cell r="Q7" t="str">
            <v>Won't</v>
          </cell>
          <cell r="R7" t="str">
            <v>Could</v>
          </cell>
          <cell r="S7" t="str">
            <v>Could</v>
          </cell>
          <cell r="T7" t="str">
            <v>Should</v>
          </cell>
        </row>
        <row r="8">
          <cell r="O8">
            <v>4</v>
          </cell>
          <cell r="P8" t="str">
            <v>Won't</v>
          </cell>
          <cell r="Q8" t="str">
            <v>Won't</v>
          </cell>
          <cell r="R8" t="str">
            <v>Won't</v>
          </cell>
          <cell r="S8" t="str">
            <v>Could</v>
          </cell>
          <cell r="T8" t="str">
            <v>Could</v>
          </cell>
        </row>
        <row r="9">
          <cell r="O9">
            <v>3</v>
          </cell>
          <cell r="P9" t="str">
            <v>Won't</v>
          </cell>
          <cell r="Q9" t="str">
            <v>Won't</v>
          </cell>
          <cell r="R9" t="str">
            <v>Won't</v>
          </cell>
          <cell r="S9" t="str">
            <v>Won't</v>
          </cell>
          <cell r="T9" t="str">
            <v>Could</v>
          </cell>
        </row>
        <row r="10">
          <cell r="O10">
            <v>2</v>
          </cell>
          <cell r="P10" t="str">
            <v>Won't</v>
          </cell>
          <cell r="Q10" t="str">
            <v>Won't</v>
          </cell>
          <cell r="R10" t="str">
            <v>Won't</v>
          </cell>
          <cell r="S10" t="str">
            <v>Question</v>
          </cell>
          <cell r="T10" t="str">
            <v>Question</v>
          </cell>
        </row>
        <row r="11">
          <cell r="O11">
            <v>1</v>
          </cell>
          <cell r="P11" t="str">
            <v>Won't</v>
          </cell>
          <cell r="Q11" t="str">
            <v>Won't</v>
          </cell>
          <cell r="R11" t="str">
            <v>Won't</v>
          </cell>
          <cell r="S11" t="str">
            <v>Question</v>
          </cell>
          <cell r="T11" t="str">
            <v>Question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85" zoomScaleNormal="85" workbookViewId="0">
      <selection activeCell="Q4" sqref="Q4"/>
    </sheetView>
  </sheetViews>
  <sheetFormatPr defaultRowHeight="15" x14ac:dyDescent="0.25"/>
  <cols>
    <col min="1" max="1" width="7.5703125" customWidth="1"/>
    <col min="2" max="2" width="20" bestFit="1" customWidth="1"/>
    <col min="3" max="3" width="64.7109375" customWidth="1"/>
    <col min="4" max="4" width="14.5703125" customWidth="1"/>
    <col min="5" max="5" width="15.140625" customWidth="1"/>
    <col min="6" max="8" width="15.7109375" customWidth="1"/>
    <col min="9" max="9" width="16" customWidth="1"/>
    <col min="10" max="10" width="16.7109375" customWidth="1"/>
  </cols>
  <sheetData>
    <row r="1" spans="1:14" ht="78.7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38</v>
      </c>
      <c r="F1" s="6" t="s">
        <v>4</v>
      </c>
      <c r="G1" s="8" t="s">
        <v>5</v>
      </c>
      <c r="H1" s="6" t="s">
        <v>6</v>
      </c>
      <c r="I1" s="6" t="s">
        <v>7</v>
      </c>
      <c r="J1" s="6" t="s">
        <v>8</v>
      </c>
      <c r="K1" s="16" t="s">
        <v>9</v>
      </c>
      <c r="L1" s="16" t="s">
        <v>10</v>
      </c>
      <c r="M1" s="16" t="s">
        <v>11</v>
      </c>
      <c r="N1" s="17" t="s">
        <v>37</v>
      </c>
    </row>
    <row r="2" spans="1:14" ht="45" x14ac:dyDescent="0.25">
      <c r="A2" s="3">
        <v>2</v>
      </c>
      <c r="B2" s="3" t="s">
        <v>43</v>
      </c>
      <c r="C2" s="9" t="s">
        <v>44</v>
      </c>
      <c r="D2" s="10">
        <v>0</v>
      </c>
      <c r="E2" s="11">
        <v>0</v>
      </c>
      <c r="F2" s="12" t="e">
        <f>VLOOKUP([1]Results!D2,[1]Legend!$O$5:$T$11, MATCH([1]Results!E2,[1]Legend!$O$4:$T$4, 0), FALSE)</f>
        <v>#N/A</v>
      </c>
      <c r="G2" s="13" t="s">
        <v>12</v>
      </c>
      <c r="H2" s="9" t="s">
        <v>13</v>
      </c>
      <c r="I2" s="3">
        <v>1</v>
      </c>
      <c r="J2" s="3" t="s">
        <v>14</v>
      </c>
      <c r="K2" s="2">
        <v>2</v>
      </c>
      <c r="L2" s="2"/>
      <c r="M2" s="2">
        <v>8</v>
      </c>
      <c r="N2" s="2">
        <v>3</v>
      </c>
    </row>
    <row r="3" spans="1:14" ht="45" x14ac:dyDescent="0.25">
      <c r="A3" s="3">
        <v>3</v>
      </c>
      <c r="B3" s="3" t="s">
        <v>43</v>
      </c>
      <c r="C3" s="9" t="s">
        <v>45</v>
      </c>
      <c r="D3" s="10">
        <v>5</v>
      </c>
      <c r="E3" s="11">
        <v>4</v>
      </c>
      <c r="F3" s="12" t="str">
        <f>VLOOKUP([1]Results!D3,[1]Legend!$O$5:$T$11, MATCH([1]Results!E3,[1]Legend!$O$4:$T$4, 0), FALSE)</f>
        <v>Could</v>
      </c>
      <c r="G3" s="13" t="s">
        <v>12</v>
      </c>
      <c r="H3" s="9" t="s">
        <v>13</v>
      </c>
      <c r="I3" s="3">
        <v>1</v>
      </c>
      <c r="J3" s="3" t="s">
        <v>14</v>
      </c>
      <c r="K3" s="2">
        <v>3</v>
      </c>
      <c r="L3" s="2"/>
      <c r="M3" s="2">
        <v>4</v>
      </c>
      <c r="N3" s="2">
        <v>1</v>
      </c>
    </row>
    <row r="4" spans="1:14" ht="45" x14ac:dyDescent="0.25">
      <c r="A4" s="3">
        <v>4</v>
      </c>
      <c r="B4" s="3" t="s">
        <v>43</v>
      </c>
      <c r="C4" s="9" t="s">
        <v>46</v>
      </c>
      <c r="D4" s="10">
        <v>7</v>
      </c>
      <c r="E4" s="11">
        <v>3</v>
      </c>
      <c r="F4" s="12" t="str">
        <f>VLOOKUP([1]Results!D4,[1]Legend!$O$5:$T$11, MATCH([1]Results!E4,[1]Legend!$O$4:$T$4, 0), FALSE)</f>
        <v>Could</v>
      </c>
      <c r="G4" s="13" t="s">
        <v>12</v>
      </c>
      <c r="H4" s="9" t="s">
        <v>15</v>
      </c>
      <c r="I4" s="3">
        <v>2</v>
      </c>
      <c r="J4" s="3" t="s">
        <v>14</v>
      </c>
      <c r="K4" s="2">
        <v>4</v>
      </c>
      <c r="L4" s="2"/>
      <c r="M4" s="2">
        <v>4</v>
      </c>
      <c r="N4" s="2">
        <v>2</v>
      </c>
    </row>
    <row r="5" spans="1:14" ht="45" x14ac:dyDescent="0.25">
      <c r="A5" s="3">
        <v>5</v>
      </c>
      <c r="B5" s="3" t="s">
        <v>43</v>
      </c>
      <c r="C5" s="9" t="s">
        <v>47</v>
      </c>
      <c r="D5" s="10">
        <v>7</v>
      </c>
      <c r="E5" s="11">
        <v>2</v>
      </c>
      <c r="F5" s="12" t="str">
        <f>VLOOKUP([1]Results!D5,[1]Legend!$O$5:$T$11, MATCH([1]Results!E5,[1]Legend!$O$4:$T$4, 0), FALSE)</f>
        <v>Question</v>
      </c>
      <c r="G5" s="13" t="s">
        <v>12</v>
      </c>
      <c r="H5" s="9" t="s">
        <v>15</v>
      </c>
      <c r="I5" s="3">
        <v>2</v>
      </c>
      <c r="J5" s="3" t="s">
        <v>14</v>
      </c>
      <c r="K5" s="2">
        <v>3</v>
      </c>
      <c r="L5" s="2"/>
      <c r="M5" s="2">
        <v>8</v>
      </c>
      <c r="N5" s="2">
        <v>0.5</v>
      </c>
    </row>
    <row r="6" spans="1:14" ht="30" x14ac:dyDescent="0.25">
      <c r="A6" s="3">
        <v>6</v>
      </c>
      <c r="B6" s="3" t="s">
        <v>43</v>
      </c>
      <c r="C6" s="9" t="s">
        <v>48</v>
      </c>
      <c r="D6" s="10">
        <v>6</v>
      </c>
      <c r="E6" s="11">
        <v>3</v>
      </c>
      <c r="F6" s="12" t="str">
        <f>VLOOKUP([1]Results!D6,[1]Legend!$O$5:$T$11, MATCH([1]Results!E6,[1]Legend!$O$4:$T$4, 0), FALSE)</f>
        <v>Could</v>
      </c>
      <c r="G6" s="13" t="s">
        <v>15</v>
      </c>
      <c r="H6" s="9" t="s">
        <v>16</v>
      </c>
      <c r="I6" s="3">
        <v>5</v>
      </c>
      <c r="J6" s="3" t="s">
        <v>14</v>
      </c>
      <c r="K6" s="2">
        <v>6</v>
      </c>
      <c r="L6" s="2"/>
      <c r="M6" s="2">
        <v>8</v>
      </c>
      <c r="N6" s="2">
        <v>0.5</v>
      </c>
    </row>
    <row r="7" spans="1:14" ht="45" x14ac:dyDescent="0.25">
      <c r="A7" s="3">
        <v>7</v>
      </c>
      <c r="B7" s="3" t="s">
        <v>43</v>
      </c>
      <c r="C7" s="9" t="s">
        <v>49</v>
      </c>
      <c r="D7" s="10">
        <v>7</v>
      </c>
      <c r="E7" s="11">
        <v>4</v>
      </c>
      <c r="F7" s="12" t="str">
        <f>VLOOKUP([1]Results!D7,[1]Legend!$O$5:$T$11, MATCH([1]Results!E7,[1]Legend!$O$4:$T$4, 0), FALSE)</f>
        <v>Should</v>
      </c>
      <c r="G7" s="13" t="s">
        <v>12</v>
      </c>
      <c r="H7" s="9" t="s">
        <v>13</v>
      </c>
      <c r="I7" s="3">
        <v>1</v>
      </c>
      <c r="J7" s="3" t="s">
        <v>14</v>
      </c>
      <c r="K7" s="2">
        <v>1</v>
      </c>
      <c r="L7" s="2"/>
      <c r="M7" s="2">
        <v>8</v>
      </c>
      <c r="N7" s="2">
        <v>1</v>
      </c>
    </row>
    <row r="8" spans="1:14" ht="30" x14ac:dyDescent="0.25">
      <c r="A8" s="3">
        <v>9</v>
      </c>
      <c r="B8" s="3" t="s">
        <v>50</v>
      </c>
      <c r="C8" s="9" t="s">
        <v>51</v>
      </c>
      <c r="D8" s="10">
        <v>6</v>
      </c>
      <c r="E8" s="11">
        <v>4</v>
      </c>
      <c r="F8" s="12" t="str">
        <f>VLOOKUP([1]Results!D8,[1]Legend!$O$5:$T$11, MATCH([1]Results!E8,[1]Legend!$O$4:$T$4, 0), FALSE)</f>
        <v>Should</v>
      </c>
      <c r="G8" s="13" t="s">
        <v>12</v>
      </c>
      <c r="H8" s="9" t="s">
        <v>13</v>
      </c>
      <c r="I8" s="3">
        <v>1</v>
      </c>
      <c r="J8" s="3" t="s">
        <v>14</v>
      </c>
      <c r="K8" s="2">
        <v>3</v>
      </c>
      <c r="L8" s="2"/>
      <c r="M8" s="2">
        <v>4</v>
      </c>
      <c r="N8" s="2">
        <v>1</v>
      </c>
    </row>
    <row r="9" spans="1:14" ht="30" x14ac:dyDescent="0.25">
      <c r="A9" s="3">
        <v>10</v>
      </c>
      <c r="B9" s="3" t="s">
        <v>50</v>
      </c>
      <c r="C9" s="9" t="s">
        <v>52</v>
      </c>
      <c r="D9" s="10">
        <v>6</v>
      </c>
      <c r="E9" s="11">
        <v>4</v>
      </c>
      <c r="F9" s="12" t="str">
        <f>VLOOKUP([1]Results!D9,[1]Legend!$O$5:$T$11, MATCH([1]Results!E9,[1]Legend!$O$4:$T$4, 0), FALSE)</f>
        <v>Should</v>
      </c>
      <c r="G9" s="13" t="s">
        <v>12</v>
      </c>
      <c r="H9" s="9" t="s">
        <v>13</v>
      </c>
      <c r="I9" s="3">
        <v>1</v>
      </c>
      <c r="J9" s="3" t="s">
        <v>14</v>
      </c>
      <c r="K9" s="2">
        <v>1</v>
      </c>
      <c r="L9" s="2"/>
      <c r="M9" s="2">
        <v>4</v>
      </c>
      <c r="N9" s="2">
        <v>0</v>
      </c>
    </row>
    <row r="10" spans="1:14" ht="45" x14ac:dyDescent="0.25">
      <c r="A10" s="3">
        <v>11</v>
      </c>
      <c r="B10" s="3" t="s">
        <v>53</v>
      </c>
      <c r="C10" s="9" t="s">
        <v>54</v>
      </c>
      <c r="D10" s="10">
        <v>5</v>
      </c>
      <c r="E10" s="11">
        <v>4</v>
      </c>
      <c r="F10" s="12" t="str">
        <f>VLOOKUP([1]Results!D10,[1]Legend!$O$5:$T$11, MATCH([1]Results!E10,[1]Legend!$O$4:$T$4, 0), FALSE)</f>
        <v>Could</v>
      </c>
      <c r="G10" s="13" t="s">
        <v>15</v>
      </c>
      <c r="H10" s="9" t="s">
        <v>15</v>
      </c>
      <c r="I10" s="3">
        <v>3</v>
      </c>
      <c r="J10" s="3" t="s">
        <v>14</v>
      </c>
      <c r="K10" s="2">
        <v>5</v>
      </c>
      <c r="L10" s="2"/>
      <c r="M10" s="2">
        <v>8</v>
      </c>
      <c r="N10" s="2">
        <v>1</v>
      </c>
    </row>
    <row r="11" spans="1:14" ht="30" x14ac:dyDescent="0.25">
      <c r="A11" s="3">
        <v>12</v>
      </c>
      <c r="B11" s="3" t="s">
        <v>53</v>
      </c>
      <c r="C11" s="9" t="s">
        <v>55</v>
      </c>
      <c r="D11" s="10">
        <v>7</v>
      </c>
      <c r="E11" s="11">
        <v>5</v>
      </c>
      <c r="F11" s="12" t="str">
        <f>VLOOKUP([1]Results!D11,[1]Legend!$O$5:$T$11, MATCH([1]Results!E11,[1]Legend!$O$4:$T$4, 0), FALSE)</f>
        <v>Must</v>
      </c>
      <c r="G11" s="13" t="s">
        <v>12</v>
      </c>
      <c r="H11" s="9" t="s">
        <v>13</v>
      </c>
      <c r="I11" s="3">
        <v>1</v>
      </c>
      <c r="J11" s="3" t="s">
        <v>14</v>
      </c>
      <c r="K11" s="2">
        <v>2</v>
      </c>
      <c r="L11" s="2"/>
      <c r="M11" s="2">
        <v>4</v>
      </c>
      <c r="N11" s="2">
        <v>0.5</v>
      </c>
    </row>
    <row r="12" spans="1:14" ht="45" x14ac:dyDescent="0.25">
      <c r="A12" s="3">
        <v>13</v>
      </c>
      <c r="B12" s="3" t="s">
        <v>53</v>
      </c>
      <c r="C12" s="9" t="s">
        <v>56</v>
      </c>
      <c r="D12" s="10">
        <v>6</v>
      </c>
      <c r="E12" s="11">
        <v>5</v>
      </c>
      <c r="F12" s="12" t="str">
        <f>VLOOKUP([1]Results!D12,[1]Legend!$O$5:$T$11, MATCH([1]Results!E12,[1]Legend!$O$4:$T$4, 0), FALSE)</f>
        <v>Must</v>
      </c>
      <c r="G12" s="13" t="s">
        <v>12</v>
      </c>
      <c r="H12" s="9" t="s">
        <v>15</v>
      </c>
      <c r="I12" s="3">
        <v>2</v>
      </c>
      <c r="J12" s="3" t="s">
        <v>14</v>
      </c>
      <c r="K12" s="2">
        <v>3</v>
      </c>
      <c r="L12" s="2"/>
      <c r="M12" s="2">
        <v>0</v>
      </c>
      <c r="N12" s="2">
        <v>1.5</v>
      </c>
    </row>
    <row r="13" spans="1:14" ht="30" x14ac:dyDescent="0.25">
      <c r="A13" s="3">
        <v>14</v>
      </c>
      <c r="B13" s="3" t="s">
        <v>53</v>
      </c>
      <c r="C13" s="9" t="s">
        <v>57</v>
      </c>
      <c r="D13" s="10">
        <v>7</v>
      </c>
      <c r="E13" s="11">
        <v>5</v>
      </c>
      <c r="F13" s="12" t="str">
        <f>VLOOKUP([1]Results!D13,[1]Legend!$O$5:$T$11, MATCH([1]Results!E13,[1]Legend!$O$4:$T$4, 0), FALSE)</f>
        <v>Must</v>
      </c>
      <c r="G13" s="13" t="s">
        <v>12</v>
      </c>
      <c r="H13" s="9" t="s">
        <v>13</v>
      </c>
      <c r="I13" s="3">
        <v>1</v>
      </c>
      <c r="J13" s="3" t="s">
        <v>14</v>
      </c>
      <c r="K13" s="2">
        <v>1</v>
      </c>
      <c r="L13" s="2"/>
      <c r="M13" s="2">
        <v>4</v>
      </c>
      <c r="N13" s="2">
        <v>1</v>
      </c>
    </row>
    <row r="14" spans="1:14" ht="30" x14ac:dyDescent="0.25">
      <c r="A14" s="3">
        <v>21</v>
      </c>
      <c r="B14" s="3" t="s">
        <v>58</v>
      </c>
      <c r="C14" s="9" t="s">
        <v>59</v>
      </c>
      <c r="D14" s="10">
        <v>6</v>
      </c>
      <c r="E14" s="11">
        <v>5</v>
      </c>
      <c r="F14" s="12" t="str">
        <f>VLOOKUP([1]Results!D14,[1]Legend!$O$5:$T$11, MATCH([1]Results!E14,[1]Legend!$O$4:$T$4, 0), FALSE)</f>
        <v>Must</v>
      </c>
      <c r="G14" s="14" t="s">
        <v>12</v>
      </c>
      <c r="H14" s="15" t="s">
        <v>13</v>
      </c>
      <c r="I14" s="3">
        <v>1</v>
      </c>
      <c r="J14" s="3" t="s">
        <v>14</v>
      </c>
      <c r="K14" s="2">
        <v>2</v>
      </c>
      <c r="L14" s="2"/>
      <c r="M14" s="2">
        <v>16</v>
      </c>
      <c r="N14" s="2">
        <v>1</v>
      </c>
    </row>
    <row r="15" spans="1:14" ht="30" x14ac:dyDescent="0.25">
      <c r="A15" s="3">
        <v>22</v>
      </c>
      <c r="B15" s="3" t="s">
        <v>58</v>
      </c>
      <c r="C15" s="9" t="s">
        <v>60</v>
      </c>
      <c r="D15" s="10">
        <v>7</v>
      </c>
      <c r="E15" s="11">
        <v>5</v>
      </c>
      <c r="F15" s="12" t="str">
        <f>VLOOKUP([1]Results!D15,[1]Legend!$O$5:$T$11, MATCH([1]Results!E15,[1]Legend!$O$4:$T$4, 0), FALSE)</f>
        <v>Must</v>
      </c>
      <c r="G15" s="14" t="s">
        <v>15</v>
      </c>
      <c r="H15" s="15" t="s">
        <v>15</v>
      </c>
      <c r="I15" s="3">
        <v>3</v>
      </c>
      <c r="J15" s="3" t="s">
        <v>14</v>
      </c>
      <c r="K15" s="2">
        <v>4</v>
      </c>
      <c r="L15" s="2"/>
      <c r="M15" s="2">
        <v>0</v>
      </c>
      <c r="N15" s="2">
        <v>0</v>
      </c>
    </row>
    <row r="16" spans="1:14" ht="45" x14ac:dyDescent="0.25">
      <c r="A16" s="3">
        <v>23</v>
      </c>
      <c r="B16" s="3" t="s">
        <v>61</v>
      </c>
      <c r="C16" s="9" t="s">
        <v>62</v>
      </c>
      <c r="D16" s="10">
        <v>6</v>
      </c>
      <c r="E16" s="11">
        <v>5</v>
      </c>
      <c r="F16" s="12" t="str">
        <f>VLOOKUP([1]Results!D16,[1]Legend!$O$5:$T$11, MATCH([1]Results!E16,[1]Legend!$O$4:$T$4, 0), FALSE)</f>
        <v>Must</v>
      </c>
      <c r="G16" s="14" t="s">
        <v>12</v>
      </c>
      <c r="H16" s="15" t="s">
        <v>15</v>
      </c>
      <c r="I16" s="3">
        <v>2</v>
      </c>
      <c r="J16" s="3" t="s">
        <v>14</v>
      </c>
      <c r="K16" s="2">
        <v>5</v>
      </c>
      <c r="L16" s="2"/>
      <c r="M16" s="2">
        <v>0</v>
      </c>
      <c r="N16" s="2">
        <v>1.5</v>
      </c>
    </row>
    <row r="17" spans="1:14" ht="45" x14ac:dyDescent="0.25">
      <c r="A17" s="3">
        <v>28</v>
      </c>
      <c r="B17" s="3" t="s">
        <v>63</v>
      </c>
      <c r="C17" s="9" t="s">
        <v>64</v>
      </c>
      <c r="D17" s="10">
        <v>7</v>
      </c>
      <c r="E17" s="11">
        <v>5</v>
      </c>
      <c r="F17" s="12" t="str">
        <f>VLOOKUP([1]Results!D17,[1]Legend!$O$5:$T$11, MATCH([1]Results!E17,[1]Legend!$O$4:$T$4, 0), FALSE)</f>
        <v>Must</v>
      </c>
      <c r="G17" s="14" t="s">
        <v>17</v>
      </c>
      <c r="H17" s="15" t="s">
        <v>16</v>
      </c>
      <c r="I17" s="3">
        <v>8</v>
      </c>
      <c r="J17" s="3" t="s">
        <v>14</v>
      </c>
      <c r="K17" s="2">
        <v>7</v>
      </c>
      <c r="L17" s="2"/>
      <c r="M17" s="2">
        <v>16</v>
      </c>
      <c r="N17" s="2">
        <v>2</v>
      </c>
    </row>
    <row r="18" spans="1:14" ht="30" x14ac:dyDescent="0.25">
      <c r="A18" s="3">
        <v>29</v>
      </c>
      <c r="B18" s="3" t="s">
        <v>63</v>
      </c>
      <c r="C18" s="9" t="s">
        <v>65</v>
      </c>
      <c r="D18" s="10">
        <v>7</v>
      </c>
      <c r="E18" s="11">
        <v>5</v>
      </c>
      <c r="F18" s="12" t="str">
        <f>VLOOKUP([1]Results!D18,[1]Legend!$O$5:$T$11, MATCH([1]Results!E18,[1]Legend!$O$4:$T$4, 0), FALSE)</f>
        <v>Must</v>
      </c>
      <c r="G18" s="14" t="s">
        <v>17</v>
      </c>
      <c r="H18" s="15" t="s">
        <v>15</v>
      </c>
      <c r="I18" s="3">
        <v>5</v>
      </c>
      <c r="J18" s="3" t="s">
        <v>14</v>
      </c>
      <c r="K18" s="2">
        <v>6</v>
      </c>
      <c r="L18" s="2"/>
      <c r="M18" s="2">
        <v>0</v>
      </c>
      <c r="N18" s="2">
        <v>1</v>
      </c>
    </row>
  </sheetData>
  <conditionalFormatting sqref="F2:F18">
    <cfRule type="containsText" dxfId="12" priority="1" operator="containsText" text="Question">
      <formula>NOT(ISERROR(SEARCH("Question",F2)))</formula>
    </cfRule>
    <cfRule type="containsText" dxfId="11" priority="2" operator="containsText" text="Must">
      <formula>NOT(ISERROR(SEARCH("Must",F2)))</formula>
    </cfRule>
    <cfRule type="cellIs" dxfId="10" priority="3" operator="equal">
      <formula>"Should"</formula>
    </cfRule>
    <cfRule type="containsText" dxfId="9" priority="4" operator="containsText" text="Could">
      <formula>NOT(ISERROR(SEARCH("Could",F2)))</formula>
    </cfRule>
    <cfRule type="containsText" dxfId="8" priority="5" operator="containsText" text="Wants">
      <formula>NOT(ISERROR(SEARCH("Wants",F2)))</formula>
    </cfRule>
    <cfRule type="containsText" dxfId="7" priority="6" operator="containsText" text="Won't">
      <formula>NOT(ISERROR(SEARCH("Won't",F2)))</formula>
    </cfRule>
  </conditionalFormatting>
  <conditionalFormatting sqref="G2:H18">
    <cfRule type="containsText" dxfId="6" priority="7" operator="containsText" text="Question">
      <formula>NOT(ISERROR(SEARCH("Question",G2)))</formula>
    </cfRule>
    <cfRule type="containsText" dxfId="5" priority="8" operator="containsText" text="Must">
      <formula>NOT(ISERROR(SEARCH("Must",G2)))</formula>
    </cfRule>
    <cfRule type="cellIs" dxfId="4" priority="9" operator="equal">
      <formula>"Could"</formula>
    </cfRule>
    <cfRule type="containsText" dxfId="3" priority="10" operator="containsText" text="Would">
      <formula>NOT(ISERROR(SEARCH("Would",G2)))</formula>
    </cfRule>
    <cfRule type="containsText" dxfId="2" priority="11" operator="containsText" text="Wants">
      <formula>NOT(ISERROR(SEARCH("Wants",G2)))</formula>
    </cfRule>
    <cfRule type="containsText" dxfId="1" priority="12" operator="containsText" text="Indifferent">
      <formula>NOT(ISERROR(SEARCH("Indifferent",G2)))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'V:\GSA\DCCi\Requirements\[DCCi_Backlog.xlsx]Legend'!#REF!</xm:f>
          </x14:formula1>
          <xm:sqref>H2:H18</xm:sqref>
        </x14:dataValidation>
        <x14:dataValidation type="list" allowBlank="1" showInputMessage="1">
          <x14:formula1>
            <xm:f>'V:\GSA\DCCi\Requirements\[DCCi_Backlog.xlsx]Legend'!#REF!</xm:f>
          </x14:formula1>
          <xm:sqref>G2:G18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9" sqref="I9"/>
    </sheetView>
  </sheetViews>
  <sheetFormatPr defaultRowHeight="15" x14ac:dyDescent="0.25"/>
  <cols>
    <col min="1" max="1" width="15.7109375" customWidth="1"/>
    <col min="3" max="4" width="16.7109375" style="1" customWidth="1"/>
    <col min="5" max="5" width="15.28515625" style="1" customWidth="1"/>
    <col min="6" max="6" width="13.7109375" style="1" customWidth="1"/>
    <col min="7" max="7" width="14.7109375" style="1" customWidth="1"/>
    <col min="10" max="10" width="20.7109375" customWidth="1"/>
  </cols>
  <sheetData>
    <row r="1" spans="1:10" ht="21" x14ac:dyDescent="0.35">
      <c r="A1" s="5" t="s">
        <v>33</v>
      </c>
    </row>
    <row r="2" spans="1:10" s="20" customFormat="1" ht="40.15" customHeight="1" x14ac:dyDescent="0.25">
      <c r="B2" s="19" t="s">
        <v>20</v>
      </c>
      <c r="C2" s="21" t="s">
        <v>22</v>
      </c>
      <c r="D2" s="18" t="s">
        <v>28</v>
      </c>
      <c r="E2" s="18" t="s">
        <v>39</v>
      </c>
      <c r="F2" s="18" t="s">
        <v>23</v>
      </c>
      <c r="G2" s="18" t="s">
        <v>42</v>
      </c>
    </row>
    <row r="3" spans="1:10" x14ac:dyDescent="0.25">
      <c r="B3" s="2" t="s">
        <v>19</v>
      </c>
      <c r="C3" s="22">
        <v>60</v>
      </c>
      <c r="D3" s="29" t="s">
        <v>29</v>
      </c>
      <c r="E3" s="3">
        <f>C3*0.8</f>
        <v>48</v>
      </c>
      <c r="F3" s="25">
        <f>SUM('Estimated LOE'!K2:K18)</f>
        <v>58</v>
      </c>
      <c r="G3" s="24">
        <f>(F3-SUM(E3:E4))/SUM(E3:E4)</f>
        <v>3.5714285714285712E-2</v>
      </c>
      <c r="J3" t="s">
        <v>40</v>
      </c>
    </row>
    <row r="4" spans="1:10" x14ac:dyDescent="0.25">
      <c r="B4" s="2" t="s">
        <v>25</v>
      </c>
      <c r="C4" s="22">
        <v>10</v>
      </c>
      <c r="D4" s="29"/>
      <c r="E4" s="3">
        <f>C4*0.8</f>
        <v>8</v>
      </c>
      <c r="F4" s="26"/>
      <c r="G4" s="24"/>
      <c r="J4" t="s">
        <v>41</v>
      </c>
    </row>
    <row r="5" spans="1:10" x14ac:dyDescent="0.25">
      <c r="B5" s="2" t="s">
        <v>26</v>
      </c>
      <c r="C5" s="22">
        <v>20</v>
      </c>
      <c r="D5" s="29" t="s">
        <v>31</v>
      </c>
      <c r="E5" s="3">
        <f>C5*0.8</f>
        <v>16</v>
      </c>
      <c r="F5" s="25">
        <f>SUM('Estimated LOE'!L2:L18)</f>
        <v>0</v>
      </c>
      <c r="G5" s="24">
        <f>(F5-SUM(E5:E6))/SUM(E5:E6)</f>
        <v>-1</v>
      </c>
    </row>
    <row r="6" spans="1:10" x14ac:dyDescent="0.25">
      <c r="B6" s="2" t="s">
        <v>27</v>
      </c>
      <c r="C6" s="22">
        <v>44</v>
      </c>
      <c r="D6" s="29"/>
      <c r="E6" s="3">
        <f>C6*0.8</f>
        <v>35.200000000000003</v>
      </c>
      <c r="F6" s="26"/>
      <c r="G6" s="24"/>
    </row>
    <row r="7" spans="1:10" x14ac:dyDescent="0.25">
      <c r="B7" s="2" t="s">
        <v>24</v>
      </c>
      <c r="C7" s="22">
        <v>10</v>
      </c>
      <c r="D7" s="29" t="s">
        <v>30</v>
      </c>
      <c r="E7" s="3">
        <f t="shared" ref="E7" si="0">C7*0.8</f>
        <v>8</v>
      </c>
      <c r="F7" s="25">
        <f>SUM('Estimated LOE'!M2:M18)</f>
        <v>96</v>
      </c>
      <c r="G7" s="24">
        <f>(F7-SUM(E7:E8))/SUM(E7:E8)</f>
        <v>4.2173913043478262</v>
      </c>
    </row>
    <row r="8" spans="1:10" x14ac:dyDescent="0.25">
      <c r="B8" s="2" t="s">
        <v>18</v>
      </c>
      <c r="C8" s="22">
        <v>13</v>
      </c>
      <c r="D8" s="29"/>
      <c r="E8" s="3">
        <f>C8*0.8</f>
        <v>10.4</v>
      </c>
      <c r="F8" s="26"/>
      <c r="G8" s="24"/>
    </row>
    <row r="9" spans="1:10" x14ac:dyDescent="0.25">
      <c r="B9" s="2" t="s">
        <v>21</v>
      </c>
      <c r="C9" s="22">
        <v>30</v>
      </c>
      <c r="D9" s="2" t="s">
        <v>32</v>
      </c>
      <c r="E9" s="3">
        <f>C9*0.8</f>
        <v>24</v>
      </c>
      <c r="F9" s="3">
        <f>SUM('Estimated LOE'!L2:L18)</f>
        <v>0</v>
      </c>
      <c r="G9" s="23">
        <f>(F9-SUM(E9))/SUM(E9)</f>
        <v>-1</v>
      </c>
    </row>
    <row r="10" spans="1:10" x14ac:dyDescent="0.25">
      <c r="B10" s="4" t="s">
        <v>35</v>
      </c>
      <c r="C10" s="22">
        <v>20</v>
      </c>
      <c r="D10" s="29" t="s">
        <v>34</v>
      </c>
      <c r="E10" s="3">
        <f>C10*0.8</f>
        <v>16</v>
      </c>
      <c r="F10" s="25">
        <f>SUM('Estimated LOE'!N2:N18)</f>
        <v>18.5</v>
      </c>
      <c r="G10" s="27">
        <f>(F10-SUM(E10:E11))/SUM(E10:E11)</f>
        <v>-0.27734375000000006</v>
      </c>
    </row>
    <row r="11" spans="1:10" x14ac:dyDescent="0.25">
      <c r="B11" s="4" t="s">
        <v>36</v>
      </c>
      <c r="C11" s="22">
        <v>12</v>
      </c>
      <c r="D11" s="29"/>
      <c r="E11" s="3">
        <f>C11*0.8</f>
        <v>9.6000000000000014</v>
      </c>
      <c r="F11" s="26"/>
      <c r="G11" s="28"/>
    </row>
  </sheetData>
  <mergeCells count="12">
    <mergeCell ref="D3:D4"/>
    <mergeCell ref="D7:D8"/>
    <mergeCell ref="D5:D6"/>
    <mergeCell ref="F7:F8"/>
    <mergeCell ref="D10:D11"/>
    <mergeCell ref="G7:G8"/>
    <mergeCell ref="F3:F4"/>
    <mergeCell ref="F5:F6"/>
    <mergeCell ref="F10:F11"/>
    <mergeCell ref="G3:G4"/>
    <mergeCell ref="G5:G6"/>
    <mergeCell ref="G10:G11"/>
  </mergeCells>
  <conditionalFormatting sqref="G1 G3:G1048576">
    <cfRule type="cellIs" dxfId="0" priority="1" operator="greaterThan">
      <formula>0.2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Estimated LOE</vt:lpstr>
      <vt:lpstr>Capacity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Phan</dc:creator>
  <cp:lastModifiedBy>Khanh Phan</cp:lastModifiedBy>
  <dcterms:created xsi:type="dcterms:W3CDTF">2016-10-28T18:55:50Z</dcterms:created>
  <dcterms:modified xsi:type="dcterms:W3CDTF">2016-10-29T16:44:15Z</dcterms:modified>
</cp:coreProperties>
</file>