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0" yWindow="30" windowWidth="23895" windowHeight="151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C3"/>
  <c r="C8"/>
  <c r="D8"/>
  <c r="D13"/>
  <c r="E64"/>
  <c r="E68"/>
  <c r="E108"/>
  <c r="E112"/>
  <c r="E164"/>
  <c r="E176"/>
  <c r="D10"/>
  <c r="B17"/>
  <c r="B18"/>
  <c r="B19"/>
  <c r="B20"/>
  <c r="D20" s="1"/>
  <c r="B21"/>
  <c r="B22"/>
  <c r="B23"/>
  <c r="B24"/>
  <c r="D24" s="1"/>
  <c r="B25"/>
  <c r="B26"/>
  <c r="B27"/>
  <c r="B28"/>
  <c r="D28" s="1"/>
  <c r="B29"/>
  <c r="B30"/>
  <c r="B31"/>
  <c r="B32"/>
  <c r="D32" s="1"/>
  <c r="E32" s="1"/>
  <c r="B33"/>
  <c r="B34"/>
  <c r="B35"/>
  <c r="B36"/>
  <c r="D36" s="1"/>
  <c r="B37"/>
  <c r="B38"/>
  <c r="B39"/>
  <c r="B40"/>
  <c r="D40" s="1"/>
  <c r="B41"/>
  <c r="B42"/>
  <c r="B43"/>
  <c r="B44"/>
  <c r="D44" s="1"/>
  <c r="B45"/>
  <c r="B46"/>
  <c r="B47"/>
  <c r="B48"/>
  <c r="D48" s="1"/>
  <c r="E48" s="1"/>
  <c r="B49"/>
  <c r="B50"/>
  <c r="B51"/>
  <c r="B52"/>
  <c r="D52" s="1"/>
  <c r="E52" s="1"/>
  <c r="B53"/>
  <c r="B54"/>
  <c r="B55"/>
  <c r="B56"/>
  <c r="D56" s="1"/>
  <c r="E56" s="1"/>
  <c r="B57"/>
  <c r="B58"/>
  <c r="D58" s="1"/>
  <c r="E58" s="1"/>
  <c r="B59"/>
  <c r="B60"/>
  <c r="D60" s="1"/>
  <c r="E60" s="1"/>
  <c r="B61"/>
  <c r="B62"/>
  <c r="B63"/>
  <c r="B64"/>
  <c r="D64" s="1"/>
  <c r="B65"/>
  <c r="B66"/>
  <c r="D66" s="1"/>
  <c r="E66" s="1"/>
  <c r="B67"/>
  <c r="B68"/>
  <c r="D68" s="1"/>
  <c r="B69"/>
  <c r="B70"/>
  <c r="B71"/>
  <c r="B72"/>
  <c r="D72" s="1"/>
  <c r="B73"/>
  <c r="B74"/>
  <c r="D74" s="1"/>
  <c r="E74" s="1"/>
  <c r="B75"/>
  <c r="B76"/>
  <c r="D76" s="1"/>
  <c r="E76" s="1"/>
  <c r="B77"/>
  <c r="B78"/>
  <c r="B79"/>
  <c r="B80"/>
  <c r="D80" s="1"/>
  <c r="E80" s="1"/>
  <c r="B81"/>
  <c r="B82"/>
  <c r="D82" s="1"/>
  <c r="E82" s="1"/>
  <c r="B83"/>
  <c r="B84"/>
  <c r="D84" s="1"/>
  <c r="E84" s="1"/>
  <c r="B85"/>
  <c r="B86"/>
  <c r="B87"/>
  <c r="B88"/>
  <c r="D88" s="1"/>
  <c r="B89"/>
  <c r="B90"/>
  <c r="D90" s="1"/>
  <c r="E90" s="1"/>
  <c r="B91"/>
  <c r="B92"/>
  <c r="D92" s="1"/>
  <c r="E92" s="1"/>
  <c r="B93"/>
  <c r="B94"/>
  <c r="B95"/>
  <c r="B96"/>
  <c r="D96" s="1"/>
  <c r="E96" s="1"/>
  <c r="B97"/>
  <c r="B98"/>
  <c r="D98" s="1"/>
  <c r="E98" s="1"/>
  <c r="B99"/>
  <c r="B100"/>
  <c r="D100" s="1"/>
  <c r="E100" s="1"/>
  <c r="B101"/>
  <c r="B102"/>
  <c r="B103"/>
  <c r="B104"/>
  <c r="D104" s="1"/>
  <c r="B105"/>
  <c r="B106"/>
  <c r="D106" s="1"/>
  <c r="B107"/>
  <c r="B108"/>
  <c r="D108" s="1"/>
  <c r="B109"/>
  <c r="B110"/>
  <c r="B111"/>
  <c r="B112"/>
  <c r="D112" s="1"/>
  <c r="B113"/>
  <c r="B114"/>
  <c r="D114" s="1"/>
  <c r="B115"/>
  <c r="B116"/>
  <c r="D116" s="1"/>
  <c r="E116" s="1"/>
  <c r="B117"/>
  <c r="B118"/>
  <c r="B119"/>
  <c r="B120"/>
  <c r="D120" s="1"/>
  <c r="B121"/>
  <c r="B122"/>
  <c r="D122" s="1"/>
  <c r="B123"/>
  <c r="D123" s="1"/>
  <c r="B124"/>
  <c r="D124" s="1"/>
  <c r="B125"/>
  <c r="B126"/>
  <c r="B127"/>
  <c r="D127" s="1"/>
  <c r="B128"/>
  <c r="D128" s="1"/>
  <c r="E128" s="1"/>
  <c r="B129"/>
  <c r="D129" s="1"/>
  <c r="B130"/>
  <c r="D130" s="1"/>
  <c r="B131"/>
  <c r="D131" s="1"/>
  <c r="B132"/>
  <c r="D132" s="1"/>
  <c r="E132" s="1"/>
  <c r="B133"/>
  <c r="D133" s="1"/>
  <c r="B134"/>
  <c r="B135"/>
  <c r="D135" s="1"/>
  <c r="B136"/>
  <c r="D136" s="1"/>
  <c r="B137"/>
  <c r="D137" s="1"/>
  <c r="C137" s="1"/>
  <c r="B138"/>
  <c r="D138" s="1"/>
  <c r="B139"/>
  <c r="D139" s="1"/>
  <c r="B140"/>
  <c r="D140" s="1"/>
  <c r="B141"/>
  <c r="D141" s="1"/>
  <c r="C141" s="1"/>
  <c r="B142"/>
  <c r="B143"/>
  <c r="D143" s="1"/>
  <c r="B144"/>
  <c r="D144" s="1"/>
  <c r="E144" s="1"/>
  <c r="B145"/>
  <c r="D145" s="1"/>
  <c r="B146"/>
  <c r="D146" s="1"/>
  <c r="B147"/>
  <c r="D147" s="1"/>
  <c r="B148"/>
  <c r="D148" s="1"/>
  <c r="E148" s="1"/>
  <c r="B149"/>
  <c r="D149" s="1"/>
  <c r="B150"/>
  <c r="B151"/>
  <c r="D151" s="1"/>
  <c r="B152"/>
  <c r="D152" s="1"/>
  <c r="B153"/>
  <c r="D153" s="1"/>
  <c r="C153" s="1"/>
  <c r="B154"/>
  <c r="D154" s="1"/>
  <c r="B155"/>
  <c r="D155" s="1"/>
  <c r="B156"/>
  <c r="D156" s="1"/>
  <c r="B157"/>
  <c r="D157" s="1"/>
  <c r="C157" s="1"/>
  <c r="B158"/>
  <c r="B159"/>
  <c r="D159" s="1"/>
  <c r="B160"/>
  <c r="D160" s="1"/>
  <c r="E160" s="1"/>
  <c r="B161"/>
  <c r="D161" s="1"/>
  <c r="B162"/>
  <c r="D162" s="1"/>
  <c r="B163"/>
  <c r="D163" s="1"/>
  <c r="B164"/>
  <c r="D164" s="1"/>
  <c r="B165"/>
  <c r="D165" s="1"/>
  <c r="C165" s="1"/>
  <c r="B166"/>
  <c r="B167"/>
  <c r="D167" s="1"/>
  <c r="B168"/>
  <c r="D168" s="1"/>
  <c r="B169"/>
  <c r="D169" s="1"/>
  <c r="B170"/>
  <c r="D170" s="1"/>
  <c r="B171"/>
  <c r="D171" s="1"/>
  <c r="B172"/>
  <c r="D172" s="1"/>
  <c r="C172" s="1"/>
  <c r="B173"/>
  <c r="D173" s="1"/>
  <c r="C173" s="1"/>
  <c r="B174"/>
  <c r="B175"/>
  <c r="D175" s="1"/>
  <c r="B176"/>
  <c r="D176" s="1"/>
  <c r="B177"/>
  <c r="D177" s="1"/>
  <c r="C177" s="1"/>
  <c r="B178"/>
  <c r="D178" s="1"/>
  <c r="C178" s="1"/>
  <c r="B179"/>
  <c r="D179" s="1"/>
  <c r="B180"/>
  <c r="D180" s="1"/>
  <c r="E180" s="1"/>
  <c r="B181"/>
  <c r="D181" s="1"/>
  <c r="B16"/>
  <c r="C5"/>
  <c r="E5"/>
  <c r="E8" s="1"/>
  <c r="E4"/>
  <c r="C4"/>
  <c r="F181" l="1"/>
  <c r="M181" s="1"/>
  <c r="N181" s="1"/>
  <c r="O181" s="1"/>
  <c r="P181" s="1"/>
  <c r="F169"/>
  <c r="M169" s="1"/>
  <c r="N169" s="1"/>
  <c r="O169" s="1"/>
  <c r="P169" s="1"/>
  <c r="F161"/>
  <c r="H161" s="1"/>
  <c r="K161" s="1"/>
  <c r="F149"/>
  <c r="H149" s="1"/>
  <c r="K149" s="1"/>
  <c r="F145"/>
  <c r="M145" s="1"/>
  <c r="N145" s="1"/>
  <c r="O145" s="1"/>
  <c r="P145" s="1"/>
  <c r="F170"/>
  <c r="M170" s="1"/>
  <c r="N170" s="1"/>
  <c r="O170" s="1"/>
  <c r="P170" s="1"/>
  <c r="F162"/>
  <c r="M162" s="1"/>
  <c r="N162" s="1"/>
  <c r="O162" s="1"/>
  <c r="P162" s="1"/>
  <c r="F154"/>
  <c r="M154" s="1"/>
  <c r="N154" s="1"/>
  <c r="O154" s="1"/>
  <c r="P154" s="1"/>
  <c r="F146"/>
  <c r="M146" s="1"/>
  <c r="N146" s="1"/>
  <c r="O146" s="1"/>
  <c r="P146" s="1"/>
  <c r="F138"/>
  <c r="M138" s="1"/>
  <c r="N138" s="1"/>
  <c r="O138" s="1"/>
  <c r="P138" s="1"/>
  <c r="F130"/>
  <c r="M130" s="1"/>
  <c r="N130" s="1"/>
  <c r="O130" s="1"/>
  <c r="P130" s="1"/>
  <c r="F122"/>
  <c r="M122" s="1"/>
  <c r="N122" s="1"/>
  <c r="O122" s="1"/>
  <c r="P122" s="1"/>
  <c r="F114"/>
  <c r="M114" s="1"/>
  <c r="N114" s="1"/>
  <c r="O114" s="1"/>
  <c r="P114" s="1"/>
  <c r="F106"/>
  <c r="M106" s="1"/>
  <c r="N106" s="1"/>
  <c r="O106" s="1"/>
  <c r="P106" s="1"/>
  <c r="F179"/>
  <c r="H179" s="1"/>
  <c r="K179" s="1"/>
  <c r="F175"/>
  <c r="H175" s="1"/>
  <c r="K175" s="1"/>
  <c r="F171"/>
  <c r="H171" s="1"/>
  <c r="K171" s="1"/>
  <c r="F167"/>
  <c r="H167" s="1"/>
  <c r="K167" s="1"/>
  <c r="F163"/>
  <c r="H163" s="1"/>
  <c r="K163" s="1"/>
  <c r="F159"/>
  <c r="H159" s="1"/>
  <c r="F155"/>
  <c r="H155" s="1"/>
  <c r="K155" s="1"/>
  <c r="F151"/>
  <c r="H151" s="1"/>
  <c r="K151" s="1"/>
  <c r="F147"/>
  <c r="H147" s="1"/>
  <c r="K147" s="1"/>
  <c r="F143"/>
  <c r="H143" s="1"/>
  <c r="K143" s="1"/>
  <c r="F139"/>
  <c r="H139" s="1"/>
  <c r="K139" s="1"/>
  <c r="F135"/>
  <c r="H135" s="1"/>
  <c r="K135" s="1"/>
  <c r="F131"/>
  <c r="H131" s="1"/>
  <c r="K131" s="1"/>
  <c r="F127"/>
  <c r="H127" s="1"/>
  <c r="K127" s="1"/>
  <c r="F123"/>
  <c r="H123" s="1"/>
  <c r="K123" s="1"/>
  <c r="D119"/>
  <c r="F119" s="1"/>
  <c r="H119" s="1"/>
  <c r="K119" s="1"/>
  <c r="D115"/>
  <c r="F115" s="1"/>
  <c r="H115" s="1"/>
  <c r="K115" s="1"/>
  <c r="D111"/>
  <c r="F111" s="1"/>
  <c r="H111" s="1"/>
  <c r="K111" s="1"/>
  <c r="D107"/>
  <c r="F107" s="1"/>
  <c r="H107" s="1"/>
  <c r="K107" s="1"/>
  <c r="D103"/>
  <c r="F103" s="1"/>
  <c r="H103" s="1"/>
  <c r="K103" s="1"/>
  <c r="D99"/>
  <c r="F99" s="1"/>
  <c r="H99" s="1"/>
  <c r="K99" s="1"/>
  <c r="D95"/>
  <c r="F95" s="1"/>
  <c r="H95" s="1"/>
  <c r="K95" s="1"/>
  <c r="D91"/>
  <c r="F91" s="1"/>
  <c r="H91" s="1"/>
  <c r="K91" s="1"/>
  <c r="D87"/>
  <c r="F87" s="1"/>
  <c r="H87" s="1"/>
  <c r="K87" s="1"/>
  <c r="D83"/>
  <c r="F83" s="1"/>
  <c r="H83" s="1"/>
  <c r="K83" s="1"/>
  <c r="D79"/>
  <c r="F79" s="1"/>
  <c r="H79" s="1"/>
  <c r="K79" s="1"/>
  <c r="D75"/>
  <c r="F75" s="1"/>
  <c r="H75" s="1"/>
  <c r="K75" s="1"/>
  <c r="D71"/>
  <c r="F71" s="1"/>
  <c r="H71" s="1"/>
  <c r="K71" s="1"/>
  <c r="D67"/>
  <c r="F67" s="1"/>
  <c r="H67" s="1"/>
  <c r="K67" s="1"/>
  <c r="D63"/>
  <c r="F63" s="1"/>
  <c r="H63" s="1"/>
  <c r="D59"/>
  <c r="F59" s="1"/>
  <c r="H59" s="1"/>
  <c r="K59" s="1"/>
  <c r="D55"/>
  <c r="F55" s="1"/>
  <c r="H55" s="1"/>
  <c r="K55" s="1"/>
  <c r="D51"/>
  <c r="F51" s="1"/>
  <c r="H51" s="1"/>
  <c r="K51" s="1"/>
  <c r="D47"/>
  <c r="F47" s="1"/>
  <c r="H47" s="1"/>
  <c r="K47" s="1"/>
  <c r="D43"/>
  <c r="F43" s="1"/>
  <c r="H43" s="1"/>
  <c r="K43" s="1"/>
  <c r="D39"/>
  <c r="F39" s="1"/>
  <c r="H39" s="1"/>
  <c r="K39" s="1"/>
  <c r="D35"/>
  <c r="F35" s="1"/>
  <c r="H35" s="1"/>
  <c r="K35" s="1"/>
  <c r="D31"/>
  <c r="F31" s="1"/>
  <c r="H31" s="1"/>
  <c r="K31" s="1"/>
  <c r="D27"/>
  <c r="F27" s="1"/>
  <c r="H27" s="1"/>
  <c r="K27" s="1"/>
  <c r="D23"/>
  <c r="F23" s="1"/>
  <c r="H23" s="1"/>
  <c r="K23" s="1"/>
  <c r="D19"/>
  <c r="F19" s="1"/>
  <c r="H19" s="1"/>
  <c r="K19" s="1"/>
  <c r="F165"/>
  <c r="H165" s="1"/>
  <c r="K165" s="1"/>
  <c r="F172"/>
  <c r="M172" s="1"/>
  <c r="N172" s="1"/>
  <c r="O172" s="1"/>
  <c r="P172" s="1"/>
  <c r="F180"/>
  <c r="M180" s="1"/>
  <c r="N180" s="1"/>
  <c r="O180" s="1"/>
  <c r="P180" s="1"/>
  <c r="F176"/>
  <c r="M176" s="1"/>
  <c r="N176" s="1"/>
  <c r="O176" s="1"/>
  <c r="P176" s="1"/>
  <c r="F168"/>
  <c r="H168" s="1"/>
  <c r="K168" s="1"/>
  <c r="F164"/>
  <c r="M164" s="1"/>
  <c r="N164" s="1"/>
  <c r="O164" s="1"/>
  <c r="P164" s="1"/>
  <c r="F160"/>
  <c r="M160" s="1"/>
  <c r="N160" s="1"/>
  <c r="O160" s="1"/>
  <c r="P160" s="1"/>
  <c r="F156"/>
  <c r="H156" s="1"/>
  <c r="K156" s="1"/>
  <c r="F152"/>
  <c r="H152" s="1"/>
  <c r="K152" s="1"/>
  <c r="F148"/>
  <c r="H148" s="1"/>
  <c r="K148" s="1"/>
  <c r="F144"/>
  <c r="M144" s="1"/>
  <c r="N144" s="1"/>
  <c r="O144" s="1"/>
  <c r="P144" s="1"/>
  <c r="F140"/>
  <c r="M140" s="1"/>
  <c r="N140" s="1"/>
  <c r="O140" s="1"/>
  <c r="P140" s="1"/>
  <c r="F136"/>
  <c r="H136" s="1"/>
  <c r="K136" s="1"/>
  <c r="F132"/>
  <c r="M132" s="1"/>
  <c r="N132" s="1"/>
  <c r="O132" s="1"/>
  <c r="P132" s="1"/>
  <c r="F128"/>
  <c r="H128" s="1"/>
  <c r="K128" s="1"/>
  <c r="F124"/>
  <c r="M124" s="1"/>
  <c r="N124" s="1"/>
  <c r="O124" s="1"/>
  <c r="P124" s="1"/>
  <c r="F120"/>
  <c r="H120" s="1"/>
  <c r="K120" s="1"/>
  <c r="F116"/>
  <c r="M116" s="1"/>
  <c r="N116" s="1"/>
  <c r="O116" s="1"/>
  <c r="P116" s="1"/>
  <c r="F112"/>
  <c r="H112" s="1"/>
  <c r="K112" s="1"/>
  <c r="F108"/>
  <c r="M108" s="1"/>
  <c r="N108" s="1"/>
  <c r="O108" s="1"/>
  <c r="P108" s="1"/>
  <c r="F104"/>
  <c r="H104" s="1"/>
  <c r="K104" s="1"/>
  <c r="F100"/>
  <c r="M100" s="1"/>
  <c r="N100" s="1"/>
  <c r="O100" s="1"/>
  <c r="P100" s="1"/>
  <c r="F96"/>
  <c r="M96" s="1"/>
  <c r="N96" s="1"/>
  <c r="O96" s="1"/>
  <c r="P96" s="1"/>
  <c r="F92"/>
  <c r="M92" s="1"/>
  <c r="N92" s="1"/>
  <c r="O92" s="1"/>
  <c r="P92" s="1"/>
  <c r="F88"/>
  <c r="H88" s="1"/>
  <c r="K88" s="1"/>
  <c r="F84"/>
  <c r="M84" s="1"/>
  <c r="N84" s="1"/>
  <c r="O84" s="1"/>
  <c r="P84" s="1"/>
  <c r="F80"/>
  <c r="H80" s="1"/>
  <c r="K80" s="1"/>
  <c r="F76"/>
  <c r="M76" s="1"/>
  <c r="N76" s="1"/>
  <c r="O76" s="1"/>
  <c r="P76" s="1"/>
  <c r="F72"/>
  <c r="H72" s="1"/>
  <c r="K72" s="1"/>
  <c r="F68"/>
  <c r="M68" s="1"/>
  <c r="N68" s="1"/>
  <c r="O68" s="1"/>
  <c r="P68" s="1"/>
  <c r="F64"/>
  <c r="M64" s="1"/>
  <c r="N64" s="1"/>
  <c r="O64" s="1"/>
  <c r="P64" s="1"/>
  <c r="F60"/>
  <c r="M60" s="1"/>
  <c r="N60" s="1"/>
  <c r="O60" s="1"/>
  <c r="P60" s="1"/>
  <c r="E168"/>
  <c r="E152"/>
  <c r="E136"/>
  <c r="E120"/>
  <c r="E104"/>
  <c r="E88"/>
  <c r="E72"/>
  <c r="F177"/>
  <c r="H177" s="1"/>
  <c r="K177" s="1"/>
  <c r="F137"/>
  <c r="H137" s="1"/>
  <c r="K137" s="1"/>
  <c r="F133"/>
  <c r="M133" s="1"/>
  <c r="N133" s="1"/>
  <c r="O133" s="1"/>
  <c r="P133" s="1"/>
  <c r="F129"/>
  <c r="M129" s="1"/>
  <c r="N129" s="1"/>
  <c r="O129" s="1"/>
  <c r="P129" s="1"/>
  <c r="E172"/>
  <c r="E156"/>
  <c r="E140"/>
  <c r="E124"/>
  <c r="F153"/>
  <c r="H153" s="1"/>
  <c r="K153" s="1"/>
  <c r="K159"/>
  <c r="K63"/>
  <c r="M161"/>
  <c r="N161" s="1"/>
  <c r="O161" s="1"/>
  <c r="P161" s="1"/>
  <c r="M149"/>
  <c r="N149" s="1"/>
  <c r="O149" s="1"/>
  <c r="P149" s="1"/>
  <c r="C179"/>
  <c r="C167"/>
  <c r="C155"/>
  <c r="C143"/>
  <c r="C131"/>
  <c r="C123"/>
  <c r="C99"/>
  <c r="C47"/>
  <c r="F56"/>
  <c r="F52"/>
  <c r="F48"/>
  <c r="F44"/>
  <c r="F40"/>
  <c r="F36"/>
  <c r="F32"/>
  <c r="F28"/>
  <c r="F24"/>
  <c r="F20"/>
  <c r="D62"/>
  <c r="C180"/>
  <c r="C176"/>
  <c r="C168"/>
  <c r="C164"/>
  <c r="C160"/>
  <c r="C156"/>
  <c r="C152"/>
  <c r="C148"/>
  <c r="C144"/>
  <c r="C140"/>
  <c r="C136"/>
  <c r="C132"/>
  <c r="C128"/>
  <c r="C124"/>
  <c r="C120"/>
  <c r="C116"/>
  <c r="C112"/>
  <c r="C108"/>
  <c r="C104"/>
  <c r="C100"/>
  <c r="C96"/>
  <c r="C92"/>
  <c r="C88"/>
  <c r="C84"/>
  <c r="C80"/>
  <c r="C76"/>
  <c r="C72"/>
  <c r="C68"/>
  <c r="C64"/>
  <c r="C60"/>
  <c r="C56"/>
  <c r="C52"/>
  <c r="C48"/>
  <c r="C44"/>
  <c r="C40"/>
  <c r="C36"/>
  <c r="C32"/>
  <c r="C28"/>
  <c r="C24"/>
  <c r="C20"/>
  <c r="E181"/>
  <c r="E177"/>
  <c r="E173"/>
  <c r="E169"/>
  <c r="E165"/>
  <c r="E161"/>
  <c r="E157"/>
  <c r="E153"/>
  <c r="E149"/>
  <c r="E145"/>
  <c r="E141"/>
  <c r="E137"/>
  <c r="E133"/>
  <c r="E129"/>
  <c r="E44"/>
  <c r="E28"/>
  <c r="E23"/>
  <c r="F178"/>
  <c r="F173"/>
  <c r="F157"/>
  <c r="F141"/>
  <c r="C175"/>
  <c r="C163"/>
  <c r="C151"/>
  <c r="C139"/>
  <c r="C119"/>
  <c r="C39"/>
  <c r="C23"/>
  <c r="C181"/>
  <c r="C169"/>
  <c r="C161"/>
  <c r="C149"/>
  <c r="C145"/>
  <c r="C133"/>
  <c r="C129"/>
  <c r="E178"/>
  <c r="E170"/>
  <c r="E162"/>
  <c r="E154"/>
  <c r="E146"/>
  <c r="E138"/>
  <c r="E130"/>
  <c r="E122"/>
  <c r="E114"/>
  <c r="E106"/>
  <c r="E40"/>
  <c r="E24"/>
  <c r="E19"/>
  <c r="C171"/>
  <c r="C159"/>
  <c r="C147"/>
  <c r="C135"/>
  <c r="C127"/>
  <c r="C115"/>
  <c r="C91"/>
  <c r="C67"/>
  <c r="C19"/>
  <c r="F98"/>
  <c r="F90"/>
  <c r="F82"/>
  <c r="F74"/>
  <c r="F66"/>
  <c r="F58"/>
  <c r="C170"/>
  <c r="C162"/>
  <c r="C154"/>
  <c r="C146"/>
  <c r="C138"/>
  <c r="C130"/>
  <c r="C122"/>
  <c r="C114"/>
  <c r="C106"/>
  <c r="C98"/>
  <c r="C90"/>
  <c r="C82"/>
  <c r="C74"/>
  <c r="C66"/>
  <c r="C58"/>
  <c r="E179"/>
  <c r="E175"/>
  <c r="E171"/>
  <c r="E167"/>
  <c r="E163"/>
  <c r="E159"/>
  <c r="E155"/>
  <c r="E151"/>
  <c r="E147"/>
  <c r="E143"/>
  <c r="E139"/>
  <c r="E135"/>
  <c r="E131"/>
  <c r="E127"/>
  <c r="E123"/>
  <c r="E111"/>
  <c r="E107"/>
  <c r="E103"/>
  <c r="E95"/>
  <c r="E87"/>
  <c r="E79"/>
  <c r="E63"/>
  <c r="E47"/>
  <c r="E36"/>
  <c r="E20"/>
  <c r="H122"/>
  <c r="K122" s="1"/>
  <c r="M95"/>
  <c r="N95" s="1"/>
  <c r="O95" s="1"/>
  <c r="P95" s="1"/>
  <c r="D125"/>
  <c r="D121"/>
  <c r="D117"/>
  <c r="D113"/>
  <c r="D109"/>
  <c r="D105"/>
  <c r="D101"/>
  <c r="D97"/>
  <c r="D93"/>
  <c r="D89"/>
  <c r="D85"/>
  <c r="D81"/>
  <c r="D77"/>
  <c r="D73"/>
  <c r="D69"/>
  <c r="D65"/>
  <c r="D61"/>
  <c r="D57"/>
  <c r="D53"/>
  <c r="D49"/>
  <c r="D45"/>
  <c r="D41"/>
  <c r="D37"/>
  <c r="D33"/>
  <c r="D29"/>
  <c r="D25"/>
  <c r="D21"/>
  <c r="D17"/>
  <c r="E9"/>
  <c r="D54"/>
  <c r="D50"/>
  <c r="D46"/>
  <c r="D42"/>
  <c r="D38"/>
  <c r="D34"/>
  <c r="D30"/>
  <c r="D26"/>
  <c r="D22"/>
  <c r="D18"/>
  <c r="D16"/>
  <c r="D174"/>
  <c r="D166"/>
  <c r="D158"/>
  <c r="D150"/>
  <c r="D142"/>
  <c r="D134"/>
  <c r="D126"/>
  <c r="D118"/>
  <c r="D110"/>
  <c r="D102"/>
  <c r="D94"/>
  <c r="D86"/>
  <c r="D78"/>
  <c r="D70"/>
  <c r="H162" l="1"/>
  <c r="K162" s="1"/>
  <c r="H145"/>
  <c r="K145" s="1"/>
  <c r="H181"/>
  <c r="K181" s="1"/>
  <c r="M47"/>
  <c r="N47" s="1"/>
  <c r="O47" s="1"/>
  <c r="P47" s="1"/>
  <c r="M175"/>
  <c r="N175" s="1"/>
  <c r="O175" s="1"/>
  <c r="P175" s="1"/>
  <c r="M159"/>
  <c r="N159" s="1"/>
  <c r="O159" s="1"/>
  <c r="P159" s="1"/>
  <c r="M165"/>
  <c r="N165" s="1"/>
  <c r="O165" s="1"/>
  <c r="P165" s="1"/>
  <c r="M111"/>
  <c r="N111" s="1"/>
  <c r="O111" s="1"/>
  <c r="P111" s="1"/>
  <c r="H154"/>
  <c r="K154" s="1"/>
  <c r="M152"/>
  <c r="N152" s="1"/>
  <c r="O152" s="1"/>
  <c r="P152" s="1"/>
  <c r="M155"/>
  <c r="N155" s="1"/>
  <c r="O155" s="1"/>
  <c r="P155" s="1"/>
  <c r="H172"/>
  <c r="K172" s="1"/>
  <c r="H96"/>
  <c r="K96" s="1"/>
  <c r="H170"/>
  <c r="K170" s="1"/>
  <c r="H130"/>
  <c r="K130" s="1"/>
  <c r="M119"/>
  <c r="N119" s="1"/>
  <c r="O119" s="1"/>
  <c r="P119" s="1"/>
  <c r="H60"/>
  <c r="K60" s="1"/>
  <c r="M112"/>
  <c r="N112" s="1"/>
  <c r="O112" s="1"/>
  <c r="P112" s="1"/>
  <c r="M80"/>
  <c r="N80" s="1"/>
  <c r="O80" s="1"/>
  <c r="P80" s="1"/>
  <c r="H106"/>
  <c r="K106" s="1"/>
  <c r="M135"/>
  <c r="N135" s="1"/>
  <c r="O135" s="1"/>
  <c r="P135" s="1"/>
  <c r="H64"/>
  <c r="K64" s="1"/>
  <c r="M148"/>
  <c r="N148" s="1"/>
  <c r="O148" s="1"/>
  <c r="P148" s="1"/>
  <c r="M27"/>
  <c r="N27" s="1"/>
  <c r="O27" s="1"/>
  <c r="P27" s="1"/>
  <c r="M71"/>
  <c r="N71" s="1"/>
  <c r="O71" s="1"/>
  <c r="P71" s="1"/>
  <c r="M128"/>
  <c r="N128" s="1"/>
  <c r="O128" s="1"/>
  <c r="P128" s="1"/>
  <c r="H160"/>
  <c r="K160" s="1"/>
  <c r="H133"/>
  <c r="K133" s="1"/>
  <c r="H169"/>
  <c r="K169" s="1"/>
  <c r="M91"/>
  <c r="N91" s="1"/>
  <c r="O91" s="1"/>
  <c r="P91" s="1"/>
  <c r="H146"/>
  <c r="K146" s="1"/>
  <c r="H138"/>
  <c r="K138" s="1"/>
  <c r="M55"/>
  <c r="N55" s="1"/>
  <c r="O55" s="1"/>
  <c r="P55" s="1"/>
  <c r="H114"/>
  <c r="K114" s="1"/>
  <c r="H164"/>
  <c r="K164" s="1"/>
  <c r="H176"/>
  <c r="K176" s="1"/>
  <c r="M35"/>
  <c r="N35" s="1"/>
  <c r="O35" s="1"/>
  <c r="P35" s="1"/>
  <c r="M31"/>
  <c r="N31" s="1"/>
  <c r="O31" s="1"/>
  <c r="P31" s="1"/>
  <c r="M115"/>
  <c r="N115" s="1"/>
  <c r="O115" s="1"/>
  <c r="P115" s="1"/>
  <c r="H124"/>
  <c r="K124" s="1"/>
  <c r="E59"/>
  <c r="E43"/>
  <c r="M75"/>
  <c r="N75" s="1"/>
  <c r="O75" s="1"/>
  <c r="P75" s="1"/>
  <c r="M139"/>
  <c r="N139" s="1"/>
  <c r="O139" s="1"/>
  <c r="P139" s="1"/>
  <c r="C107"/>
  <c r="C27"/>
  <c r="H132"/>
  <c r="K132" s="1"/>
  <c r="E55"/>
  <c r="E75"/>
  <c r="E119"/>
  <c r="C55"/>
  <c r="M59"/>
  <c r="N59" s="1"/>
  <c r="O59" s="1"/>
  <c r="P59" s="1"/>
  <c r="M123"/>
  <c r="N123" s="1"/>
  <c r="O123" s="1"/>
  <c r="P123" s="1"/>
  <c r="C87"/>
  <c r="H144"/>
  <c r="K144" s="1"/>
  <c r="M39"/>
  <c r="N39" s="1"/>
  <c r="O39" s="1"/>
  <c r="P39" s="1"/>
  <c r="M103"/>
  <c r="N103" s="1"/>
  <c r="O103" s="1"/>
  <c r="P103" s="1"/>
  <c r="M167"/>
  <c r="N167" s="1"/>
  <c r="O167" s="1"/>
  <c r="P167" s="1"/>
  <c r="E27"/>
  <c r="C71"/>
  <c r="H68"/>
  <c r="K68" s="1"/>
  <c r="H84"/>
  <c r="K84" s="1"/>
  <c r="H100"/>
  <c r="K100" s="1"/>
  <c r="H116"/>
  <c r="K116" s="1"/>
  <c r="H129"/>
  <c r="K129" s="1"/>
  <c r="H180"/>
  <c r="K180" s="1"/>
  <c r="E71"/>
  <c r="E91"/>
  <c r="C43"/>
  <c r="C103"/>
  <c r="M43"/>
  <c r="N43" s="1"/>
  <c r="O43" s="1"/>
  <c r="P43" s="1"/>
  <c r="M107"/>
  <c r="N107" s="1"/>
  <c r="O107" s="1"/>
  <c r="P107" s="1"/>
  <c r="M171"/>
  <c r="N171" s="1"/>
  <c r="O171" s="1"/>
  <c r="P171" s="1"/>
  <c r="C75"/>
  <c r="M23"/>
  <c r="N23" s="1"/>
  <c r="O23" s="1"/>
  <c r="P23" s="1"/>
  <c r="M87"/>
  <c r="N87" s="1"/>
  <c r="O87" s="1"/>
  <c r="P87" s="1"/>
  <c r="M151"/>
  <c r="N151" s="1"/>
  <c r="O151" s="1"/>
  <c r="P151" s="1"/>
  <c r="E39"/>
  <c r="M163"/>
  <c r="N163" s="1"/>
  <c r="O163" s="1"/>
  <c r="P163" s="1"/>
  <c r="C59"/>
  <c r="H108"/>
  <c r="K108" s="1"/>
  <c r="M79"/>
  <c r="N79" s="1"/>
  <c r="O79" s="1"/>
  <c r="P79" s="1"/>
  <c r="M143"/>
  <c r="N143" s="1"/>
  <c r="O143" s="1"/>
  <c r="P143" s="1"/>
  <c r="E31"/>
  <c r="E35"/>
  <c r="M51"/>
  <c r="N51" s="1"/>
  <c r="O51" s="1"/>
  <c r="P51" s="1"/>
  <c r="M179"/>
  <c r="N179" s="1"/>
  <c r="O179" s="1"/>
  <c r="P179" s="1"/>
  <c r="C63"/>
  <c r="M153"/>
  <c r="N153" s="1"/>
  <c r="O153" s="1"/>
  <c r="P153" s="1"/>
  <c r="M99"/>
  <c r="N99" s="1"/>
  <c r="O99" s="1"/>
  <c r="P99" s="1"/>
  <c r="H92"/>
  <c r="K92" s="1"/>
  <c r="M83"/>
  <c r="N83" s="1"/>
  <c r="O83" s="1"/>
  <c r="P83" s="1"/>
  <c r="M131"/>
  <c r="N131" s="1"/>
  <c r="O131" s="1"/>
  <c r="P131" s="1"/>
  <c r="C35"/>
  <c r="C83"/>
  <c r="M63"/>
  <c r="N63" s="1"/>
  <c r="O63" s="1"/>
  <c r="P63" s="1"/>
  <c r="M127"/>
  <c r="N127" s="1"/>
  <c r="O127" s="1"/>
  <c r="P127" s="1"/>
  <c r="E51"/>
  <c r="E67"/>
  <c r="E83"/>
  <c r="E99"/>
  <c r="E115"/>
  <c r="C31"/>
  <c r="C79"/>
  <c r="M19"/>
  <c r="N19" s="1"/>
  <c r="O19" s="1"/>
  <c r="P19" s="1"/>
  <c r="M147"/>
  <c r="N147" s="1"/>
  <c r="O147" s="1"/>
  <c r="P147" s="1"/>
  <c r="C51"/>
  <c r="C95"/>
  <c r="M67"/>
  <c r="N67" s="1"/>
  <c r="O67" s="1"/>
  <c r="P67" s="1"/>
  <c r="C111"/>
  <c r="H76"/>
  <c r="K76" s="1"/>
  <c r="H140"/>
  <c r="K140" s="1"/>
  <c r="M72"/>
  <c r="N72" s="1"/>
  <c r="O72" s="1"/>
  <c r="P72" s="1"/>
  <c r="M88"/>
  <c r="N88" s="1"/>
  <c r="O88" s="1"/>
  <c r="P88" s="1"/>
  <c r="M104"/>
  <c r="N104" s="1"/>
  <c r="O104" s="1"/>
  <c r="P104" s="1"/>
  <c r="M120"/>
  <c r="N120" s="1"/>
  <c r="O120" s="1"/>
  <c r="P120" s="1"/>
  <c r="M136"/>
  <c r="N136" s="1"/>
  <c r="O136" s="1"/>
  <c r="P136" s="1"/>
  <c r="M156"/>
  <c r="N156" s="1"/>
  <c r="O156" s="1"/>
  <c r="P156" s="1"/>
  <c r="M137"/>
  <c r="N137" s="1"/>
  <c r="O137" s="1"/>
  <c r="P137" s="1"/>
  <c r="M177"/>
  <c r="N177" s="1"/>
  <c r="O177" s="1"/>
  <c r="P177" s="1"/>
  <c r="M168"/>
  <c r="N168" s="1"/>
  <c r="O168" s="1"/>
  <c r="P168" s="1"/>
  <c r="F102"/>
  <c r="C102"/>
  <c r="E102"/>
  <c r="F22"/>
  <c r="C22"/>
  <c r="E22"/>
  <c r="F38"/>
  <c r="C38"/>
  <c r="E38"/>
  <c r="E41"/>
  <c r="C41"/>
  <c r="F41"/>
  <c r="C89"/>
  <c r="E89"/>
  <c r="F89"/>
  <c r="C121"/>
  <c r="F121"/>
  <c r="E121"/>
  <c r="H56"/>
  <c r="K56" s="1"/>
  <c r="M56"/>
  <c r="N56" s="1"/>
  <c r="O56" s="1"/>
  <c r="P56" s="1"/>
  <c r="F94"/>
  <c r="C94"/>
  <c r="E94"/>
  <c r="F126"/>
  <c r="C126"/>
  <c r="E126"/>
  <c r="F158"/>
  <c r="C158"/>
  <c r="E158"/>
  <c r="F18"/>
  <c r="C18"/>
  <c r="E18"/>
  <c r="F34"/>
  <c r="C34"/>
  <c r="E34"/>
  <c r="F50"/>
  <c r="C50"/>
  <c r="E50"/>
  <c r="E21"/>
  <c r="F21"/>
  <c r="C21"/>
  <c r="E37"/>
  <c r="F37"/>
  <c r="C37"/>
  <c r="F53"/>
  <c r="C53"/>
  <c r="E53"/>
  <c r="F69"/>
  <c r="C69"/>
  <c r="E69"/>
  <c r="F85"/>
  <c r="C85"/>
  <c r="E85"/>
  <c r="F101"/>
  <c r="C101"/>
  <c r="E101"/>
  <c r="F117"/>
  <c r="C117"/>
  <c r="E117"/>
  <c r="M74"/>
  <c r="N74" s="1"/>
  <c r="O74" s="1"/>
  <c r="P74" s="1"/>
  <c r="H74"/>
  <c r="K74" s="1"/>
  <c r="M178"/>
  <c r="N178" s="1"/>
  <c r="O178" s="1"/>
  <c r="P178" s="1"/>
  <c r="H178"/>
  <c r="K178" s="1"/>
  <c r="H20"/>
  <c r="K20" s="1"/>
  <c r="M20"/>
  <c r="N20" s="1"/>
  <c r="O20" s="1"/>
  <c r="P20" s="1"/>
  <c r="H36"/>
  <c r="K36" s="1"/>
  <c r="M36"/>
  <c r="N36" s="1"/>
  <c r="O36" s="1"/>
  <c r="P36" s="1"/>
  <c r="H52"/>
  <c r="K52" s="1"/>
  <c r="M52"/>
  <c r="N52" s="1"/>
  <c r="O52" s="1"/>
  <c r="P52" s="1"/>
  <c r="F70"/>
  <c r="C70"/>
  <c r="E70"/>
  <c r="F134"/>
  <c r="C134"/>
  <c r="E134"/>
  <c r="F54"/>
  <c r="C54"/>
  <c r="E54"/>
  <c r="C57"/>
  <c r="E57"/>
  <c r="F57"/>
  <c r="F105"/>
  <c r="C105"/>
  <c r="E105"/>
  <c r="M82"/>
  <c r="N82" s="1"/>
  <c r="O82" s="1"/>
  <c r="P82" s="1"/>
  <c r="H82"/>
  <c r="K82" s="1"/>
  <c r="H141"/>
  <c r="K141" s="1"/>
  <c r="M141"/>
  <c r="N141" s="1"/>
  <c r="O141" s="1"/>
  <c r="P141" s="1"/>
  <c r="H24"/>
  <c r="K24" s="1"/>
  <c r="M24"/>
  <c r="N24" s="1"/>
  <c r="O24" s="1"/>
  <c r="P24" s="1"/>
  <c r="F86"/>
  <c r="C86"/>
  <c r="E86"/>
  <c r="F118"/>
  <c r="C118"/>
  <c r="E118"/>
  <c r="F150"/>
  <c r="C150"/>
  <c r="E150"/>
  <c r="E16"/>
  <c r="F16"/>
  <c r="C16"/>
  <c r="F30"/>
  <c r="C30"/>
  <c r="E30"/>
  <c r="F46"/>
  <c r="C46"/>
  <c r="E46"/>
  <c r="E17"/>
  <c r="F17"/>
  <c r="C17"/>
  <c r="E33"/>
  <c r="F33"/>
  <c r="C33"/>
  <c r="F49"/>
  <c r="C49"/>
  <c r="E49"/>
  <c r="F65"/>
  <c r="C65"/>
  <c r="E65"/>
  <c r="F81"/>
  <c r="C81"/>
  <c r="E81"/>
  <c r="F97"/>
  <c r="C97"/>
  <c r="E97"/>
  <c r="F113"/>
  <c r="C113"/>
  <c r="E113"/>
  <c r="M66"/>
  <c r="N66" s="1"/>
  <c r="O66" s="1"/>
  <c r="P66" s="1"/>
  <c r="H66"/>
  <c r="K66" s="1"/>
  <c r="M98"/>
  <c r="N98" s="1"/>
  <c r="O98" s="1"/>
  <c r="P98" s="1"/>
  <c r="H98"/>
  <c r="K98" s="1"/>
  <c r="H173"/>
  <c r="K173" s="1"/>
  <c r="M173"/>
  <c r="N173" s="1"/>
  <c r="O173" s="1"/>
  <c r="P173" s="1"/>
  <c r="F62"/>
  <c r="C62"/>
  <c r="E62"/>
  <c r="H32"/>
  <c r="K32" s="1"/>
  <c r="M32"/>
  <c r="N32" s="1"/>
  <c r="O32" s="1"/>
  <c r="P32" s="1"/>
  <c r="H48"/>
  <c r="K48" s="1"/>
  <c r="M48"/>
  <c r="N48" s="1"/>
  <c r="O48" s="1"/>
  <c r="P48" s="1"/>
  <c r="F166"/>
  <c r="C166"/>
  <c r="E166"/>
  <c r="E25"/>
  <c r="C25"/>
  <c r="F25"/>
  <c r="C73"/>
  <c r="F73"/>
  <c r="E73"/>
  <c r="H40"/>
  <c r="K40" s="1"/>
  <c r="M40"/>
  <c r="N40" s="1"/>
  <c r="O40" s="1"/>
  <c r="P40" s="1"/>
  <c r="F78"/>
  <c r="C78"/>
  <c r="E78"/>
  <c r="F110"/>
  <c r="C110"/>
  <c r="E110"/>
  <c r="F142"/>
  <c r="C142"/>
  <c r="E142"/>
  <c r="C174"/>
  <c r="F174"/>
  <c r="E174"/>
  <c r="F26"/>
  <c r="E26"/>
  <c r="C26"/>
  <c r="F42"/>
  <c r="E42"/>
  <c r="C42"/>
  <c r="E29"/>
  <c r="C29"/>
  <c r="F29"/>
  <c r="E45"/>
  <c r="C45"/>
  <c r="F45"/>
  <c r="C61"/>
  <c r="F61"/>
  <c r="E61"/>
  <c r="C77"/>
  <c r="F77"/>
  <c r="E77"/>
  <c r="C93"/>
  <c r="F93"/>
  <c r="E93"/>
  <c r="C109"/>
  <c r="F109"/>
  <c r="E109"/>
  <c r="C125"/>
  <c r="F125"/>
  <c r="E125"/>
  <c r="M58"/>
  <c r="N58" s="1"/>
  <c r="O58" s="1"/>
  <c r="P58" s="1"/>
  <c r="H58"/>
  <c r="K58" s="1"/>
  <c r="M90"/>
  <c r="N90" s="1"/>
  <c r="O90" s="1"/>
  <c r="P90" s="1"/>
  <c r="H90"/>
  <c r="K90" s="1"/>
  <c r="H157"/>
  <c r="K157" s="1"/>
  <c r="M157"/>
  <c r="N157" s="1"/>
  <c r="O157" s="1"/>
  <c r="P157" s="1"/>
  <c r="H28"/>
  <c r="K28" s="1"/>
  <c r="M28"/>
  <c r="N28" s="1"/>
  <c r="O28" s="1"/>
  <c r="P28" s="1"/>
  <c r="H44"/>
  <c r="K44" s="1"/>
  <c r="M44"/>
  <c r="N44" s="1"/>
  <c r="O44" s="1"/>
  <c r="P44" s="1"/>
  <c r="H45" l="1"/>
  <c r="K45" s="1"/>
  <c r="M45"/>
  <c r="N45" s="1"/>
  <c r="O45" s="1"/>
  <c r="P45" s="1"/>
  <c r="H81"/>
  <c r="K81" s="1"/>
  <c r="M81"/>
  <c r="N81" s="1"/>
  <c r="O81" s="1"/>
  <c r="P81" s="1"/>
  <c r="M150"/>
  <c r="N150" s="1"/>
  <c r="O150" s="1"/>
  <c r="P150" s="1"/>
  <c r="H150"/>
  <c r="K150" s="1"/>
  <c r="H57"/>
  <c r="K57" s="1"/>
  <c r="M57"/>
  <c r="N57" s="1"/>
  <c r="O57" s="1"/>
  <c r="P57" s="1"/>
  <c r="M134"/>
  <c r="N134" s="1"/>
  <c r="O134" s="1"/>
  <c r="P134" s="1"/>
  <c r="H134"/>
  <c r="K134" s="1"/>
  <c r="M34"/>
  <c r="N34" s="1"/>
  <c r="O34" s="1"/>
  <c r="P34" s="1"/>
  <c r="H34"/>
  <c r="K34" s="1"/>
  <c r="H77"/>
  <c r="K77" s="1"/>
  <c r="M77"/>
  <c r="N77" s="1"/>
  <c r="O77" s="1"/>
  <c r="P77" s="1"/>
  <c r="H29"/>
  <c r="K29" s="1"/>
  <c r="M29"/>
  <c r="N29" s="1"/>
  <c r="O29" s="1"/>
  <c r="P29" s="1"/>
  <c r="M26"/>
  <c r="N26" s="1"/>
  <c r="O26" s="1"/>
  <c r="P26" s="1"/>
  <c r="H26"/>
  <c r="K26" s="1"/>
  <c r="M78"/>
  <c r="N78" s="1"/>
  <c r="O78" s="1"/>
  <c r="P78" s="1"/>
  <c r="H78"/>
  <c r="K78" s="1"/>
  <c r="H73"/>
  <c r="K73" s="1"/>
  <c r="M73"/>
  <c r="N73" s="1"/>
  <c r="O73" s="1"/>
  <c r="P73" s="1"/>
  <c r="H65"/>
  <c r="K65" s="1"/>
  <c r="M65"/>
  <c r="N65" s="1"/>
  <c r="O65" s="1"/>
  <c r="P65" s="1"/>
  <c r="H17"/>
  <c r="K17" s="1"/>
  <c r="M17"/>
  <c r="N17" s="1"/>
  <c r="O17" s="1"/>
  <c r="P17" s="1"/>
  <c r="M46"/>
  <c r="N46" s="1"/>
  <c r="O46" s="1"/>
  <c r="P46" s="1"/>
  <c r="H46"/>
  <c r="K46" s="1"/>
  <c r="M118"/>
  <c r="N118" s="1"/>
  <c r="O118" s="1"/>
  <c r="P118" s="1"/>
  <c r="H118"/>
  <c r="K118" s="1"/>
  <c r="H105"/>
  <c r="K105" s="1"/>
  <c r="M105"/>
  <c r="N105" s="1"/>
  <c r="O105" s="1"/>
  <c r="P105" s="1"/>
  <c r="M70"/>
  <c r="N70" s="1"/>
  <c r="O70" s="1"/>
  <c r="P70" s="1"/>
  <c r="H70"/>
  <c r="K70" s="1"/>
  <c r="H101"/>
  <c r="K101" s="1"/>
  <c r="M101"/>
  <c r="N101" s="1"/>
  <c r="O101" s="1"/>
  <c r="P101" s="1"/>
  <c r="M18"/>
  <c r="N18" s="1"/>
  <c r="O18" s="1"/>
  <c r="P18" s="1"/>
  <c r="H18"/>
  <c r="K18" s="1"/>
  <c r="M110"/>
  <c r="N110" s="1"/>
  <c r="O110" s="1"/>
  <c r="P110" s="1"/>
  <c r="H110"/>
  <c r="K110" s="1"/>
  <c r="H33"/>
  <c r="K33" s="1"/>
  <c r="M33"/>
  <c r="N33" s="1"/>
  <c r="O33" s="1"/>
  <c r="P33" s="1"/>
  <c r="M16"/>
  <c r="N16" s="1"/>
  <c r="O16" s="1"/>
  <c r="P16" s="1"/>
  <c r="H16"/>
  <c r="K16" s="1"/>
  <c r="M94"/>
  <c r="N94" s="1"/>
  <c r="O94" s="1"/>
  <c r="P94" s="1"/>
  <c r="H94"/>
  <c r="K94" s="1"/>
  <c r="H125"/>
  <c r="K125" s="1"/>
  <c r="M125"/>
  <c r="N125" s="1"/>
  <c r="O125" s="1"/>
  <c r="P125" s="1"/>
  <c r="H61"/>
  <c r="K61" s="1"/>
  <c r="M61"/>
  <c r="N61" s="1"/>
  <c r="O61" s="1"/>
  <c r="P61" s="1"/>
  <c r="M166"/>
  <c r="N166" s="1"/>
  <c r="O166" s="1"/>
  <c r="P166" s="1"/>
  <c r="H166"/>
  <c r="K166" s="1"/>
  <c r="H113"/>
  <c r="K113" s="1"/>
  <c r="M113"/>
  <c r="N113" s="1"/>
  <c r="O113" s="1"/>
  <c r="P113" s="1"/>
  <c r="H49"/>
  <c r="K49" s="1"/>
  <c r="M49"/>
  <c r="N49" s="1"/>
  <c r="O49" s="1"/>
  <c r="P49" s="1"/>
  <c r="M30"/>
  <c r="N30" s="1"/>
  <c r="O30" s="1"/>
  <c r="P30" s="1"/>
  <c r="H30"/>
  <c r="K30" s="1"/>
  <c r="M86"/>
  <c r="N86" s="1"/>
  <c r="O86" s="1"/>
  <c r="P86" s="1"/>
  <c r="H86"/>
  <c r="K86" s="1"/>
  <c r="H85"/>
  <c r="K85" s="1"/>
  <c r="M85"/>
  <c r="N85" s="1"/>
  <c r="O85" s="1"/>
  <c r="P85" s="1"/>
  <c r="H37"/>
  <c r="K37" s="1"/>
  <c r="M37"/>
  <c r="N37" s="1"/>
  <c r="O37" s="1"/>
  <c r="P37" s="1"/>
  <c r="M158"/>
  <c r="N158" s="1"/>
  <c r="O158" s="1"/>
  <c r="P158" s="1"/>
  <c r="H158"/>
  <c r="K158" s="1"/>
  <c r="H89"/>
  <c r="K89" s="1"/>
  <c r="M89"/>
  <c r="N89" s="1"/>
  <c r="O89" s="1"/>
  <c r="P89" s="1"/>
  <c r="M38"/>
  <c r="N38" s="1"/>
  <c r="O38" s="1"/>
  <c r="P38" s="1"/>
  <c r="H38"/>
  <c r="K38" s="1"/>
  <c r="H93"/>
  <c r="K93" s="1"/>
  <c r="M93"/>
  <c r="N93" s="1"/>
  <c r="O93" s="1"/>
  <c r="P93" s="1"/>
  <c r="M42"/>
  <c r="N42" s="1"/>
  <c r="O42" s="1"/>
  <c r="P42" s="1"/>
  <c r="H42"/>
  <c r="K42" s="1"/>
  <c r="H117"/>
  <c r="K117" s="1"/>
  <c r="M117"/>
  <c r="N117" s="1"/>
  <c r="O117" s="1"/>
  <c r="P117" s="1"/>
  <c r="H53"/>
  <c r="K53" s="1"/>
  <c r="M53"/>
  <c r="N53" s="1"/>
  <c r="O53" s="1"/>
  <c r="P53" s="1"/>
  <c r="H121"/>
  <c r="K121" s="1"/>
  <c r="M121"/>
  <c r="N121" s="1"/>
  <c r="O121" s="1"/>
  <c r="P121" s="1"/>
  <c r="M102"/>
  <c r="N102" s="1"/>
  <c r="O102" s="1"/>
  <c r="P102" s="1"/>
  <c r="H102"/>
  <c r="K102" s="1"/>
  <c r="H109"/>
  <c r="K109" s="1"/>
  <c r="M109"/>
  <c r="N109" s="1"/>
  <c r="O109" s="1"/>
  <c r="P109" s="1"/>
  <c r="M174"/>
  <c r="N174" s="1"/>
  <c r="O174" s="1"/>
  <c r="P174" s="1"/>
  <c r="H174"/>
  <c r="K174" s="1"/>
  <c r="M142"/>
  <c r="N142" s="1"/>
  <c r="O142" s="1"/>
  <c r="P142" s="1"/>
  <c r="H142"/>
  <c r="K142" s="1"/>
  <c r="H25"/>
  <c r="K25" s="1"/>
  <c r="M25"/>
  <c r="N25" s="1"/>
  <c r="O25" s="1"/>
  <c r="P25" s="1"/>
  <c r="M62"/>
  <c r="N62" s="1"/>
  <c r="O62" s="1"/>
  <c r="P62" s="1"/>
  <c r="H62"/>
  <c r="K62" s="1"/>
  <c r="H97"/>
  <c r="K97" s="1"/>
  <c r="M97"/>
  <c r="N97" s="1"/>
  <c r="O97" s="1"/>
  <c r="P97" s="1"/>
  <c r="M54"/>
  <c r="N54" s="1"/>
  <c r="O54" s="1"/>
  <c r="P54" s="1"/>
  <c r="H54"/>
  <c r="K54" s="1"/>
  <c r="H69"/>
  <c r="K69" s="1"/>
  <c r="M69"/>
  <c r="N69" s="1"/>
  <c r="O69" s="1"/>
  <c r="P69" s="1"/>
  <c r="H21"/>
  <c r="K21" s="1"/>
  <c r="M21"/>
  <c r="N21" s="1"/>
  <c r="O21" s="1"/>
  <c r="P21" s="1"/>
  <c r="M50"/>
  <c r="N50" s="1"/>
  <c r="O50" s="1"/>
  <c r="P50" s="1"/>
  <c r="H50"/>
  <c r="K50" s="1"/>
  <c r="M126"/>
  <c r="N126" s="1"/>
  <c r="O126" s="1"/>
  <c r="P126" s="1"/>
  <c r="H126"/>
  <c r="K126" s="1"/>
  <c r="H41"/>
  <c r="K41" s="1"/>
  <c r="M41"/>
  <c r="N41" s="1"/>
  <c r="O41" s="1"/>
  <c r="P41" s="1"/>
  <c r="M22"/>
  <c r="N22" s="1"/>
  <c r="O22" s="1"/>
  <c r="P22" s="1"/>
  <c r="H22"/>
  <c r="K22" s="1"/>
</calcChain>
</file>

<file path=xl/comments1.xml><?xml version="1.0" encoding="utf-8"?>
<comments xmlns="http://schemas.openxmlformats.org/spreadsheetml/2006/main">
  <authors>
    <author>aivaniv</author>
  </authors>
  <commentList>
    <comment ref="B3" authorId="0">
      <text>
        <r>
          <rPr>
            <b/>
            <sz val="9"/>
            <color indexed="81"/>
            <rFont val="Tahoma"/>
            <charset val="1"/>
          </rPr>
          <t>aivaniv:</t>
        </r>
        <r>
          <rPr>
            <sz val="9"/>
            <color indexed="81"/>
            <rFont val="Tahoma"/>
            <charset val="1"/>
          </rPr>
          <t xml:space="preserve">
REFERENCE VOLTAGE [V] THIS IS THE VOLTAGE THAT IS USED AS A REFERENCE TO THE MAXIMUM ADC COUNT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aivaniv:</t>
        </r>
        <r>
          <rPr>
            <sz val="9"/>
            <color indexed="81"/>
            <rFont val="Tahoma"/>
            <charset val="1"/>
          </rPr>
          <t xml:space="preserve">
TYPICAL RESISTANCE OF THE NTC THERMAL SENSOR AT 25DEG CENTIGRADE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aivaniv:</t>
        </r>
        <r>
          <rPr>
            <sz val="9"/>
            <color indexed="81"/>
            <rFont val="Tahoma"/>
            <charset val="1"/>
          </rPr>
          <t xml:space="preserve">
BIAS RESISTOR VALUE SEE SCHEMATIC. IT IS USED TO SET A DESIRED CURRENT LEVEL THROUGH THE NTC. 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aivaniv:</t>
        </r>
        <r>
          <rPr>
            <sz val="9"/>
            <color indexed="81"/>
            <rFont val="Tahoma"/>
            <family val="2"/>
          </rPr>
          <t xml:space="preserve">
NTC EXPONENTIAL CONSTANT [K]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aivaniv:</t>
        </r>
        <r>
          <rPr>
            <sz val="9"/>
            <color indexed="81"/>
            <rFont val="Tahoma"/>
            <family val="2"/>
          </rPr>
          <t xml:space="preserve">
25 degC = 273.15+25=298.15 degK
THE NUMBERS IN THE FORMULAS ARE IN KELVINS - ALL REAL SCIENTISTS USE KELVIN, NOONE CARES OF CELSIUS AND FAHRENHEIT;)
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aivaniv:</t>
        </r>
        <r>
          <rPr>
            <sz val="9"/>
            <color indexed="81"/>
            <rFont val="Tahoma"/>
            <family val="2"/>
          </rPr>
          <t xml:space="preserve">
THAT IS THE RESOLUTION OF YOUR ADC RESULT REGISTER - THIS IS THE NUMBER OF STEPS YOU COULD HAVE FROM 0 TO Vref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aivaniv:</t>
        </r>
        <r>
          <rPr>
            <sz val="9"/>
            <color indexed="81"/>
            <rFont val="Tahoma"/>
            <family val="2"/>
          </rPr>
          <t xml:space="preserve">
TOLERANCE OF THE ADC - + NUMBER OF LSB CHANGES (STEPS)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aivaniv:</t>
        </r>
        <r>
          <rPr>
            <sz val="9"/>
            <color indexed="81"/>
            <rFont val="Tahoma"/>
            <family val="2"/>
          </rPr>
          <t xml:space="preserve">
THIS IS THE VOLTAGE CHANGE TO INCREMET/DECREMENT ADC REGISTER WITH 1</t>
        </r>
      </text>
    </comment>
  </commentList>
</comments>
</file>

<file path=xl/sharedStrings.xml><?xml version="1.0" encoding="utf-8"?>
<sst xmlns="http://schemas.openxmlformats.org/spreadsheetml/2006/main" count="45" uniqueCount="40">
  <si>
    <t>Rint</t>
  </si>
  <si>
    <t>B</t>
  </si>
  <si>
    <t>Rresult</t>
  </si>
  <si>
    <t>V</t>
  </si>
  <si>
    <t>Ohm</t>
  </si>
  <si>
    <t>K</t>
  </si>
  <si>
    <t>min</t>
  </si>
  <si>
    <t>typ</t>
  </si>
  <si>
    <t>max</t>
  </si>
  <si>
    <t>unit</t>
  </si>
  <si>
    <t>name</t>
  </si>
  <si>
    <t>A</t>
  </si>
  <si>
    <t>Imax@25degC</t>
  </si>
  <si>
    <t>Ro(ntc@25degC)</t>
  </si>
  <si>
    <t>To</t>
  </si>
  <si>
    <t>current@3.3V</t>
  </si>
  <si>
    <t>Pwr[mW]</t>
  </si>
  <si>
    <t>TempK</t>
  </si>
  <si>
    <t>Rntc/typ</t>
  </si>
  <si>
    <t>Rntc/min</t>
  </si>
  <si>
    <t>Rntc/max</t>
  </si>
  <si>
    <t>Temp comp</t>
  </si>
  <si>
    <t>Real Temperature</t>
  </si>
  <si>
    <t xml:space="preserve">ADC resolution </t>
  </si>
  <si>
    <t>ADC uncertainty</t>
  </si>
  <si>
    <t>ADC count</t>
  </si>
  <si>
    <t>1LSB</t>
  </si>
  <si>
    <t>LSB</t>
  </si>
  <si>
    <t>V/LSB</t>
  </si>
  <si>
    <t>Typical</t>
  </si>
  <si>
    <t>Vntc/typ</t>
  </si>
  <si>
    <t>Pwr@3.3V[W]</t>
  </si>
  <si>
    <t>Vntc/min</t>
  </si>
  <si>
    <t>Vntc/max</t>
  </si>
  <si>
    <t>ADC count min</t>
  </si>
  <si>
    <t>ADC count max</t>
  </si>
  <si>
    <t>TempC-ideal</t>
  </si>
  <si>
    <t>Rbias</t>
  </si>
  <si>
    <t xml:space="preserve"> Calculation of  NTC sensor circuits</t>
  </si>
  <si>
    <t>Vref +/-2%</t>
  </si>
</sst>
</file>

<file path=xl/styles.xml><?xml version="1.0" encoding="utf-8"?>
<styleSheet xmlns="http://schemas.openxmlformats.org/spreadsheetml/2006/main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1">
    <xf numFmtId="0" fontId="0" fillId="0" borderId="0" xfId="0"/>
    <xf numFmtId="0" fontId="0" fillId="0" borderId="2" xfId="0" applyBorder="1"/>
    <xf numFmtId="0" fontId="0" fillId="0" borderId="3" xfId="0" applyFill="1" applyBorder="1"/>
    <xf numFmtId="0" fontId="0" fillId="0" borderId="0" xfId="0" applyBorder="1"/>
    <xf numFmtId="0" fontId="0" fillId="0" borderId="0" xfId="0" applyFill="1" applyBorder="1"/>
    <xf numFmtId="2" fontId="0" fillId="0" borderId="0" xfId="0" applyNumberFormat="1"/>
    <xf numFmtId="2" fontId="0" fillId="4" borderId="2" xfId="0" applyNumberFormat="1" applyFill="1" applyBorder="1"/>
    <xf numFmtId="0" fontId="2" fillId="2" borderId="2" xfId="2" applyBorder="1"/>
    <xf numFmtId="2" fontId="2" fillId="2" borderId="2" xfId="2" applyNumberForma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2" fillId="2" borderId="2" xfId="2" applyBorder="1" applyAlignment="1">
      <alignment horizontal="center"/>
    </xf>
    <xf numFmtId="0" fontId="3" fillId="3" borderId="2" xfId="3" applyBorder="1"/>
    <xf numFmtId="0" fontId="3" fillId="3" borderId="2" xfId="3" applyBorder="1" applyAlignment="1">
      <alignment horizontal="center"/>
    </xf>
    <xf numFmtId="2" fontId="3" fillId="3" borderId="2" xfId="3" applyNumberFormat="1" applyBorder="1"/>
    <xf numFmtId="164" fontId="0" fillId="0" borderId="0" xfId="0" applyNumberFormat="1"/>
    <xf numFmtId="164" fontId="3" fillId="3" borderId="2" xfId="3" applyNumberFormat="1" applyBorder="1"/>
    <xf numFmtId="164" fontId="0" fillId="0" borderId="2" xfId="0" applyNumberFormat="1" applyBorder="1"/>
    <xf numFmtId="164" fontId="2" fillId="2" borderId="2" xfId="2" applyNumberFormat="1" applyBorder="1"/>
    <xf numFmtId="0" fontId="3" fillId="3" borderId="0" xfId="3" applyBorder="1"/>
    <xf numFmtId="0" fontId="0" fillId="0" borderId="0" xfId="0" applyBorder="1" applyAlignment="1">
      <alignment horizontal="left"/>
    </xf>
    <xf numFmtId="0" fontId="1" fillId="0" borderId="1" xfId="1" applyAlignment="1">
      <alignment horizontal="left"/>
    </xf>
    <xf numFmtId="0" fontId="0" fillId="0" borderId="4" xfId="0" applyBorder="1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horizontal="left"/>
    </xf>
    <xf numFmtId="0" fontId="0" fillId="5" borderId="0" xfId="0" applyFill="1"/>
    <xf numFmtId="0" fontId="8" fillId="5" borderId="2" xfId="0" applyFont="1" applyFill="1" applyBorder="1"/>
    <xf numFmtId="0" fontId="8" fillId="5" borderId="2" xfId="0" applyFont="1" applyFill="1" applyBorder="1" applyAlignment="1">
      <alignment horizontal="left"/>
    </xf>
    <xf numFmtId="0" fontId="0" fillId="6" borderId="2" xfId="0" applyFill="1" applyBorder="1" applyAlignment="1" applyProtection="1">
      <alignment horizontal="left"/>
      <protection locked="0"/>
    </xf>
  </cellXfs>
  <cellStyles count="4">
    <cellStyle name="Good" xfId="2" builtinId="26"/>
    <cellStyle name="Heading 1" xfId="1" builtinId="16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228601</xdr:rowOff>
    </xdr:from>
    <xdr:to>
      <xdr:col>15</xdr:col>
      <xdr:colOff>1076325</xdr:colOff>
      <xdr:row>11</xdr:row>
      <xdr:rowOff>47625</xdr:rowOff>
    </xdr:to>
    <xdr:sp macro="" textlink="">
      <xdr:nvSpPr>
        <xdr:cNvPr id="6" name="TextBox 5"/>
        <xdr:cNvSpPr txBox="1"/>
      </xdr:nvSpPr>
      <xdr:spPr>
        <a:xfrm>
          <a:off x="6057900" y="228601"/>
          <a:ext cx="5572125" cy="1990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600"/>
            <a:t>Note:</a:t>
          </a:r>
        </a:p>
        <a:p>
          <a:r>
            <a:rPr lang="en-US" sz="1600"/>
            <a:t>*ADC VALUES ARE GIVEN FOR THE TYPICAL VALUE OF THE NTC - ONLY A THERMAL DISSIP. COMP. IS CALCULATED FOR THE REAL TEMPERATURE.</a:t>
          </a:r>
        </a:p>
        <a:p>
          <a:r>
            <a:rPr lang="en-US" sz="1600"/>
            <a:t>*DISREGARDED ARE THE ADC ERR.</a:t>
          </a:r>
          <a:r>
            <a:rPr lang="en-US" sz="1600" baseline="0"/>
            <a:t> 3LSB &amp; </a:t>
          </a:r>
          <a:r>
            <a:rPr lang="en-US" sz="1600"/>
            <a:t>THE NTC TOLERANCE </a:t>
          </a:r>
          <a:endParaRPr lang="en-US" sz="1600" baseline="0"/>
        </a:p>
        <a:p>
          <a:endParaRPr lang="en-US" sz="1600"/>
        </a:p>
      </xdr:txBody>
    </xdr:sp>
    <xdr:clientData/>
  </xdr:twoCellAnchor>
  <xdr:twoCellAnchor>
    <xdr:from>
      <xdr:col>17</xdr:col>
      <xdr:colOff>171450</xdr:colOff>
      <xdr:row>6</xdr:row>
      <xdr:rowOff>66675</xdr:rowOff>
    </xdr:from>
    <xdr:to>
      <xdr:col>18</xdr:col>
      <xdr:colOff>190500</xdr:colOff>
      <xdr:row>20</xdr:row>
      <xdr:rowOff>161925</xdr:rowOff>
    </xdr:to>
    <xdr:sp macro="" textlink="">
      <xdr:nvSpPr>
        <xdr:cNvPr id="4" name="TextBox 3"/>
        <xdr:cNvSpPr txBox="1"/>
      </xdr:nvSpPr>
      <xdr:spPr>
        <a:xfrm>
          <a:off x="12553950" y="1285875"/>
          <a:ext cx="628650" cy="2762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vert270" wrap="square" rtlCol="0" anchor="b"/>
        <a:lstStyle/>
        <a:p>
          <a:pPr algn="r"/>
          <a:r>
            <a:rPr lang="en-US" sz="3200"/>
            <a:t>DATASHEET&gt;&gt;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181"/>
  <sheetViews>
    <sheetView tabSelected="1" zoomScaleNormal="100" workbookViewId="0">
      <selection activeCell="F6" sqref="F6"/>
    </sheetView>
  </sheetViews>
  <sheetFormatPr defaultRowHeight="15"/>
  <cols>
    <col min="1" max="1" width="12.7109375" customWidth="1"/>
    <col min="2" max="2" width="18.140625" bestFit="1" customWidth="1"/>
    <col min="3" max="6" width="14.85546875" bestFit="1" customWidth="1"/>
    <col min="7" max="7" width="14.85546875" hidden="1" customWidth="1"/>
    <col min="8" max="8" width="12.85546875" style="11" customWidth="1"/>
    <col min="9" max="10" width="12.85546875" style="11" hidden="1" customWidth="1"/>
    <col min="11" max="11" width="15.140625" style="11" bestFit="1" customWidth="1"/>
    <col min="12" max="12" width="12.85546875" style="11" hidden="1" customWidth="1"/>
    <col min="13" max="13" width="12.85546875" bestFit="1" customWidth="1"/>
    <col min="14" max="14" width="14.85546875" bestFit="1" customWidth="1"/>
    <col min="15" max="15" width="12.28515625" style="17" bestFit="1" customWidth="1"/>
    <col min="16" max="16" width="18.28515625" style="5" bestFit="1" customWidth="1"/>
  </cols>
  <sheetData>
    <row r="1" spans="1:16" ht="20.25" thickBot="1">
      <c r="A1" s="23" t="s">
        <v>38</v>
      </c>
      <c r="H1" s="24"/>
      <c r="I1" s="9"/>
      <c r="J1" s="9"/>
      <c r="K1" s="9"/>
    </row>
    <row r="2" spans="1:16" ht="15.75" thickTop="1">
      <c r="B2" s="14" t="s">
        <v>10</v>
      </c>
      <c r="C2" s="14" t="s">
        <v>6</v>
      </c>
      <c r="D2" s="14" t="s">
        <v>7</v>
      </c>
      <c r="E2" s="14" t="s">
        <v>8</v>
      </c>
      <c r="F2" s="14" t="s">
        <v>9</v>
      </c>
      <c r="G2" s="21"/>
      <c r="H2" s="24"/>
      <c r="I2" s="9"/>
      <c r="J2" s="9"/>
      <c r="K2" s="9"/>
      <c r="L2" s="9"/>
    </row>
    <row r="3" spans="1:16">
      <c r="B3" s="25" t="s">
        <v>39</v>
      </c>
      <c r="C3" s="26">
        <f>D3-D3*0.02</f>
        <v>3.234</v>
      </c>
      <c r="D3" s="30">
        <v>3.3</v>
      </c>
      <c r="E3" s="26">
        <f>D3+D3*0.02</f>
        <v>3.3659999999999997</v>
      </c>
      <c r="F3" s="26" t="s">
        <v>3</v>
      </c>
      <c r="G3" s="3"/>
      <c r="H3" s="9"/>
      <c r="I3" s="9"/>
      <c r="J3" s="9"/>
      <c r="K3" s="9"/>
      <c r="L3" s="9"/>
    </row>
    <row r="4" spans="1:16">
      <c r="B4" s="25" t="s">
        <v>13</v>
      </c>
      <c r="C4" s="26">
        <f>D4-D4*0.01</f>
        <v>21780</v>
      </c>
      <c r="D4" s="30">
        <v>22000</v>
      </c>
      <c r="E4" s="26">
        <f>D4+D4*0.01</f>
        <v>22220</v>
      </c>
      <c r="F4" s="26" t="s">
        <v>4</v>
      </c>
      <c r="G4" s="3"/>
      <c r="H4" s="22"/>
      <c r="I4" s="9"/>
      <c r="J4" s="9"/>
      <c r="K4" s="22"/>
      <c r="L4" s="9"/>
    </row>
    <row r="5" spans="1:16">
      <c r="B5" s="25" t="s">
        <v>37</v>
      </c>
      <c r="C5" s="26">
        <f>D5-D5*0.01</f>
        <v>9900</v>
      </c>
      <c r="D5" s="30">
        <v>10000</v>
      </c>
      <c r="E5" s="26">
        <f>D5+D5*0.01</f>
        <v>10100</v>
      </c>
      <c r="F5" s="26" t="s">
        <v>4</v>
      </c>
      <c r="G5" s="3"/>
      <c r="H5" s="9"/>
      <c r="I5" s="9"/>
      <c r="J5" s="9"/>
      <c r="K5" s="9"/>
      <c r="L5" s="9"/>
    </row>
    <row r="6" spans="1:16">
      <c r="B6" s="28" t="s">
        <v>0</v>
      </c>
      <c r="C6" s="29">
        <v>4700</v>
      </c>
      <c r="D6" s="29">
        <v>1000000000000</v>
      </c>
      <c r="E6" s="29">
        <v>4700</v>
      </c>
      <c r="F6" s="29" t="s">
        <v>4</v>
      </c>
      <c r="G6" s="3"/>
      <c r="H6" s="9"/>
      <c r="I6" s="9"/>
      <c r="J6" s="9"/>
      <c r="K6" s="9"/>
      <c r="L6" s="9"/>
    </row>
    <row r="7" spans="1:16">
      <c r="B7" s="25" t="s">
        <v>1</v>
      </c>
      <c r="C7" s="30">
        <v>3428</v>
      </c>
      <c r="D7" s="30">
        <v>3434</v>
      </c>
      <c r="E7" s="30">
        <v>3455</v>
      </c>
      <c r="F7" s="26" t="s">
        <v>5</v>
      </c>
      <c r="G7" s="3"/>
      <c r="H7" s="9"/>
      <c r="I7" s="9"/>
      <c r="J7" s="9"/>
      <c r="K7" s="9"/>
      <c r="L7" s="9"/>
    </row>
    <row r="8" spans="1:16">
      <c r="B8" s="25" t="s">
        <v>2</v>
      </c>
      <c r="C8" s="26">
        <f>C5</f>
        <v>9900</v>
      </c>
      <c r="D8" s="26">
        <f>D5</f>
        <v>10000</v>
      </c>
      <c r="E8" s="26">
        <f>E5</f>
        <v>10100</v>
      </c>
      <c r="F8" s="26" t="s">
        <v>4</v>
      </c>
      <c r="G8" s="3"/>
      <c r="H8" s="9"/>
      <c r="I8" s="9"/>
      <c r="J8" s="9"/>
      <c r="K8" s="9"/>
      <c r="L8" s="9"/>
    </row>
    <row r="9" spans="1:16">
      <c r="B9" s="25" t="s">
        <v>12</v>
      </c>
      <c r="C9" s="25"/>
      <c r="D9" s="25"/>
      <c r="E9" s="26">
        <f>E3/(C4+C8)</f>
        <v>1.0624999999999999E-4</v>
      </c>
      <c r="F9" s="26" t="s">
        <v>11</v>
      </c>
      <c r="G9" s="4"/>
      <c r="H9" s="10"/>
      <c r="I9" s="10"/>
      <c r="J9" s="10"/>
      <c r="K9" s="10"/>
      <c r="L9" s="10"/>
    </row>
    <row r="10" spans="1:16">
      <c r="B10" s="25" t="s">
        <v>14</v>
      </c>
      <c r="C10" s="26"/>
      <c r="D10" s="26">
        <f>273.15+25</f>
        <v>298.14999999999998</v>
      </c>
      <c r="E10" s="27"/>
      <c r="F10" s="26" t="s">
        <v>5</v>
      </c>
      <c r="G10" s="3"/>
    </row>
    <row r="11" spans="1:16">
      <c r="B11" s="25" t="s">
        <v>23</v>
      </c>
      <c r="C11" s="26"/>
      <c r="D11" s="30">
        <v>4096</v>
      </c>
      <c r="E11" s="26"/>
      <c r="F11" s="26" t="s">
        <v>27</v>
      </c>
      <c r="G11" s="4"/>
    </row>
    <row r="12" spans="1:16">
      <c r="B12" s="25" t="s">
        <v>24</v>
      </c>
      <c r="C12" s="26"/>
      <c r="D12" s="30">
        <v>3</v>
      </c>
      <c r="E12" s="26"/>
      <c r="F12" s="26" t="s">
        <v>27</v>
      </c>
      <c r="G12" s="4"/>
    </row>
    <row r="13" spans="1:16">
      <c r="B13" s="25" t="s">
        <v>26</v>
      </c>
      <c r="C13" s="26"/>
      <c r="D13" s="26">
        <f>E3/D11</f>
        <v>8.2177734374999992E-4</v>
      </c>
      <c r="E13" s="26"/>
      <c r="F13" s="26" t="s">
        <v>28</v>
      </c>
      <c r="G13" s="4"/>
    </row>
    <row r="14" spans="1:16">
      <c r="B14" s="2"/>
    </row>
    <row r="15" spans="1:16">
      <c r="A15" s="14" t="s">
        <v>36</v>
      </c>
      <c r="B15" s="14" t="s">
        <v>17</v>
      </c>
      <c r="C15" s="14" t="s">
        <v>19</v>
      </c>
      <c r="D15" s="14" t="s">
        <v>18</v>
      </c>
      <c r="E15" s="14" t="s">
        <v>20</v>
      </c>
      <c r="F15" s="14" t="s">
        <v>15</v>
      </c>
      <c r="G15" s="15" t="s">
        <v>32</v>
      </c>
      <c r="H15" s="15" t="s">
        <v>30</v>
      </c>
      <c r="I15" s="15" t="s">
        <v>33</v>
      </c>
      <c r="J15" s="15" t="s">
        <v>34</v>
      </c>
      <c r="K15" s="15" t="s">
        <v>25</v>
      </c>
      <c r="L15" s="15" t="s">
        <v>35</v>
      </c>
      <c r="M15" s="14" t="s">
        <v>31</v>
      </c>
      <c r="N15" s="14" t="s">
        <v>16</v>
      </c>
      <c r="O15" s="18" t="s">
        <v>21</v>
      </c>
      <c r="P15" s="16" t="s">
        <v>22</v>
      </c>
    </row>
    <row r="16" spans="1:16">
      <c r="A16" s="1">
        <v>-40</v>
      </c>
      <c r="B16" s="1">
        <f>A16+273.15</f>
        <v>233.14999999999998</v>
      </c>
      <c r="C16" s="1">
        <f>D16-D16*0.01</f>
        <v>540240.87238202698</v>
      </c>
      <c r="D16" s="1">
        <f>$D$4*EXP($D$7*((1/B16)-(1/$D$10)))</f>
        <v>545697.85089093633</v>
      </c>
      <c r="E16" s="1">
        <f>D16+D16*0.01</f>
        <v>551154.82939984568</v>
      </c>
      <c r="F16" s="1">
        <f>$D$3/(D16+$D$8)</f>
        <v>5.9384789678585098E-6</v>
      </c>
      <c r="G16" s="1"/>
      <c r="H16" s="12">
        <f>F16*D16</f>
        <v>3.2406152103214145</v>
      </c>
      <c r="I16" s="1"/>
      <c r="J16" s="1"/>
      <c r="K16" s="12" t="str">
        <f>DEC2HEX(ROUND(H16/$D$13,0),4)</f>
        <v>0F67</v>
      </c>
      <c r="L16" s="1"/>
      <c r="M16" s="1">
        <f>(F16^2)*D16</f>
        <v>1.9244325269416105E-5</v>
      </c>
      <c r="N16" s="1">
        <f>M16*1000</f>
        <v>1.9244325269416104E-2</v>
      </c>
      <c r="O16" s="19">
        <f>N16</f>
        <v>1.9244325269416104E-2</v>
      </c>
      <c r="P16" s="6">
        <f t="shared" ref="P16:P47" si="0">A16-O16</f>
        <v>-40.019244325269419</v>
      </c>
    </row>
    <row r="17" spans="1:16">
      <c r="A17" s="1">
        <v>-39</v>
      </c>
      <c r="B17" s="1">
        <f t="shared" ref="B17:B80" si="1">A17+273.15</f>
        <v>234.14999999999998</v>
      </c>
      <c r="C17" s="1">
        <f t="shared" ref="C17:C80" si="2">D17-D17*0.01</f>
        <v>507304.89525827923</v>
      </c>
      <c r="D17" s="1">
        <f t="shared" ref="D17:D80" si="3">$D$4*EXP($D$7*((1/B17)-(1/$D$10)))</f>
        <v>512429.187129575</v>
      </c>
      <c r="E17" s="1">
        <f t="shared" ref="E17:E80" si="4">D17+D17*0.01</f>
        <v>517553.47900087078</v>
      </c>
      <c r="F17" s="1">
        <f t="shared" ref="F17:F80" si="5">$D$3/(D17+$D$8)</f>
        <v>6.3166455498618998E-6</v>
      </c>
      <c r="G17" s="1"/>
      <c r="H17" s="12">
        <f t="shared" ref="H17:H80" si="6">F17*D17</f>
        <v>3.2368335445013807</v>
      </c>
      <c r="I17" s="1"/>
      <c r="J17" s="1"/>
      <c r="K17" s="12" t="str">
        <f t="shared" ref="K17:K80" si="7">DEC2HEX(ROUND(H17/$D$13,0),4)</f>
        <v>0F63</v>
      </c>
      <c r="L17" s="1"/>
      <c r="M17" s="1">
        <f t="shared" ref="M17:M80" si="8">(F17^2)*D17</f>
        <v>2.0445930204518364E-5</v>
      </c>
      <c r="N17" s="1">
        <f t="shared" ref="N17:N80" si="9">M17*1000</f>
        <v>2.0445930204518365E-2</v>
      </c>
      <c r="O17" s="19">
        <f t="shared" ref="O17:O80" si="10">N17</f>
        <v>2.0445930204518365E-2</v>
      </c>
      <c r="P17" s="6">
        <f t="shared" si="0"/>
        <v>-39.020445930204517</v>
      </c>
    </row>
    <row r="18" spans="1:16">
      <c r="A18" s="1">
        <v>-38</v>
      </c>
      <c r="B18" s="1">
        <f t="shared" si="1"/>
        <v>235.14999999999998</v>
      </c>
      <c r="C18" s="1">
        <f t="shared" si="2"/>
        <v>476631.80265867885</v>
      </c>
      <c r="D18" s="1">
        <f t="shared" si="3"/>
        <v>481446.2653117968</v>
      </c>
      <c r="E18" s="1">
        <f t="shared" si="4"/>
        <v>486260.72796491475</v>
      </c>
      <c r="F18" s="1">
        <f t="shared" si="5"/>
        <v>6.7148745100470416E-6</v>
      </c>
      <c r="G18" s="1"/>
      <c r="H18" s="12">
        <f t="shared" si="6"/>
        <v>3.2328512548995296</v>
      </c>
      <c r="I18" s="1"/>
      <c r="J18" s="1"/>
      <c r="K18" s="12" t="str">
        <f t="shared" si="7"/>
        <v>0F5E</v>
      </c>
      <c r="L18" s="1"/>
      <c r="M18" s="1">
        <f t="shared" si="8"/>
        <v>2.1708190486298443E-5</v>
      </c>
      <c r="N18" s="1">
        <f t="shared" si="9"/>
        <v>2.1708190486298445E-2</v>
      </c>
      <c r="O18" s="19">
        <f t="shared" si="10"/>
        <v>2.1708190486298445E-2</v>
      </c>
      <c r="P18" s="6">
        <f t="shared" si="0"/>
        <v>-38.021708190486301</v>
      </c>
    </row>
    <row r="19" spans="1:16">
      <c r="A19" s="1">
        <v>-37</v>
      </c>
      <c r="B19" s="1">
        <f t="shared" si="1"/>
        <v>236.14999999999998</v>
      </c>
      <c r="C19" s="1">
        <f t="shared" si="2"/>
        <v>448049.89229496068</v>
      </c>
      <c r="D19" s="1">
        <f t="shared" si="3"/>
        <v>452575.64878278854</v>
      </c>
      <c r="E19" s="1">
        <f t="shared" si="4"/>
        <v>457101.40527061641</v>
      </c>
      <c r="F19" s="1">
        <f t="shared" si="5"/>
        <v>7.1339682680736608E-6</v>
      </c>
      <c r="G19" s="1"/>
      <c r="H19" s="12">
        <f t="shared" si="6"/>
        <v>3.2286603173192634</v>
      </c>
      <c r="I19" s="1"/>
      <c r="J19" s="1"/>
      <c r="K19" s="12" t="str">
        <f t="shared" si="7"/>
        <v>0F59</v>
      </c>
      <c r="L19" s="1"/>
      <c r="M19" s="1">
        <f t="shared" si="8"/>
        <v>2.3033160252144262E-5</v>
      </c>
      <c r="N19" s="1">
        <f t="shared" si="9"/>
        <v>2.3033160252144261E-2</v>
      </c>
      <c r="O19" s="19">
        <f t="shared" si="10"/>
        <v>2.3033160252144261E-2</v>
      </c>
      <c r="P19" s="6">
        <f t="shared" si="0"/>
        <v>-37.023033160252147</v>
      </c>
    </row>
    <row r="20" spans="1:16">
      <c r="A20" s="1">
        <v>-36</v>
      </c>
      <c r="B20" s="1">
        <f t="shared" si="1"/>
        <v>237.14999999999998</v>
      </c>
      <c r="C20" s="1">
        <f t="shared" si="2"/>
        <v>421401.65096122172</v>
      </c>
      <c r="D20" s="1">
        <f t="shared" si="3"/>
        <v>425658.23329416336</v>
      </c>
      <c r="E20" s="1">
        <f t="shared" si="4"/>
        <v>429914.81562710501</v>
      </c>
      <c r="F20" s="1">
        <f t="shared" si="5"/>
        <v>7.5747449440988471E-6</v>
      </c>
      <c r="G20" s="1"/>
      <c r="H20" s="12">
        <f t="shared" si="6"/>
        <v>3.2242525505590116</v>
      </c>
      <c r="I20" s="1"/>
      <c r="J20" s="1"/>
      <c r="K20" s="12" t="str">
        <f t="shared" si="7"/>
        <v>0F54</v>
      </c>
      <c r="L20" s="1"/>
      <c r="M20" s="1">
        <f t="shared" si="8"/>
        <v>2.4422890705844687E-5</v>
      </c>
      <c r="N20" s="1">
        <f t="shared" si="9"/>
        <v>2.4422890705844687E-2</v>
      </c>
      <c r="O20" s="19">
        <f t="shared" si="10"/>
        <v>2.4422890705844687E-2</v>
      </c>
      <c r="P20" s="6">
        <f t="shared" si="0"/>
        <v>-36.024422890705843</v>
      </c>
    </row>
    <row r="21" spans="1:16">
      <c r="A21" s="1">
        <v>-35</v>
      </c>
      <c r="B21" s="1">
        <f t="shared" si="1"/>
        <v>238.14999999999998</v>
      </c>
      <c r="C21" s="1">
        <f t="shared" si="2"/>
        <v>396542.49063278938</v>
      </c>
      <c r="D21" s="1">
        <f t="shared" si="3"/>
        <v>400547.9703361509</v>
      </c>
      <c r="E21" s="1">
        <f t="shared" si="4"/>
        <v>404553.45003951242</v>
      </c>
      <c r="F21" s="1">
        <f t="shared" si="5"/>
        <v>8.03803754600956E-6</v>
      </c>
      <c r="G21" s="1"/>
      <c r="H21" s="12">
        <f t="shared" si="6"/>
        <v>3.2196196245399045</v>
      </c>
      <c r="I21" s="1"/>
      <c r="J21" s="1"/>
      <c r="K21" s="12" t="str">
        <f t="shared" si="7"/>
        <v>0F4E</v>
      </c>
      <c r="L21" s="1"/>
      <c r="M21" s="1">
        <f t="shared" si="8"/>
        <v>2.5879423425920954E-5</v>
      </c>
      <c r="N21" s="1">
        <f t="shared" si="9"/>
        <v>2.5879423425920953E-2</v>
      </c>
      <c r="O21" s="19">
        <f t="shared" si="10"/>
        <v>2.5879423425920953E-2</v>
      </c>
      <c r="P21" s="6">
        <f t="shared" si="0"/>
        <v>-35.02587942342592</v>
      </c>
    </row>
    <row r="22" spans="1:16">
      <c r="A22" s="1">
        <v>-34</v>
      </c>
      <c r="B22" s="1">
        <f t="shared" si="1"/>
        <v>239.14999999999998</v>
      </c>
      <c r="C22" s="1">
        <f t="shared" si="2"/>
        <v>373339.60495107796</v>
      </c>
      <c r="D22" s="1">
        <f t="shared" si="3"/>
        <v>377110.71207179589</v>
      </c>
      <c r="E22" s="1">
        <f t="shared" si="4"/>
        <v>380881.81919251382</v>
      </c>
      <c r="F22" s="1">
        <f t="shared" si="5"/>
        <v>8.5246930583206434E-6</v>
      </c>
      <c r="G22" s="1"/>
      <c r="H22" s="12">
        <f t="shared" si="6"/>
        <v>3.2147530694167932</v>
      </c>
      <c r="I22" s="1"/>
      <c r="J22" s="1"/>
      <c r="K22" s="12" t="str">
        <f t="shared" si="7"/>
        <v>0F48</v>
      </c>
      <c r="L22" s="1"/>
      <c r="M22" s="1">
        <f t="shared" si="8"/>
        <v>2.7404783175072321E-5</v>
      </c>
      <c r="N22" s="1">
        <f t="shared" si="9"/>
        <v>2.740478317507232E-2</v>
      </c>
      <c r="O22" s="19">
        <f t="shared" si="10"/>
        <v>2.740478317507232E-2</v>
      </c>
      <c r="P22" s="6">
        <f t="shared" si="0"/>
        <v>-34.027404783175072</v>
      </c>
    </row>
    <row r="23" spans="1:16">
      <c r="A23" s="1">
        <v>-33</v>
      </c>
      <c r="B23" s="1">
        <f t="shared" si="1"/>
        <v>240.14999999999998</v>
      </c>
      <c r="C23" s="1">
        <f t="shared" si="2"/>
        <v>351670.93391135411</v>
      </c>
      <c r="D23" s="1">
        <f t="shared" si="3"/>
        <v>355223.16556702438</v>
      </c>
      <c r="E23" s="1">
        <f t="shared" si="4"/>
        <v>358775.39722269465</v>
      </c>
      <c r="F23" s="1">
        <f t="shared" si="5"/>
        <v>9.0355714289826341E-6</v>
      </c>
      <c r="G23" s="1"/>
      <c r="H23" s="12">
        <f t="shared" si="6"/>
        <v>3.2096442857101732</v>
      </c>
      <c r="I23" s="1"/>
      <c r="J23" s="1"/>
      <c r="K23" s="12" t="str">
        <f t="shared" si="7"/>
        <v>0F42</v>
      </c>
      <c r="L23" s="1"/>
      <c r="M23" s="1">
        <f t="shared" si="8"/>
        <v>2.900097020516022E-5</v>
      </c>
      <c r="N23" s="1">
        <f t="shared" si="9"/>
        <v>2.900097020516022E-2</v>
      </c>
      <c r="O23" s="19">
        <f t="shared" si="10"/>
        <v>2.900097020516022E-2</v>
      </c>
      <c r="P23" s="6">
        <f t="shared" si="0"/>
        <v>-33.029000970205161</v>
      </c>
    </row>
    <row r="24" spans="1:16">
      <c r="A24" s="1">
        <v>-32</v>
      </c>
      <c r="B24" s="1">
        <f t="shared" si="1"/>
        <v>241.14999999999998</v>
      </c>
      <c r="C24" s="1">
        <f t="shared" si="2"/>
        <v>331424.22587341996</v>
      </c>
      <c r="D24" s="1">
        <f t="shared" si="3"/>
        <v>334771.94532668684</v>
      </c>
      <c r="E24" s="1">
        <f t="shared" si="4"/>
        <v>338119.66477995372</v>
      </c>
      <c r="F24" s="1">
        <f t="shared" si="5"/>
        <v>9.5715444505587663E-6</v>
      </c>
      <c r="G24" s="1"/>
      <c r="H24" s="12">
        <f t="shared" si="6"/>
        <v>3.2042845554944122</v>
      </c>
      <c r="I24" s="1"/>
      <c r="J24" s="1"/>
      <c r="K24" s="12" t="str">
        <f t="shared" si="7"/>
        <v>0F3B</v>
      </c>
      <c r="L24" s="1"/>
      <c r="M24" s="1">
        <f t="shared" si="8"/>
        <v>3.0669952055153701E-5</v>
      </c>
      <c r="N24" s="1">
        <f t="shared" si="9"/>
        <v>3.0669952055153701E-2</v>
      </c>
      <c r="O24" s="19">
        <f t="shared" si="10"/>
        <v>3.0669952055153701E-2</v>
      </c>
      <c r="P24" s="6">
        <f t="shared" si="0"/>
        <v>-32.030669952055156</v>
      </c>
    </row>
    <row r="25" spans="1:16">
      <c r="A25" s="1">
        <v>-31</v>
      </c>
      <c r="B25" s="1">
        <f t="shared" si="1"/>
        <v>242.14999999999998</v>
      </c>
      <c r="C25" s="1">
        <f t="shared" si="2"/>
        <v>312496.18717161409</v>
      </c>
      <c r="D25" s="1">
        <f t="shared" si="3"/>
        <v>315652.71431476169</v>
      </c>
      <c r="E25" s="1">
        <f t="shared" si="4"/>
        <v>318809.24145790929</v>
      </c>
      <c r="F25" s="1">
        <f t="shared" si="5"/>
        <v>1.0133494532492562E-5</v>
      </c>
      <c r="G25" s="1"/>
      <c r="H25" s="12">
        <f t="shared" si="6"/>
        <v>3.1986650546750743</v>
      </c>
      <c r="I25" s="1"/>
      <c r="J25" s="1"/>
      <c r="K25" s="12" t="str">
        <f t="shared" si="7"/>
        <v>0F34</v>
      </c>
      <c r="L25" s="1"/>
      <c r="M25" s="1">
        <f t="shared" si="8"/>
        <v>3.2413654842824886E-5</v>
      </c>
      <c r="N25" s="1">
        <f t="shared" si="9"/>
        <v>3.2413654842824886E-2</v>
      </c>
      <c r="O25" s="19">
        <f t="shared" si="10"/>
        <v>3.2413654842824886E-2</v>
      </c>
      <c r="P25" s="6">
        <f t="shared" si="0"/>
        <v>-31.032413654842824</v>
      </c>
    </row>
    <row r="26" spans="1:16">
      <c r="A26" s="1">
        <v>-30</v>
      </c>
      <c r="B26" s="1">
        <f t="shared" si="1"/>
        <v>243.14999999999998</v>
      </c>
      <c r="C26" s="1">
        <f t="shared" si="2"/>
        <v>294791.7106276105</v>
      </c>
      <c r="D26" s="1">
        <f t="shared" si="3"/>
        <v>297769.40467435407</v>
      </c>
      <c r="E26" s="1">
        <f t="shared" si="4"/>
        <v>300747.09872109763</v>
      </c>
      <c r="F26" s="1">
        <f t="shared" si="5"/>
        <v>1.0722313361497637E-5</v>
      </c>
      <c r="G26" s="1"/>
      <c r="H26" s="12">
        <f t="shared" si="6"/>
        <v>3.1927768663850236</v>
      </c>
      <c r="I26" s="1"/>
      <c r="J26" s="1"/>
      <c r="K26" s="12" t="str">
        <f t="shared" si="7"/>
        <v>0F2D</v>
      </c>
      <c r="L26" s="1"/>
      <c r="M26" s="1">
        <f t="shared" si="8"/>
        <v>3.4233954054720692E-5</v>
      </c>
      <c r="N26" s="1">
        <f t="shared" si="9"/>
        <v>3.423395405472069E-2</v>
      </c>
      <c r="O26" s="19">
        <f t="shared" si="10"/>
        <v>3.423395405472069E-2</v>
      </c>
      <c r="P26" s="6">
        <f t="shared" si="0"/>
        <v>-30.03423395405472</v>
      </c>
    </row>
    <row r="27" spans="1:16">
      <c r="A27" s="1">
        <v>-29</v>
      </c>
      <c r="B27" s="1">
        <f t="shared" si="1"/>
        <v>244.14999999999998</v>
      </c>
      <c r="C27" s="1">
        <f t="shared" si="2"/>
        <v>278223.17518236733</v>
      </c>
      <c r="D27" s="1">
        <f t="shared" si="3"/>
        <v>281033.51028521953</v>
      </c>
      <c r="E27" s="1">
        <f t="shared" si="4"/>
        <v>283843.84538807173</v>
      </c>
      <c r="F27" s="1">
        <f t="shared" si="5"/>
        <v>1.1338900447463675E-5</v>
      </c>
      <c r="G27" s="1"/>
      <c r="H27" s="12">
        <f t="shared" si="6"/>
        <v>3.186610995525363</v>
      </c>
      <c r="I27" s="1"/>
      <c r="J27" s="1"/>
      <c r="K27" s="12" t="str">
        <f t="shared" si="7"/>
        <v>0F26</v>
      </c>
      <c r="L27" s="1"/>
      <c r="M27" s="1">
        <f t="shared" si="8"/>
        <v>3.6132664843055208E-5</v>
      </c>
      <c r="N27" s="1">
        <f t="shared" si="9"/>
        <v>3.6132664843055211E-2</v>
      </c>
      <c r="O27" s="19">
        <f t="shared" si="10"/>
        <v>3.6132664843055211E-2</v>
      </c>
      <c r="P27" s="6">
        <f t="shared" si="0"/>
        <v>-29.036132664843056</v>
      </c>
    </row>
    <row r="28" spans="1:16">
      <c r="A28" s="1">
        <v>-28</v>
      </c>
      <c r="B28" s="1">
        <f t="shared" si="1"/>
        <v>245.14999999999998</v>
      </c>
      <c r="C28" s="1">
        <f t="shared" si="2"/>
        <v>262709.8096755966</v>
      </c>
      <c r="D28" s="1">
        <f t="shared" si="3"/>
        <v>265363.44411676424</v>
      </c>
      <c r="E28" s="1">
        <f t="shared" si="4"/>
        <v>268017.07855793188</v>
      </c>
      <c r="F28" s="1">
        <f t="shared" si="5"/>
        <v>1.1984161552688447E-5</v>
      </c>
      <c r="G28" s="1"/>
      <c r="H28" s="12">
        <f t="shared" si="6"/>
        <v>3.1801583844731152</v>
      </c>
      <c r="I28" s="1"/>
      <c r="J28" s="1"/>
      <c r="K28" s="12" t="str">
        <f t="shared" si="7"/>
        <v>0F1E</v>
      </c>
      <c r="L28" s="1"/>
      <c r="M28" s="1">
        <f t="shared" si="8"/>
        <v>3.8111531842662509E-5</v>
      </c>
      <c r="N28" s="1">
        <f t="shared" si="9"/>
        <v>3.8111531842662506E-2</v>
      </c>
      <c r="O28" s="19">
        <f t="shared" si="10"/>
        <v>3.8111531842662506E-2</v>
      </c>
      <c r="P28" s="6">
        <f t="shared" si="0"/>
        <v>-28.038111531842663</v>
      </c>
    </row>
    <row r="29" spans="1:16">
      <c r="A29" s="1">
        <v>-27</v>
      </c>
      <c r="B29" s="1">
        <f t="shared" si="1"/>
        <v>246.14999999999998</v>
      </c>
      <c r="C29" s="1">
        <f t="shared" si="2"/>
        <v>248177.1145239583</v>
      </c>
      <c r="D29" s="1">
        <f t="shared" si="3"/>
        <v>250683.95406460433</v>
      </c>
      <c r="E29" s="1">
        <f t="shared" si="4"/>
        <v>253190.79360525036</v>
      </c>
      <c r="F29" s="1">
        <f t="shared" si="5"/>
        <v>1.2659007002717832E-5</v>
      </c>
      <c r="G29" s="1"/>
      <c r="H29" s="12">
        <f t="shared" si="6"/>
        <v>3.1734099299728213</v>
      </c>
      <c r="I29" s="1"/>
      <c r="J29" s="1"/>
      <c r="K29" s="12" t="str">
        <f t="shared" si="7"/>
        <v>0F16</v>
      </c>
      <c r="L29" s="1"/>
      <c r="M29" s="1">
        <f t="shared" si="8"/>
        <v>4.0172218526020251E-5</v>
      </c>
      <c r="N29" s="1">
        <f t="shared" si="9"/>
        <v>4.0172218526020251E-2</v>
      </c>
      <c r="O29" s="19">
        <f t="shared" si="10"/>
        <v>4.0172218526020251E-2</v>
      </c>
      <c r="P29" s="6">
        <f t="shared" si="0"/>
        <v>-27.04017221852602</v>
      </c>
    </row>
    <row r="30" spans="1:16">
      <c r="A30" s="1">
        <v>-26</v>
      </c>
      <c r="B30" s="1">
        <f t="shared" si="1"/>
        <v>247.14999999999998</v>
      </c>
      <c r="C30" s="1">
        <f t="shared" si="2"/>
        <v>234556.33569308047</v>
      </c>
      <c r="D30" s="1">
        <f t="shared" si="3"/>
        <v>236925.5916091722</v>
      </c>
      <c r="E30" s="1">
        <f t="shared" si="4"/>
        <v>239294.84752526393</v>
      </c>
      <c r="F30" s="1">
        <f t="shared" si="5"/>
        <v>1.3364349877606689E-5</v>
      </c>
      <c r="G30" s="1"/>
      <c r="H30" s="12">
        <f t="shared" si="6"/>
        <v>3.166356501223933</v>
      </c>
      <c r="I30" s="1"/>
      <c r="J30" s="1"/>
      <c r="K30" s="12" t="str">
        <f t="shared" si="7"/>
        <v>0F0D</v>
      </c>
      <c r="L30" s="1"/>
      <c r="M30" s="1">
        <f t="shared" si="8"/>
        <v>4.2316296119591209E-5</v>
      </c>
      <c r="N30" s="1">
        <f t="shared" si="9"/>
        <v>4.2316296119591208E-2</v>
      </c>
      <c r="O30" s="19">
        <f t="shared" si="10"/>
        <v>4.2316296119591208E-2</v>
      </c>
      <c r="P30" s="6">
        <f t="shared" si="0"/>
        <v>-26.042316296119591</v>
      </c>
    </row>
    <row r="31" spans="1:16">
      <c r="A31" s="1">
        <v>-25</v>
      </c>
      <c r="B31" s="1">
        <f t="shared" si="1"/>
        <v>248.14999999999998</v>
      </c>
      <c r="C31" s="1">
        <f t="shared" si="2"/>
        <v>221783.98593257967</v>
      </c>
      <c r="D31" s="1">
        <f t="shared" si="3"/>
        <v>224024.22821472693</v>
      </c>
      <c r="E31" s="1">
        <f t="shared" si="4"/>
        <v>226264.47049687419</v>
      </c>
      <c r="F31" s="1">
        <f t="shared" si="5"/>
        <v>1.4101104083001667E-5</v>
      </c>
      <c r="G31" s="1"/>
      <c r="H31" s="12">
        <f t="shared" si="6"/>
        <v>3.1589889591699833</v>
      </c>
      <c r="I31" s="1"/>
      <c r="J31" s="1"/>
      <c r="K31" s="12" t="str">
        <f t="shared" si="7"/>
        <v>0F04</v>
      </c>
      <c r="L31" s="1"/>
      <c r="M31" s="1">
        <f t="shared" si="8"/>
        <v>4.4545232110309036E-5</v>
      </c>
      <c r="N31" s="1">
        <f t="shared" si="9"/>
        <v>4.4545232110309037E-2</v>
      </c>
      <c r="O31" s="19">
        <f t="shared" si="10"/>
        <v>4.4545232110309037E-2</v>
      </c>
      <c r="P31" s="6">
        <f t="shared" si="0"/>
        <v>-25.044545232110309</v>
      </c>
    </row>
    <row r="32" spans="1:16">
      <c r="A32" s="1">
        <v>-24</v>
      </c>
      <c r="B32" s="1">
        <f t="shared" si="1"/>
        <v>249.14999999999998</v>
      </c>
      <c r="C32" s="1">
        <f t="shared" si="2"/>
        <v>209801.40875535097</v>
      </c>
      <c r="D32" s="1">
        <f t="shared" si="3"/>
        <v>211920.61490439493</v>
      </c>
      <c r="E32" s="1">
        <f t="shared" si="4"/>
        <v>214039.82105343888</v>
      </c>
      <c r="F32" s="1">
        <f t="shared" si="5"/>
        <v>1.4870182301097466E-5</v>
      </c>
      <c r="G32" s="1"/>
      <c r="H32" s="12">
        <f t="shared" si="6"/>
        <v>3.1512981769890254</v>
      </c>
      <c r="I32" s="1"/>
      <c r="J32" s="1"/>
      <c r="K32" s="12" t="str">
        <f t="shared" si="7"/>
        <v>0EFB</v>
      </c>
      <c r="L32" s="1"/>
      <c r="M32" s="1">
        <f t="shared" si="8"/>
        <v>4.6860378376942912E-5</v>
      </c>
      <c r="N32" s="1">
        <f t="shared" si="9"/>
        <v>4.6860378376942909E-2</v>
      </c>
      <c r="O32" s="19">
        <f t="shared" si="10"/>
        <v>4.6860378376942909E-2</v>
      </c>
      <c r="P32" s="6">
        <f t="shared" si="0"/>
        <v>-24.046860378376945</v>
      </c>
    </row>
    <row r="33" spans="1:16">
      <c r="A33" s="1">
        <v>-23</v>
      </c>
      <c r="B33" s="1">
        <f t="shared" si="1"/>
        <v>250.14999999999998</v>
      </c>
      <c r="C33" s="1">
        <f t="shared" si="2"/>
        <v>198554.38109963576</v>
      </c>
      <c r="D33" s="1">
        <f t="shared" si="3"/>
        <v>200559.980908723</v>
      </c>
      <c r="E33" s="1">
        <f t="shared" si="4"/>
        <v>202565.58071781023</v>
      </c>
      <c r="F33" s="1">
        <f t="shared" si="5"/>
        <v>1.5672493822226066E-5</v>
      </c>
      <c r="G33" s="1"/>
      <c r="H33" s="12">
        <f t="shared" si="6"/>
        <v>3.143275061777739</v>
      </c>
      <c r="I33" s="1"/>
      <c r="J33" s="1"/>
      <c r="K33" s="12" t="str">
        <f t="shared" si="7"/>
        <v>0EF1</v>
      </c>
      <c r="L33" s="1"/>
      <c r="M33" s="1">
        <f t="shared" si="8"/>
        <v>4.9262958987268872E-5</v>
      </c>
      <c r="N33" s="1">
        <f t="shared" si="9"/>
        <v>4.9262958987268873E-2</v>
      </c>
      <c r="O33" s="19">
        <f t="shared" si="10"/>
        <v>4.9262958987268873E-2</v>
      </c>
      <c r="P33" s="6">
        <f t="shared" si="0"/>
        <v>-23.049262958987271</v>
      </c>
    </row>
    <row r="34" spans="1:16">
      <c r="A34" s="1">
        <v>-22</v>
      </c>
      <c r="B34" s="1">
        <f t="shared" si="1"/>
        <v>251.14999999999998</v>
      </c>
      <c r="C34" s="1">
        <f t="shared" si="2"/>
        <v>187992.75102081784</v>
      </c>
      <c r="D34" s="1">
        <f t="shared" si="3"/>
        <v>189891.66769779581</v>
      </c>
      <c r="E34" s="1">
        <f t="shared" si="4"/>
        <v>191790.58437477378</v>
      </c>
      <c r="F34" s="1">
        <f t="shared" si="5"/>
        <v>1.6508942258609156E-5</v>
      </c>
      <c r="G34" s="1"/>
      <c r="H34" s="12">
        <f t="shared" si="6"/>
        <v>3.1349105774139083</v>
      </c>
      <c r="I34" s="1"/>
      <c r="J34" s="1"/>
      <c r="K34" s="12" t="str">
        <f t="shared" si="7"/>
        <v>0EE7</v>
      </c>
      <c r="L34" s="1"/>
      <c r="M34" s="1">
        <f t="shared" si="8"/>
        <v>5.1754057708429303E-5</v>
      </c>
      <c r="N34" s="1">
        <f t="shared" si="9"/>
        <v>5.17540577084293E-2</v>
      </c>
      <c r="O34" s="19">
        <f t="shared" si="10"/>
        <v>5.17540577084293E-2</v>
      </c>
      <c r="P34" s="6">
        <f t="shared" si="0"/>
        <v>-22.051754057708429</v>
      </c>
    </row>
    <row r="35" spans="1:16">
      <c r="A35" s="1">
        <v>-21</v>
      </c>
      <c r="B35" s="1">
        <f t="shared" si="1"/>
        <v>252.14999999999998</v>
      </c>
      <c r="C35" s="1">
        <f t="shared" si="2"/>
        <v>178070.10712512926</v>
      </c>
      <c r="D35" s="1">
        <f t="shared" si="3"/>
        <v>179868.79507588813</v>
      </c>
      <c r="E35" s="1">
        <f t="shared" si="4"/>
        <v>181667.48302664701</v>
      </c>
      <c r="F35" s="1">
        <f t="shared" si="5"/>
        <v>1.7380423142628741E-5</v>
      </c>
      <c r="G35" s="1"/>
      <c r="H35" s="12">
        <f t="shared" si="6"/>
        <v>3.1261957685737127</v>
      </c>
      <c r="I35" s="1"/>
      <c r="J35" s="1"/>
      <c r="K35" s="12" t="str">
        <f t="shared" si="7"/>
        <v>0EDC</v>
      </c>
      <c r="L35" s="1"/>
      <c r="M35" s="1">
        <f t="shared" si="8"/>
        <v>5.433460528450659E-5</v>
      </c>
      <c r="N35" s="1">
        <f t="shared" si="9"/>
        <v>5.4334605284506593E-2</v>
      </c>
      <c r="O35" s="19">
        <f t="shared" si="10"/>
        <v>5.4334605284506593E-2</v>
      </c>
      <c r="P35" s="6">
        <f t="shared" si="0"/>
        <v>-21.054334605284506</v>
      </c>
    </row>
    <row r="36" spans="1:16">
      <c r="A36" s="1">
        <v>-20</v>
      </c>
      <c r="B36" s="1">
        <f t="shared" si="1"/>
        <v>253.14999999999998</v>
      </c>
      <c r="C36" s="1">
        <f t="shared" si="2"/>
        <v>168743.47678412846</v>
      </c>
      <c r="D36" s="1">
        <f t="shared" si="3"/>
        <v>170447.95634760452</v>
      </c>
      <c r="E36" s="1">
        <f t="shared" si="4"/>
        <v>172152.43591108057</v>
      </c>
      <c r="F36" s="1">
        <f t="shared" si="5"/>
        <v>1.8287821412856959E-5</v>
      </c>
      <c r="G36" s="1"/>
      <c r="H36" s="12">
        <f t="shared" si="6"/>
        <v>3.1171217858714302</v>
      </c>
      <c r="I36" s="1"/>
      <c r="J36" s="1"/>
      <c r="K36" s="12" t="str">
        <f t="shared" si="7"/>
        <v>0ED1</v>
      </c>
      <c r="L36" s="1"/>
      <c r="M36" s="1">
        <f t="shared" si="8"/>
        <v>5.7005366542142464E-5</v>
      </c>
      <c r="N36" s="1">
        <f t="shared" si="9"/>
        <v>5.7005366542142465E-2</v>
      </c>
      <c r="O36" s="19">
        <f t="shared" si="10"/>
        <v>5.7005366542142465E-2</v>
      </c>
      <c r="P36" s="6">
        <f t="shared" si="0"/>
        <v>-20.057005366542143</v>
      </c>
    </row>
    <row r="37" spans="1:16">
      <c r="A37" s="1">
        <v>-19</v>
      </c>
      <c r="B37" s="1">
        <f t="shared" si="1"/>
        <v>254.14999999999998</v>
      </c>
      <c r="C37" s="1">
        <f t="shared" si="2"/>
        <v>159973.05046135676</v>
      </c>
      <c r="D37" s="1">
        <f t="shared" si="3"/>
        <v>161588.93985995633</v>
      </c>
      <c r="E37" s="1">
        <f t="shared" si="4"/>
        <v>163204.8292585559</v>
      </c>
      <c r="F37" s="1">
        <f t="shared" si="5"/>
        <v>1.9232008792019584E-5</v>
      </c>
      <c r="G37" s="1"/>
      <c r="H37" s="12">
        <f t="shared" si="6"/>
        <v>3.1076799120798038</v>
      </c>
      <c r="I37" s="1"/>
      <c r="J37" s="1"/>
      <c r="K37" s="12" t="str">
        <f t="shared" si="7"/>
        <v>0EC6</v>
      </c>
      <c r="L37" s="1"/>
      <c r="M37" s="1">
        <f t="shared" si="8"/>
        <v>5.9766927391901436E-5</v>
      </c>
      <c r="N37" s="1">
        <f t="shared" si="9"/>
        <v>5.9766927391901432E-2</v>
      </c>
      <c r="O37" s="19">
        <f t="shared" si="10"/>
        <v>5.9766927391901432E-2</v>
      </c>
      <c r="P37" s="6">
        <f t="shared" si="0"/>
        <v>-19.059766927391902</v>
      </c>
    </row>
    <row r="38" spans="1:16">
      <c r="A38" s="1">
        <v>-18</v>
      </c>
      <c r="B38" s="1">
        <f t="shared" si="1"/>
        <v>255.14999999999998</v>
      </c>
      <c r="C38" s="1">
        <f t="shared" si="2"/>
        <v>151721.92974460046</v>
      </c>
      <c r="D38" s="1">
        <f t="shared" si="3"/>
        <v>153254.47448949542</v>
      </c>
      <c r="E38" s="1">
        <f t="shared" si="4"/>
        <v>154787.01923439038</v>
      </c>
      <c r="F38" s="1">
        <f t="shared" si="5"/>
        <v>2.0213841062055163E-5</v>
      </c>
      <c r="G38" s="1"/>
      <c r="H38" s="12">
        <f t="shared" si="6"/>
        <v>3.0978615893794479</v>
      </c>
      <c r="I38" s="1"/>
      <c r="J38" s="1"/>
      <c r="K38" s="12" t="str">
        <f t="shared" si="7"/>
        <v>0EBA</v>
      </c>
      <c r="L38" s="1"/>
      <c r="M38" s="1">
        <f t="shared" si="8"/>
        <v>6.2619681799961762E-5</v>
      </c>
      <c r="N38" s="1">
        <f t="shared" si="9"/>
        <v>6.261968179996176E-2</v>
      </c>
      <c r="O38" s="19">
        <f t="shared" si="10"/>
        <v>6.261968179996176E-2</v>
      </c>
      <c r="P38" s="6">
        <f t="shared" si="0"/>
        <v>-18.062619681799962</v>
      </c>
    </row>
    <row r="39" spans="1:16">
      <c r="A39" s="1">
        <v>-17</v>
      </c>
      <c r="B39" s="1">
        <f t="shared" si="1"/>
        <v>256.14999999999998</v>
      </c>
      <c r="C39" s="1">
        <f t="shared" si="2"/>
        <v>143955.89691213131</v>
      </c>
      <c r="D39" s="1">
        <f t="shared" si="3"/>
        <v>145409.99688094071</v>
      </c>
      <c r="E39" s="1">
        <f t="shared" si="4"/>
        <v>146864.09684975012</v>
      </c>
      <c r="F39" s="1">
        <f t="shared" si="5"/>
        <v>2.1234155242459228E-5</v>
      </c>
      <c r="G39" s="1"/>
      <c r="H39" s="12">
        <f t="shared" si="6"/>
        <v>3.0876584475754072</v>
      </c>
      <c r="I39" s="1"/>
      <c r="J39" s="1"/>
      <c r="K39" s="12" t="str">
        <f t="shared" si="7"/>
        <v>0EAD</v>
      </c>
      <c r="L39" s="1"/>
      <c r="M39" s="1">
        <f t="shared" si="8"/>
        <v>6.5563818811506861E-5</v>
      </c>
      <c r="N39" s="1">
        <f t="shared" si="9"/>
        <v>6.5563818811506858E-2</v>
      </c>
      <c r="O39" s="19">
        <f t="shared" si="10"/>
        <v>6.5563818811506858E-2</v>
      </c>
      <c r="P39" s="6">
        <f t="shared" si="0"/>
        <v>-17.065563818811508</v>
      </c>
    </row>
    <row r="40" spans="1:16">
      <c r="A40" s="1">
        <v>-16</v>
      </c>
      <c r="B40" s="1">
        <f t="shared" si="1"/>
        <v>257.14999999999998</v>
      </c>
      <c r="C40" s="1">
        <f t="shared" si="2"/>
        <v>136643.2040720334</v>
      </c>
      <c r="D40" s="1">
        <f t="shared" si="3"/>
        <v>138023.4384565994</v>
      </c>
      <c r="E40" s="1">
        <f t="shared" si="4"/>
        <v>139403.67284116539</v>
      </c>
      <c r="F40" s="1">
        <f t="shared" si="5"/>
        <v>2.2293766679170628E-5</v>
      </c>
      <c r="G40" s="1"/>
      <c r="H40" s="12">
        <f t="shared" si="6"/>
        <v>3.0770623332082936</v>
      </c>
      <c r="I40" s="1"/>
      <c r="J40" s="1"/>
      <c r="K40" s="12" t="str">
        <f t="shared" si="7"/>
        <v>0EA0</v>
      </c>
      <c r="L40" s="1"/>
      <c r="M40" s="1">
        <f t="shared" si="8"/>
        <v>6.8599309713810084E-5</v>
      </c>
      <c r="N40" s="1">
        <f t="shared" si="9"/>
        <v>6.8599309713810078E-2</v>
      </c>
      <c r="O40" s="19">
        <f t="shared" si="10"/>
        <v>6.8599309713810078E-2</v>
      </c>
      <c r="P40" s="6">
        <f t="shared" si="0"/>
        <v>-16.068599309713811</v>
      </c>
    </row>
    <row r="41" spans="1:16">
      <c r="A41" s="1">
        <v>-15</v>
      </c>
      <c r="B41" s="1">
        <f t="shared" si="1"/>
        <v>258.14999999999998</v>
      </c>
      <c r="C41" s="1">
        <f t="shared" si="2"/>
        <v>129754.38010291349</v>
      </c>
      <c r="D41" s="1">
        <f t="shared" si="3"/>
        <v>131065.03040698332</v>
      </c>
      <c r="E41" s="1">
        <f t="shared" si="4"/>
        <v>132375.68071105317</v>
      </c>
      <c r="F41" s="1">
        <f t="shared" si="5"/>
        <v>2.3393466052353649E-5</v>
      </c>
      <c r="G41" s="1"/>
      <c r="H41" s="12">
        <f t="shared" si="6"/>
        <v>3.066065339476463</v>
      </c>
      <c r="I41" s="1"/>
      <c r="J41" s="1"/>
      <c r="K41" s="12" t="str">
        <f t="shared" si="7"/>
        <v>0E93</v>
      </c>
      <c r="L41" s="1"/>
      <c r="M41" s="1">
        <f t="shared" si="8"/>
        <v>7.1725895433340806E-5</v>
      </c>
      <c r="N41" s="1">
        <f t="shared" si="9"/>
        <v>7.1725895433340806E-2</v>
      </c>
      <c r="O41" s="19">
        <f t="shared" si="10"/>
        <v>7.1725895433340806E-2</v>
      </c>
      <c r="P41" s="6">
        <f t="shared" si="0"/>
        <v>-15.071725895433341</v>
      </c>
    </row>
    <row r="42" spans="1:16">
      <c r="A42" s="1">
        <v>-14</v>
      </c>
      <c r="B42" s="1">
        <f t="shared" si="1"/>
        <v>259.14999999999998</v>
      </c>
      <c r="C42" s="1">
        <f t="shared" si="2"/>
        <v>123262.05379422514</v>
      </c>
      <c r="D42" s="1">
        <f t="shared" si="3"/>
        <v>124507.12504467186</v>
      </c>
      <c r="E42" s="1">
        <f t="shared" si="4"/>
        <v>125752.19629511859</v>
      </c>
      <c r="F42" s="1">
        <f t="shared" si="5"/>
        <v>2.4534016312548642E-5</v>
      </c>
      <c r="G42" s="1"/>
      <c r="H42" s="12">
        <f t="shared" si="6"/>
        <v>3.0546598368745128</v>
      </c>
      <c r="I42" s="1"/>
      <c r="J42" s="1"/>
      <c r="K42" s="12" t="str">
        <f t="shared" si="7"/>
        <v>0E85</v>
      </c>
      <c r="L42" s="1"/>
      <c r="M42" s="1">
        <f t="shared" si="8"/>
        <v>7.4943074267166477E-5</v>
      </c>
      <c r="N42" s="1">
        <f t="shared" si="9"/>
        <v>7.4943074267166482E-2</v>
      </c>
      <c r="O42" s="19">
        <f t="shared" si="10"/>
        <v>7.4943074267166482E-2</v>
      </c>
      <c r="P42" s="6">
        <f t="shared" si="0"/>
        <v>-14.074943074267166</v>
      </c>
    </row>
    <row r="43" spans="1:16">
      <c r="A43" s="1">
        <v>-13</v>
      </c>
      <c r="B43" s="1">
        <f t="shared" si="1"/>
        <v>260.14999999999998</v>
      </c>
      <c r="C43" s="1">
        <f t="shared" si="2"/>
        <v>117140.79173718202</v>
      </c>
      <c r="D43" s="1">
        <f t="shared" si="3"/>
        <v>118324.03205775961</v>
      </c>
      <c r="E43" s="1">
        <f t="shared" si="4"/>
        <v>119507.27237833721</v>
      </c>
      <c r="F43" s="1">
        <f t="shared" si="5"/>
        <v>2.571614955579517E-5</v>
      </c>
      <c r="G43" s="1"/>
      <c r="H43" s="12">
        <f t="shared" si="6"/>
        <v>3.0428385044420483</v>
      </c>
      <c r="I43" s="1"/>
      <c r="J43" s="1"/>
      <c r="K43" s="12" t="str">
        <f t="shared" si="7"/>
        <v>0E77</v>
      </c>
      <c r="L43" s="1"/>
      <c r="M43" s="1">
        <f t="shared" si="8"/>
        <v>7.8250090054363819E-5</v>
      </c>
      <c r="N43" s="1">
        <f t="shared" si="9"/>
        <v>7.8250090054363813E-2</v>
      </c>
      <c r="O43" s="19">
        <f t="shared" si="10"/>
        <v>7.8250090054363813E-2</v>
      </c>
      <c r="P43" s="6">
        <f t="shared" si="0"/>
        <v>-13.078250090054365</v>
      </c>
    </row>
    <row r="44" spans="1:16">
      <c r="A44" s="1">
        <v>-12</v>
      </c>
      <c r="B44" s="1">
        <f t="shared" si="1"/>
        <v>261.14999999999998</v>
      </c>
      <c r="C44" s="1">
        <f t="shared" si="2"/>
        <v>111366.94965462013</v>
      </c>
      <c r="D44" s="1">
        <f t="shared" si="3"/>
        <v>112491.86833800013</v>
      </c>
      <c r="E44" s="1">
        <f t="shared" si="4"/>
        <v>113616.78702138014</v>
      </c>
      <c r="F44" s="1">
        <f t="shared" si="5"/>
        <v>2.6940563849463752E-5</v>
      </c>
      <c r="G44" s="1"/>
      <c r="H44" s="12">
        <f t="shared" si="6"/>
        <v>3.0305943615053623</v>
      </c>
      <c r="I44" s="1"/>
      <c r="J44" s="1"/>
      <c r="K44" s="12" t="str">
        <f t="shared" si="7"/>
        <v>0E68</v>
      </c>
      <c r="L44" s="1"/>
      <c r="M44" s="1">
        <f t="shared" si="8"/>
        <v>8.1645920897960043E-5</v>
      </c>
      <c r="N44" s="1">
        <f t="shared" si="9"/>
        <v>8.1645920897960036E-2</v>
      </c>
      <c r="O44" s="19">
        <f t="shared" si="10"/>
        <v>8.1645920897960036E-2</v>
      </c>
      <c r="P44" s="6">
        <f t="shared" si="0"/>
        <v>-12.081645920897961</v>
      </c>
    </row>
    <row r="45" spans="1:16">
      <c r="A45" s="1">
        <v>-11</v>
      </c>
      <c r="B45" s="1">
        <f t="shared" si="1"/>
        <v>262.14999999999998</v>
      </c>
      <c r="C45" s="1">
        <f t="shared" si="2"/>
        <v>105918.53598180333</v>
      </c>
      <c r="D45" s="1">
        <f t="shared" si="3"/>
        <v>106988.42018363973</v>
      </c>
      <c r="E45" s="1">
        <f t="shared" si="4"/>
        <v>108058.30438547612</v>
      </c>
      <c r="F45" s="1">
        <f t="shared" si="5"/>
        <v>2.8207920021656033E-5</v>
      </c>
      <c r="G45" s="1"/>
      <c r="H45" s="12">
        <f t="shared" si="6"/>
        <v>3.0179207997834396</v>
      </c>
      <c r="I45" s="1"/>
      <c r="J45" s="1"/>
      <c r="K45" s="12" t="str">
        <f t="shared" si="7"/>
        <v>0E58</v>
      </c>
      <c r="L45" s="1"/>
      <c r="M45" s="1">
        <f t="shared" si="8"/>
        <v>8.5129268551983471E-5</v>
      </c>
      <c r="N45" s="1">
        <f t="shared" si="9"/>
        <v>8.5129268551983467E-2</v>
      </c>
      <c r="O45" s="19">
        <f t="shared" si="10"/>
        <v>8.5129268551983467E-2</v>
      </c>
      <c r="P45" s="6">
        <f t="shared" si="0"/>
        <v>-11.085129268551983</v>
      </c>
    </row>
    <row r="46" spans="1:16">
      <c r="A46" s="1">
        <v>-10</v>
      </c>
      <c r="B46" s="1">
        <f t="shared" si="1"/>
        <v>263.14999999999998</v>
      </c>
      <c r="C46" s="1">
        <f t="shared" si="2"/>
        <v>100775.08662151877</v>
      </c>
      <c r="D46" s="1">
        <f t="shared" si="3"/>
        <v>101793.0167894129</v>
      </c>
      <c r="E46" s="1">
        <f t="shared" si="4"/>
        <v>102810.94695730702</v>
      </c>
      <c r="F46" s="1">
        <f t="shared" si="5"/>
        <v>2.9518838428130858E-5</v>
      </c>
      <c r="G46" s="1"/>
      <c r="H46" s="12">
        <f t="shared" si="6"/>
        <v>3.0048116157186913</v>
      </c>
      <c r="I46" s="1"/>
      <c r="J46" s="1"/>
      <c r="K46" s="12" t="str">
        <f t="shared" si="7"/>
        <v>0E48</v>
      </c>
      <c r="L46" s="1"/>
      <c r="M46" s="1">
        <f t="shared" si="8"/>
        <v>8.8698548591370868E-5</v>
      </c>
      <c r="N46" s="1">
        <f t="shared" si="9"/>
        <v>8.8698548591370871E-2</v>
      </c>
      <c r="O46" s="19">
        <f t="shared" si="10"/>
        <v>8.8698548591370871E-2</v>
      </c>
      <c r="P46" s="6">
        <f t="shared" si="0"/>
        <v>-10.08869854859137</v>
      </c>
    </row>
    <row r="47" spans="1:16">
      <c r="A47" s="1">
        <v>-9</v>
      </c>
      <c r="B47" s="1">
        <f t="shared" si="1"/>
        <v>264.14999999999998</v>
      </c>
      <c r="C47" s="1">
        <f t="shared" si="2"/>
        <v>95917.549897134289</v>
      </c>
      <c r="D47" s="1">
        <f t="shared" si="3"/>
        <v>96886.414037509385</v>
      </c>
      <c r="E47" s="1">
        <f t="shared" si="4"/>
        <v>97855.27817788448</v>
      </c>
      <c r="F47" s="1">
        <f t="shared" si="5"/>
        <v>3.0873895711778105E-5</v>
      </c>
      <c r="G47" s="1"/>
      <c r="H47" s="12">
        <f t="shared" si="6"/>
        <v>2.9912610428822188</v>
      </c>
      <c r="I47" s="1"/>
      <c r="J47" s="1"/>
      <c r="K47" s="12" t="str">
        <f t="shared" si="7"/>
        <v>0E38</v>
      </c>
      <c r="L47" s="1"/>
      <c r="M47" s="1">
        <f t="shared" si="8"/>
        <v>9.2351881484650244E-5</v>
      </c>
      <c r="N47" s="1">
        <f t="shared" si="9"/>
        <v>9.2351881484650247E-2</v>
      </c>
      <c r="O47" s="19">
        <f t="shared" si="10"/>
        <v>9.2351881484650247E-2</v>
      </c>
      <c r="P47" s="6">
        <f t="shared" si="0"/>
        <v>-9.0923518814846496</v>
      </c>
    </row>
    <row r="48" spans="1:16">
      <c r="A48" s="1">
        <v>-8</v>
      </c>
      <c r="B48" s="1">
        <f t="shared" si="1"/>
        <v>265.14999999999998</v>
      </c>
      <c r="C48" s="1">
        <f t="shared" si="2"/>
        <v>91328.180817764151</v>
      </c>
      <c r="D48" s="1">
        <f t="shared" si="3"/>
        <v>92250.687694711261</v>
      </c>
      <c r="E48" s="1">
        <f t="shared" si="4"/>
        <v>93173.194571658372</v>
      </c>
      <c r="F48" s="1">
        <f t="shared" si="5"/>
        <v>3.2273621570671223E-5</v>
      </c>
      <c r="G48" s="1"/>
      <c r="H48" s="12">
        <f t="shared" si="6"/>
        <v>2.9772637842932879</v>
      </c>
      <c r="I48" s="1"/>
      <c r="J48" s="1"/>
      <c r="K48" s="12" t="str">
        <f t="shared" si="7"/>
        <v>0E27</v>
      </c>
      <c r="L48" s="1"/>
      <c r="M48" s="1">
        <f t="shared" si="8"/>
        <v>9.6087084690346089E-5</v>
      </c>
      <c r="N48" s="1">
        <f t="shared" si="9"/>
        <v>9.6087084690346089E-2</v>
      </c>
      <c r="O48" s="19">
        <f t="shared" si="10"/>
        <v>9.6087084690346089E-2</v>
      </c>
      <c r="P48" s="6">
        <f t="shared" ref="P48:P79" si="11">A48-O48</f>
        <v>-8.0960870846903461</v>
      </c>
    </row>
    <row r="49" spans="1:16">
      <c r="A49" s="1">
        <v>-7</v>
      </c>
      <c r="B49" s="1">
        <f t="shared" si="1"/>
        <v>266.14999999999998</v>
      </c>
      <c r="C49" s="1">
        <f t="shared" si="2"/>
        <v>86990.443851299075</v>
      </c>
      <c r="D49" s="1">
        <f t="shared" si="3"/>
        <v>87869.135203332393</v>
      </c>
      <c r="E49" s="1">
        <f t="shared" si="4"/>
        <v>88747.826555365711</v>
      </c>
      <c r="F49" s="1">
        <f t="shared" si="5"/>
        <v>3.371849555167661E-5</v>
      </c>
      <c r="G49" s="1"/>
      <c r="H49" s="12">
        <f t="shared" si="6"/>
        <v>2.962815044483234</v>
      </c>
      <c r="I49" s="1"/>
      <c r="J49" s="1"/>
      <c r="K49" s="12" t="str">
        <f t="shared" si="7"/>
        <v>0E15</v>
      </c>
      <c r="L49" s="1"/>
      <c r="M49" s="1">
        <f t="shared" si="8"/>
        <v>9.9901665897848463E-5</v>
      </c>
      <c r="N49" s="1">
        <f t="shared" si="9"/>
        <v>9.9901665897848463E-2</v>
      </c>
      <c r="O49" s="19">
        <f t="shared" si="10"/>
        <v>9.9901665897848463E-2</v>
      </c>
      <c r="P49" s="6">
        <f t="shared" si="11"/>
        <v>-7.0999016658978489</v>
      </c>
    </row>
    <row r="50" spans="1:16">
      <c r="A50" s="1">
        <v>-6</v>
      </c>
      <c r="B50" s="1">
        <f t="shared" si="1"/>
        <v>267.14999999999998</v>
      </c>
      <c r="C50" s="1">
        <f t="shared" si="2"/>
        <v>82888.923474747615</v>
      </c>
      <c r="D50" s="1">
        <f t="shared" si="3"/>
        <v>83726.185328027888</v>
      </c>
      <c r="E50" s="1">
        <f t="shared" si="4"/>
        <v>84563.447181308162</v>
      </c>
      <c r="F50" s="1">
        <f t="shared" si="5"/>
        <v>3.5208943887457749E-5</v>
      </c>
      <c r="G50" s="1"/>
      <c r="H50" s="12">
        <f t="shared" si="6"/>
        <v>2.9479105611254224</v>
      </c>
      <c r="I50" s="1"/>
      <c r="J50" s="1"/>
      <c r="K50" s="12" t="str">
        <f t="shared" si="7"/>
        <v>0E03</v>
      </c>
      <c r="L50" s="1"/>
      <c r="M50" s="1">
        <f t="shared" si="8"/>
        <v>1.0379281753190908E-4</v>
      </c>
      <c r="N50" s="1">
        <f t="shared" si="9"/>
        <v>0.10379281753190908</v>
      </c>
      <c r="O50" s="19">
        <f t="shared" si="10"/>
        <v>0.10379281753190908</v>
      </c>
      <c r="P50" s="6">
        <f t="shared" si="11"/>
        <v>-6.1037928175319092</v>
      </c>
    </row>
    <row r="51" spans="1:16">
      <c r="A51" s="1">
        <v>-5</v>
      </c>
      <c r="B51" s="1">
        <f t="shared" si="1"/>
        <v>268.14999999999998</v>
      </c>
      <c r="C51" s="1">
        <f t="shared" si="2"/>
        <v>79009.241837882539</v>
      </c>
      <c r="D51" s="1">
        <f t="shared" si="3"/>
        <v>79807.314987760139</v>
      </c>
      <c r="E51" s="1">
        <f t="shared" si="4"/>
        <v>80605.388137637739</v>
      </c>
      <c r="F51" s="1">
        <f t="shared" si="5"/>
        <v>3.6745336395479114E-5</v>
      </c>
      <c r="G51" s="1"/>
      <c r="H51" s="12">
        <f t="shared" si="6"/>
        <v>2.9325466360452084</v>
      </c>
      <c r="I51" s="1"/>
      <c r="J51" s="1"/>
      <c r="K51" s="12" t="str">
        <f t="shared" si="7"/>
        <v>0DF1</v>
      </c>
      <c r="L51" s="1"/>
      <c r="M51" s="1">
        <f t="shared" si="8"/>
        <v>1.0775741263691184E-4</v>
      </c>
      <c r="N51" s="1">
        <f t="shared" si="9"/>
        <v>0.10775741263691184</v>
      </c>
      <c r="O51" s="19">
        <f t="shared" si="10"/>
        <v>0.10775741263691184</v>
      </c>
      <c r="P51" s="6">
        <f t="shared" si="11"/>
        <v>-5.1077574126369116</v>
      </c>
    </row>
    <row r="52" spans="1:16">
      <c r="A52" s="1">
        <v>-4</v>
      </c>
      <c r="B52" s="1">
        <f t="shared" si="1"/>
        <v>269.14999999999998</v>
      </c>
      <c r="C52" s="1">
        <f t="shared" si="2"/>
        <v>75337.982936344284</v>
      </c>
      <c r="D52" s="1">
        <f t="shared" si="3"/>
        <v>76098.972662974018</v>
      </c>
      <c r="E52" s="1">
        <f t="shared" si="4"/>
        <v>76859.962389603752</v>
      </c>
      <c r="F52" s="1">
        <f t="shared" si="5"/>
        <v>3.8327983458264086E-5</v>
      </c>
      <c r="G52" s="1"/>
      <c r="H52" s="12">
        <f t="shared" si="6"/>
        <v>2.9167201654173591</v>
      </c>
      <c r="I52" s="1"/>
      <c r="J52" s="1"/>
      <c r="K52" s="12" t="str">
        <f t="shared" si="7"/>
        <v>0DDD</v>
      </c>
      <c r="L52" s="1"/>
      <c r="M52" s="1">
        <f t="shared" si="8"/>
        <v>1.1179200225250182E-4</v>
      </c>
      <c r="N52" s="1">
        <f t="shared" si="9"/>
        <v>0.11179200225250181</v>
      </c>
      <c r="O52" s="19">
        <f t="shared" si="10"/>
        <v>0.11179200225250181</v>
      </c>
      <c r="P52" s="6">
        <f t="shared" si="11"/>
        <v>-4.1117920022525016</v>
      </c>
    </row>
    <row r="53" spans="1:16">
      <c r="A53" s="1">
        <v>-3</v>
      </c>
      <c r="B53" s="1">
        <f t="shared" si="1"/>
        <v>270.14999999999998</v>
      </c>
      <c r="C53" s="1">
        <f t="shared" si="2"/>
        <v>71862.622744751483</v>
      </c>
      <c r="D53" s="1">
        <f t="shared" si="3"/>
        <v>72588.507822981293</v>
      </c>
      <c r="E53" s="1">
        <f t="shared" si="4"/>
        <v>73314.392901211104</v>
      </c>
      <c r="F53" s="1">
        <f t="shared" si="5"/>
        <v>3.9957133104682797E-5</v>
      </c>
      <c r="G53" s="1"/>
      <c r="H53" s="12">
        <f t="shared" si="6"/>
        <v>2.9004286689531722</v>
      </c>
      <c r="I53" s="1"/>
      <c r="J53" s="1"/>
      <c r="K53" s="12" t="str">
        <f t="shared" si="7"/>
        <v>0DC9</v>
      </c>
      <c r="L53" s="1"/>
      <c r="M53" s="1">
        <f t="shared" si="8"/>
        <v>1.1589281438599986E-4</v>
      </c>
      <c r="N53" s="1">
        <f t="shared" si="9"/>
        <v>0.11589281438599985</v>
      </c>
      <c r="O53" s="19">
        <f t="shared" si="10"/>
        <v>0.11589281438599985</v>
      </c>
      <c r="P53" s="6">
        <f t="shared" si="11"/>
        <v>-3.1158928143860001</v>
      </c>
    </row>
    <row r="54" spans="1:16">
      <c r="A54" s="1">
        <v>-2</v>
      </c>
      <c r="B54" s="1">
        <f t="shared" si="1"/>
        <v>271.14999999999998</v>
      </c>
      <c r="C54" s="1">
        <f t="shared" si="2"/>
        <v>68571.464809592755</v>
      </c>
      <c r="D54" s="1">
        <f t="shared" si="3"/>
        <v>69264.10586827551</v>
      </c>
      <c r="E54" s="1">
        <f t="shared" si="4"/>
        <v>69956.746926958265</v>
      </c>
      <c r="F54" s="1">
        <f t="shared" si="5"/>
        <v>4.1632968212422424E-5</v>
      </c>
      <c r="G54" s="1"/>
      <c r="H54" s="12">
        <f t="shared" si="6"/>
        <v>2.8836703178757759</v>
      </c>
      <c r="I54" s="1"/>
      <c r="J54" s="1"/>
      <c r="K54" s="12" t="str">
        <f t="shared" si="7"/>
        <v>0DB5</v>
      </c>
      <c r="L54" s="1"/>
      <c r="M54" s="1">
        <f t="shared" si="8"/>
        <v>1.2005575467922825E-4</v>
      </c>
      <c r="N54" s="1">
        <f t="shared" si="9"/>
        <v>0.12005575467922824</v>
      </c>
      <c r="O54" s="19">
        <f t="shared" si="10"/>
        <v>0.12005575467922824</v>
      </c>
      <c r="P54" s="6">
        <f t="shared" si="11"/>
        <v>-2.1200557546792282</v>
      </c>
    </row>
    <row r="55" spans="1:16">
      <c r="A55" s="1">
        <v>-1</v>
      </c>
      <c r="B55" s="1">
        <f t="shared" si="1"/>
        <v>272.14999999999998</v>
      </c>
      <c r="C55" s="1">
        <f t="shared" si="2"/>
        <v>65453.580846238947</v>
      </c>
      <c r="D55" s="1">
        <f t="shared" si="3"/>
        <v>66114.728127514085</v>
      </c>
      <c r="E55" s="1">
        <f t="shared" si="4"/>
        <v>66775.87540878923</v>
      </c>
      <c r="F55" s="1">
        <f t="shared" si="5"/>
        <v>4.335560385201074E-5</v>
      </c>
      <c r="G55" s="1"/>
      <c r="H55" s="12">
        <f t="shared" si="6"/>
        <v>2.8664439614798924</v>
      </c>
      <c r="I55" s="1"/>
      <c r="J55" s="1"/>
      <c r="K55" s="12" t="str">
        <f t="shared" si="7"/>
        <v>0DA0</v>
      </c>
      <c r="L55" s="1"/>
      <c r="M55" s="1">
        <f t="shared" si="8"/>
        <v>1.2427640885791057E-4</v>
      </c>
      <c r="N55" s="1">
        <f t="shared" si="9"/>
        <v>0.12427640885791057</v>
      </c>
      <c r="O55" s="19">
        <f t="shared" si="10"/>
        <v>0.12427640885791057</v>
      </c>
      <c r="P55" s="6">
        <f t="shared" si="11"/>
        <v>-1.1242764088579105</v>
      </c>
    </row>
    <row r="56" spans="1:16">
      <c r="A56" s="1">
        <v>0</v>
      </c>
      <c r="B56" s="1">
        <f t="shared" si="1"/>
        <v>273.14999999999998</v>
      </c>
      <c r="C56" s="1">
        <f t="shared" si="2"/>
        <v>62498.755924790195</v>
      </c>
      <c r="D56" s="1">
        <f t="shared" si="3"/>
        <v>63130.056489687064</v>
      </c>
      <c r="E56" s="1">
        <f t="shared" si="4"/>
        <v>63761.357054583932</v>
      </c>
      <c r="F56" s="1">
        <f t="shared" si="5"/>
        <v>4.5125084792808441E-5</v>
      </c>
      <c r="G56" s="1"/>
      <c r="H56" s="12">
        <f t="shared" si="6"/>
        <v>2.8487491520719157</v>
      </c>
      <c r="I56" s="1"/>
      <c r="J56" s="1"/>
      <c r="K56" s="12" t="str">
        <f t="shared" si="7"/>
        <v>0D8B</v>
      </c>
      <c r="L56" s="1"/>
      <c r="M56" s="1">
        <f t="shared" si="8"/>
        <v>1.2855004704068635E-4</v>
      </c>
      <c r="N56" s="1">
        <f t="shared" si="9"/>
        <v>0.12855004704068634</v>
      </c>
      <c r="O56" s="19">
        <f t="shared" si="10"/>
        <v>0.12855004704068634</v>
      </c>
      <c r="P56" s="6">
        <f t="shared" si="11"/>
        <v>-0.12855004704068634</v>
      </c>
    </row>
    <row r="57" spans="1:16">
      <c r="A57" s="1">
        <v>1</v>
      </c>
      <c r="B57" s="1">
        <f t="shared" si="1"/>
        <v>274.14999999999998</v>
      </c>
      <c r="C57" s="1">
        <f t="shared" si="2"/>
        <v>59697.437866062362</v>
      </c>
      <c r="D57" s="1">
        <f t="shared" si="3"/>
        <v>60300.442288951883</v>
      </c>
      <c r="E57" s="1">
        <f t="shared" si="4"/>
        <v>60903.446711841403</v>
      </c>
      <c r="F57" s="1">
        <f t="shared" si="5"/>
        <v>4.6941383191249331E-5</v>
      </c>
      <c r="G57" s="1"/>
      <c r="H57" s="12">
        <f t="shared" si="6"/>
        <v>2.8305861680875064</v>
      </c>
      <c r="I57" s="1"/>
      <c r="J57" s="1"/>
      <c r="K57" s="12" t="str">
        <f t="shared" si="7"/>
        <v>0D74</v>
      </c>
      <c r="L57" s="1"/>
      <c r="M57" s="1">
        <f t="shared" si="8"/>
        <v>1.3287162997204573E-4</v>
      </c>
      <c r="N57" s="1">
        <f t="shared" si="9"/>
        <v>0.13287162997204574</v>
      </c>
      <c r="O57" s="19">
        <f t="shared" si="10"/>
        <v>0.13287162997204574</v>
      </c>
      <c r="P57" s="6">
        <f t="shared" si="11"/>
        <v>0.86712837002795429</v>
      </c>
    </row>
    <row r="58" spans="1:16">
      <c r="A58" s="1">
        <v>2</v>
      </c>
      <c r="B58" s="1">
        <f t="shared" si="1"/>
        <v>275.14999999999998</v>
      </c>
      <c r="C58" s="1">
        <f t="shared" si="2"/>
        <v>57040.690502207297</v>
      </c>
      <c r="D58" s="1">
        <f t="shared" si="3"/>
        <v>57616.859093138686</v>
      </c>
      <c r="E58" s="1">
        <f t="shared" si="4"/>
        <v>58193.027684070075</v>
      </c>
      <c r="F58" s="1">
        <f t="shared" si="5"/>
        <v>4.8804396481274328E-5</v>
      </c>
      <c r="G58" s="1"/>
      <c r="H58" s="12">
        <f t="shared" si="6"/>
        <v>2.8119560351872566</v>
      </c>
      <c r="I58" s="1"/>
      <c r="J58" s="1"/>
      <c r="K58" s="12" t="str">
        <f t="shared" si="7"/>
        <v>0D5E</v>
      </c>
      <c r="L58" s="1"/>
      <c r="M58" s="1">
        <f t="shared" si="8"/>
        <v>1.3723581722919104E-4</v>
      </c>
      <c r="N58" s="1">
        <f t="shared" si="9"/>
        <v>0.13723581722919104</v>
      </c>
      <c r="O58" s="19">
        <f t="shared" si="10"/>
        <v>0.13723581722919104</v>
      </c>
      <c r="P58" s="6">
        <f t="shared" si="11"/>
        <v>1.862764182770809</v>
      </c>
    </row>
    <row r="59" spans="1:16">
      <c r="A59" s="1">
        <v>3</v>
      </c>
      <c r="B59" s="1">
        <f t="shared" si="1"/>
        <v>276.14999999999998</v>
      </c>
      <c r="C59" s="1">
        <f t="shared" si="2"/>
        <v>54520.150486573351</v>
      </c>
      <c r="D59" s="1">
        <f t="shared" si="3"/>
        <v>55070.859077346817</v>
      </c>
      <c r="E59" s="1">
        <f t="shared" si="4"/>
        <v>55621.567668120282</v>
      </c>
      <c r="F59" s="1">
        <f t="shared" si="5"/>
        <v>5.0713945486372592E-5</v>
      </c>
      <c r="G59" s="1"/>
      <c r="H59" s="12">
        <f t="shared" si="6"/>
        <v>2.7928605451362736</v>
      </c>
      <c r="I59" s="1"/>
      <c r="J59" s="1"/>
      <c r="K59" s="12" t="str">
        <f t="shared" si="7"/>
        <v>0D47</v>
      </c>
      <c r="L59" s="1"/>
      <c r="M59" s="1">
        <f t="shared" si="8"/>
        <v>1.4163697743708182E-4</v>
      </c>
      <c r="N59" s="1">
        <f t="shared" si="9"/>
        <v>0.14163697743708181</v>
      </c>
      <c r="O59" s="19">
        <f t="shared" si="10"/>
        <v>0.14163697743708181</v>
      </c>
      <c r="P59" s="6">
        <f t="shared" si="11"/>
        <v>2.8583630225629184</v>
      </c>
    </row>
    <row r="60" spans="1:16">
      <c r="A60" s="1">
        <v>4</v>
      </c>
      <c r="B60" s="1">
        <f t="shared" si="1"/>
        <v>277.14999999999998</v>
      </c>
      <c r="C60" s="1">
        <f t="shared" si="2"/>
        <v>52127.987364751614</v>
      </c>
      <c r="D60" s="1">
        <f t="shared" si="3"/>
        <v>52654.532691668297</v>
      </c>
      <c r="E60" s="1">
        <f t="shared" si="4"/>
        <v>53181.07801858498</v>
      </c>
      <c r="F60" s="1">
        <f t="shared" si="5"/>
        <v>5.2669772771903996E-5</v>
      </c>
      <c r="G60" s="1"/>
      <c r="H60" s="12">
        <f t="shared" si="6"/>
        <v>2.7733022722809597</v>
      </c>
      <c r="I60" s="1"/>
      <c r="J60" s="1"/>
      <c r="K60" s="12" t="str">
        <f t="shared" si="7"/>
        <v>0D2F</v>
      </c>
      <c r="L60" s="1"/>
      <c r="M60" s="1">
        <f t="shared" si="8"/>
        <v>1.4606920050884317E-4</v>
      </c>
      <c r="N60" s="1">
        <f t="shared" si="9"/>
        <v>0.14606920050884317</v>
      </c>
      <c r="O60" s="19">
        <f t="shared" si="10"/>
        <v>0.14606920050884317</v>
      </c>
      <c r="P60" s="6">
        <f t="shared" si="11"/>
        <v>3.8539307994911569</v>
      </c>
    </row>
    <row r="61" spans="1:16">
      <c r="A61" s="1">
        <v>5</v>
      </c>
      <c r="B61" s="1">
        <f t="shared" si="1"/>
        <v>278.14999999999998</v>
      </c>
      <c r="C61" s="1">
        <f t="shared" si="2"/>
        <v>49856.86664359233</v>
      </c>
      <c r="D61" s="1">
        <f t="shared" si="3"/>
        <v>50360.471357163966</v>
      </c>
      <c r="E61" s="1">
        <f t="shared" si="4"/>
        <v>50864.076070735602</v>
      </c>
      <c r="F61" s="1">
        <f t="shared" si="5"/>
        <v>5.4671541255423523E-5</v>
      </c>
      <c r="G61" s="1"/>
      <c r="H61" s="12">
        <f t="shared" si="6"/>
        <v>2.7532845874457643</v>
      </c>
      <c r="I61" s="1"/>
      <c r="J61" s="1"/>
      <c r="K61" s="12" t="str">
        <f t="shared" si="7"/>
        <v>0D16</v>
      </c>
      <c r="L61" s="1"/>
      <c r="M61" s="1">
        <f t="shared" si="8"/>
        <v>1.5052631191046285E-4</v>
      </c>
      <c r="N61" s="1">
        <f t="shared" si="9"/>
        <v>0.15052631191046284</v>
      </c>
      <c r="O61" s="19">
        <f t="shared" si="10"/>
        <v>0.15052631191046284</v>
      </c>
      <c r="P61" s="6">
        <f t="shared" si="11"/>
        <v>4.849473688089537</v>
      </c>
    </row>
    <row r="62" spans="1:16">
      <c r="A62" s="1">
        <v>6</v>
      </c>
      <c r="B62" s="1">
        <f t="shared" si="1"/>
        <v>279.14999999999998</v>
      </c>
      <c r="C62" s="1">
        <f t="shared" si="2"/>
        <v>47699.915617542953</v>
      </c>
      <c r="D62" s="1">
        <f t="shared" si="3"/>
        <v>48181.732947013086</v>
      </c>
      <c r="E62" s="1">
        <f t="shared" si="4"/>
        <v>48663.55027648322</v>
      </c>
      <c r="F62" s="1">
        <f t="shared" si="5"/>
        <v>5.6718833091571126E-5</v>
      </c>
      <c r="G62" s="1"/>
      <c r="H62" s="12">
        <f t="shared" si="6"/>
        <v>2.7328116690842887</v>
      </c>
      <c r="I62" s="1"/>
      <c r="J62" s="1"/>
      <c r="K62" s="12" t="str">
        <f t="shared" si="7"/>
        <v>0CFD</v>
      </c>
      <c r="L62" s="1"/>
      <c r="M62" s="1">
        <f t="shared" si="8"/>
        <v>1.5500188892948968E-4</v>
      </c>
      <c r="N62" s="1">
        <f t="shared" si="9"/>
        <v>0.15500188892948968</v>
      </c>
      <c r="O62" s="19">
        <f t="shared" si="10"/>
        <v>0.15500188892948968</v>
      </c>
      <c r="P62" s="6">
        <f t="shared" si="11"/>
        <v>5.8449981110705105</v>
      </c>
    </row>
    <row r="63" spans="1:16">
      <c r="A63" s="1">
        <v>7</v>
      </c>
      <c r="B63" s="1">
        <f t="shared" si="1"/>
        <v>280.14999999999998</v>
      </c>
      <c r="C63" s="1">
        <f t="shared" si="2"/>
        <v>45650.691732189807</v>
      </c>
      <c r="D63" s="1">
        <f t="shared" si="3"/>
        <v>46111.809830494756</v>
      </c>
      <c r="E63" s="1">
        <f t="shared" si="4"/>
        <v>46572.927928799705</v>
      </c>
      <c r="F63" s="1">
        <f t="shared" si="5"/>
        <v>5.8811148846718686E-5</v>
      </c>
      <c r="G63" s="1"/>
      <c r="H63" s="12">
        <f t="shared" si="6"/>
        <v>2.7118885115328131</v>
      </c>
      <c r="I63" s="1"/>
      <c r="J63" s="1"/>
      <c r="K63" s="12" t="str">
        <f t="shared" si="7"/>
        <v>0CE4</v>
      </c>
      <c r="L63" s="1"/>
      <c r="M63" s="1">
        <f t="shared" si="8"/>
        <v>1.5948927890746265E-4</v>
      </c>
      <c r="N63" s="1">
        <f t="shared" si="9"/>
        <v>0.15948927890746264</v>
      </c>
      <c r="O63" s="19">
        <f t="shared" si="10"/>
        <v>0.15948927890746264</v>
      </c>
      <c r="P63" s="6">
        <f t="shared" si="11"/>
        <v>6.8405107210925378</v>
      </c>
    </row>
    <row r="64" spans="1:16">
      <c r="A64" s="1">
        <v>8</v>
      </c>
      <c r="B64" s="1">
        <f t="shared" si="1"/>
        <v>281.14999999999998</v>
      </c>
      <c r="C64" s="1">
        <f t="shared" si="2"/>
        <v>43703.153283555483</v>
      </c>
      <c r="D64" s="1">
        <f t="shared" si="3"/>
        <v>44144.599276318666</v>
      </c>
      <c r="E64" s="1">
        <f t="shared" si="4"/>
        <v>44586.045269081849</v>
      </c>
      <c r="F64" s="1">
        <f t="shared" si="5"/>
        <v>6.0947906976999781E-5</v>
      </c>
      <c r="G64" s="1"/>
      <c r="H64" s="12">
        <f t="shared" si="6"/>
        <v>2.6905209302300017</v>
      </c>
      <c r="I64" s="1"/>
      <c r="J64" s="1"/>
      <c r="K64" s="12" t="str">
        <f t="shared" si="7"/>
        <v>0CCA</v>
      </c>
      <c r="L64" s="1"/>
      <c r="M64" s="1">
        <f t="shared" si="8"/>
        <v>1.6398161937532908E-4</v>
      </c>
      <c r="N64" s="1">
        <f t="shared" si="9"/>
        <v>0.16398161937532907</v>
      </c>
      <c r="O64" s="19">
        <f t="shared" si="10"/>
        <v>0.16398161937532907</v>
      </c>
      <c r="P64" s="6">
        <f t="shared" si="11"/>
        <v>7.8360183806246706</v>
      </c>
    </row>
    <row r="65" spans="1:16">
      <c r="A65" s="1">
        <v>9</v>
      </c>
      <c r="B65" s="1">
        <f t="shared" si="1"/>
        <v>282.14999999999998</v>
      </c>
      <c r="C65" s="1">
        <f t="shared" si="2"/>
        <v>41851.632268708345</v>
      </c>
      <c r="D65" s="1">
        <f t="shared" si="3"/>
        <v>42274.376028998326</v>
      </c>
      <c r="E65" s="1">
        <f t="shared" si="4"/>
        <v>42697.119789288306</v>
      </c>
      <c r="F65" s="1">
        <f t="shared" si="5"/>
        <v>6.3128443621582024E-5</v>
      </c>
      <c r="G65" s="1"/>
      <c r="H65" s="12">
        <f t="shared" si="6"/>
        <v>2.6687155637841795</v>
      </c>
      <c r="I65" s="1"/>
      <c r="J65" s="1"/>
      <c r="K65" s="12" t="str">
        <f t="shared" si="7"/>
        <v>0CAF</v>
      </c>
      <c r="L65" s="1"/>
      <c r="M65" s="1">
        <f t="shared" si="8"/>
        <v>1.6847186001038803E-4</v>
      </c>
      <c r="N65" s="1">
        <f t="shared" si="9"/>
        <v>0.16847186001038802</v>
      </c>
      <c r="O65" s="19">
        <f t="shared" si="10"/>
        <v>0.16847186001038802</v>
      </c>
      <c r="P65" s="6">
        <f t="shared" si="11"/>
        <v>8.8315281399896115</v>
      </c>
    </row>
    <row r="66" spans="1:16">
      <c r="A66" s="1">
        <v>10</v>
      </c>
      <c r="B66" s="1">
        <f t="shared" si="1"/>
        <v>283.14999999999998</v>
      </c>
      <c r="C66" s="1">
        <f t="shared" si="2"/>
        <v>40090.809218719507</v>
      </c>
      <c r="D66" s="1">
        <f t="shared" si="3"/>
        <v>40495.766887595462</v>
      </c>
      <c r="E66" s="1">
        <f t="shared" si="4"/>
        <v>40900.724556471418</v>
      </c>
      <c r="F66" s="1">
        <f t="shared" si="5"/>
        <v>6.535201272110319E-5</v>
      </c>
      <c r="G66" s="1"/>
      <c r="H66" s="12">
        <f t="shared" si="6"/>
        <v>2.646479872788968</v>
      </c>
      <c r="I66" s="1"/>
      <c r="J66" s="1"/>
      <c r="K66" s="12" t="str">
        <f t="shared" si="7"/>
        <v>0C94</v>
      </c>
      <c r="L66" s="1"/>
      <c r="M66" s="1">
        <f t="shared" si="8"/>
        <v>1.7295278631264817E-4</v>
      </c>
      <c r="N66" s="1">
        <f t="shared" si="9"/>
        <v>0.17295278631264815</v>
      </c>
      <c r="O66" s="19">
        <f t="shared" si="10"/>
        <v>0.17295278631264815</v>
      </c>
      <c r="P66" s="6">
        <f t="shared" si="11"/>
        <v>9.8270472136873526</v>
      </c>
    </row>
    <row r="67" spans="1:16">
      <c r="A67" s="1">
        <v>11</v>
      </c>
      <c r="B67" s="1">
        <f t="shared" si="1"/>
        <v>284.14999999999998</v>
      </c>
      <c r="C67" s="1">
        <f t="shared" si="2"/>
        <v>38415.689859111313</v>
      </c>
      <c r="D67" s="1">
        <f t="shared" si="3"/>
        <v>38803.727130415471</v>
      </c>
      <c r="E67" s="1">
        <f t="shared" si="4"/>
        <v>39191.764401719629</v>
      </c>
      <c r="F67" s="1">
        <f t="shared" si="5"/>
        <v>6.7617786469086565E-5</v>
      </c>
      <c r="G67" s="1"/>
      <c r="H67" s="12">
        <f t="shared" si="6"/>
        <v>2.6238221353091347</v>
      </c>
      <c r="I67" s="1"/>
      <c r="J67" s="1"/>
      <c r="K67" s="12" t="str">
        <f t="shared" si="7"/>
        <v>0C79</v>
      </c>
      <c r="L67" s="1"/>
      <c r="M67" s="1">
        <f t="shared" si="8"/>
        <v>1.774170448781958E-4</v>
      </c>
      <c r="N67" s="1">
        <f t="shared" si="9"/>
        <v>0.17741704487819582</v>
      </c>
      <c r="O67" s="19">
        <f t="shared" si="10"/>
        <v>0.17741704487819582</v>
      </c>
      <c r="P67" s="6">
        <f t="shared" si="11"/>
        <v>10.822582955121804</v>
      </c>
    </row>
    <row r="68" spans="1:16">
      <c r="A68" s="1">
        <v>12</v>
      </c>
      <c r="B68" s="1">
        <f t="shared" si="1"/>
        <v>285.14999999999998</v>
      </c>
      <c r="C68" s="1">
        <f t="shared" si="2"/>
        <v>36821.583455806307</v>
      </c>
      <c r="D68" s="1">
        <f t="shared" si="3"/>
        <v>37193.518642228591</v>
      </c>
      <c r="E68" s="1">
        <f t="shared" si="4"/>
        <v>37565.453828650876</v>
      </c>
      <c r="F68" s="1">
        <f t="shared" si="5"/>
        <v>6.9924856101896408E-5</v>
      </c>
      <c r="G68" s="1"/>
      <c r="H68" s="12">
        <f t="shared" si="6"/>
        <v>2.6007514389810358</v>
      </c>
      <c r="I68" s="1"/>
      <c r="J68" s="1"/>
      <c r="K68" s="12" t="str">
        <f t="shared" si="7"/>
        <v>0C5D</v>
      </c>
      <c r="L68" s="1"/>
      <c r="M68" s="1">
        <f t="shared" si="8"/>
        <v>1.8185717012754893E-4</v>
      </c>
      <c r="N68" s="1">
        <f t="shared" si="9"/>
        <v>0.18185717012754893</v>
      </c>
      <c r="O68" s="19">
        <f t="shared" si="10"/>
        <v>0.18185717012754893</v>
      </c>
      <c r="P68" s="6">
        <f t="shared" si="11"/>
        <v>11.818142829872452</v>
      </c>
    </row>
    <row r="69" spans="1:16">
      <c r="A69" s="1">
        <v>13</v>
      </c>
      <c r="B69" s="1">
        <f t="shared" si="1"/>
        <v>286.14999999999998</v>
      </c>
      <c r="C69" s="1">
        <f t="shared" si="2"/>
        <v>35304.082716312849</v>
      </c>
      <c r="D69" s="1">
        <f t="shared" si="3"/>
        <v>35660.689612437222</v>
      </c>
      <c r="E69" s="1">
        <f t="shared" si="4"/>
        <v>36017.296508561594</v>
      </c>
      <c r="F69" s="1">
        <f t="shared" si="5"/>
        <v>7.2272233030425673E-5</v>
      </c>
      <c r="G69" s="1"/>
      <c r="H69" s="12">
        <f t="shared" si="6"/>
        <v>2.5772776696957429</v>
      </c>
      <c r="I69" s="1"/>
      <c r="J69" s="1"/>
      <c r="K69" s="12" t="str">
        <f t="shared" si="7"/>
        <v>0C40</v>
      </c>
      <c r="L69" s="1"/>
      <c r="M69" s="1">
        <f t="shared" si="8"/>
        <v>1.8626561232836319E-4</v>
      </c>
      <c r="N69" s="1">
        <f t="shared" si="9"/>
        <v>0.18626561232836319</v>
      </c>
      <c r="O69" s="19">
        <f t="shared" si="10"/>
        <v>0.18626561232836319</v>
      </c>
      <c r="P69" s="6">
        <f t="shared" si="11"/>
        <v>12.813734387671637</v>
      </c>
    </row>
    <row r="70" spans="1:16">
      <c r="A70" s="1">
        <v>14</v>
      </c>
      <c r="B70" s="1">
        <f t="shared" si="1"/>
        <v>287.14999999999998</v>
      </c>
      <c r="C70" s="1">
        <f t="shared" si="2"/>
        <v>33859.045126595127</v>
      </c>
      <c r="D70" s="1">
        <f t="shared" si="3"/>
        <v>34201.055683429418</v>
      </c>
      <c r="E70" s="1">
        <f t="shared" si="4"/>
        <v>34543.06624026371</v>
      </c>
      <c r="F70" s="1">
        <f t="shared" si="5"/>
        <v>7.4658850314227683E-5</v>
      </c>
      <c r="G70" s="1"/>
      <c r="H70" s="12">
        <f t="shared" si="6"/>
        <v>2.5534114968577231</v>
      </c>
      <c r="I70" s="1"/>
      <c r="J70" s="1"/>
      <c r="K70" s="12" t="str">
        <f t="shared" si="7"/>
        <v>0C23</v>
      </c>
      <c r="L70" s="1"/>
      <c r="M70" s="1">
        <f t="shared" si="8"/>
        <v>1.9063476673452878E-4</v>
      </c>
      <c r="N70" s="1">
        <f t="shared" si="9"/>
        <v>0.19063476673452878</v>
      </c>
      <c r="O70" s="19">
        <f t="shared" si="10"/>
        <v>0.19063476673452878</v>
      </c>
      <c r="P70" s="6">
        <f t="shared" si="11"/>
        <v>13.809365233265471</v>
      </c>
    </row>
    <row r="71" spans="1:16">
      <c r="A71" s="1">
        <v>15</v>
      </c>
      <c r="B71" s="1">
        <f t="shared" si="1"/>
        <v>288.14999999999998</v>
      </c>
      <c r="C71" s="1">
        <f t="shared" si="2"/>
        <v>32482.575613846464</v>
      </c>
      <c r="D71" s="1">
        <f t="shared" si="3"/>
        <v>32810.682438228752</v>
      </c>
      <c r="E71" s="1">
        <f t="shared" si="4"/>
        <v>33138.789262611041</v>
      </c>
      <c r="F71" s="1">
        <f t="shared" si="5"/>
        <v>7.7083564476262384E-5</v>
      </c>
      <c r="G71" s="1"/>
      <c r="H71" s="12">
        <f t="shared" si="6"/>
        <v>2.5291643552373757</v>
      </c>
      <c r="I71" s="1"/>
      <c r="J71" s="1"/>
      <c r="K71" s="12" t="str">
        <f t="shared" si="7"/>
        <v>0C06</v>
      </c>
      <c r="L71" s="1"/>
      <c r="M71" s="1">
        <f t="shared" si="8"/>
        <v>1.9495700364800486E-4</v>
      </c>
      <c r="N71" s="1">
        <f t="shared" si="9"/>
        <v>0.19495700364800486</v>
      </c>
      <c r="O71" s="19">
        <f t="shared" si="10"/>
        <v>0.19495700364800486</v>
      </c>
      <c r="P71" s="6">
        <f t="shared" si="11"/>
        <v>14.805042996351995</v>
      </c>
    </row>
    <row r="72" spans="1:16">
      <c r="A72" s="1">
        <v>16</v>
      </c>
      <c r="B72" s="1">
        <f t="shared" si="1"/>
        <v>289.14999999999998</v>
      </c>
      <c r="C72" s="1">
        <f t="shared" si="2"/>
        <v>31171.010434317392</v>
      </c>
      <c r="D72" s="1">
        <f t="shared" si="3"/>
        <v>31485.869125573125</v>
      </c>
      <c r="E72" s="1">
        <f t="shared" si="4"/>
        <v>31800.727816828858</v>
      </c>
      <c r="F72" s="1">
        <f t="shared" si="5"/>
        <v>7.9545157653833061E-5</v>
      </c>
      <c r="G72" s="1"/>
      <c r="H72" s="12">
        <f t="shared" si="6"/>
        <v>2.5045484234616691</v>
      </c>
      <c r="I72" s="1"/>
      <c r="J72" s="1"/>
      <c r="K72" s="12" t="str">
        <f t="shared" si="7"/>
        <v>0BE8</v>
      </c>
      <c r="L72" s="1"/>
      <c r="M72" s="1">
        <f t="shared" si="8"/>
        <v>1.9922469919591752E-4</v>
      </c>
      <c r="N72" s="1">
        <f t="shared" si="9"/>
        <v>0.19922469919591751</v>
      </c>
      <c r="O72" s="19">
        <f t="shared" si="10"/>
        <v>0.19922469919591751</v>
      </c>
      <c r="P72" s="6">
        <f t="shared" si="11"/>
        <v>15.800775300804082</v>
      </c>
    </row>
    <row r="73" spans="1:16">
      <c r="A73" s="1">
        <v>17</v>
      </c>
      <c r="B73" s="1">
        <f t="shared" si="1"/>
        <v>290.14999999999998</v>
      </c>
      <c r="C73" s="1">
        <f t="shared" si="2"/>
        <v>29920.902193509763</v>
      </c>
      <c r="D73" s="1">
        <f t="shared" si="3"/>
        <v>30223.133528797742</v>
      </c>
      <c r="E73" s="1">
        <f t="shared" si="4"/>
        <v>30525.364864085721</v>
      </c>
      <c r="F73" s="1">
        <f t="shared" si="5"/>
        <v>8.2042340078685453E-5</v>
      </c>
      <c r="G73" s="1"/>
      <c r="H73" s="12">
        <f t="shared" si="6"/>
        <v>2.4795765992131451</v>
      </c>
      <c r="I73" s="1"/>
      <c r="J73" s="1"/>
      <c r="K73" s="12" t="str">
        <f t="shared" si="7"/>
        <v>0BC9</v>
      </c>
      <c r="L73" s="1"/>
      <c r="M73" s="1">
        <f t="shared" si="8"/>
        <v>2.0343026660379519E-4</v>
      </c>
      <c r="N73" s="1">
        <f t="shared" si="9"/>
        <v>0.20343026660379518</v>
      </c>
      <c r="O73" s="19">
        <f t="shared" si="10"/>
        <v>0.20343026660379518</v>
      </c>
      <c r="P73" s="6">
        <f t="shared" si="11"/>
        <v>16.796569733396204</v>
      </c>
    </row>
    <row r="74" spans="1:16">
      <c r="A74" s="1">
        <v>18</v>
      </c>
      <c r="B74" s="1">
        <f t="shared" si="1"/>
        <v>291.14999999999998</v>
      </c>
      <c r="C74" s="1">
        <f t="shared" si="2"/>
        <v>28729.005913509831</v>
      </c>
      <c r="D74" s="1">
        <f t="shared" si="3"/>
        <v>29019.197892434171</v>
      </c>
      <c r="E74" s="1">
        <f t="shared" si="4"/>
        <v>29309.389871358511</v>
      </c>
      <c r="F74" s="1">
        <f t="shared" si="5"/>
        <v>8.4573752876654362E-5</v>
      </c>
      <c r="G74" s="1"/>
      <c r="H74" s="12">
        <f t="shared" si="6"/>
        <v>2.4542624712334566</v>
      </c>
      <c r="I74" s="1"/>
      <c r="J74" s="1"/>
      <c r="K74" s="12" t="str">
        <f t="shared" si="7"/>
        <v>0BAB</v>
      </c>
      <c r="L74" s="1"/>
      <c r="M74" s="1">
        <f t="shared" si="8"/>
        <v>2.075661877365454E-4</v>
      </c>
      <c r="N74" s="1">
        <f t="shared" si="9"/>
        <v>0.20756618773654539</v>
      </c>
      <c r="O74" s="19">
        <f t="shared" si="10"/>
        <v>0.20756618773654539</v>
      </c>
      <c r="P74" s="6">
        <f t="shared" si="11"/>
        <v>17.792433812263454</v>
      </c>
    </row>
    <row r="75" spans="1:16">
      <c r="A75" s="1">
        <v>19</v>
      </c>
      <c r="B75" s="1">
        <f t="shared" si="1"/>
        <v>292.14999999999998</v>
      </c>
      <c r="C75" s="1">
        <f t="shared" si="2"/>
        <v>27592.26606906017</v>
      </c>
      <c r="D75" s="1">
        <f t="shared" si="3"/>
        <v>27870.975827333506</v>
      </c>
      <c r="E75" s="1">
        <f t="shared" si="4"/>
        <v>28149.685585606843</v>
      </c>
      <c r="F75" s="1">
        <f t="shared" si="5"/>
        <v>8.7137971174701384E-5</v>
      </c>
      <c r="G75" s="1"/>
      <c r="H75" s="12">
        <f t="shared" si="6"/>
        <v>2.4286202882529864</v>
      </c>
      <c r="I75" s="1"/>
      <c r="J75" s="1"/>
      <c r="K75" s="12" t="str">
        <f t="shared" si="7"/>
        <v>0B8B</v>
      </c>
      <c r="L75" s="1"/>
      <c r="M75" s="1">
        <f t="shared" si="8"/>
        <v>2.1162504467208367E-4</v>
      </c>
      <c r="N75" s="1">
        <f t="shared" si="9"/>
        <v>0.21162504467208368</v>
      </c>
      <c r="O75" s="19">
        <f t="shared" si="10"/>
        <v>0.21162504467208368</v>
      </c>
      <c r="P75" s="6">
        <f t="shared" si="11"/>
        <v>18.788374955327917</v>
      </c>
    </row>
    <row r="76" spans="1:16">
      <c r="A76" s="1">
        <v>20</v>
      </c>
      <c r="B76" s="1">
        <f t="shared" si="1"/>
        <v>293.14999999999998</v>
      </c>
      <c r="C76" s="1">
        <f t="shared" si="2"/>
        <v>26507.804520217349</v>
      </c>
      <c r="D76" s="1">
        <f t="shared" si="3"/>
        <v>26775.560121431667</v>
      </c>
      <c r="E76" s="1">
        <f t="shared" si="4"/>
        <v>27043.315722645984</v>
      </c>
      <c r="F76" s="1">
        <f t="shared" si="5"/>
        <v>8.9733507500729026E-5</v>
      </c>
      <c r="G76" s="1"/>
      <c r="H76" s="12">
        <f t="shared" si="6"/>
        <v>2.4026649249927092</v>
      </c>
      <c r="I76" s="1"/>
      <c r="J76" s="1"/>
      <c r="K76" s="12" t="str">
        <f t="shared" si="7"/>
        <v>0B6C</v>
      </c>
      <c r="L76" s="1"/>
      <c r="M76" s="1">
        <f t="shared" si="8"/>
        <v>2.1559955106857184E-4</v>
      </c>
      <c r="N76" s="1">
        <f t="shared" si="9"/>
        <v>0.21559955106857184</v>
      </c>
      <c r="O76" s="19">
        <f t="shared" si="10"/>
        <v>0.21559955106857184</v>
      </c>
      <c r="P76" s="6">
        <f t="shared" si="11"/>
        <v>19.784400448931429</v>
      </c>
    </row>
    <row r="77" spans="1:16">
      <c r="A77" s="1">
        <v>21</v>
      </c>
      <c r="B77" s="1">
        <f t="shared" si="1"/>
        <v>294.14999999999998</v>
      </c>
      <c r="C77" s="1">
        <f t="shared" si="2"/>
        <v>25472.909275162026</v>
      </c>
      <c r="D77" s="1">
        <f t="shared" si="3"/>
        <v>25730.211389052551</v>
      </c>
      <c r="E77" s="1">
        <f t="shared" si="4"/>
        <v>25987.513502943075</v>
      </c>
      <c r="F77" s="1">
        <f t="shared" si="5"/>
        <v>9.2358815459208092E-5</v>
      </c>
      <c r="G77" s="1"/>
      <c r="H77" s="12">
        <f t="shared" si="6"/>
        <v>2.3764118454079188</v>
      </c>
      <c r="I77" s="1"/>
      <c r="J77" s="1"/>
      <c r="K77" s="12" t="str">
        <f t="shared" si="7"/>
        <v>0B4C</v>
      </c>
      <c r="L77" s="1"/>
      <c r="M77" s="1">
        <f t="shared" si="8"/>
        <v>2.1948258308510614E-4</v>
      </c>
      <c r="N77" s="1">
        <f t="shared" si="9"/>
        <v>0.21948258308510615</v>
      </c>
      <c r="O77" s="19">
        <f t="shared" si="10"/>
        <v>0.21948258308510615</v>
      </c>
      <c r="P77" s="6">
        <f t="shared" si="11"/>
        <v>20.780517416914893</v>
      </c>
    </row>
    <row r="78" spans="1:16">
      <c r="A78" s="1">
        <v>22</v>
      </c>
      <c r="B78" s="1">
        <f t="shared" si="1"/>
        <v>295.14999999999998</v>
      </c>
      <c r="C78" s="1">
        <f t="shared" si="2"/>
        <v>24485.024021969341</v>
      </c>
      <c r="D78" s="1">
        <f t="shared" si="3"/>
        <v>24732.347496938728</v>
      </c>
      <c r="E78" s="1">
        <f t="shared" si="4"/>
        <v>24979.670971908115</v>
      </c>
      <c r="F78" s="1">
        <f t="shared" si="5"/>
        <v>9.5012293663446104E-5</v>
      </c>
      <c r="G78" s="1"/>
      <c r="H78" s="12">
        <f t="shared" si="6"/>
        <v>2.3498770633655388</v>
      </c>
      <c r="I78" s="1"/>
      <c r="J78" s="1"/>
      <c r="K78" s="12" t="str">
        <f t="shared" si="7"/>
        <v>0B2C</v>
      </c>
      <c r="L78" s="1"/>
      <c r="M78" s="1">
        <f t="shared" si="8"/>
        <v>2.2326720961748288E-4</v>
      </c>
      <c r="N78" s="1">
        <f t="shared" si="9"/>
        <v>0.22326720961748289</v>
      </c>
      <c r="O78" s="19">
        <f t="shared" si="10"/>
        <v>0.22326720961748289</v>
      </c>
      <c r="P78" s="6">
        <f t="shared" si="11"/>
        <v>21.776732790382518</v>
      </c>
    </row>
    <row r="79" spans="1:16">
      <c r="A79" s="1">
        <v>23</v>
      </c>
      <c r="B79" s="1">
        <f t="shared" si="1"/>
        <v>296.14999999999998</v>
      </c>
      <c r="C79" s="1">
        <f t="shared" si="2"/>
        <v>23541.738372948636</v>
      </c>
      <c r="D79" s="1">
        <f t="shared" si="3"/>
        <v>23779.533710049127</v>
      </c>
      <c r="E79" s="1">
        <f t="shared" si="4"/>
        <v>24017.329047149618</v>
      </c>
      <c r="F79" s="1">
        <f t="shared" si="5"/>
        <v>9.7692289903287722E-5</v>
      </c>
      <c r="G79" s="1"/>
      <c r="H79" s="12">
        <f t="shared" si="6"/>
        <v>2.3230771009671223</v>
      </c>
      <c r="I79" s="1"/>
      <c r="J79" s="1"/>
      <c r="K79" s="12" t="str">
        <f t="shared" si="7"/>
        <v>0B0B</v>
      </c>
      <c r="L79" s="1"/>
      <c r="M79" s="1">
        <f t="shared" si="8"/>
        <v>2.2694672161536933E-4</v>
      </c>
      <c r="N79" s="1">
        <f t="shared" si="9"/>
        <v>0.22694672161536933</v>
      </c>
      <c r="O79" s="19">
        <f t="shared" si="10"/>
        <v>0.22694672161536933</v>
      </c>
      <c r="P79" s="6">
        <f t="shared" si="11"/>
        <v>22.77305327838463</v>
      </c>
    </row>
    <row r="80" spans="1:16">
      <c r="A80" s="1">
        <v>24</v>
      </c>
      <c r="B80" s="1">
        <f t="shared" si="1"/>
        <v>297.14999999999998</v>
      </c>
      <c r="C80" s="1">
        <f t="shared" si="2"/>
        <v>22640.778769565801</v>
      </c>
      <c r="D80" s="1">
        <f t="shared" si="3"/>
        <v>22869.47350461192</v>
      </c>
      <c r="E80" s="1">
        <f t="shared" si="4"/>
        <v>23098.16823965804</v>
      </c>
      <c r="F80" s="1">
        <f t="shared" si="5"/>
        <v>1.0039710552519123E-4</v>
      </c>
      <c r="G80" s="1"/>
      <c r="H80" s="12">
        <f t="shared" si="6"/>
        <v>2.2960289447480879</v>
      </c>
      <c r="I80" s="1"/>
      <c r="J80" s="1"/>
      <c r="K80" s="12" t="str">
        <f t="shared" si="7"/>
        <v>0AEA</v>
      </c>
      <c r="L80" s="1"/>
      <c r="M80" s="1">
        <f t="shared" si="8"/>
        <v>2.3051466025476722E-4</v>
      </c>
      <c r="N80" s="1">
        <f t="shared" si="9"/>
        <v>0.23051466025476722</v>
      </c>
      <c r="O80" s="19">
        <f t="shared" si="10"/>
        <v>0.23051466025476722</v>
      </c>
      <c r="P80" s="6">
        <f t="shared" ref="P80:P111" si="12">A80-O80</f>
        <v>23.769485339745234</v>
      </c>
    </row>
    <row r="81" spans="1:17">
      <c r="A81" s="7">
        <v>25</v>
      </c>
      <c r="B81" s="7">
        <f t="shared" ref="B81:B144" si="13">A81+273.15</f>
        <v>298.14999999999998</v>
      </c>
      <c r="C81" s="7">
        <f t="shared" ref="C81:C144" si="14">D81-D81*0.01</f>
        <v>21780</v>
      </c>
      <c r="D81" s="7">
        <f t="shared" ref="D81:D144" si="15">$D$4*EXP($D$7*((1/B81)-(1/$D$10)))</f>
        <v>22000</v>
      </c>
      <c r="E81" s="7">
        <f t="shared" ref="E81:E144" si="16">D81+D81*0.01</f>
        <v>22220</v>
      </c>
      <c r="F81" s="7">
        <f t="shared" ref="F81:F144" si="17">$D$3/(D81+$D$8)</f>
        <v>1.03125E-4</v>
      </c>
      <c r="G81" s="7"/>
      <c r="H81" s="13">
        <f t="shared" ref="H81:H144" si="18">F81*D81</f>
        <v>2.2687499999999998</v>
      </c>
      <c r="I81" s="1"/>
      <c r="J81" s="1"/>
      <c r="K81" s="13" t="str">
        <f t="shared" ref="K81:K144" si="19">DEC2HEX(ROUND(H81/$D$13,0),4)</f>
        <v>0AC9</v>
      </c>
      <c r="L81" s="1"/>
      <c r="M81" s="7">
        <f t="shared" ref="M81:M144" si="20">(F81^2)*D81</f>
        <v>2.3396484374999999E-4</v>
      </c>
      <c r="N81" s="7">
        <f t="shared" ref="N81:N144" si="21">M81*1000</f>
        <v>0.23396484374999998</v>
      </c>
      <c r="O81" s="20">
        <f t="shared" ref="O81:O144" si="22">N81</f>
        <v>0.23396484374999998</v>
      </c>
      <c r="P81" s="8">
        <f t="shared" si="12"/>
        <v>24.766035156249998</v>
      </c>
      <c r="Q81" t="s">
        <v>29</v>
      </c>
    </row>
    <row r="82" spans="1:17">
      <c r="A82" s="1">
        <v>26</v>
      </c>
      <c r="B82" s="1">
        <f t="shared" si="13"/>
        <v>299.14999999999998</v>
      </c>
      <c r="C82" s="1">
        <f t="shared" si="14"/>
        <v>20957.377285093578</v>
      </c>
      <c r="D82" s="1">
        <f t="shared" si="15"/>
        <v>21169.067964740989</v>
      </c>
      <c r="E82" s="1">
        <f t="shared" si="16"/>
        <v>21380.758644388399</v>
      </c>
      <c r="F82" s="1">
        <f t="shared" si="17"/>
        <v>1.0587419565233774E-4</v>
      </c>
      <c r="G82" s="1"/>
      <c r="H82" s="12">
        <f t="shared" si="18"/>
        <v>2.2412580434766225</v>
      </c>
      <c r="I82" s="1"/>
      <c r="J82" s="1"/>
      <c r="K82" s="12" t="str">
        <f t="shared" si="19"/>
        <v>0AA7</v>
      </c>
      <c r="L82" s="1"/>
      <c r="M82" s="1">
        <f t="shared" si="20"/>
        <v>2.3729139260241964E-4</v>
      </c>
      <c r="N82" s="1">
        <f t="shared" si="21"/>
        <v>0.23729139260241963</v>
      </c>
      <c r="O82" s="19">
        <f t="shared" si="22"/>
        <v>0.23729139260241963</v>
      </c>
      <c r="P82" s="6">
        <f t="shared" si="12"/>
        <v>25.762708607397581</v>
      </c>
    </row>
    <row r="83" spans="1:17">
      <c r="A83" s="1">
        <v>27</v>
      </c>
      <c r="B83" s="1">
        <f t="shared" si="13"/>
        <v>300.14999999999998</v>
      </c>
      <c r="C83" s="1">
        <f t="shared" si="14"/>
        <v>20170.998891856947</v>
      </c>
      <c r="D83" s="1">
        <f t="shared" si="15"/>
        <v>20374.746355411058</v>
      </c>
      <c r="E83" s="1">
        <f t="shared" si="16"/>
        <v>20578.493818965169</v>
      </c>
      <c r="F83" s="1">
        <f t="shared" si="17"/>
        <v>1.0864288252442071E-4</v>
      </c>
      <c r="G83" s="1"/>
      <c r="H83" s="12">
        <f t="shared" si="18"/>
        <v>2.2135711747557925</v>
      </c>
      <c r="I83" s="1"/>
      <c r="J83" s="1"/>
      <c r="K83" s="12" t="str">
        <f t="shared" si="19"/>
        <v>0A86</v>
      </c>
      <c r="L83" s="1"/>
      <c r="M83" s="1">
        <f t="shared" si="20"/>
        <v>2.4048875309843753E-4</v>
      </c>
      <c r="N83" s="1">
        <f t="shared" si="21"/>
        <v>0.24048875309843754</v>
      </c>
      <c r="O83" s="19">
        <f t="shared" si="22"/>
        <v>0.24048875309843754</v>
      </c>
      <c r="P83" s="6">
        <f t="shared" si="12"/>
        <v>26.759511246901564</v>
      </c>
    </row>
    <row r="84" spans="1:17">
      <c r="A84" s="1">
        <v>28</v>
      </c>
      <c r="B84" s="1">
        <f t="shared" si="13"/>
        <v>301.14999999999998</v>
      </c>
      <c r="C84" s="1">
        <f t="shared" si="14"/>
        <v>19419.059236815487</v>
      </c>
      <c r="D84" s="1">
        <f t="shared" si="15"/>
        <v>19615.211350318674</v>
      </c>
      <c r="E84" s="1">
        <f t="shared" si="16"/>
        <v>19811.363463821861</v>
      </c>
      <c r="F84" s="1">
        <f t="shared" si="17"/>
        <v>1.1142922334621428E-4</v>
      </c>
      <c r="G84" s="1"/>
      <c r="H84" s="12">
        <f t="shared" si="18"/>
        <v>2.185707766537857</v>
      </c>
      <c r="I84" s="1"/>
      <c r="J84" s="1"/>
      <c r="K84" s="12" t="str">
        <f t="shared" si="19"/>
        <v>0A64</v>
      </c>
      <c r="L84" s="1"/>
      <c r="M84" s="1">
        <f t="shared" si="20"/>
        <v>2.4355171888710203E-4</v>
      </c>
      <c r="N84" s="1">
        <f t="shared" si="21"/>
        <v>0.24355171888710203</v>
      </c>
      <c r="O84" s="19">
        <f t="shared" si="22"/>
        <v>0.24355171888710203</v>
      </c>
      <c r="P84" s="6">
        <f t="shared" si="12"/>
        <v>27.756448281112899</v>
      </c>
    </row>
    <row r="85" spans="1:17">
      <c r="A85" s="1">
        <v>29</v>
      </c>
      <c r="B85" s="1">
        <f t="shared" si="13"/>
        <v>302.14999999999998</v>
      </c>
      <c r="C85" s="1">
        <f t="shared" si="14"/>
        <v>18699.852444359105</v>
      </c>
      <c r="D85" s="1">
        <f t="shared" si="15"/>
        <v>18888.739842786974</v>
      </c>
      <c r="E85" s="1">
        <f t="shared" si="16"/>
        <v>19077.627241214843</v>
      </c>
      <c r="F85" s="1">
        <f t="shared" si="17"/>
        <v>1.1423135858326315E-4</v>
      </c>
      <c r="G85" s="1"/>
      <c r="H85" s="12">
        <f t="shared" si="18"/>
        <v>2.1576864141673684</v>
      </c>
      <c r="I85" s="1"/>
      <c r="J85" s="1"/>
      <c r="K85" s="12" t="str">
        <f t="shared" si="19"/>
        <v>0A42</v>
      </c>
      <c r="L85" s="1"/>
      <c r="M85" s="1">
        <f t="shared" si="20"/>
        <v>2.4647545048698795E-4</v>
      </c>
      <c r="N85" s="1">
        <f t="shared" si="21"/>
        <v>0.24647545048698796</v>
      </c>
      <c r="O85" s="19">
        <f t="shared" si="22"/>
        <v>0.24647545048698796</v>
      </c>
      <c r="P85" s="6">
        <f t="shared" si="12"/>
        <v>28.753524549513013</v>
      </c>
    </row>
    <row r="86" spans="1:17">
      <c r="A86" s="1">
        <v>30</v>
      </c>
      <c r="B86" s="1">
        <f t="shared" si="13"/>
        <v>303.14999999999998</v>
      </c>
      <c r="C86" s="1">
        <f t="shared" si="14"/>
        <v>18011.766327893816</v>
      </c>
      <c r="D86" s="1">
        <f t="shared" si="15"/>
        <v>18193.703361508906</v>
      </c>
      <c r="E86" s="1">
        <f t="shared" si="16"/>
        <v>18375.640395123995</v>
      </c>
      <c r="F86" s="1">
        <f t="shared" si="17"/>
        <v>1.1704741153321783E-4</v>
      </c>
      <c r="G86" s="1"/>
      <c r="H86" s="12">
        <f t="shared" si="18"/>
        <v>2.1295258846678213</v>
      </c>
      <c r="I86" s="1"/>
      <c r="J86" s="1"/>
      <c r="K86" s="12" t="str">
        <f t="shared" si="19"/>
        <v>0A1F</v>
      </c>
      <c r="L86" s="1"/>
      <c r="M86" s="1">
        <f t="shared" si="20"/>
        <v>2.4925549259335427E-4</v>
      </c>
      <c r="N86" s="1">
        <f t="shared" si="21"/>
        <v>0.24925549259335428</v>
      </c>
      <c r="O86" s="19">
        <f t="shared" si="22"/>
        <v>0.24925549259335428</v>
      </c>
      <c r="P86" s="6">
        <f t="shared" si="12"/>
        <v>29.750744507406647</v>
      </c>
    </row>
    <row r="87" spans="1:17">
      <c r="A87" s="1">
        <v>31</v>
      </c>
      <c r="B87" s="1">
        <f t="shared" si="13"/>
        <v>304.14999999999998</v>
      </c>
      <c r="C87" s="1">
        <f t="shared" si="14"/>
        <v>17353.276764024256</v>
      </c>
      <c r="D87" s="1">
        <f t="shared" si="15"/>
        <v>17528.56238790329</v>
      </c>
      <c r="E87" s="1">
        <f t="shared" si="16"/>
        <v>17703.848011782324</v>
      </c>
      <c r="F87" s="1">
        <f t="shared" si="17"/>
        <v>1.1987549344204399E-4</v>
      </c>
      <c r="G87" s="1"/>
      <c r="H87" s="12">
        <f t="shared" si="18"/>
        <v>2.10124506557956</v>
      </c>
      <c r="I87" s="1"/>
      <c r="J87" s="1"/>
      <c r="K87" s="12" t="str">
        <f t="shared" si="19"/>
        <v>09FD</v>
      </c>
      <c r="L87" s="1"/>
      <c r="M87" s="1">
        <f t="shared" si="20"/>
        <v>2.5188778907900982E-4</v>
      </c>
      <c r="N87" s="1">
        <f t="shared" si="21"/>
        <v>0.25188778907900983</v>
      </c>
      <c r="O87" s="19">
        <f t="shared" si="22"/>
        <v>0.25188778907900983</v>
      </c>
      <c r="P87" s="6">
        <f t="shared" si="12"/>
        <v>30.74811221092099</v>
      </c>
    </row>
    <row r="88" spans="1:17">
      <c r="A88" s="1">
        <v>32</v>
      </c>
      <c r="B88" s="1">
        <f t="shared" si="13"/>
        <v>305.14999999999998</v>
      </c>
      <c r="C88" s="1">
        <f t="shared" si="14"/>
        <v>16722.942432230244</v>
      </c>
      <c r="D88" s="1">
        <f t="shared" si="15"/>
        <v>16891.861042656812</v>
      </c>
      <c r="E88" s="1">
        <f t="shared" si="16"/>
        <v>17060.77965308338</v>
      </c>
      <c r="F88" s="1">
        <f t="shared" si="17"/>
        <v>1.2271370861114536E-4</v>
      </c>
      <c r="G88" s="1"/>
      <c r="H88" s="12">
        <f t="shared" si="18"/>
        <v>2.0728629138885459</v>
      </c>
      <c r="I88" s="1"/>
      <c r="J88" s="1"/>
      <c r="K88" s="12" t="str">
        <f t="shared" si="19"/>
        <v>09DA</v>
      </c>
      <c r="L88" s="1"/>
      <c r="M88" s="1">
        <f t="shared" si="20"/>
        <v>2.5436869560576872E-4</v>
      </c>
      <c r="N88" s="1">
        <f t="shared" si="21"/>
        <v>0.25436869560576875</v>
      </c>
      <c r="O88" s="19">
        <f t="shared" si="22"/>
        <v>0.25436869560576875</v>
      </c>
      <c r="P88" s="6">
        <f t="shared" si="12"/>
        <v>31.74563130439423</v>
      </c>
    </row>
    <row r="89" spans="1:17">
      <c r="A89" s="1">
        <v>33</v>
      </c>
      <c r="B89" s="1">
        <f t="shared" si="13"/>
        <v>306.14999999999998</v>
      </c>
      <c r="C89" s="1">
        <f t="shared" si="14"/>
        <v>16119.39989455614</v>
      </c>
      <c r="D89" s="1">
        <f t="shared" si="15"/>
        <v>16282.222115713272</v>
      </c>
      <c r="E89" s="1">
        <f t="shared" si="16"/>
        <v>16445.044336870404</v>
      </c>
      <c r="F89" s="1">
        <f t="shared" si="17"/>
        <v>1.2556015946714943E-4</v>
      </c>
      <c r="G89" s="1"/>
      <c r="H89" s="12">
        <f t="shared" si="18"/>
        <v>2.0443984053285056</v>
      </c>
      <c r="I89" s="1"/>
      <c r="J89" s="1"/>
      <c r="K89" s="12" t="str">
        <f t="shared" si="19"/>
        <v>09B8</v>
      </c>
      <c r="L89" s="1"/>
      <c r="M89" s="1">
        <f t="shared" si="20"/>
        <v>2.5669498978743313E-4</v>
      </c>
      <c r="N89" s="1">
        <f t="shared" si="21"/>
        <v>0.25669498978743316</v>
      </c>
      <c r="O89" s="19">
        <f t="shared" si="22"/>
        <v>0.25669498978743316</v>
      </c>
      <c r="P89" s="6">
        <f t="shared" si="12"/>
        <v>32.743305010212566</v>
      </c>
    </row>
    <row r="90" spans="1:17">
      <c r="A90" s="1">
        <v>34</v>
      </c>
      <c r="B90" s="1">
        <f t="shared" si="13"/>
        <v>307.14999999999998</v>
      </c>
      <c r="C90" s="1">
        <f t="shared" si="14"/>
        <v>15541.358991726334</v>
      </c>
      <c r="D90" s="1">
        <f t="shared" si="15"/>
        <v>15698.342415885187</v>
      </c>
      <c r="E90" s="1">
        <f t="shared" si="16"/>
        <v>15855.325840044039</v>
      </c>
      <c r="F90" s="1">
        <f t="shared" si="17"/>
        <v>1.2841295156687369E-4</v>
      </c>
      <c r="G90" s="1"/>
      <c r="H90" s="12">
        <f t="shared" si="18"/>
        <v>2.0158704843312636</v>
      </c>
      <c r="I90" s="1"/>
      <c r="J90" s="1"/>
      <c r="K90" s="12" t="str">
        <f t="shared" si="19"/>
        <v>0995</v>
      </c>
      <c r="L90" s="1"/>
      <c r="M90" s="1">
        <f t="shared" si="20"/>
        <v>2.5886387886952074E-4</v>
      </c>
      <c r="N90" s="1">
        <f t="shared" si="21"/>
        <v>0.25886387886952072</v>
      </c>
      <c r="O90" s="19">
        <f t="shared" si="22"/>
        <v>0.25886387886952072</v>
      </c>
      <c r="P90" s="6">
        <f t="shared" si="12"/>
        <v>33.741136121130481</v>
      </c>
    </row>
    <row r="91" spans="1:17">
      <c r="A91" s="1">
        <v>35</v>
      </c>
      <c r="B91" s="1">
        <f t="shared" si="13"/>
        <v>308.14999999999998</v>
      </c>
      <c r="C91" s="1">
        <f t="shared" si="14"/>
        <v>14987.598533844646</v>
      </c>
      <c r="D91" s="1">
        <f t="shared" si="15"/>
        <v>15138.988418024896</v>
      </c>
      <c r="E91" s="1">
        <f t="shared" si="16"/>
        <v>15290.378302205145</v>
      </c>
      <c r="F91" s="1">
        <f t="shared" si="17"/>
        <v>1.3127019851100566E-4</v>
      </c>
      <c r="G91" s="1"/>
      <c r="H91" s="12">
        <f t="shared" si="18"/>
        <v>1.9872980148899435</v>
      </c>
      <c r="I91" s="1"/>
      <c r="J91" s="1"/>
      <c r="K91" s="12" t="str">
        <f t="shared" si="19"/>
        <v>0972</v>
      </c>
      <c r="L91" s="1"/>
      <c r="M91" s="1">
        <f t="shared" si="20"/>
        <v>2.6087300491513038E-4</v>
      </c>
      <c r="N91" s="1">
        <f t="shared" si="21"/>
        <v>0.26087300491513038</v>
      </c>
      <c r="O91" s="19">
        <f t="shared" si="22"/>
        <v>0.26087300491513038</v>
      </c>
      <c r="P91" s="6">
        <f t="shared" si="12"/>
        <v>34.739126995084867</v>
      </c>
    </row>
    <row r="92" spans="1:17">
      <c r="A92" s="1">
        <v>36</v>
      </c>
      <c r="B92" s="1">
        <f t="shared" si="13"/>
        <v>309.14999999999998</v>
      </c>
      <c r="C92" s="1">
        <f t="shared" si="14"/>
        <v>14456.962265442065</v>
      </c>
      <c r="D92" s="1">
        <f t="shared" si="15"/>
        <v>14602.992187315218</v>
      </c>
      <c r="E92" s="1">
        <f t="shared" si="16"/>
        <v>14749.02210918837</v>
      </c>
      <c r="F92" s="1">
        <f t="shared" si="17"/>
        <v>1.341300267412762E-4</v>
      </c>
      <c r="G92" s="1"/>
      <c r="H92" s="12">
        <f t="shared" si="18"/>
        <v>1.9586997325872377</v>
      </c>
      <c r="I92" s="1"/>
      <c r="J92" s="1"/>
      <c r="K92" s="12" t="str">
        <f t="shared" si="19"/>
        <v>094F</v>
      </c>
      <c r="L92" s="1"/>
      <c r="M92" s="1">
        <f t="shared" si="20"/>
        <v>2.6272044751005677E-4</v>
      </c>
      <c r="N92" s="1">
        <f t="shared" si="21"/>
        <v>0.26272044751005674</v>
      </c>
      <c r="O92" s="19">
        <f t="shared" si="22"/>
        <v>0.26272044751005674</v>
      </c>
      <c r="P92" s="6">
        <f t="shared" si="12"/>
        <v>35.737279552489944</v>
      </c>
    </row>
    <row r="93" spans="1:17">
      <c r="A93" s="1">
        <v>37</v>
      </c>
      <c r="B93" s="1">
        <f t="shared" si="13"/>
        <v>310.14999999999998</v>
      </c>
      <c r="C93" s="1">
        <f t="shared" si="14"/>
        <v>13948.355086121053</v>
      </c>
      <c r="D93" s="1">
        <f t="shared" si="15"/>
        <v>14089.247561738437</v>
      </c>
      <c r="E93" s="1">
        <f t="shared" si="16"/>
        <v>14230.140037355821</v>
      </c>
      <c r="F93" s="1">
        <f t="shared" si="17"/>
        <v>1.3699058019734387E-4</v>
      </c>
      <c r="G93" s="1"/>
      <c r="H93" s="12">
        <f t="shared" si="18"/>
        <v>1.9300941980265609</v>
      </c>
      <c r="I93" s="1"/>
      <c r="J93" s="1"/>
      <c r="K93" s="12" t="str">
        <f t="shared" si="19"/>
        <v>092D</v>
      </c>
      <c r="L93" s="1"/>
      <c r="M93" s="1">
        <f t="shared" si="20"/>
        <v>2.6440472402318568E-4</v>
      </c>
      <c r="N93" s="1">
        <f t="shared" si="21"/>
        <v>0.26440472402318566</v>
      </c>
      <c r="O93" s="19">
        <f t="shared" si="22"/>
        <v>0.26440472402318566</v>
      </c>
      <c r="P93" s="6">
        <f t="shared" si="12"/>
        <v>36.735595275976813</v>
      </c>
    </row>
    <row r="94" spans="1:17">
      <c r="A94" s="1">
        <v>38</v>
      </c>
      <c r="B94" s="1">
        <f t="shared" si="13"/>
        <v>311.14999999999998</v>
      </c>
      <c r="C94" s="1">
        <f t="shared" si="14"/>
        <v>13460.739509410168</v>
      </c>
      <c r="D94" s="1">
        <f t="shared" si="15"/>
        <v>13596.706575161787</v>
      </c>
      <c r="E94" s="1">
        <f t="shared" si="16"/>
        <v>13732.673640913405</v>
      </c>
      <c r="F94" s="1">
        <f t="shared" si="17"/>
        <v>1.3985002481124313E-4</v>
      </c>
      <c r="G94" s="1"/>
      <c r="H94" s="12">
        <f t="shared" si="18"/>
        <v>1.9014997518875685</v>
      </c>
      <c r="I94" s="1"/>
      <c r="J94" s="1"/>
      <c r="K94" s="12" t="str">
        <f t="shared" si="19"/>
        <v>090A</v>
      </c>
      <c r="L94" s="1"/>
      <c r="M94" s="1">
        <f t="shared" si="20"/>
        <v>2.6592478748004912E-4</v>
      </c>
      <c r="N94" s="1">
        <f t="shared" si="21"/>
        <v>0.26592478748004911</v>
      </c>
      <c r="O94" s="19">
        <f t="shared" si="22"/>
        <v>0.26592478748004911</v>
      </c>
      <c r="P94" s="6">
        <f t="shared" si="12"/>
        <v>37.734075212519954</v>
      </c>
    </row>
    <row r="95" spans="1:17">
      <c r="A95" s="1">
        <v>39</v>
      </c>
      <c r="B95" s="1">
        <f t="shared" si="13"/>
        <v>312.14999999999998</v>
      </c>
      <c r="C95" s="1">
        <f t="shared" si="14"/>
        <v>12993.1323437051</v>
      </c>
      <c r="D95" s="1">
        <f t="shared" si="15"/>
        <v>13124.376104752626</v>
      </c>
      <c r="E95" s="1">
        <f t="shared" si="16"/>
        <v>13255.619865800152</v>
      </c>
      <c r="F95" s="1">
        <f t="shared" si="17"/>
        <v>1.4270655281903015E-4</v>
      </c>
      <c r="G95" s="1"/>
      <c r="H95" s="12">
        <f t="shared" si="18"/>
        <v>1.8729344718096979</v>
      </c>
      <c r="I95" s="1"/>
      <c r="J95" s="1"/>
      <c r="K95" s="12" t="str">
        <f t="shared" si="19"/>
        <v>08E7</v>
      </c>
      <c r="L95" s="1"/>
      <c r="M95" s="1">
        <f t="shared" si="20"/>
        <v>2.6728002212789294E-4</v>
      </c>
      <c r="N95" s="1">
        <f t="shared" si="21"/>
        <v>0.26728002212789292</v>
      </c>
      <c r="O95" s="19">
        <f t="shared" si="22"/>
        <v>0.26728002212789292</v>
      </c>
      <c r="P95" s="6">
        <f t="shared" si="12"/>
        <v>38.732719977872108</v>
      </c>
    </row>
    <row r="96" spans="1:17">
      <c r="A96" s="1">
        <v>40</v>
      </c>
      <c r="B96" s="1">
        <f t="shared" si="13"/>
        <v>313.14999999999998</v>
      </c>
      <c r="C96" s="1">
        <f t="shared" si="14"/>
        <v>12544.601580336179</v>
      </c>
      <c r="D96" s="1">
        <f t="shared" si="15"/>
        <v>12671.314727612302</v>
      </c>
      <c r="E96" s="1">
        <f t="shared" si="16"/>
        <v>12798.027874888425</v>
      </c>
      <c r="F96" s="1">
        <f t="shared" si="17"/>
        <v>1.4555838687117681E-4</v>
      </c>
      <c r="G96" s="1"/>
      <c r="H96" s="12">
        <f t="shared" si="18"/>
        <v>1.8444161312882319</v>
      </c>
      <c r="I96" s="1"/>
      <c r="J96" s="1"/>
      <c r="K96" s="12" t="str">
        <f t="shared" si="19"/>
        <v>08C4</v>
      </c>
      <c r="L96" s="1"/>
      <c r="M96" s="1">
        <f t="shared" si="20"/>
        <v>2.6847023678949164E-4</v>
      </c>
      <c r="N96" s="1">
        <f t="shared" si="21"/>
        <v>0.26847023678949167</v>
      </c>
      <c r="O96" s="19">
        <f t="shared" si="22"/>
        <v>0.26847023678949167</v>
      </c>
      <c r="P96" s="6">
        <f t="shared" si="12"/>
        <v>39.73152976321051</v>
      </c>
    </row>
    <row r="97" spans="1:16">
      <c r="A97" s="1">
        <v>41</v>
      </c>
      <c r="B97" s="1">
        <f t="shared" si="13"/>
        <v>314.14999999999998</v>
      </c>
      <c r="C97" s="1">
        <f t="shared" si="14"/>
        <v>12114.263474877267</v>
      </c>
      <c r="D97" s="1">
        <f t="shared" si="15"/>
        <v>12236.629772603301</v>
      </c>
      <c r="E97" s="1">
        <f t="shared" si="16"/>
        <v>12358.996070329335</v>
      </c>
      <c r="F97" s="1">
        <f t="shared" si="17"/>
        <v>1.484037839252859E-4</v>
      </c>
      <c r="G97" s="1"/>
      <c r="H97" s="12">
        <f t="shared" si="18"/>
        <v>1.8159621607471406</v>
      </c>
      <c r="I97" s="1"/>
      <c r="J97" s="1"/>
      <c r="K97" s="12" t="str">
        <f t="shared" si="19"/>
        <v>08A2</v>
      </c>
      <c r="L97" s="1"/>
      <c r="M97" s="1">
        <f t="shared" si="20"/>
        <v>2.6949565612001397E-4</v>
      </c>
      <c r="N97" s="1">
        <f t="shared" si="21"/>
        <v>0.26949565612001397</v>
      </c>
      <c r="O97" s="19">
        <f t="shared" si="22"/>
        <v>0.26949565612001397</v>
      </c>
      <c r="P97" s="6">
        <f t="shared" si="12"/>
        <v>40.730504343879986</v>
      </c>
    </row>
    <row r="98" spans="1:16">
      <c r="A98" s="1">
        <v>42</v>
      </c>
      <c r="B98" s="1">
        <f t="shared" si="13"/>
        <v>315.14999999999998</v>
      </c>
      <c r="C98" s="1">
        <f t="shared" si="14"/>
        <v>11701.279808804486</v>
      </c>
      <c r="D98" s="1">
        <f t="shared" si="15"/>
        <v>11819.474554347966</v>
      </c>
      <c r="E98" s="1">
        <f t="shared" si="16"/>
        <v>11937.669299891446</v>
      </c>
      <c r="F98" s="1">
        <f t="shared" si="17"/>
        <v>1.5124103890679663E-4</v>
      </c>
      <c r="G98" s="1"/>
      <c r="H98" s="12">
        <f t="shared" si="18"/>
        <v>1.7875896109320335</v>
      </c>
      <c r="I98" s="1"/>
      <c r="J98" s="1"/>
      <c r="K98" s="12" t="str">
        <f t="shared" si="19"/>
        <v>087F</v>
      </c>
      <c r="L98" s="1"/>
      <c r="M98" s="1">
        <f t="shared" si="20"/>
        <v>2.7035690989635712E-4</v>
      </c>
      <c r="N98" s="1">
        <f t="shared" si="21"/>
        <v>0.27035690989635713</v>
      </c>
      <c r="O98" s="19">
        <f t="shared" si="22"/>
        <v>0.27035690989635713</v>
      </c>
      <c r="P98" s="6">
        <f t="shared" si="12"/>
        <v>41.729643090103643</v>
      </c>
    </row>
    <row r="99" spans="1:16">
      <c r="A99" s="1">
        <v>43</v>
      </c>
      <c r="B99" s="1">
        <f t="shared" si="13"/>
        <v>316.14999999999998</v>
      </c>
      <c r="C99" s="1">
        <f t="shared" si="14"/>
        <v>11304.855319530649</v>
      </c>
      <c r="D99" s="1">
        <f t="shared" si="15"/>
        <v>11419.045777303685</v>
      </c>
      <c r="E99" s="1">
        <f t="shared" si="16"/>
        <v>11533.236235076722</v>
      </c>
      <c r="F99" s="1">
        <f t="shared" si="17"/>
        <v>1.540684881254975E-4</v>
      </c>
      <c r="G99" s="1"/>
      <c r="H99" s="12">
        <f t="shared" si="18"/>
        <v>1.7593151187450251</v>
      </c>
      <c r="I99" s="1"/>
      <c r="J99" s="1"/>
      <c r="K99" s="12" t="str">
        <f t="shared" si="19"/>
        <v>085D</v>
      </c>
      <c r="L99" s="1"/>
      <c r="M99" s="1">
        <f t="shared" si="20"/>
        <v>2.7105502048137612E-4</v>
      </c>
      <c r="N99" s="1">
        <f t="shared" si="21"/>
        <v>0.27105502048137614</v>
      </c>
      <c r="O99" s="19">
        <f t="shared" si="22"/>
        <v>0.27105502048137614</v>
      </c>
      <c r="P99" s="6">
        <f t="shared" si="12"/>
        <v>42.728944979518623</v>
      </c>
    </row>
    <row r="100" spans="1:16">
      <c r="A100" s="1">
        <v>44</v>
      </c>
      <c r="B100" s="1">
        <f t="shared" si="13"/>
        <v>317.14999999999998</v>
      </c>
      <c r="C100" s="1">
        <f t="shared" si="14"/>
        <v>10924.235287690008</v>
      </c>
      <c r="D100" s="1">
        <f t="shared" si="15"/>
        <v>11034.581098676776</v>
      </c>
      <c r="E100" s="1">
        <f t="shared" si="16"/>
        <v>11144.926909663543</v>
      </c>
      <c r="F100" s="1">
        <f t="shared" si="17"/>
        <v>1.5688451243783472E-4</v>
      </c>
      <c r="G100" s="1"/>
      <c r="H100" s="12">
        <f t="shared" si="18"/>
        <v>1.7311548756216524</v>
      </c>
      <c r="I100" s="1"/>
      <c r="J100" s="1"/>
      <c r="K100" s="12" t="str">
        <f t="shared" si="19"/>
        <v>083B</v>
      </c>
      <c r="L100" s="1"/>
      <c r="M100" s="1">
        <f t="shared" si="20"/>
        <v>2.7159138861628337E-4</v>
      </c>
      <c r="N100" s="1">
        <f t="shared" si="21"/>
        <v>0.27159138861628335</v>
      </c>
      <c r="O100" s="19">
        <f t="shared" si="22"/>
        <v>0.27159138861628335</v>
      </c>
      <c r="P100" s="6">
        <f t="shared" si="12"/>
        <v>43.728408611383713</v>
      </c>
    </row>
    <row r="101" spans="1:16">
      <c r="A101" s="1">
        <v>45</v>
      </c>
      <c r="B101" s="1">
        <f t="shared" si="13"/>
        <v>318.14999999999998</v>
      </c>
      <c r="C101" s="1">
        <f t="shared" si="14"/>
        <v>10558.703271332115</v>
      </c>
      <c r="D101" s="1">
        <f t="shared" si="15"/>
        <v>10665.356839729409</v>
      </c>
      <c r="E101" s="1">
        <f t="shared" si="16"/>
        <v>10772.010408126704</v>
      </c>
      <c r="F101" s="1">
        <f t="shared" si="17"/>
        <v>1.5968754014717562E-4</v>
      </c>
      <c r="G101" s="1"/>
      <c r="H101" s="12">
        <f t="shared" si="18"/>
        <v>1.7031245985282442</v>
      </c>
      <c r="I101" s="1"/>
      <c r="J101" s="1"/>
      <c r="K101" s="12" t="str">
        <f t="shared" si="19"/>
        <v>0818</v>
      </c>
      <c r="L101" s="1"/>
      <c r="M101" s="1">
        <f t="shared" si="20"/>
        <v>2.7196777770312132E-4</v>
      </c>
      <c r="N101" s="1">
        <f t="shared" si="21"/>
        <v>0.27196777770312131</v>
      </c>
      <c r="O101" s="19">
        <f t="shared" si="22"/>
        <v>0.27196777770312131</v>
      </c>
      <c r="P101" s="6">
        <f t="shared" si="12"/>
        <v>44.728032222296882</v>
      </c>
    </row>
    <row r="102" spans="1:16">
      <c r="A102" s="1">
        <v>46</v>
      </c>
      <c r="B102" s="1">
        <f t="shared" si="13"/>
        <v>319.14999999999998</v>
      </c>
      <c r="C102" s="1">
        <f t="shared" si="14"/>
        <v>10207.578977409899</v>
      </c>
      <c r="D102" s="1">
        <f t="shared" si="15"/>
        <v>10310.685835767576</v>
      </c>
      <c r="E102" s="1">
        <f t="shared" si="16"/>
        <v>10413.792694125252</v>
      </c>
      <c r="F102" s="1">
        <f t="shared" si="17"/>
        <v>1.6247604963632621E-4</v>
      </c>
      <c r="G102" s="1"/>
      <c r="H102" s="12">
        <f t="shared" si="18"/>
        <v>1.6752395036367382</v>
      </c>
      <c r="I102" s="1"/>
      <c r="J102" s="1"/>
      <c r="K102" s="12" t="str">
        <f t="shared" si="19"/>
        <v>07F7</v>
      </c>
      <c r="L102" s="1"/>
      <c r="M102" s="1">
        <f t="shared" si="20"/>
        <v>2.7218629674561717E-4</v>
      </c>
      <c r="N102" s="1">
        <f t="shared" si="21"/>
        <v>0.27218629674561717</v>
      </c>
      <c r="O102" s="19">
        <f t="shared" si="22"/>
        <v>0.27218629674561717</v>
      </c>
      <c r="P102" s="6">
        <f t="shared" si="12"/>
        <v>45.727813703254384</v>
      </c>
    </row>
    <row r="103" spans="1:16">
      <c r="A103" s="1">
        <v>47</v>
      </c>
      <c r="B103" s="1">
        <f t="shared" si="13"/>
        <v>320.14999999999998</v>
      </c>
      <c r="C103" s="1">
        <f t="shared" si="14"/>
        <v>9870.2162616186997</v>
      </c>
      <c r="D103" s="1">
        <f t="shared" si="15"/>
        <v>9969.9154157764642</v>
      </c>
      <c r="E103" s="1">
        <f t="shared" si="16"/>
        <v>10069.614569934229</v>
      </c>
      <c r="F103" s="1">
        <f t="shared" si="17"/>
        <v>1.6524857172869954E-4</v>
      </c>
      <c r="G103" s="1"/>
      <c r="H103" s="12">
        <f t="shared" si="18"/>
        <v>1.6475142827130043</v>
      </c>
      <c r="I103" s="1"/>
      <c r="J103" s="1"/>
      <c r="K103" s="12" t="str">
        <f t="shared" si="19"/>
        <v>07D5</v>
      </c>
      <c r="L103" s="1"/>
      <c r="M103" s="1">
        <f t="shared" si="20"/>
        <v>2.7224938212095691E-4</v>
      </c>
      <c r="N103" s="1">
        <f t="shared" si="21"/>
        <v>0.2722493821209569</v>
      </c>
      <c r="O103" s="19">
        <f t="shared" si="22"/>
        <v>0.2722493821209569</v>
      </c>
      <c r="P103" s="6">
        <f t="shared" si="12"/>
        <v>46.727750617879046</v>
      </c>
    </row>
    <row r="104" spans="1:16">
      <c r="A104" s="1">
        <v>48</v>
      </c>
      <c r="B104" s="1">
        <f t="shared" si="13"/>
        <v>321.14999999999998</v>
      </c>
      <c r="C104" s="1">
        <f t="shared" si="14"/>
        <v>9546.0012482648362</v>
      </c>
      <c r="D104" s="1">
        <f t="shared" si="15"/>
        <v>9642.4255032978144</v>
      </c>
      <c r="E104" s="1">
        <f t="shared" si="16"/>
        <v>9738.8497583307926</v>
      </c>
      <c r="F104" s="1">
        <f t="shared" si="17"/>
        <v>1.6800369177655554E-4</v>
      </c>
      <c r="G104" s="1"/>
      <c r="H104" s="12">
        <f t="shared" si="18"/>
        <v>1.6199630822344444</v>
      </c>
      <c r="I104" s="1"/>
      <c r="J104" s="1"/>
      <c r="K104" s="12" t="str">
        <f t="shared" si="19"/>
        <v>07B3</v>
      </c>
      <c r="L104" s="1"/>
      <c r="M104" s="1">
        <f t="shared" si="20"/>
        <v>2.721597783571145E-4</v>
      </c>
      <c r="N104" s="1">
        <f t="shared" si="21"/>
        <v>0.27215977835711452</v>
      </c>
      <c r="O104" s="19">
        <f t="shared" si="22"/>
        <v>0.27215977835711452</v>
      </c>
      <c r="P104" s="6">
        <f t="shared" si="12"/>
        <v>47.727840221642886</v>
      </c>
    </row>
    <row r="105" spans="1:16">
      <c r="A105" s="1">
        <v>49</v>
      </c>
      <c r="B105" s="1">
        <f t="shared" si="13"/>
        <v>322.14999999999998</v>
      </c>
      <c r="C105" s="1">
        <f t="shared" si="14"/>
        <v>9234.350562418791</v>
      </c>
      <c r="D105" s="1">
        <f t="shared" si="15"/>
        <v>9327.6268307260507</v>
      </c>
      <c r="E105" s="1">
        <f t="shared" si="16"/>
        <v>9420.9030990333104</v>
      </c>
      <c r="F105" s="1">
        <f t="shared" si="17"/>
        <v>1.7074005147666823E-4</v>
      </c>
      <c r="G105" s="1"/>
      <c r="H105" s="12">
        <f t="shared" si="18"/>
        <v>1.5925994852333176</v>
      </c>
      <c r="I105" s="1"/>
      <c r="J105" s="1"/>
      <c r="K105" s="12" t="str">
        <f t="shared" si="19"/>
        <v>0792</v>
      </c>
      <c r="L105" s="1"/>
      <c r="M105" s="1">
        <f t="shared" si="20"/>
        <v>2.7192051809045198E-4</v>
      </c>
      <c r="N105" s="1">
        <f t="shared" si="21"/>
        <v>0.27192051809045198</v>
      </c>
      <c r="O105" s="19">
        <f t="shared" si="22"/>
        <v>0.27192051809045198</v>
      </c>
      <c r="P105" s="6">
        <f t="shared" si="12"/>
        <v>48.728079481909546</v>
      </c>
    </row>
    <row r="106" spans="1:16">
      <c r="A106" s="1">
        <v>50</v>
      </c>
      <c r="B106" s="1">
        <f t="shared" si="13"/>
        <v>323.14999999999998</v>
      </c>
      <c r="C106" s="1">
        <f t="shared" si="14"/>
        <v>8934.7096671410254</v>
      </c>
      <c r="D106" s="1">
        <f t="shared" si="15"/>
        <v>9024.9592597384089</v>
      </c>
      <c r="E106" s="1">
        <f t="shared" si="16"/>
        <v>9115.2088523357925</v>
      </c>
      <c r="F106" s="1">
        <f t="shared" si="17"/>
        <v>1.7345635041561577E-4</v>
      </c>
      <c r="G106" s="1"/>
      <c r="H106" s="12">
        <f t="shared" si="18"/>
        <v>1.5654364958438418</v>
      </c>
      <c r="I106" s="1"/>
      <c r="J106" s="1"/>
      <c r="K106" s="12" t="str">
        <f t="shared" si="19"/>
        <v>0771</v>
      </c>
      <c r="L106" s="1"/>
      <c r="M106" s="1">
        <f t="shared" si="20"/>
        <v>2.7153490137648309E-4</v>
      </c>
      <c r="N106" s="1">
        <f t="shared" si="21"/>
        <v>0.27153490137648306</v>
      </c>
      <c r="O106" s="19">
        <f t="shared" si="22"/>
        <v>0.27153490137648306</v>
      </c>
      <c r="P106" s="6">
        <f t="shared" si="12"/>
        <v>49.728465098623516</v>
      </c>
    </row>
    <row r="107" spans="1:16">
      <c r="A107" s="1">
        <v>51</v>
      </c>
      <c r="B107" s="1">
        <f t="shared" si="13"/>
        <v>324.14999999999998</v>
      </c>
      <c r="C107" s="1">
        <f t="shared" si="14"/>
        <v>8646.5512990641164</v>
      </c>
      <c r="D107" s="1">
        <f t="shared" si="15"/>
        <v>8733.8902010748643</v>
      </c>
      <c r="E107" s="1">
        <f t="shared" si="16"/>
        <v>8821.2291030856122</v>
      </c>
      <c r="F107" s="1">
        <f t="shared" si="17"/>
        <v>1.7615134734859614E-4</v>
      </c>
      <c r="G107" s="1"/>
      <c r="H107" s="12">
        <f t="shared" si="18"/>
        <v>1.5384865265140386</v>
      </c>
      <c r="I107" s="1"/>
      <c r="J107" s="1"/>
      <c r="K107" s="12" t="str">
        <f t="shared" si="19"/>
        <v>0750</v>
      </c>
      <c r="L107" s="1"/>
      <c r="M107" s="1">
        <f t="shared" si="20"/>
        <v>2.7100647452310957E-4</v>
      </c>
      <c r="N107" s="1">
        <f t="shared" si="21"/>
        <v>0.27100647452310955</v>
      </c>
      <c r="O107" s="19">
        <f t="shared" si="22"/>
        <v>0.27100647452310955</v>
      </c>
      <c r="P107" s="6">
        <f t="shared" si="12"/>
        <v>50.728993525476888</v>
      </c>
    </row>
    <row r="108" spans="1:16">
      <c r="A108" s="1">
        <v>52</v>
      </c>
      <c r="B108" s="1">
        <f t="shared" si="13"/>
        <v>325.14999999999998</v>
      </c>
      <c r="C108" s="1">
        <f t="shared" si="14"/>
        <v>8369.3739960724997</v>
      </c>
      <c r="D108" s="1">
        <f t="shared" si="15"/>
        <v>8453.9131273459589</v>
      </c>
      <c r="E108" s="1">
        <f t="shared" si="16"/>
        <v>8538.452258619418</v>
      </c>
      <c r="F108" s="1">
        <f t="shared" si="17"/>
        <v>1.7882386121726617E-4</v>
      </c>
      <c r="G108" s="1"/>
      <c r="H108" s="12">
        <f t="shared" si="18"/>
        <v>1.5117613878273384</v>
      </c>
      <c r="I108" s="1"/>
      <c r="J108" s="1"/>
      <c r="K108" s="12" t="str">
        <f t="shared" si="19"/>
        <v>0730</v>
      </c>
      <c r="L108" s="1"/>
      <c r="M108" s="1">
        <f t="shared" si="20"/>
        <v>2.7033900861045764E-4</v>
      </c>
      <c r="N108" s="1">
        <f t="shared" si="21"/>
        <v>0.27033900861045762</v>
      </c>
      <c r="O108" s="19">
        <f t="shared" si="22"/>
        <v>0.27033900861045762</v>
      </c>
      <c r="P108" s="6">
        <f t="shared" si="12"/>
        <v>51.729660991389544</v>
      </c>
    </row>
    <row r="109" spans="1:16">
      <c r="A109" s="1">
        <v>53</v>
      </c>
      <c r="B109" s="1">
        <f t="shared" si="13"/>
        <v>326.14999999999998</v>
      </c>
      <c r="C109" s="1">
        <f t="shared" si="14"/>
        <v>8102.700711247342</v>
      </c>
      <c r="D109" s="1">
        <f t="shared" si="15"/>
        <v>8184.5461729771132</v>
      </c>
      <c r="E109" s="1">
        <f t="shared" si="16"/>
        <v>8266.3916347068844</v>
      </c>
      <c r="F109" s="1">
        <f t="shared" si="17"/>
        <v>1.8147277191354482E-4</v>
      </c>
      <c r="G109" s="1"/>
      <c r="H109" s="12">
        <f t="shared" si="18"/>
        <v>1.4852722808645518</v>
      </c>
      <c r="I109" s="1"/>
      <c r="J109" s="1"/>
      <c r="K109" s="12" t="str">
        <f t="shared" si="19"/>
        <v>070F</v>
      </c>
      <c r="L109" s="1"/>
      <c r="M109" s="1">
        <f t="shared" si="20"/>
        <v>2.6953647785484328E-4</v>
      </c>
      <c r="N109" s="1">
        <f t="shared" si="21"/>
        <v>0.26953647785484325</v>
      </c>
      <c r="O109" s="19">
        <f t="shared" si="22"/>
        <v>0.26953647785484325</v>
      </c>
      <c r="P109" s="6">
        <f t="shared" si="12"/>
        <v>52.730463522145158</v>
      </c>
    </row>
    <row r="110" spans="1:16">
      <c r="A110" s="1">
        <v>54</v>
      </c>
      <c r="B110" s="1">
        <f t="shared" si="13"/>
        <v>327.14999999999998</v>
      </c>
      <c r="C110" s="1">
        <f t="shared" si="14"/>
        <v>7846.0775076381087</v>
      </c>
      <c r="D110" s="1">
        <f t="shared" si="15"/>
        <v>7925.3308157960691</v>
      </c>
      <c r="E110" s="1">
        <f t="shared" si="16"/>
        <v>8004.5841239540296</v>
      </c>
      <c r="F110" s="1">
        <f t="shared" si="17"/>
        <v>1.8409702079762958E-4</v>
      </c>
      <c r="G110" s="1"/>
      <c r="H110" s="12">
        <f t="shared" si="18"/>
        <v>1.4590297920237036</v>
      </c>
      <c r="I110" s="1"/>
      <c r="J110" s="1"/>
      <c r="K110" s="12" t="str">
        <f t="shared" si="19"/>
        <v>06EF</v>
      </c>
      <c r="L110" s="1"/>
      <c r="M110" s="1">
        <f t="shared" si="20"/>
        <v>2.6860303796654887E-4</v>
      </c>
      <c r="N110" s="1">
        <f t="shared" si="21"/>
        <v>0.26860303796654889</v>
      </c>
      <c r="O110" s="19">
        <f t="shared" si="22"/>
        <v>0.26860303796654889</v>
      </c>
      <c r="P110" s="6">
        <f t="shared" si="12"/>
        <v>53.73139696203345</v>
      </c>
    </row>
    <row r="111" spans="1:16">
      <c r="A111" s="1">
        <v>55</v>
      </c>
      <c r="B111" s="1">
        <f t="shared" si="13"/>
        <v>328.15</v>
      </c>
      <c r="C111" s="1">
        <f t="shared" si="14"/>
        <v>7599.072328789046</v>
      </c>
      <c r="D111" s="1">
        <f t="shared" si="15"/>
        <v>7675.8306351404508</v>
      </c>
      <c r="E111" s="1">
        <f t="shared" si="16"/>
        <v>7752.5889414918556</v>
      </c>
      <c r="F111" s="1">
        <f t="shared" si="17"/>
        <v>1.8669561097962956E-4</v>
      </c>
      <c r="G111" s="1"/>
      <c r="H111" s="12">
        <f t="shared" si="18"/>
        <v>1.4330438902037046</v>
      </c>
      <c r="I111" s="1"/>
      <c r="J111" s="1"/>
      <c r="K111" s="12" t="str">
        <f t="shared" si="19"/>
        <v>06D0</v>
      </c>
      <c r="L111" s="1"/>
      <c r="M111" s="1">
        <f t="shared" si="20"/>
        <v>2.6754300464220581E-4</v>
      </c>
      <c r="N111" s="1">
        <f t="shared" si="21"/>
        <v>0.26754300464220582</v>
      </c>
      <c r="O111" s="19">
        <f t="shared" si="22"/>
        <v>0.26754300464220582</v>
      </c>
      <c r="P111" s="6">
        <f t="shared" si="12"/>
        <v>54.732456995357794</v>
      </c>
    </row>
    <row r="112" spans="1:16">
      <c r="A112" s="1">
        <v>56</v>
      </c>
      <c r="B112" s="1">
        <f t="shared" si="13"/>
        <v>329.15</v>
      </c>
      <c r="C112" s="1">
        <f t="shared" si="14"/>
        <v>7361.2738402886662</v>
      </c>
      <c r="D112" s="1">
        <f t="shared" si="15"/>
        <v>7435.630141705723</v>
      </c>
      <c r="E112" s="1">
        <f t="shared" si="16"/>
        <v>7509.9864431227797</v>
      </c>
      <c r="F112" s="1">
        <f t="shared" si="17"/>
        <v>1.8926760737522514E-4</v>
      </c>
      <c r="G112" s="1"/>
      <c r="H112" s="12">
        <f t="shared" si="18"/>
        <v>1.4073239262477484</v>
      </c>
      <c r="I112" s="1"/>
      <c r="J112" s="1"/>
      <c r="K112" s="12" t="str">
        <f t="shared" si="19"/>
        <v>06B1</v>
      </c>
      <c r="L112" s="1"/>
      <c r="M112" s="1">
        <f t="shared" si="20"/>
        <v>2.6636083232281911E-4</v>
      </c>
      <c r="N112" s="1">
        <f t="shared" si="21"/>
        <v>0.2663608323228191</v>
      </c>
      <c r="O112" s="19">
        <f t="shared" si="22"/>
        <v>0.2663608323228191</v>
      </c>
      <c r="P112" s="6">
        <f t="shared" ref="P112:P143" si="23">A112-O112</f>
        <v>55.733639167677183</v>
      </c>
    </row>
    <row r="113" spans="1:16">
      <c r="A113" s="1">
        <v>57</v>
      </c>
      <c r="B113" s="1">
        <f t="shared" si="13"/>
        <v>330.15</v>
      </c>
      <c r="C113" s="1">
        <f t="shared" si="14"/>
        <v>7132.2903379263998</v>
      </c>
      <c r="D113" s="1">
        <f t="shared" si="15"/>
        <v>7204.3336746731311</v>
      </c>
      <c r="E113" s="1">
        <f t="shared" si="16"/>
        <v>7276.3770114198624</v>
      </c>
      <c r="F113" s="1">
        <f t="shared" si="17"/>
        <v>1.9181213654661912E-4</v>
      </c>
      <c r="G113" s="1"/>
      <c r="H113" s="12">
        <f t="shared" si="18"/>
        <v>1.381878634533809</v>
      </c>
      <c r="I113" s="1"/>
      <c r="J113" s="1"/>
      <c r="K113" s="12" t="str">
        <f t="shared" si="19"/>
        <v>0692</v>
      </c>
      <c r="L113" s="1"/>
      <c r="M113" s="1">
        <f t="shared" si="20"/>
        <v>2.6506109333805455E-4</v>
      </c>
      <c r="N113" s="1">
        <f t="shared" si="21"/>
        <v>0.26506109333805455</v>
      </c>
      <c r="O113" s="19">
        <f t="shared" si="22"/>
        <v>0.26506109333805455</v>
      </c>
      <c r="P113" s="6">
        <f t="shared" si="23"/>
        <v>56.734938906661945</v>
      </c>
    </row>
    <row r="114" spans="1:16">
      <c r="A114" s="1">
        <v>58</v>
      </c>
      <c r="B114" s="1">
        <f t="shared" si="13"/>
        <v>331.15</v>
      </c>
      <c r="C114" s="1">
        <f t="shared" si="14"/>
        <v>6911.7487183338162</v>
      </c>
      <c r="D114" s="1">
        <f t="shared" si="15"/>
        <v>6981.5643619533494</v>
      </c>
      <c r="E114" s="1">
        <f t="shared" si="16"/>
        <v>7051.3800055728825</v>
      </c>
      <c r="F114" s="1">
        <f t="shared" si="17"/>
        <v>1.9432838634075102E-4</v>
      </c>
      <c r="G114" s="1"/>
      <c r="H114" s="12">
        <f t="shared" si="18"/>
        <v>1.3567161365924894</v>
      </c>
      <c r="I114" s="1"/>
      <c r="J114" s="1"/>
      <c r="K114" s="12" t="str">
        <f t="shared" si="19"/>
        <v>0673</v>
      </c>
      <c r="L114" s="1"/>
      <c r="M114" s="1">
        <f t="shared" si="20"/>
        <v>2.6364845754647635E-4</v>
      </c>
      <c r="N114" s="1">
        <f t="shared" si="21"/>
        <v>0.26364845754647637</v>
      </c>
      <c r="O114" s="19">
        <f t="shared" si="22"/>
        <v>0.26364845754647637</v>
      </c>
      <c r="P114" s="6">
        <f t="shared" si="23"/>
        <v>57.736351542453527</v>
      </c>
    </row>
    <row r="115" spans="1:16">
      <c r="A115" s="1">
        <v>59</v>
      </c>
      <c r="B115" s="1">
        <f t="shared" si="13"/>
        <v>332.15</v>
      </c>
      <c r="C115" s="1">
        <f t="shared" si="14"/>
        <v>6699.2935082606791</v>
      </c>
      <c r="D115" s="1">
        <f t="shared" si="15"/>
        <v>6766.9631396572513</v>
      </c>
      <c r="E115" s="1">
        <f t="shared" si="16"/>
        <v>6834.6327710538235</v>
      </c>
      <c r="F115" s="1">
        <f t="shared" si="17"/>
        <v>1.9681560533730963E-4</v>
      </c>
      <c r="G115" s="1"/>
      <c r="H115" s="12">
        <f t="shared" si="18"/>
        <v>1.3318439466269032</v>
      </c>
      <c r="I115" s="1"/>
      <c r="J115" s="1"/>
      <c r="K115" s="12" t="str">
        <f t="shared" si="19"/>
        <v>0655</v>
      </c>
      <c r="L115" s="1"/>
      <c r="M115" s="1">
        <f t="shared" si="20"/>
        <v>2.6212767257020549E-4</v>
      </c>
      <c r="N115" s="1">
        <f t="shared" si="21"/>
        <v>0.26212767257020547</v>
      </c>
      <c r="O115" s="19">
        <f t="shared" si="22"/>
        <v>0.26212767257020547</v>
      </c>
      <c r="P115" s="6">
        <f t="shared" si="23"/>
        <v>58.737872327429791</v>
      </c>
    </row>
    <row r="116" spans="1:16">
      <c r="A116" s="1">
        <v>60</v>
      </c>
      <c r="B116" s="1">
        <f t="shared" si="13"/>
        <v>333.15</v>
      </c>
      <c r="C116" s="1">
        <f t="shared" si="14"/>
        <v>6494.5859488896031</v>
      </c>
      <c r="D116" s="1">
        <f t="shared" si="15"/>
        <v>6560.187827161215</v>
      </c>
      <c r="E116" s="1">
        <f t="shared" si="16"/>
        <v>6625.7897054328268</v>
      </c>
      <c r="F116" s="1">
        <f t="shared" si="17"/>
        <v>1.9927310211950014E-4</v>
      </c>
      <c r="G116" s="1"/>
      <c r="H116" s="12">
        <f t="shared" si="18"/>
        <v>1.3072689788049985</v>
      </c>
      <c r="I116" s="1"/>
      <c r="J116" s="1"/>
      <c r="K116" s="12" t="str">
        <f t="shared" si="19"/>
        <v>0637</v>
      </c>
      <c r="L116" s="1"/>
      <c r="M116" s="1">
        <f t="shared" si="20"/>
        <v>2.6050354471106313E-4</v>
      </c>
      <c r="N116" s="1">
        <f t="shared" si="21"/>
        <v>0.26050354471106313</v>
      </c>
      <c r="O116" s="19">
        <f t="shared" si="22"/>
        <v>0.26050354471106313</v>
      </c>
      <c r="P116" s="6">
        <f t="shared" si="23"/>
        <v>59.739496455288936</v>
      </c>
    </row>
    <row r="117" spans="1:16">
      <c r="A117" s="1">
        <v>61</v>
      </c>
      <c r="B117" s="1">
        <f t="shared" si="13"/>
        <v>334.15</v>
      </c>
      <c r="C117" s="1">
        <f t="shared" si="14"/>
        <v>6297.303131828894</v>
      </c>
      <c r="D117" s="1">
        <f t="shared" si="15"/>
        <v>6360.9122543726198</v>
      </c>
      <c r="E117" s="1">
        <f t="shared" si="16"/>
        <v>6424.5213769163456</v>
      </c>
      <c r="F117" s="1">
        <f t="shared" si="17"/>
        <v>2.0170024438081327E-4</v>
      </c>
      <c r="G117" s="1"/>
      <c r="H117" s="12">
        <f t="shared" si="18"/>
        <v>1.2829975561918674</v>
      </c>
      <c r="I117" s="1"/>
      <c r="J117" s="1"/>
      <c r="K117" s="12" t="str">
        <f t="shared" si="19"/>
        <v>0619</v>
      </c>
      <c r="L117" s="1"/>
      <c r="M117" s="1">
        <f t="shared" si="20"/>
        <v>2.5878092062388584E-4</v>
      </c>
      <c r="N117" s="1">
        <f t="shared" si="21"/>
        <v>0.25878092062388586</v>
      </c>
      <c r="O117" s="19">
        <f t="shared" si="22"/>
        <v>0.25878092062388586</v>
      </c>
      <c r="P117" s="6">
        <f t="shared" si="23"/>
        <v>60.741219079376116</v>
      </c>
    </row>
    <row r="118" spans="1:16">
      <c r="A118" s="1">
        <v>62</v>
      </c>
      <c r="B118" s="1">
        <f t="shared" si="13"/>
        <v>335.15</v>
      </c>
      <c r="C118" s="1">
        <f t="shared" si="14"/>
        <v>6107.1371836426233</v>
      </c>
      <c r="D118" s="1">
        <f t="shared" si="15"/>
        <v>6168.8254380228518</v>
      </c>
      <c r="E118" s="1">
        <f t="shared" si="16"/>
        <v>6230.5136924030803</v>
      </c>
      <c r="F118" s="1">
        <f t="shared" si="17"/>
        <v>2.0409645788120579E-4</v>
      </c>
      <c r="G118" s="1"/>
      <c r="H118" s="12">
        <f t="shared" si="18"/>
        <v>1.2590354211879418</v>
      </c>
      <c r="I118" s="1"/>
      <c r="J118" s="1"/>
      <c r="K118" s="12" t="str">
        <f t="shared" si="19"/>
        <v>05FC</v>
      </c>
      <c r="L118" s="1"/>
      <c r="M118" s="1">
        <f t="shared" si="20"/>
        <v>2.5696466981143097E-4</v>
      </c>
      <c r="N118" s="1">
        <f t="shared" si="21"/>
        <v>0.25696466981143096</v>
      </c>
      <c r="O118" s="19">
        <f t="shared" si="22"/>
        <v>0.25696466981143096</v>
      </c>
      <c r="P118" s="6">
        <f t="shared" si="23"/>
        <v>61.743035330188569</v>
      </c>
    </row>
    <row r="119" spans="1:16">
      <c r="A119" s="1">
        <v>63</v>
      </c>
      <c r="B119" s="1">
        <f t="shared" si="13"/>
        <v>336.15</v>
      </c>
      <c r="C119" s="1">
        <f t="shared" si="14"/>
        <v>5923.7944959809456</v>
      </c>
      <c r="D119" s="1">
        <f t="shared" si="15"/>
        <v>5983.630804021157</v>
      </c>
      <c r="E119" s="1">
        <f t="shared" si="16"/>
        <v>6043.4671120613684</v>
      </c>
      <c r="F119" s="1">
        <f t="shared" si="17"/>
        <v>2.0646122526615085E-4</v>
      </c>
      <c r="G119" s="1"/>
      <c r="H119" s="12">
        <f t="shared" si="18"/>
        <v>1.2353877473384915</v>
      </c>
      <c r="I119" s="1"/>
      <c r="J119" s="1"/>
      <c r="K119" s="12" t="str">
        <f t="shared" si="19"/>
        <v>05DF</v>
      </c>
      <c r="L119" s="1"/>
      <c r="M119" s="1">
        <f t="shared" si="20"/>
        <v>2.5505966799429494E-4</v>
      </c>
      <c r="N119" s="1">
        <f t="shared" si="21"/>
        <v>0.25505966799429491</v>
      </c>
      <c r="O119" s="19">
        <f t="shared" si="22"/>
        <v>0.25505966799429491</v>
      </c>
      <c r="P119" s="6">
        <f t="shared" si="23"/>
        <v>62.744940332005704</v>
      </c>
    </row>
    <row r="120" spans="1:16">
      <c r="A120" s="1">
        <v>64</v>
      </c>
      <c r="B120" s="1">
        <f t="shared" si="13"/>
        <v>337.15</v>
      </c>
      <c r="C120" s="1">
        <f t="shared" si="14"/>
        <v>5746.9949985638304</v>
      </c>
      <c r="D120" s="1">
        <f t="shared" si="15"/>
        <v>5805.0454530947782</v>
      </c>
      <c r="E120" s="1">
        <f t="shared" si="16"/>
        <v>5863.0959076257259</v>
      </c>
      <c r="F120" s="1">
        <f t="shared" si="17"/>
        <v>2.0879408476195355E-4</v>
      </c>
      <c r="G120" s="1"/>
      <c r="H120" s="12">
        <f t="shared" si="18"/>
        <v>1.2120591523804642</v>
      </c>
      <c r="I120" s="1"/>
      <c r="J120" s="1"/>
      <c r="K120" s="12" t="str">
        <f t="shared" si="19"/>
        <v>05C3</v>
      </c>
      <c r="L120" s="1"/>
      <c r="M120" s="1">
        <f t="shared" si="20"/>
        <v>2.5307078139862819E-4</v>
      </c>
      <c r="N120" s="1">
        <f t="shared" si="21"/>
        <v>0.25307078139862821</v>
      </c>
      <c r="O120" s="19">
        <f t="shared" si="22"/>
        <v>0.25307078139862821</v>
      </c>
      <c r="P120" s="6">
        <f t="shared" si="23"/>
        <v>63.746929218601373</v>
      </c>
    </row>
    <row r="121" spans="1:16">
      <c r="A121" s="1">
        <v>65</v>
      </c>
      <c r="B121" s="1">
        <f t="shared" si="13"/>
        <v>338.15</v>
      </c>
      <c r="C121" s="1">
        <f t="shared" si="14"/>
        <v>5576.471472448482</v>
      </c>
      <c r="D121" s="1">
        <f t="shared" si="15"/>
        <v>5632.7994671196784</v>
      </c>
      <c r="E121" s="1">
        <f t="shared" si="16"/>
        <v>5689.1274617908748</v>
      </c>
      <c r="F121" s="1">
        <f t="shared" si="17"/>
        <v>2.1109462876056582E-4</v>
      </c>
      <c r="G121" s="1"/>
      <c r="H121" s="12">
        <f t="shared" si="18"/>
        <v>1.1890537123943414</v>
      </c>
      <c r="I121" s="1"/>
      <c r="J121" s="1"/>
      <c r="K121" s="12" t="str">
        <f t="shared" si="19"/>
        <v>05A7</v>
      </c>
      <c r="L121" s="1"/>
      <c r="M121" s="1">
        <f t="shared" si="20"/>
        <v>2.5100285199425613E-4</v>
      </c>
      <c r="N121" s="1">
        <f t="shared" si="21"/>
        <v>0.25100285199425615</v>
      </c>
      <c r="O121" s="19">
        <f t="shared" si="22"/>
        <v>0.25100285199425615</v>
      </c>
      <c r="P121" s="6">
        <f t="shared" si="23"/>
        <v>64.748997148005742</v>
      </c>
    </row>
    <row r="122" spans="1:16">
      <c r="A122" s="1">
        <v>66</v>
      </c>
      <c r="B122" s="1">
        <f t="shared" si="13"/>
        <v>339.15</v>
      </c>
      <c r="C122" s="1">
        <f t="shared" si="14"/>
        <v>5411.9689011751934</v>
      </c>
      <c r="D122" s="1">
        <f t="shared" si="15"/>
        <v>5466.6352537123166</v>
      </c>
      <c r="E122" s="1">
        <f t="shared" si="16"/>
        <v>5521.3016062494398</v>
      </c>
      <c r="F122" s="1">
        <f t="shared" si="17"/>
        <v>2.1336250230688866E-4</v>
      </c>
      <c r="G122" s="1"/>
      <c r="H122" s="12">
        <f t="shared" si="18"/>
        <v>1.1663749769311131</v>
      </c>
      <c r="I122" s="1"/>
      <c r="J122" s="1"/>
      <c r="K122" s="12" t="str">
        <f t="shared" si="19"/>
        <v>058B</v>
      </c>
      <c r="L122" s="1"/>
      <c r="M122" s="1">
        <f t="shared" si="20"/>
        <v>2.4886068370616183E-4</v>
      </c>
      <c r="N122" s="1">
        <f t="shared" si="21"/>
        <v>0.24886068370616182</v>
      </c>
      <c r="O122" s="19">
        <f t="shared" si="22"/>
        <v>0.24886068370616182</v>
      </c>
      <c r="P122" s="6">
        <f t="shared" si="23"/>
        <v>65.751139316293845</v>
      </c>
    </row>
    <row r="123" spans="1:16">
      <c r="A123" s="1">
        <v>67</v>
      </c>
      <c r="B123" s="1">
        <f t="shared" si="13"/>
        <v>340.15</v>
      </c>
      <c r="C123" s="1">
        <f t="shared" si="14"/>
        <v>5253.2438575403976</v>
      </c>
      <c r="D123" s="1">
        <f t="shared" si="15"/>
        <v>5306.3069268084828</v>
      </c>
      <c r="E123" s="1">
        <f t="shared" si="16"/>
        <v>5359.369996076568</v>
      </c>
      <c r="F123" s="1">
        <f t="shared" si="17"/>
        <v>2.1559740150121781E-4</v>
      </c>
      <c r="G123" s="1"/>
      <c r="H123" s="12">
        <f t="shared" si="18"/>
        <v>1.1440259849878216</v>
      </c>
      <c r="I123" s="1"/>
      <c r="J123" s="1"/>
      <c r="K123" s="12" t="str">
        <f t="shared" si="19"/>
        <v>0570</v>
      </c>
      <c r="L123" s="1"/>
      <c r="M123" s="1">
        <f t="shared" si="20"/>
        <v>2.4664902961324555E-4</v>
      </c>
      <c r="N123" s="1">
        <f t="shared" si="21"/>
        <v>0.24664902961324556</v>
      </c>
      <c r="O123" s="19">
        <f t="shared" si="22"/>
        <v>0.24664902961324556</v>
      </c>
      <c r="P123" s="6">
        <f t="shared" si="23"/>
        <v>66.753350970386748</v>
      </c>
    </row>
    <row r="124" spans="1:16">
      <c r="A124" s="1">
        <v>68</v>
      </c>
      <c r="B124" s="1">
        <f t="shared" si="13"/>
        <v>341.15</v>
      </c>
      <c r="C124" s="1">
        <f t="shared" si="14"/>
        <v>5100.0639238885969</v>
      </c>
      <c r="D124" s="1">
        <f t="shared" si="15"/>
        <v>5151.5797210995925</v>
      </c>
      <c r="E124" s="1">
        <f t="shared" si="16"/>
        <v>5203.095518310588</v>
      </c>
      <c r="F124" s="1">
        <f t="shared" si="17"/>
        <v>2.1779907182909307E-4</v>
      </c>
      <c r="G124" s="1"/>
      <c r="H124" s="12">
        <f t="shared" si="18"/>
        <v>1.1220092817090694</v>
      </c>
      <c r="I124" s="1"/>
      <c r="J124" s="1"/>
      <c r="K124" s="12" t="str">
        <f t="shared" si="19"/>
        <v>0555</v>
      </c>
      <c r="L124" s="1"/>
      <c r="M124" s="1">
        <f t="shared" si="20"/>
        <v>2.4437258013986271E-4</v>
      </c>
      <c r="N124" s="1">
        <f t="shared" si="21"/>
        <v>0.24437258013986271</v>
      </c>
      <c r="O124" s="19">
        <f t="shared" si="22"/>
        <v>0.24437258013986271</v>
      </c>
      <c r="P124" s="6">
        <f t="shared" si="23"/>
        <v>67.755627419860133</v>
      </c>
    </row>
    <row r="125" spans="1:16">
      <c r="A125" s="1">
        <v>69</v>
      </c>
      <c r="B125" s="1">
        <f t="shared" si="13"/>
        <v>342.15</v>
      </c>
      <c r="C125" s="1">
        <f t="shared" si="14"/>
        <v>4952.2071439483861</v>
      </c>
      <c r="D125" s="1">
        <f t="shared" si="15"/>
        <v>5002.229438331703</v>
      </c>
      <c r="E125" s="1">
        <f t="shared" si="16"/>
        <v>5052.2517327150199</v>
      </c>
      <c r="F125" s="1">
        <f t="shared" si="17"/>
        <v>2.1996730643035484E-4</v>
      </c>
      <c r="G125" s="1"/>
      <c r="H125" s="12">
        <f t="shared" si="18"/>
        <v>1.1003269356964516</v>
      </c>
      <c r="I125" s="1"/>
      <c r="J125" s="1"/>
      <c r="K125" s="12" t="str">
        <f t="shared" si="19"/>
        <v>053B</v>
      </c>
      <c r="L125" s="1"/>
      <c r="M125" s="1">
        <f t="shared" si="20"/>
        <v>2.4203595223791467E-4</v>
      </c>
      <c r="N125" s="1">
        <f t="shared" si="21"/>
        <v>0.24203595223791466</v>
      </c>
      <c r="O125" s="19">
        <f t="shared" si="22"/>
        <v>0.24203595223791466</v>
      </c>
      <c r="P125" s="6">
        <f t="shared" si="23"/>
        <v>68.757964047762087</v>
      </c>
    </row>
    <row r="126" spans="1:16">
      <c r="A126" s="1">
        <v>70</v>
      </c>
      <c r="B126" s="1">
        <f t="shared" si="13"/>
        <v>343.15</v>
      </c>
      <c r="C126" s="1">
        <f t="shared" si="14"/>
        <v>4809.4615043623035</v>
      </c>
      <c r="D126" s="1">
        <f t="shared" si="15"/>
        <v>4858.0419235982863</v>
      </c>
      <c r="E126" s="1">
        <f t="shared" si="16"/>
        <v>4906.6223428342691</v>
      </c>
      <c r="F126" s="1">
        <f t="shared" si="17"/>
        <v>2.2210194431870425E-4</v>
      </c>
      <c r="G126" s="1"/>
      <c r="H126" s="12">
        <f t="shared" si="18"/>
        <v>1.0789805568129576</v>
      </c>
      <c r="I126" s="1"/>
      <c r="J126" s="1"/>
      <c r="K126" s="12" t="str">
        <f t="shared" si="19"/>
        <v>0521</v>
      </c>
      <c r="L126" s="1"/>
      <c r="M126" s="1">
        <f t="shared" si="20"/>
        <v>2.3964367955023601E-4</v>
      </c>
      <c r="N126" s="1">
        <f t="shared" si="21"/>
        <v>0.23964367955023602</v>
      </c>
      <c r="O126" s="19">
        <f t="shared" si="22"/>
        <v>0.23964367955023602</v>
      </c>
      <c r="P126" s="6">
        <f t="shared" si="23"/>
        <v>69.760356320449759</v>
      </c>
    </row>
    <row r="127" spans="1:16">
      <c r="A127" s="1">
        <v>71</v>
      </c>
      <c r="B127" s="1">
        <f t="shared" si="13"/>
        <v>344.15</v>
      </c>
      <c r="C127" s="1">
        <f t="shared" si="14"/>
        <v>4671.6244441764175</v>
      </c>
      <c r="D127" s="1">
        <f t="shared" si="15"/>
        <v>4718.8125698751692</v>
      </c>
      <c r="E127" s="1">
        <f t="shared" si="16"/>
        <v>4766.0006955739209</v>
      </c>
      <c r="F127" s="1">
        <f t="shared" si="17"/>
        <v>2.2420286856251391E-4</v>
      </c>
      <c r="G127" s="1"/>
      <c r="H127" s="12">
        <f t="shared" si="18"/>
        <v>1.057971314374861</v>
      </c>
      <c r="I127" s="1"/>
      <c r="J127" s="1"/>
      <c r="K127" s="12" t="str">
        <f t="shared" si="19"/>
        <v>0507</v>
      </c>
      <c r="L127" s="1"/>
      <c r="M127" s="1">
        <f t="shared" si="20"/>
        <v>2.3720020353969705E-4</v>
      </c>
      <c r="N127" s="1">
        <f t="shared" si="21"/>
        <v>0.23720020353969706</v>
      </c>
      <c r="O127" s="19">
        <f t="shared" si="22"/>
        <v>0.23720020353969706</v>
      </c>
      <c r="P127" s="6">
        <f t="shared" si="23"/>
        <v>70.7627997964603</v>
      </c>
    </row>
    <row r="128" spans="1:16">
      <c r="A128" s="1">
        <v>72</v>
      </c>
      <c r="B128" s="1">
        <f t="shared" si="13"/>
        <v>345.15</v>
      </c>
      <c r="C128" s="1">
        <f t="shared" si="14"/>
        <v>4538.502390663919</v>
      </c>
      <c r="D128" s="1">
        <f t="shared" si="15"/>
        <v>4584.3458491554738</v>
      </c>
      <c r="E128" s="1">
        <f t="shared" si="16"/>
        <v>4630.1893076470287</v>
      </c>
      <c r="F128" s="1">
        <f t="shared" si="17"/>
        <v>2.2627000443705816E-4</v>
      </c>
      <c r="G128" s="1"/>
      <c r="H128" s="12">
        <f t="shared" si="18"/>
        <v>1.0372999556294182</v>
      </c>
      <c r="I128" s="1"/>
      <c r="J128" s="1"/>
      <c r="K128" s="12" t="str">
        <f t="shared" si="19"/>
        <v>04EE</v>
      </c>
      <c r="L128" s="1"/>
      <c r="M128" s="1">
        <f t="shared" si="20"/>
        <v>2.3470986556282868E-4</v>
      </c>
      <c r="N128" s="1">
        <f t="shared" si="21"/>
        <v>0.23470986556282869</v>
      </c>
      <c r="O128" s="19">
        <f t="shared" si="22"/>
        <v>0.23470986556282869</v>
      </c>
      <c r="P128" s="6">
        <f t="shared" si="23"/>
        <v>71.765290134437166</v>
      </c>
    </row>
    <row r="129" spans="1:16">
      <c r="A129" s="1">
        <v>73</v>
      </c>
      <c r="B129" s="1">
        <f t="shared" si="13"/>
        <v>346.15</v>
      </c>
      <c r="C129" s="1">
        <f t="shared" si="14"/>
        <v>4409.9103199580886</v>
      </c>
      <c r="D129" s="1">
        <f t="shared" si="15"/>
        <v>4454.4548686445341</v>
      </c>
      <c r="E129" s="1">
        <f t="shared" si="16"/>
        <v>4498.9994173309797</v>
      </c>
      <c r="F129" s="1">
        <f t="shared" si="17"/>
        <v>2.2830331755772796E-4</v>
      </c>
      <c r="G129" s="1"/>
      <c r="H129" s="12">
        <f t="shared" si="18"/>
        <v>1.0169668244227204</v>
      </c>
      <c r="I129" s="1"/>
      <c r="J129" s="1"/>
      <c r="K129" s="12" t="str">
        <f t="shared" si="19"/>
        <v>04D6</v>
      </c>
      <c r="L129" s="1"/>
      <c r="M129" s="1">
        <f t="shared" si="20"/>
        <v>2.321768998618545E-4</v>
      </c>
      <c r="N129" s="1">
        <f t="shared" si="21"/>
        <v>0.2321768998618545</v>
      </c>
      <c r="O129" s="19">
        <f t="shared" si="22"/>
        <v>0.2321768998618545</v>
      </c>
      <c r="P129" s="6">
        <f t="shared" si="23"/>
        <v>72.767823100138145</v>
      </c>
    </row>
    <row r="130" spans="1:16">
      <c r="A130" s="1">
        <v>74</v>
      </c>
      <c r="B130" s="1">
        <f t="shared" si="13"/>
        <v>347.15</v>
      </c>
      <c r="C130" s="1">
        <f t="shared" si="14"/>
        <v>4285.6713410646535</v>
      </c>
      <c r="D130" s="1">
        <f t="shared" si="15"/>
        <v>4328.9609505703575</v>
      </c>
      <c r="E130" s="1">
        <f t="shared" si="16"/>
        <v>4372.2505600760614</v>
      </c>
      <c r="F130" s="1">
        <f t="shared" si="17"/>
        <v>2.3030281200317213E-4</v>
      </c>
      <c r="G130" s="1"/>
      <c r="H130" s="12">
        <f t="shared" si="18"/>
        <v>0.99697187996827841</v>
      </c>
      <c r="I130" s="1"/>
      <c r="J130" s="1"/>
      <c r="K130" s="12" t="str">
        <f t="shared" si="19"/>
        <v>04BD</v>
      </c>
      <c r="L130" s="1"/>
      <c r="M130" s="1">
        <f t="shared" si="20"/>
        <v>2.296054274447835E-4</v>
      </c>
      <c r="N130" s="1">
        <f t="shared" si="21"/>
        <v>0.22960542744478349</v>
      </c>
      <c r="O130" s="19">
        <f t="shared" si="22"/>
        <v>0.22960542744478349</v>
      </c>
      <c r="P130" s="6">
        <f t="shared" si="23"/>
        <v>73.770394572555219</v>
      </c>
    </row>
    <row r="131" spans="1:16">
      <c r="A131" s="1">
        <v>75</v>
      </c>
      <c r="B131" s="1">
        <f t="shared" si="13"/>
        <v>348.15</v>
      </c>
      <c r="C131" s="1">
        <f t="shared" si="14"/>
        <v>4165.6163019117394</v>
      </c>
      <c r="D131" s="1">
        <f t="shared" si="15"/>
        <v>4207.6932342542823</v>
      </c>
      <c r="E131" s="1">
        <f t="shared" si="16"/>
        <v>4249.7701665968252</v>
      </c>
      <c r="F131" s="1">
        <f t="shared" si="17"/>
        <v>2.3226852843667879E-4</v>
      </c>
      <c r="G131" s="1"/>
      <c r="H131" s="12">
        <f t="shared" si="18"/>
        <v>0.97731471563321171</v>
      </c>
      <c r="I131" s="1"/>
      <c r="J131" s="1"/>
      <c r="K131" s="12" t="str">
        <f t="shared" si="19"/>
        <v>04A5</v>
      </c>
      <c r="L131" s="1"/>
      <c r="M131" s="1">
        <f t="shared" si="20"/>
        <v>2.2699945081963729E-4</v>
      </c>
      <c r="N131" s="1">
        <f t="shared" si="21"/>
        <v>0.22699945081963729</v>
      </c>
      <c r="O131" s="19">
        <f t="shared" si="22"/>
        <v>0.22699945081963729</v>
      </c>
      <c r="P131" s="6">
        <f t="shared" si="23"/>
        <v>74.773000549180367</v>
      </c>
    </row>
    <row r="132" spans="1:16">
      <c r="A132" s="1">
        <v>76</v>
      </c>
      <c r="B132" s="1">
        <f t="shared" si="13"/>
        <v>349.15</v>
      </c>
      <c r="C132" s="1">
        <f t="shared" si="14"/>
        <v>4049.5834161779198</v>
      </c>
      <c r="D132" s="1">
        <f t="shared" si="15"/>
        <v>4090.4882991696159</v>
      </c>
      <c r="E132" s="1">
        <f t="shared" si="16"/>
        <v>4131.3931821613123</v>
      </c>
      <c r="F132" s="1">
        <f t="shared" si="17"/>
        <v>2.342005422334779E-4</v>
      </c>
      <c r="G132" s="1"/>
      <c r="H132" s="12">
        <f t="shared" si="18"/>
        <v>0.95799457766522078</v>
      </c>
      <c r="I132" s="1"/>
      <c r="J132" s="1"/>
      <c r="K132" s="12" t="str">
        <f t="shared" si="19"/>
        <v>048E</v>
      </c>
      <c r="L132" s="1"/>
      <c r="M132" s="1">
        <f t="shared" si="20"/>
        <v>2.2436284954592637E-4</v>
      </c>
      <c r="N132" s="1">
        <f t="shared" si="21"/>
        <v>0.22436284954592636</v>
      </c>
      <c r="O132" s="19">
        <f t="shared" si="22"/>
        <v>0.22436284954592636</v>
      </c>
      <c r="P132" s="6">
        <f t="shared" si="23"/>
        <v>75.775637150454074</v>
      </c>
    </row>
    <row r="133" spans="1:16">
      <c r="A133" s="1">
        <v>77</v>
      </c>
      <c r="B133" s="1">
        <f t="shared" si="13"/>
        <v>350.15</v>
      </c>
      <c r="C133" s="1">
        <f t="shared" si="14"/>
        <v>3937.4179097162478</v>
      </c>
      <c r="D133" s="1">
        <f t="shared" si="15"/>
        <v>3977.1898077941896</v>
      </c>
      <c r="E133" s="1">
        <f t="shared" si="16"/>
        <v>4016.9617058721315</v>
      </c>
      <c r="F133" s="1">
        <f t="shared" si="17"/>
        <v>2.3609896162101195E-4</v>
      </c>
      <c r="G133" s="1"/>
      <c r="H133" s="12">
        <f t="shared" si="18"/>
        <v>0.93901038378988022</v>
      </c>
      <c r="I133" s="1"/>
      <c r="J133" s="1"/>
      <c r="K133" s="12" t="str">
        <f t="shared" si="19"/>
        <v>0477</v>
      </c>
      <c r="L133" s="1"/>
      <c r="M133" s="1">
        <f t="shared" si="20"/>
        <v>2.2169937656413866E-4</v>
      </c>
      <c r="N133" s="1">
        <f t="shared" si="21"/>
        <v>0.22169937656413866</v>
      </c>
      <c r="O133" s="19">
        <f t="shared" si="22"/>
        <v>0.22169937656413866</v>
      </c>
      <c r="P133" s="6">
        <f t="shared" si="23"/>
        <v>76.778300623435868</v>
      </c>
    </row>
    <row r="134" spans="1:16">
      <c r="A134" s="1">
        <v>78</v>
      </c>
      <c r="B134" s="1">
        <f t="shared" si="13"/>
        <v>351.15</v>
      </c>
      <c r="C134" s="1">
        <f t="shared" si="14"/>
        <v>3828.9716854638491</v>
      </c>
      <c r="D134" s="1">
        <f t="shared" si="15"/>
        <v>3867.6481671352012</v>
      </c>
      <c r="E134" s="1">
        <f t="shared" si="16"/>
        <v>3906.3246488065533</v>
      </c>
      <c r="F134" s="1">
        <f t="shared" si="17"/>
        <v>2.3796392583860299E-4</v>
      </c>
      <c r="G134" s="1"/>
      <c r="H134" s="12">
        <f t="shared" si="18"/>
        <v>0.92036074161396986</v>
      </c>
      <c r="I134" s="1"/>
      <c r="J134" s="1"/>
      <c r="K134" s="12" t="str">
        <f t="shared" si="19"/>
        <v>0460</v>
      </c>
      <c r="L134" s="1"/>
      <c r="M134" s="1">
        <f t="shared" si="20"/>
        <v>2.1901265526218835E-4</v>
      </c>
      <c r="N134" s="1">
        <f t="shared" si="21"/>
        <v>0.21901265526218835</v>
      </c>
      <c r="O134" s="19">
        <f t="shared" si="22"/>
        <v>0.21901265526218835</v>
      </c>
      <c r="P134" s="6">
        <f t="shared" si="23"/>
        <v>77.78098734473781</v>
      </c>
    </row>
    <row r="135" spans="1:16">
      <c r="A135" s="1">
        <v>79</v>
      </c>
      <c r="B135" s="1">
        <f t="shared" si="13"/>
        <v>352.15</v>
      </c>
      <c r="C135" s="1">
        <f t="shared" si="14"/>
        <v>3724.1030057943212</v>
      </c>
      <c r="D135" s="1">
        <f t="shared" si="15"/>
        <v>3761.7202078730515</v>
      </c>
      <c r="E135" s="1">
        <f t="shared" si="16"/>
        <v>3799.3374099517819</v>
      </c>
      <c r="F135" s="1">
        <f t="shared" si="17"/>
        <v>2.397956033223286E-4</v>
      </c>
      <c r="G135" s="1"/>
      <c r="H135" s="12">
        <f t="shared" si="18"/>
        <v>0.90204396677671372</v>
      </c>
      <c r="I135" s="1"/>
      <c r="J135" s="1"/>
      <c r="K135" s="12" t="str">
        <f t="shared" si="19"/>
        <v>044A</v>
      </c>
      <c r="L135" s="1"/>
      <c r="M135" s="1">
        <f t="shared" si="20"/>
        <v>2.1630617723648863E-4</v>
      </c>
      <c r="N135" s="1">
        <f t="shared" si="21"/>
        <v>0.21630617723648862</v>
      </c>
      <c r="O135" s="19">
        <f t="shared" si="22"/>
        <v>0.21630617723648862</v>
      </c>
      <c r="P135" s="6">
        <f t="shared" si="23"/>
        <v>78.78369382276351</v>
      </c>
    </row>
    <row r="136" spans="1:16">
      <c r="A136" s="1">
        <v>80</v>
      </c>
      <c r="B136" s="1">
        <f t="shared" si="13"/>
        <v>353.15</v>
      </c>
      <c r="C136" s="1">
        <f t="shared" si="14"/>
        <v>3622.6761913329797</v>
      </c>
      <c r="D136" s="1">
        <f t="shared" si="15"/>
        <v>3659.2688801343229</v>
      </c>
      <c r="E136" s="1">
        <f t="shared" si="16"/>
        <v>3695.8615689356661</v>
      </c>
      <c r="F136" s="1">
        <f t="shared" si="17"/>
        <v>2.4159418992032817E-4</v>
      </c>
      <c r="G136" s="1"/>
      <c r="H136" s="12">
        <f t="shared" si="18"/>
        <v>0.8840581007967182</v>
      </c>
      <c r="I136" s="1"/>
      <c r="J136" s="1"/>
      <c r="K136" s="12" t="str">
        <f t="shared" si="19"/>
        <v>0434</v>
      </c>
      <c r="L136" s="1"/>
      <c r="M136" s="1">
        <f t="shared" si="20"/>
        <v>2.1358330070448694E-4</v>
      </c>
      <c r="N136" s="1">
        <f t="shared" si="21"/>
        <v>0.21358330070448694</v>
      </c>
      <c r="O136" s="19">
        <f t="shared" si="22"/>
        <v>0.21358330070448694</v>
      </c>
      <c r="P136" s="6">
        <f t="shared" si="23"/>
        <v>79.786416699295515</v>
      </c>
    </row>
    <row r="137" spans="1:16">
      <c r="A137" s="1">
        <v>81</v>
      </c>
      <c r="B137" s="1">
        <f t="shared" si="13"/>
        <v>354.15</v>
      </c>
      <c r="C137" s="1">
        <f t="shared" si="14"/>
        <v>3524.5613353141384</v>
      </c>
      <c r="D137" s="1">
        <f t="shared" si="15"/>
        <v>3560.1629649637762</v>
      </c>
      <c r="E137" s="1">
        <f t="shared" si="16"/>
        <v>3595.7645946134139</v>
      </c>
      <c r="F137" s="1">
        <f t="shared" si="17"/>
        <v>2.4335990714318198E-4</v>
      </c>
      <c r="G137" s="1"/>
      <c r="H137" s="12">
        <f t="shared" si="18"/>
        <v>0.86640092856817996</v>
      </c>
      <c r="I137" s="1"/>
      <c r="J137" s="1"/>
      <c r="K137" s="12" t="str">
        <f t="shared" si="19"/>
        <v>041E</v>
      </c>
      <c r="L137" s="1"/>
      <c r="M137" s="1">
        <f t="shared" si="20"/>
        <v>2.1084724952511895E-4</v>
      </c>
      <c r="N137" s="1">
        <f t="shared" si="21"/>
        <v>0.21084724952511893</v>
      </c>
      <c r="O137" s="19">
        <f t="shared" si="22"/>
        <v>0.21084724952511893</v>
      </c>
      <c r="P137" s="6">
        <f t="shared" si="23"/>
        <v>80.789152750474884</v>
      </c>
    </row>
    <row r="138" spans="1:16">
      <c r="A138" s="1">
        <v>82</v>
      </c>
      <c r="B138" s="1">
        <f t="shared" si="13"/>
        <v>355.15</v>
      </c>
      <c r="C138" s="1">
        <f t="shared" si="14"/>
        <v>3429.6340326146246</v>
      </c>
      <c r="D138" s="1">
        <f t="shared" si="15"/>
        <v>3464.276800620833</v>
      </c>
      <c r="E138" s="1">
        <f t="shared" si="16"/>
        <v>3498.9195686270414</v>
      </c>
      <c r="F138" s="1">
        <f t="shared" si="17"/>
        <v>2.450930004534546E-4</v>
      </c>
      <c r="G138" s="1"/>
      <c r="H138" s="12">
        <f t="shared" si="18"/>
        <v>0.84906999546545403</v>
      </c>
      <c r="I138" s="1"/>
      <c r="J138" s="1"/>
      <c r="K138" s="12" t="str">
        <f t="shared" si="19"/>
        <v>0409</v>
      </c>
      <c r="L138" s="1"/>
      <c r="M138" s="1">
        <f t="shared" si="20"/>
        <v>2.0810111278362923E-4</v>
      </c>
      <c r="N138" s="1">
        <f t="shared" si="21"/>
        <v>0.20810111278362922</v>
      </c>
      <c r="O138" s="19">
        <f t="shared" si="22"/>
        <v>0.20810111278362922</v>
      </c>
      <c r="P138" s="6">
        <f t="shared" si="23"/>
        <v>81.791898887216377</v>
      </c>
    </row>
    <row r="139" spans="1:16">
      <c r="A139" s="1">
        <v>83</v>
      </c>
      <c r="B139" s="1">
        <f t="shared" si="13"/>
        <v>356.15</v>
      </c>
      <c r="C139" s="1">
        <f t="shared" si="14"/>
        <v>3337.7751226495384</v>
      </c>
      <c r="D139" s="1">
        <f t="shared" si="15"/>
        <v>3371.4900228783217</v>
      </c>
      <c r="E139" s="1">
        <f t="shared" si="16"/>
        <v>3405.2049231071051</v>
      </c>
      <c r="F139" s="1">
        <f t="shared" si="17"/>
        <v>2.4679373759796202E-4</v>
      </c>
      <c r="G139" s="1"/>
      <c r="H139" s="12">
        <f t="shared" si="18"/>
        <v>0.83206262402037945</v>
      </c>
      <c r="I139" s="1"/>
      <c r="J139" s="1"/>
      <c r="K139" s="12" t="str">
        <f t="shared" si="19"/>
        <v>03F5</v>
      </c>
      <c r="L139" s="1"/>
      <c r="M139" s="1">
        <f t="shared" si="20"/>
        <v>2.0534784489755726E-4</v>
      </c>
      <c r="N139" s="1">
        <f t="shared" si="21"/>
        <v>0.20534784489755725</v>
      </c>
      <c r="O139" s="19">
        <f t="shared" si="22"/>
        <v>0.20534784489755725</v>
      </c>
      <c r="P139" s="6">
        <f t="shared" si="23"/>
        <v>82.79465215510244</v>
      </c>
    </row>
    <row r="140" spans="1:16">
      <c r="A140" s="1">
        <v>84</v>
      </c>
      <c r="B140" s="1">
        <f t="shared" si="13"/>
        <v>357.15</v>
      </c>
      <c r="C140" s="1">
        <f t="shared" si="14"/>
        <v>3248.8704453645778</v>
      </c>
      <c r="D140" s="1">
        <f t="shared" si="15"/>
        <v>3281.6873185500785</v>
      </c>
      <c r="E140" s="1">
        <f t="shared" si="16"/>
        <v>3314.5041917355793</v>
      </c>
      <c r="F140" s="1">
        <f t="shared" si="17"/>
        <v>2.4846240698582045E-4</v>
      </c>
      <c r="G140" s="1"/>
      <c r="H140" s="12">
        <f t="shared" si="18"/>
        <v>0.81537593014179544</v>
      </c>
      <c r="I140" s="1"/>
      <c r="J140" s="1"/>
      <c r="K140" s="12" t="str">
        <f t="shared" si="19"/>
        <v>03E0</v>
      </c>
      <c r="L140" s="1"/>
      <c r="M140" s="1">
        <f t="shared" si="20"/>
        <v>2.0259026620133265E-4</v>
      </c>
      <c r="N140" s="1">
        <f t="shared" si="21"/>
        <v>0.20259026620133264</v>
      </c>
      <c r="O140" s="19">
        <f t="shared" si="22"/>
        <v>0.20259026620133264</v>
      </c>
      <c r="P140" s="6">
        <f t="shared" si="23"/>
        <v>83.797409733798673</v>
      </c>
    </row>
    <row r="141" spans="1:16">
      <c r="A141" s="1">
        <v>85</v>
      </c>
      <c r="B141" s="1">
        <f t="shared" si="13"/>
        <v>358.15</v>
      </c>
      <c r="C141" s="1">
        <f t="shared" si="14"/>
        <v>3162.8106096045767</v>
      </c>
      <c r="D141" s="1">
        <f t="shared" si="15"/>
        <v>3194.7581915197743</v>
      </c>
      <c r="E141" s="1">
        <f t="shared" si="16"/>
        <v>3226.7057734349719</v>
      </c>
      <c r="F141" s="1">
        <f t="shared" si="17"/>
        <v>2.5009931611485678E-4</v>
      </c>
      <c r="G141" s="1"/>
      <c r="H141" s="12">
        <f t="shared" si="18"/>
        <v>0.7990068388514322</v>
      </c>
      <c r="I141" s="1"/>
      <c r="J141" s="1"/>
      <c r="K141" s="12" t="str">
        <f t="shared" si="19"/>
        <v>03CC</v>
      </c>
      <c r="L141" s="1"/>
      <c r="M141" s="1">
        <f t="shared" si="20"/>
        <v>1.9983106396783676E-4</v>
      </c>
      <c r="N141" s="1">
        <f t="shared" si="21"/>
        <v>0.19983106396783676</v>
      </c>
      <c r="O141" s="19">
        <f t="shared" si="22"/>
        <v>0.19983106396783676</v>
      </c>
      <c r="P141" s="6">
        <f t="shared" si="23"/>
        <v>84.800168936032165</v>
      </c>
    </row>
    <row r="142" spans="1:16">
      <c r="A142" s="1">
        <v>86</v>
      </c>
      <c r="B142" s="1">
        <f t="shared" si="13"/>
        <v>359.15</v>
      </c>
      <c r="C142" s="1">
        <f t="shared" si="14"/>
        <v>3079.4907731803569</v>
      </c>
      <c r="D142" s="1">
        <f t="shared" si="15"/>
        <v>3110.5967405862189</v>
      </c>
      <c r="E142" s="1">
        <f t="shared" si="16"/>
        <v>3141.7027079920808</v>
      </c>
      <c r="F142" s="1">
        <f t="shared" si="17"/>
        <v>2.5170479004851505E-4</v>
      </c>
      <c r="G142" s="1"/>
      <c r="H142" s="12">
        <f t="shared" si="18"/>
        <v>0.78295209951484945</v>
      </c>
      <c r="I142" s="1"/>
      <c r="J142" s="1"/>
      <c r="K142" s="12" t="str">
        <f t="shared" si="19"/>
        <v>03B9</v>
      </c>
      <c r="L142" s="1"/>
      <c r="M142" s="1">
        <f t="shared" si="20"/>
        <v>1.9707279382642925E-4</v>
      </c>
      <c r="N142" s="1">
        <f t="shared" si="21"/>
        <v>0.19707279382642925</v>
      </c>
      <c r="O142" s="19">
        <f t="shared" si="22"/>
        <v>0.19707279382642925</v>
      </c>
      <c r="P142" s="6">
        <f t="shared" si="23"/>
        <v>85.802927206173564</v>
      </c>
    </row>
    <row r="143" spans="1:16">
      <c r="A143" s="1">
        <v>87</v>
      </c>
      <c r="B143" s="1">
        <f t="shared" si="13"/>
        <v>360.15</v>
      </c>
      <c r="C143" s="1">
        <f t="shared" si="14"/>
        <v>2998.8104339958441</v>
      </c>
      <c r="D143" s="1">
        <f t="shared" si="15"/>
        <v>3029.1014484806506</v>
      </c>
      <c r="E143" s="1">
        <f t="shared" si="16"/>
        <v>3059.3924629654571</v>
      </c>
      <c r="F143" s="1">
        <f t="shared" si="17"/>
        <v>2.532791699449711E-4</v>
      </c>
      <c r="G143" s="1"/>
      <c r="H143" s="12">
        <f t="shared" si="18"/>
        <v>0.76720830055028877</v>
      </c>
      <c r="I143" s="1"/>
      <c r="J143" s="1"/>
      <c r="K143" s="12" t="str">
        <f t="shared" si="19"/>
        <v>03A6</v>
      </c>
      <c r="L143" s="1"/>
      <c r="M143" s="1">
        <f t="shared" si="20"/>
        <v>1.9431788153826906E-4</v>
      </c>
      <c r="N143" s="1">
        <f t="shared" si="21"/>
        <v>0.19431788153826907</v>
      </c>
      <c r="O143" s="19">
        <f t="shared" si="22"/>
        <v>0.19431788153826907</v>
      </c>
      <c r="P143" s="6">
        <f t="shared" si="23"/>
        <v>86.805682118461732</v>
      </c>
    </row>
    <row r="144" spans="1:16">
      <c r="A144" s="1">
        <v>88</v>
      </c>
      <c r="B144" s="1">
        <f t="shared" si="13"/>
        <v>361.15</v>
      </c>
      <c r="C144" s="1">
        <f t="shared" si="14"/>
        <v>2920.673231634642</v>
      </c>
      <c r="D144" s="1">
        <f t="shared" si="15"/>
        <v>2950.1749814491332</v>
      </c>
      <c r="E144" s="1">
        <f t="shared" si="16"/>
        <v>2979.6767312636243</v>
      </c>
      <c r="F144" s="1">
        <f t="shared" si="17"/>
        <v>2.5482281163977967E-4</v>
      </c>
      <c r="G144" s="1"/>
      <c r="H144" s="12">
        <f t="shared" si="18"/>
        <v>0.75177188360220293</v>
      </c>
      <c r="I144" s="1"/>
      <c r="J144" s="1"/>
      <c r="K144" s="12" t="str">
        <f t="shared" si="19"/>
        <v>0393</v>
      </c>
      <c r="L144" s="1"/>
      <c r="M144" s="1">
        <f t="shared" si="20"/>
        <v>1.9156862509124654E-4</v>
      </c>
      <c r="N144" s="1">
        <f t="shared" si="21"/>
        <v>0.19156862509124653</v>
      </c>
      <c r="O144" s="19">
        <f t="shared" si="22"/>
        <v>0.19156862509124653</v>
      </c>
      <c r="P144" s="6">
        <f t="shared" ref="P144:P175" si="24">A144-O144</f>
        <v>87.80843137490875</v>
      </c>
    </row>
    <row r="145" spans="1:16">
      <c r="A145" s="1">
        <v>89</v>
      </c>
      <c r="B145" s="1">
        <f t="shared" ref="B145:B181" si="25">A145+273.15</f>
        <v>362.15</v>
      </c>
      <c r="C145" s="1">
        <f t="shared" ref="C145:C181" si="26">D145-D145*0.01</f>
        <v>2844.9867588402258</v>
      </c>
      <c r="D145" s="1">
        <f t="shared" ref="D145:D181" si="27">$D$4*EXP($D$7*((1/B145)-(1/$D$10)))</f>
        <v>2873.723998828511</v>
      </c>
      <c r="E145" s="1">
        <f t="shared" ref="E145:E181" si="28">D145+D145*0.01</f>
        <v>2902.4612388167961</v>
      </c>
      <c r="F145" s="1">
        <f t="shared" ref="F145:F181" si="29">$D$3/(D145+$D$8)</f>
        <v>2.5633608428301668E-4</v>
      </c>
      <c r="G145" s="1"/>
      <c r="H145" s="12">
        <f t="shared" ref="H145:H181" si="30">F145*D145</f>
        <v>0.73663915716983286</v>
      </c>
      <c r="I145" s="1"/>
      <c r="J145" s="1"/>
      <c r="K145" s="12" t="str">
        <f t="shared" ref="K145:K181" si="31">DEC2HEX(ROUND(H145/$D$13,0),4)</f>
        <v>0380</v>
      </c>
      <c r="L145" s="1"/>
      <c r="M145" s="1">
        <f t="shared" ref="M145:M181" si="32">(F145^2)*D145</f>
        <v>1.8882719707845664E-4</v>
      </c>
      <c r="N145" s="1">
        <f t="shared" ref="N145:N181" si="33">M145*1000</f>
        <v>0.18882719707845663</v>
      </c>
      <c r="O145" s="19">
        <f t="shared" ref="O145:O181" si="34">N145</f>
        <v>0.18882719707845663</v>
      </c>
      <c r="P145" s="6">
        <f t="shared" si="24"/>
        <v>88.811172802921547</v>
      </c>
    </row>
    <row r="146" spans="1:16">
      <c r="A146" s="1">
        <v>90</v>
      </c>
      <c r="B146" s="1">
        <f t="shared" si="25"/>
        <v>363.15</v>
      </c>
      <c r="C146" s="1">
        <f t="shared" si="26"/>
        <v>2771.6623823568898</v>
      </c>
      <c r="D146" s="1">
        <f t="shared" si="27"/>
        <v>2799.6589720776665</v>
      </c>
      <c r="E146" s="1">
        <f t="shared" si="28"/>
        <v>2827.6555617984432</v>
      </c>
      <c r="F146" s="1">
        <f t="shared" si="29"/>
        <v>2.5781936903154361E-4</v>
      </c>
      <c r="G146" s="1"/>
      <c r="H146" s="12">
        <f t="shared" si="30"/>
        <v>0.72180630968456394</v>
      </c>
      <c r="I146" s="1"/>
      <c r="J146" s="1"/>
      <c r="K146" s="12" t="str">
        <f t="shared" si="31"/>
        <v>036E</v>
      </c>
      <c r="L146" s="1"/>
      <c r="M146" s="1">
        <f t="shared" si="32"/>
        <v>1.8609564732586123E-4</v>
      </c>
      <c r="N146" s="1">
        <f t="shared" si="33"/>
        <v>0.18609564732586123</v>
      </c>
      <c r="O146" s="19">
        <f t="shared" si="34"/>
        <v>0.18609564732586123</v>
      </c>
      <c r="P146" s="6">
        <f t="shared" si="24"/>
        <v>89.813904352674143</v>
      </c>
    </row>
    <row r="147" spans="1:16">
      <c r="A147" s="1">
        <v>91</v>
      </c>
      <c r="B147" s="1">
        <f t="shared" si="25"/>
        <v>364.15</v>
      </c>
      <c r="C147" s="1">
        <f t="shared" si="26"/>
        <v>2700.6150726290994</v>
      </c>
      <c r="D147" s="1">
        <f t="shared" si="27"/>
        <v>2727.8940127566661</v>
      </c>
      <c r="E147" s="1">
        <f t="shared" si="28"/>
        <v>2755.1729528842329</v>
      </c>
      <c r="F147" s="1">
        <f t="shared" si="29"/>
        <v>2.5927305779672115E-4</v>
      </c>
      <c r="G147" s="1"/>
      <c r="H147" s="12">
        <f t="shared" si="30"/>
        <v>0.70726942203278864</v>
      </c>
      <c r="I147" s="1"/>
      <c r="J147" s="1"/>
      <c r="K147" s="12" t="str">
        <f t="shared" si="31"/>
        <v>035D</v>
      </c>
      <c r="L147" s="1"/>
      <c r="M147" s="1">
        <f t="shared" si="32"/>
        <v>1.8337590573656078E-4</v>
      </c>
      <c r="N147" s="1">
        <f t="shared" si="33"/>
        <v>0.18337590573656079</v>
      </c>
      <c r="O147" s="19">
        <f t="shared" si="34"/>
        <v>0.18337590573656079</v>
      </c>
      <c r="P147" s="6">
        <f t="shared" si="24"/>
        <v>90.816624094263446</v>
      </c>
    </row>
    <row r="148" spans="1:16">
      <c r="A148" s="1">
        <v>92</v>
      </c>
      <c r="B148" s="1">
        <f t="shared" si="25"/>
        <v>365.15</v>
      </c>
      <c r="C148" s="1">
        <f t="shared" si="26"/>
        <v>2631.7632418860721</v>
      </c>
      <c r="D148" s="1">
        <f t="shared" si="27"/>
        <v>2658.3467089758306</v>
      </c>
      <c r="E148" s="1">
        <f t="shared" si="28"/>
        <v>2684.930176065589</v>
      </c>
      <c r="F148" s="1">
        <f t="shared" si="29"/>
        <v>2.6069755204761633E-4</v>
      </c>
      <c r="G148" s="1"/>
      <c r="H148" s="12">
        <f t="shared" si="30"/>
        <v>0.69302447952383617</v>
      </c>
      <c r="I148" s="1"/>
      <c r="J148" s="1"/>
      <c r="K148" s="12" t="str">
        <f t="shared" si="31"/>
        <v>034B</v>
      </c>
      <c r="L148" s="1"/>
      <c r="M148" s="1">
        <f t="shared" si="32"/>
        <v>1.8066978532093751E-4</v>
      </c>
      <c r="N148" s="1">
        <f t="shared" si="33"/>
        <v>0.18066978532093753</v>
      </c>
      <c r="O148" s="19">
        <f t="shared" si="34"/>
        <v>0.18066978532093753</v>
      </c>
      <c r="P148" s="6">
        <f t="shared" si="24"/>
        <v>91.819330214679056</v>
      </c>
    </row>
    <row r="149" spans="1:16">
      <c r="A149" s="1">
        <v>93</v>
      </c>
      <c r="B149" s="1">
        <f t="shared" si="25"/>
        <v>366.15</v>
      </c>
      <c r="C149" s="1">
        <f t="shared" si="26"/>
        <v>2565.0285901653037</v>
      </c>
      <c r="D149" s="1">
        <f t="shared" si="27"/>
        <v>2590.9379698639432</v>
      </c>
      <c r="E149" s="1">
        <f t="shared" si="28"/>
        <v>2616.8473495625826</v>
      </c>
      <c r="F149" s="1">
        <f t="shared" si="29"/>
        <v>2.6209326166950049E-4</v>
      </c>
      <c r="G149" s="1"/>
      <c r="H149" s="12">
        <f t="shared" si="30"/>
        <v>0.67906738330499483</v>
      </c>
      <c r="I149" s="1"/>
      <c r="J149" s="1"/>
      <c r="K149" s="12" t="str">
        <f t="shared" si="31"/>
        <v>033A</v>
      </c>
      <c r="L149" s="1"/>
      <c r="M149" s="1">
        <f t="shared" si="32"/>
        <v>1.7797898538377902E-4</v>
      </c>
      <c r="N149" s="1">
        <f t="shared" si="33"/>
        <v>0.17797898538377901</v>
      </c>
      <c r="O149" s="19">
        <f t="shared" si="34"/>
        <v>0.17797898538377901</v>
      </c>
      <c r="P149" s="6">
        <f t="shared" si="24"/>
        <v>92.822021014616226</v>
      </c>
    </row>
    <row r="150" spans="1:16">
      <c r="A150" s="1">
        <v>94</v>
      </c>
      <c r="B150" s="1">
        <f t="shared" si="25"/>
        <v>367.15</v>
      </c>
      <c r="C150" s="1">
        <f t="shared" si="26"/>
        <v>2500.335958854389</v>
      </c>
      <c r="D150" s="1">
        <f t="shared" si="27"/>
        <v>2525.5918776306958</v>
      </c>
      <c r="E150" s="1">
        <f t="shared" si="28"/>
        <v>2550.8477964070025</v>
      </c>
      <c r="F150" s="1">
        <f t="shared" si="29"/>
        <v>2.6346060387720521E-4</v>
      </c>
      <c r="G150" s="1"/>
      <c r="H150" s="12">
        <f t="shared" si="30"/>
        <v>0.66539396122794769</v>
      </c>
      <c r="I150" s="1"/>
      <c r="J150" s="1"/>
      <c r="K150" s="12" t="str">
        <f t="shared" si="31"/>
        <v>032A</v>
      </c>
      <c r="L150" s="1"/>
      <c r="M150" s="1">
        <f t="shared" si="32"/>
        <v>1.7530509484136076E-4</v>
      </c>
      <c r="N150" s="1">
        <f t="shared" si="33"/>
        <v>0.17530509484136075</v>
      </c>
      <c r="O150" s="19">
        <f t="shared" si="34"/>
        <v>0.17530509484136075</v>
      </c>
      <c r="P150" s="6">
        <f t="shared" si="24"/>
        <v>93.824694905158637</v>
      </c>
    </row>
    <row r="151" spans="1:16">
      <c r="A151" s="1">
        <v>95</v>
      </c>
      <c r="B151" s="1">
        <f t="shared" si="25"/>
        <v>368.15</v>
      </c>
      <c r="C151" s="1">
        <f t="shared" si="26"/>
        <v>2437.6131913542554</v>
      </c>
      <c r="D151" s="1">
        <f t="shared" si="27"/>
        <v>2462.23554682248</v>
      </c>
      <c r="E151" s="1">
        <f t="shared" si="28"/>
        <v>2486.8579022907047</v>
      </c>
      <c r="F151" s="1">
        <f t="shared" si="29"/>
        <v>2.6480000218270685E-4</v>
      </c>
      <c r="G151" s="1"/>
      <c r="H151" s="12">
        <f t="shared" si="30"/>
        <v>0.65199997817293109</v>
      </c>
      <c r="I151" s="1"/>
      <c r="J151" s="1"/>
      <c r="K151" s="12" t="str">
        <f t="shared" si="31"/>
        <v>0319</v>
      </c>
      <c r="L151" s="1"/>
      <c r="M151" s="1">
        <f t="shared" si="32"/>
        <v>1.7264959564331698E-4</v>
      </c>
      <c r="N151" s="1">
        <f t="shared" si="33"/>
        <v>0.17264959564331697</v>
      </c>
      <c r="O151" s="19">
        <f t="shared" si="34"/>
        <v>0.17264959564331697</v>
      </c>
      <c r="P151" s="6">
        <f t="shared" si="24"/>
        <v>94.827350404356679</v>
      </c>
    </row>
    <row r="152" spans="1:16">
      <c r="A152" s="1">
        <v>96</v>
      </c>
      <c r="B152" s="1">
        <f t="shared" si="25"/>
        <v>369.15</v>
      </c>
      <c r="C152" s="1">
        <f t="shared" si="26"/>
        <v>2376.791000489528</v>
      </c>
      <c r="D152" s="1">
        <f t="shared" si="27"/>
        <v>2400.7989903934626</v>
      </c>
      <c r="E152" s="1">
        <f t="shared" si="28"/>
        <v>2424.8069802973973</v>
      </c>
      <c r="F152" s="1">
        <f t="shared" si="29"/>
        <v>2.661118854161263E-4</v>
      </c>
      <c r="G152" s="1"/>
      <c r="H152" s="12">
        <f t="shared" si="30"/>
        <v>0.63888114583873679</v>
      </c>
      <c r="I152" s="1"/>
      <c r="J152" s="1"/>
      <c r="K152" s="12" t="str">
        <f t="shared" si="31"/>
        <v>0309</v>
      </c>
      <c r="L152" s="1"/>
      <c r="M152" s="1">
        <f t="shared" si="32"/>
        <v>1.7001386627596142E-4</v>
      </c>
      <c r="N152" s="1">
        <f t="shared" si="33"/>
        <v>0.17001386627596141</v>
      </c>
      <c r="O152" s="19">
        <f t="shared" si="34"/>
        <v>0.17001386627596141</v>
      </c>
      <c r="P152" s="6">
        <f t="shared" si="24"/>
        <v>95.829986133724034</v>
      </c>
    </row>
    <row r="153" spans="1:16">
      <c r="A153" s="1">
        <v>97</v>
      </c>
      <c r="B153" s="1">
        <f t="shared" si="25"/>
        <v>370.15</v>
      </c>
      <c r="C153" s="1">
        <f t="shared" si="26"/>
        <v>2317.8028423127794</v>
      </c>
      <c r="D153" s="1">
        <f t="shared" si="27"/>
        <v>2341.2149922351305</v>
      </c>
      <c r="E153" s="1">
        <f t="shared" si="28"/>
        <v>2364.6271421574816</v>
      </c>
      <c r="F153" s="1">
        <f t="shared" si="29"/>
        <v>2.673966867991766E-4</v>
      </c>
      <c r="G153" s="1"/>
      <c r="H153" s="12">
        <f t="shared" si="30"/>
        <v>0.62603313200823385</v>
      </c>
      <c r="I153" s="1"/>
      <c r="J153" s="1"/>
      <c r="K153" s="12" t="str">
        <f t="shared" si="31"/>
        <v>02FA</v>
      </c>
      <c r="L153" s="1"/>
      <c r="M153" s="1">
        <f t="shared" si="32"/>
        <v>1.6739918532551331E-4</v>
      </c>
      <c r="N153" s="1">
        <f t="shared" si="33"/>
        <v>0.16739918532551332</v>
      </c>
      <c r="O153" s="19">
        <f t="shared" si="34"/>
        <v>0.16739918532551332</v>
      </c>
      <c r="P153" s="6">
        <f t="shared" si="24"/>
        <v>96.832600814674493</v>
      </c>
    </row>
    <row r="154" spans="1:16">
      <c r="A154" s="1">
        <v>98</v>
      </c>
      <c r="B154" s="1">
        <f t="shared" si="25"/>
        <v>371.15</v>
      </c>
      <c r="C154" s="1">
        <f t="shared" si="26"/>
        <v>2260.5847959692114</v>
      </c>
      <c r="D154" s="1">
        <f t="shared" si="27"/>
        <v>2283.4189858274863</v>
      </c>
      <c r="E154" s="1">
        <f t="shared" si="28"/>
        <v>2306.2531756857611</v>
      </c>
      <c r="F154" s="1">
        <f t="shared" si="29"/>
        <v>2.6865484306995587E-4</v>
      </c>
      <c r="G154" s="1"/>
      <c r="H154" s="12">
        <f t="shared" si="30"/>
        <v>0.61345156930044109</v>
      </c>
      <c r="I154" s="1"/>
      <c r="J154" s="1"/>
      <c r="K154" s="12" t="str">
        <f t="shared" si="31"/>
        <v>02EA</v>
      </c>
      <c r="L154" s="1"/>
      <c r="M154" s="1">
        <f t="shared" si="32"/>
        <v>1.6480673508142816E-4</v>
      </c>
      <c r="N154" s="1">
        <f t="shared" si="33"/>
        <v>0.16480673508142815</v>
      </c>
      <c r="O154" s="19">
        <f t="shared" si="34"/>
        <v>0.16480673508142815</v>
      </c>
      <c r="P154" s="6">
        <f t="shared" si="24"/>
        <v>97.835193264918573</v>
      </c>
    </row>
    <row r="155" spans="1:16">
      <c r="A155" s="1">
        <v>99</v>
      </c>
      <c r="B155" s="1">
        <f t="shared" si="25"/>
        <v>372.15</v>
      </c>
      <c r="C155" s="1">
        <f t="shared" si="26"/>
        <v>2205.0754493071204</v>
      </c>
      <c r="D155" s="1">
        <f t="shared" si="27"/>
        <v>2227.348938694061</v>
      </c>
      <c r="E155" s="1">
        <f t="shared" si="28"/>
        <v>2249.6224280810015</v>
      </c>
      <c r="F155" s="1">
        <f t="shared" si="29"/>
        <v>2.6988679365786187E-4</v>
      </c>
      <c r="G155" s="1"/>
      <c r="H155" s="12">
        <f t="shared" si="30"/>
        <v>0.6011320634213817</v>
      </c>
      <c r="I155" s="1"/>
      <c r="J155" s="1"/>
      <c r="K155" s="12" t="str">
        <f t="shared" si="31"/>
        <v>02DC</v>
      </c>
      <c r="L155" s="1"/>
      <c r="M155" s="1">
        <f t="shared" si="32"/>
        <v>1.6223760516173116E-4</v>
      </c>
      <c r="N155" s="1">
        <f t="shared" si="33"/>
        <v>0.16223760516173116</v>
      </c>
      <c r="O155" s="19">
        <f t="shared" si="34"/>
        <v>0.16223760516173116</v>
      </c>
      <c r="P155" s="6">
        <f t="shared" si="24"/>
        <v>98.837762394838265</v>
      </c>
    </row>
    <row r="156" spans="1:16">
      <c r="A156" s="1">
        <v>100</v>
      </c>
      <c r="B156" s="1">
        <f t="shared" si="25"/>
        <v>373.15</v>
      </c>
      <c r="C156" s="1">
        <f t="shared" si="26"/>
        <v>2151.2157899368899</v>
      </c>
      <c r="D156" s="1">
        <f t="shared" si="27"/>
        <v>2172.9452423604948</v>
      </c>
      <c r="E156" s="1">
        <f t="shared" si="28"/>
        <v>2194.6746947840998</v>
      </c>
      <c r="F156" s="1">
        <f t="shared" si="29"/>
        <v>2.7109297990730847E-4</v>
      </c>
      <c r="G156" s="1"/>
      <c r="H156" s="12">
        <f t="shared" si="30"/>
        <v>0.5890702009269152</v>
      </c>
      <c r="I156" s="1"/>
      <c r="J156" s="1"/>
      <c r="K156" s="12" t="str">
        <f t="shared" si="31"/>
        <v>02CD</v>
      </c>
      <c r="L156" s="1"/>
      <c r="M156" s="1">
        <f t="shared" si="32"/>
        <v>1.5969279614387437E-4</v>
      </c>
      <c r="N156" s="1">
        <f t="shared" si="33"/>
        <v>0.15969279614387435</v>
      </c>
      <c r="O156" s="19">
        <f t="shared" si="34"/>
        <v>0.15969279614387435</v>
      </c>
      <c r="P156" s="6">
        <f t="shared" si="24"/>
        <v>99.840307203856128</v>
      </c>
    </row>
    <row r="157" spans="1:16">
      <c r="A157" s="1">
        <v>101</v>
      </c>
      <c r="B157" s="1">
        <f t="shared" si="25"/>
        <v>374.15</v>
      </c>
      <c r="C157" s="1">
        <f t="shared" si="26"/>
        <v>2098.949101457798</v>
      </c>
      <c r="D157" s="1">
        <f t="shared" si="27"/>
        <v>2120.1506075331295</v>
      </c>
      <c r="E157" s="1">
        <f t="shared" si="28"/>
        <v>2141.352113608461</v>
      </c>
      <c r="F157" s="1">
        <f t="shared" si="29"/>
        <v>2.7227384434884216E-4</v>
      </c>
      <c r="G157" s="1"/>
      <c r="H157" s="12">
        <f t="shared" si="30"/>
        <v>0.5772615565115784</v>
      </c>
      <c r="I157" s="1"/>
      <c r="J157" s="1"/>
      <c r="K157" s="12" t="str">
        <f t="shared" si="31"/>
        <v>02BE</v>
      </c>
      <c r="L157" s="1"/>
      <c r="M157" s="1">
        <f t="shared" si="32"/>
        <v>1.5717322318620385E-4</v>
      </c>
      <c r="N157" s="1">
        <f t="shared" si="33"/>
        <v>0.15717322318620386</v>
      </c>
      <c r="O157" s="19">
        <f t="shared" si="34"/>
        <v>0.15717322318620386</v>
      </c>
      <c r="P157" s="6">
        <f t="shared" si="24"/>
        <v>100.84282677681379</v>
      </c>
    </row>
    <row r="158" spans="1:16">
      <c r="A158" s="1">
        <v>102</v>
      </c>
      <c r="B158" s="1">
        <f t="shared" si="25"/>
        <v>375.15</v>
      </c>
      <c r="C158" s="1">
        <f t="shared" si="26"/>
        <v>2048.2208645874903</v>
      </c>
      <c r="D158" s="1">
        <f t="shared" si="27"/>
        <v>2068.9099642297883</v>
      </c>
      <c r="E158" s="1">
        <f t="shared" si="28"/>
        <v>2089.5990638720864</v>
      </c>
      <c r="F158" s="1">
        <f t="shared" si="29"/>
        <v>2.7342983001618561E-4</v>
      </c>
      <c r="G158" s="1"/>
      <c r="H158" s="12">
        <f t="shared" si="30"/>
        <v>0.56570169983814367</v>
      </c>
      <c r="I158" s="1"/>
      <c r="J158" s="1"/>
      <c r="K158" s="12" t="str">
        <f t="shared" si="31"/>
        <v>02B0</v>
      </c>
      <c r="L158" s="1"/>
      <c r="M158" s="1">
        <f t="shared" si="32"/>
        <v>1.5467971962661089E-4</v>
      </c>
      <c r="N158" s="1">
        <f t="shared" si="33"/>
        <v>0.1546797196266109</v>
      </c>
      <c r="O158" s="19">
        <f t="shared" si="34"/>
        <v>0.1546797196266109</v>
      </c>
      <c r="P158" s="6">
        <f t="shared" si="24"/>
        <v>101.84532028037339</v>
      </c>
    </row>
    <row r="159" spans="1:16">
      <c r="A159" s="1">
        <v>103</v>
      </c>
      <c r="B159" s="1">
        <f t="shared" si="25"/>
        <v>376.15</v>
      </c>
      <c r="C159" s="1">
        <f t="shared" si="26"/>
        <v>1998.9786629435428</v>
      </c>
      <c r="D159" s="1">
        <f t="shared" si="27"/>
        <v>2019.1703666096391</v>
      </c>
      <c r="E159" s="1">
        <f t="shared" si="28"/>
        <v>2039.3620702757355</v>
      </c>
      <c r="F159" s="1">
        <f t="shared" si="29"/>
        <v>2.7456137980768648E-4</v>
      </c>
      <c r="G159" s="1"/>
      <c r="H159" s="12">
        <f t="shared" si="30"/>
        <v>0.5543862019231347</v>
      </c>
      <c r="I159" s="1"/>
      <c r="J159" s="1"/>
      <c r="K159" s="12" t="str">
        <f t="shared" si="31"/>
        <v>02A3</v>
      </c>
      <c r="L159" s="1"/>
      <c r="M159" s="1">
        <f t="shared" si="32"/>
        <v>1.5221304054635854E-4</v>
      </c>
      <c r="N159" s="1">
        <f t="shared" si="33"/>
        <v>0.15221304054635854</v>
      </c>
      <c r="O159" s="19">
        <f t="shared" si="34"/>
        <v>0.15221304054635854</v>
      </c>
      <c r="P159" s="6">
        <f t="shared" si="24"/>
        <v>102.84778695945364</v>
      </c>
    </row>
    <row r="160" spans="1:16">
      <c r="A160" s="1">
        <v>104</v>
      </c>
      <c r="B160" s="1">
        <f t="shared" si="25"/>
        <v>377.15</v>
      </c>
      <c r="C160" s="1">
        <f t="shared" si="26"/>
        <v>1951.1720932402377</v>
      </c>
      <c r="D160" s="1">
        <f t="shared" si="27"/>
        <v>1970.8809022628664</v>
      </c>
      <c r="E160" s="1">
        <f t="shared" si="28"/>
        <v>1990.589711285495</v>
      </c>
      <c r="F160" s="1">
        <f t="shared" si="29"/>
        <v>2.7566893589060749E-4</v>
      </c>
      <c r="G160" s="1"/>
      <c r="H160" s="12">
        <f t="shared" si="30"/>
        <v>0.5433106410939248</v>
      </c>
      <c r="I160" s="1"/>
      <c r="J160" s="1"/>
      <c r="K160" s="12" t="str">
        <f t="shared" si="31"/>
        <v>0295</v>
      </c>
      <c r="L160" s="1"/>
      <c r="M160" s="1">
        <f t="shared" si="32"/>
        <v>1.4977386628840602E-4</v>
      </c>
      <c r="N160" s="1">
        <f t="shared" si="33"/>
        <v>0.14977386628840603</v>
      </c>
      <c r="O160" s="19">
        <f t="shared" si="34"/>
        <v>0.14977386628840603</v>
      </c>
      <c r="P160" s="6">
        <f t="shared" si="24"/>
        <v>103.8502261337116</v>
      </c>
    </row>
    <row r="161" spans="1:16">
      <c r="A161" s="1">
        <v>105</v>
      </c>
      <c r="B161" s="1">
        <f t="shared" si="25"/>
        <v>378.15</v>
      </c>
      <c r="C161" s="1">
        <f t="shared" si="26"/>
        <v>1904.7526796767352</v>
      </c>
      <c r="D161" s="1">
        <f t="shared" si="27"/>
        <v>1923.9926057340758</v>
      </c>
      <c r="E161" s="1">
        <f t="shared" si="28"/>
        <v>1943.2325317914165</v>
      </c>
      <c r="F161" s="1">
        <f t="shared" si="29"/>
        <v>2.7675293914666447E-4</v>
      </c>
      <c r="G161" s="1"/>
      <c r="H161" s="12">
        <f t="shared" si="30"/>
        <v>0.53247060853335504</v>
      </c>
      <c r="I161" s="1"/>
      <c r="J161" s="1"/>
      <c r="K161" s="12" t="str">
        <f t="shared" si="31"/>
        <v>0288</v>
      </c>
      <c r="L161" s="1"/>
      <c r="M161" s="1">
        <f t="shared" si="32"/>
        <v>1.4736280592081902E-4</v>
      </c>
      <c r="N161" s="1">
        <f t="shared" si="33"/>
        <v>0.14736280592081902</v>
      </c>
      <c r="O161" s="19">
        <f t="shared" si="34"/>
        <v>0.14736280592081902</v>
      </c>
      <c r="P161" s="6">
        <f t="shared" si="24"/>
        <v>104.85263719407918</v>
      </c>
    </row>
    <row r="162" spans="1:16">
      <c r="A162" s="1">
        <v>106</v>
      </c>
      <c r="B162" s="1">
        <f t="shared" si="25"/>
        <v>379.15</v>
      </c>
      <c r="C162" s="1">
        <f t="shared" si="26"/>
        <v>1859.6737923048827</v>
      </c>
      <c r="D162" s="1">
        <f t="shared" si="27"/>
        <v>1878.458376065538</v>
      </c>
      <c r="E162" s="1">
        <f t="shared" si="28"/>
        <v>1897.2429598261933</v>
      </c>
      <c r="F162" s="1">
        <f t="shared" si="29"/>
        <v>2.7781382865720385E-4</v>
      </c>
      <c r="G162" s="1"/>
      <c r="H162" s="12">
        <f t="shared" si="30"/>
        <v>0.52186171342796073</v>
      </c>
      <c r="I162" s="1"/>
      <c r="J162" s="1"/>
      <c r="K162" s="12" t="str">
        <f t="shared" si="31"/>
        <v>027B</v>
      </c>
      <c r="L162" s="1"/>
      <c r="M162" s="1">
        <f t="shared" si="32"/>
        <v>1.4498040063703032E-4</v>
      </c>
      <c r="N162" s="1">
        <f t="shared" si="33"/>
        <v>0.14498040063703033</v>
      </c>
      <c r="O162" s="19">
        <f t="shared" si="34"/>
        <v>0.14498040063703033</v>
      </c>
      <c r="P162" s="6">
        <f t="shared" si="24"/>
        <v>105.85501959936298</v>
      </c>
    </row>
    <row r="163" spans="1:16">
      <c r="A163" s="1">
        <v>107</v>
      </c>
      <c r="B163" s="1">
        <f t="shared" si="25"/>
        <v>380.15</v>
      </c>
      <c r="C163" s="1">
        <f t="shared" si="26"/>
        <v>1815.8905691764912</v>
      </c>
      <c r="D163" s="1">
        <f t="shared" si="27"/>
        <v>1834.232898158072</v>
      </c>
      <c r="E163" s="1">
        <f t="shared" si="28"/>
        <v>1852.5752271396527</v>
      </c>
      <c r="F163" s="1">
        <f t="shared" si="29"/>
        <v>2.788520412264005E-4</v>
      </c>
      <c r="G163" s="1"/>
      <c r="H163" s="12">
        <f t="shared" si="30"/>
        <v>0.51147958773599478</v>
      </c>
      <c r="I163" s="1"/>
      <c r="J163" s="1"/>
      <c r="K163" s="12" t="str">
        <f t="shared" si="31"/>
        <v>026E</v>
      </c>
      <c r="L163" s="1"/>
      <c r="M163" s="1">
        <f t="shared" si="32"/>
        <v>1.4262712708581994E-4</v>
      </c>
      <c r="N163" s="1">
        <f t="shared" si="33"/>
        <v>0.14262712708581993</v>
      </c>
      <c r="O163" s="19">
        <f t="shared" si="34"/>
        <v>0.14262712708581993</v>
      </c>
      <c r="P163" s="6">
        <f t="shared" si="24"/>
        <v>106.85737287291418</v>
      </c>
    </row>
    <row r="164" spans="1:16">
      <c r="A164" s="1">
        <v>108</v>
      </c>
      <c r="B164" s="1">
        <f t="shared" si="25"/>
        <v>381.15</v>
      </c>
      <c r="C164" s="1">
        <f t="shared" si="26"/>
        <v>1773.3598420806393</v>
      </c>
      <c r="D164" s="1">
        <f t="shared" si="27"/>
        <v>1791.2725677582214</v>
      </c>
      <c r="E164" s="1">
        <f t="shared" si="28"/>
        <v>1809.1852934358035</v>
      </c>
      <c r="F164" s="1">
        <f t="shared" si="29"/>
        <v>2.7986801094085826E-4</v>
      </c>
      <c r="G164" s="1"/>
      <c r="H164" s="12">
        <f t="shared" si="30"/>
        <v>0.50131989059141713</v>
      </c>
      <c r="I164" s="1"/>
      <c r="J164" s="1"/>
      <c r="K164" s="12" t="str">
        <f t="shared" si="31"/>
        <v>0262</v>
      </c>
      <c r="L164" s="1"/>
      <c r="M164" s="1">
        <f t="shared" si="32"/>
        <v>1.4030340062490862E-4</v>
      </c>
      <c r="N164" s="1">
        <f t="shared" si="33"/>
        <v>0.14030340062490862</v>
      </c>
      <c r="O164" s="19">
        <f t="shared" si="34"/>
        <v>0.14030340062490862</v>
      </c>
      <c r="P164" s="6">
        <f t="shared" si="24"/>
        <v>107.8596965993751</v>
      </c>
    </row>
    <row r="165" spans="1:16">
      <c r="A165" s="1">
        <v>109</v>
      </c>
      <c r="B165" s="1">
        <f t="shared" si="25"/>
        <v>382.15</v>
      </c>
      <c r="C165" s="1">
        <f t="shared" si="26"/>
        <v>1732.0400656918414</v>
      </c>
      <c r="D165" s="1">
        <f t="shared" si="27"/>
        <v>1749.5354198907489</v>
      </c>
      <c r="E165" s="1">
        <f t="shared" si="28"/>
        <v>1767.0307740896565</v>
      </c>
      <c r="F165" s="1">
        <f t="shared" si="29"/>
        <v>2.8086216876400418E-4</v>
      </c>
      <c r="G165" s="1"/>
      <c r="H165" s="12">
        <f t="shared" si="30"/>
        <v>0.49137831235995844</v>
      </c>
      <c r="I165" s="1"/>
      <c r="J165" s="1"/>
      <c r="K165" s="12" t="str">
        <f t="shared" si="31"/>
        <v>0256</v>
      </c>
      <c r="L165" s="1"/>
      <c r="M165" s="1">
        <f t="shared" si="32"/>
        <v>1.3800957849301421E-4</v>
      </c>
      <c r="N165" s="1">
        <f t="shared" si="33"/>
        <v>0.13800957849301421</v>
      </c>
      <c r="O165" s="19">
        <f t="shared" si="34"/>
        <v>0.13800957849301421</v>
      </c>
      <c r="P165" s="6">
        <f t="shared" si="24"/>
        <v>108.86199042150699</v>
      </c>
    </row>
    <row r="166" spans="1:16">
      <c r="A166" s="1">
        <v>110</v>
      </c>
      <c r="B166" s="1">
        <f t="shared" si="25"/>
        <v>383.15</v>
      </c>
      <c r="C166" s="1">
        <f t="shared" si="26"/>
        <v>1691.8912499594394</v>
      </c>
      <c r="D166" s="1">
        <f t="shared" si="27"/>
        <v>1708.9810605650903</v>
      </c>
      <c r="E166" s="1">
        <f t="shared" si="28"/>
        <v>1726.0708711707412</v>
      </c>
      <c r="F166" s="1">
        <f t="shared" si="29"/>
        <v>2.8183494216368112E-4</v>
      </c>
      <c r="G166" s="1"/>
      <c r="H166" s="12">
        <f t="shared" si="30"/>
        <v>0.48165057836318864</v>
      </c>
      <c r="I166" s="1"/>
      <c r="J166" s="1"/>
      <c r="K166" s="12" t="str">
        <f t="shared" si="31"/>
        <v>024A</v>
      </c>
      <c r="L166" s="1"/>
      <c r="M166" s="1">
        <f t="shared" si="32"/>
        <v>1.3574596289609282E-4</v>
      </c>
      <c r="N166" s="1">
        <f t="shared" si="33"/>
        <v>0.13574596289609284</v>
      </c>
      <c r="O166" s="19">
        <f t="shared" si="34"/>
        <v>0.13574596289609284</v>
      </c>
      <c r="P166" s="6">
        <f t="shared" si="24"/>
        <v>109.8642540371039</v>
      </c>
    </row>
    <row r="167" spans="1:16">
      <c r="A167" s="1">
        <v>111</v>
      </c>
      <c r="B167" s="1">
        <f t="shared" si="25"/>
        <v>384.15</v>
      </c>
      <c r="C167" s="1">
        <f t="shared" si="26"/>
        <v>1652.8748955776928</v>
      </c>
      <c r="D167" s="1">
        <f t="shared" si="27"/>
        <v>1669.5706015936291</v>
      </c>
      <c r="E167" s="1">
        <f t="shared" si="28"/>
        <v>1686.2663076095655</v>
      </c>
      <c r="F167" s="1">
        <f t="shared" si="29"/>
        <v>2.8278675477136605E-4</v>
      </c>
      <c r="G167" s="1"/>
      <c r="H167" s="12">
        <f t="shared" si="30"/>
        <v>0.47213245228633971</v>
      </c>
      <c r="I167" s="1"/>
      <c r="J167" s="1"/>
      <c r="K167" s="12" t="str">
        <f t="shared" si="31"/>
        <v>023F</v>
      </c>
      <c r="L167" s="1"/>
      <c r="M167" s="1">
        <f t="shared" si="32"/>
        <v>1.3351280400430084E-4</v>
      </c>
      <c r="N167" s="1">
        <f t="shared" si="33"/>
        <v>0.13351280400430085</v>
      </c>
      <c r="O167" s="19">
        <f t="shared" si="34"/>
        <v>0.13351280400430085</v>
      </c>
      <c r="P167" s="6">
        <f t="shared" si="24"/>
        <v>110.8664871959957</v>
      </c>
    </row>
    <row r="168" spans="1:16">
      <c r="A168" s="1">
        <v>112</v>
      </c>
      <c r="B168" s="1">
        <f t="shared" si="25"/>
        <v>385.15</v>
      </c>
      <c r="C168" s="1">
        <f t="shared" si="26"/>
        <v>1614.9539323845904</v>
      </c>
      <c r="D168" s="1">
        <f t="shared" si="27"/>
        <v>1631.2665983682732</v>
      </c>
      <c r="E168" s="1">
        <f t="shared" si="28"/>
        <v>1647.579264351956</v>
      </c>
      <c r="F168" s="1">
        <f t="shared" si="29"/>
        <v>2.8371802607146413E-4</v>
      </c>
      <c r="G168" s="1"/>
      <c r="H168" s="12">
        <f t="shared" si="30"/>
        <v>0.46281973928535836</v>
      </c>
      <c r="I168" s="1"/>
      <c r="J168" s="1"/>
      <c r="K168" s="12" t="str">
        <f t="shared" si="31"/>
        <v>0233</v>
      </c>
      <c r="L168" s="1"/>
      <c r="M168" s="1">
        <f t="shared" si="32"/>
        <v>1.3131030285695153E-4</v>
      </c>
      <c r="N168" s="1">
        <f t="shared" si="33"/>
        <v>0.13131030285695153</v>
      </c>
      <c r="O168" s="19">
        <f t="shared" si="34"/>
        <v>0.13131030285695153</v>
      </c>
      <c r="P168" s="6">
        <f t="shared" si="24"/>
        <v>111.86868969714305</v>
      </c>
    </row>
    <row r="169" spans="1:16">
      <c r="A169" s="1">
        <v>113</v>
      </c>
      <c r="B169" s="1">
        <f t="shared" si="25"/>
        <v>386.15</v>
      </c>
      <c r="C169" s="1">
        <f t="shared" si="26"/>
        <v>1578.0926605453969</v>
      </c>
      <c r="D169" s="1">
        <f t="shared" si="27"/>
        <v>1594.0329904498958</v>
      </c>
      <c r="E169" s="1">
        <f t="shared" si="28"/>
        <v>1609.9733203543947</v>
      </c>
      <c r="F169" s="1">
        <f t="shared" si="29"/>
        <v>2.846291711191643E-4</v>
      </c>
      <c r="G169" s="1"/>
      <c r="H169" s="12">
        <f t="shared" si="30"/>
        <v>0.45370828880835662</v>
      </c>
      <c r="I169" s="1"/>
      <c r="J169" s="1"/>
      <c r="K169" s="12" t="str">
        <f t="shared" si="31"/>
        <v>0228</v>
      </c>
      <c r="L169" s="1"/>
      <c r="M169" s="1">
        <f t="shared" si="32"/>
        <v>1.2913861417341695E-4</v>
      </c>
      <c r="N169" s="1">
        <f t="shared" si="33"/>
        <v>0.12913861417341696</v>
      </c>
      <c r="O169" s="19">
        <f t="shared" si="34"/>
        <v>0.12913861417341696</v>
      </c>
      <c r="P169" s="6">
        <f t="shared" si="24"/>
        <v>112.87086138582659</v>
      </c>
    </row>
    <row r="170" spans="1:16">
      <c r="A170" s="1">
        <v>114</v>
      </c>
      <c r="B170" s="1">
        <f t="shared" si="25"/>
        <v>387.15</v>
      </c>
      <c r="C170" s="1">
        <f t="shared" si="26"/>
        <v>1542.2566943846127</v>
      </c>
      <c r="D170" s="1">
        <f t="shared" si="27"/>
        <v>1557.8350448329422</v>
      </c>
      <c r="E170" s="1">
        <f t="shared" si="28"/>
        <v>1573.4133952812717</v>
      </c>
      <c r="F170" s="1">
        <f t="shared" si="29"/>
        <v>2.8552060028537104E-4</v>
      </c>
      <c r="G170" s="1"/>
      <c r="H170" s="12">
        <f t="shared" si="30"/>
        <v>0.44479399714628959</v>
      </c>
      <c r="I170" s="1"/>
      <c r="J170" s="1"/>
      <c r="K170" s="12" t="str">
        <f t="shared" si="31"/>
        <v>021D</v>
      </c>
      <c r="L170" s="1"/>
      <c r="M170" s="1">
        <f t="shared" si="32"/>
        <v>1.2699784906853822E-4</v>
      </c>
      <c r="N170" s="1">
        <f t="shared" si="33"/>
        <v>0.12699784906853823</v>
      </c>
      <c r="O170" s="19">
        <f t="shared" si="34"/>
        <v>0.12699784906853823</v>
      </c>
      <c r="P170" s="6">
        <f t="shared" si="24"/>
        <v>113.87300215093146</v>
      </c>
    </row>
    <row r="171" spans="1:16">
      <c r="A171" s="1">
        <v>115</v>
      </c>
      <c r="B171" s="1">
        <f t="shared" si="25"/>
        <v>388.15</v>
      </c>
      <c r="C171" s="1">
        <f t="shared" si="26"/>
        <v>1507.4129087372069</v>
      </c>
      <c r="D171" s="1">
        <f t="shared" si="27"/>
        <v>1522.6393017547543</v>
      </c>
      <c r="E171" s="1">
        <f t="shared" si="28"/>
        <v>1537.8656947723018</v>
      </c>
      <c r="F171" s="1">
        <f t="shared" si="29"/>
        <v>2.8639271902726758E-4</v>
      </c>
      <c r="G171" s="1"/>
      <c r="H171" s="12">
        <f t="shared" si="30"/>
        <v>0.43607280972732426</v>
      </c>
      <c r="I171" s="1"/>
      <c r="J171" s="1"/>
      <c r="K171" s="12" t="str">
        <f t="shared" si="31"/>
        <v>0213</v>
      </c>
      <c r="L171" s="1"/>
      <c r="M171" s="1">
        <f t="shared" si="32"/>
        <v>1.2488807767166869E-4</v>
      </c>
      <c r="N171" s="1">
        <f t="shared" si="33"/>
        <v>0.12488807767166868</v>
      </c>
      <c r="O171" s="19">
        <f t="shared" si="34"/>
        <v>0.12488807767166868</v>
      </c>
      <c r="P171" s="6">
        <f t="shared" si="24"/>
        <v>114.87511192232833</v>
      </c>
    </row>
    <row r="172" spans="1:16">
      <c r="A172" s="1">
        <v>116</v>
      </c>
      <c r="B172" s="1">
        <f t="shared" si="25"/>
        <v>389.15</v>
      </c>
      <c r="C172" s="1">
        <f t="shared" si="26"/>
        <v>1473.5293876966589</v>
      </c>
      <c r="D172" s="1">
        <f t="shared" si="27"/>
        <v>1488.413522925918</v>
      </c>
      <c r="E172" s="1">
        <f t="shared" si="28"/>
        <v>1503.297658155177</v>
      </c>
      <c r="F172" s="1">
        <f t="shared" si="29"/>
        <v>2.8724592768310643E-4</v>
      </c>
      <c r="G172" s="1"/>
      <c r="H172" s="12">
        <f t="shared" si="30"/>
        <v>0.42754072316893593</v>
      </c>
      <c r="I172" s="1"/>
      <c r="J172" s="1"/>
      <c r="K172" s="12" t="str">
        <f t="shared" si="31"/>
        <v>0208</v>
      </c>
      <c r="L172" s="1"/>
      <c r="M172" s="1">
        <f t="shared" si="32"/>
        <v>1.228093316489672E-4</v>
      </c>
      <c r="N172" s="1">
        <f t="shared" si="33"/>
        <v>0.12280933164896719</v>
      </c>
      <c r="O172" s="19">
        <f t="shared" si="34"/>
        <v>0.12280933164896719</v>
      </c>
      <c r="P172" s="6">
        <f t="shared" si="24"/>
        <v>115.87719066835103</v>
      </c>
    </row>
    <row r="173" spans="1:16">
      <c r="A173" s="1">
        <v>117</v>
      </c>
      <c r="B173" s="1">
        <f t="shared" si="25"/>
        <v>390.15</v>
      </c>
      <c r="C173" s="1">
        <f t="shared" si="26"/>
        <v>1440.5753756438601</v>
      </c>
      <c r="D173" s="1">
        <f t="shared" si="27"/>
        <v>1455.1266420645052</v>
      </c>
      <c r="E173" s="1">
        <f t="shared" si="28"/>
        <v>1469.6779084851503</v>
      </c>
      <c r="F173" s="1">
        <f t="shared" si="29"/>
        <v>2.8808062128986257E-4</v>
      </c>
      <c r="G173" s="1"/>
      <c r="H173" s="12">
        <f t="shared" si="30"/>
        <v>0.41919378710137412</v>
      </c>
      <c r="I173" s="1"/>
      <c r="J173" s="1"/>
      <c r="K173" s="12" t="str">
        <f t="shared" si="31"/>
        <v>01FE</v>
      </c>
      <c r="L173" s="1"/>
      <c r="M173" s="1">
        <f t="shared" si="32"/>
        <v>1.2076160662901422E-4</v>
      </c>
      <c r="N173" s="1">
        <f t="shared" si="33"/>
        <v>0.12076160662901422</v>
      </c>
      <c r="O173" s="19">
        <f t="shared" si="34"/>
        <v>0.12076160662901422</v>
      </c>
      <c r="P173" s="6">
        <f t="shared" si="24"/>
        <v>116.87923839337098</v>
      </c>
    </row>
    <row r="174" spans="1:16">
      <c r="A174" s="1">
        <v>118</v>
      </c>
      <c r="B174" s="1">
        <f t="shared" si="25"/>
        <v>391.15</v>
      </c>
      <c r="C174" s="1">
        <f t="shared" si="26"/>
        <v>1408.5212304468585</v>
      </c>
      <c r="D174" s="1">
        <f t="shared" si="27"/>
        <v>1422.7487176230893</v>
      </c>
      <c r="E174" s="1">
        <f t="shared" si="28"/>
        <v>1436.9762047993202</v>
      </c>
      <c r="F174" s="1">
        <f t="shared" si="29"/>
        <v>2.8889718942243199E-4</v>
      </c>
      <c r="G174" s="1"/>
      <c r="H174" s="12">
        <f t="shared" si="30"/>
        <v>0.41102810577567983</v>
      </c>
      <c r="I174" s="1"/>
      <c r="J174" s="1"/>
      <c r="K174" s="12" t="str">
        <f t="shared" si="31"/>
        <v>01F4</v>
      </c>
      <c r="L174" s="1"/>
      <c r="M174" s="1">
        <f t="shared" si="32"/>
        <v>1.1874486453221998E-4</v>
      </c>
      <c r="N174" s="1">
        <f t="shared" si="33"/>
        <v>0.11874486453221998</v>
      </c>
      <c r="O174" s="19">
        <f t="shared" si="34"/>
        <v>0.11874486453221998</v>
      </c>
      <c r="P174" s="6">
        <f t="shared" si="24"/>
        <v>117.88125513546778</v>
      </c>
    </row>
    <row r="175" spans="1:16">
      <c r="A175" s="1">
        <v>119</v>
      </c>
      <c r="B175" s="1">
        <f t="shared" si="25"/>
        <v>392.15</v>
      </c>
      <c r="C175" s="1">
        <f t="shared" si="26"/>
        <v>1377.3383787272044</v>
      </c>
      <c r="D175" s="1">
        <f t="shared" si="27"/>
        <v>1391.2508876032368</v>
      </c>
      <c r="E175" s="1">
        <f t="shared" si="28"/>
        <v>1405.1633964792693</v>
      </c>
      <c r="F175" s="1">
        <f t="shared" si="29"/>
        <v>2.8969601605310024E-4</v>
      </c>
      <c r="G175" s="1"/>
      <c r="H175" s="12">
        <f t="shared" si="30"/>
        <v>0.40303983946899724</v>
      </c>
      <c r="I175" s="1"/>
      <c r="J175" s="1"/>
      <c r="K175" s="12" t="str">
        <f t="shared" si="31"/>
        <v>01EA</v>
      </c>
      <c r="L175" s="1"/>
      <c r="M175" s="1">
        <f t="shared" si="32"/>
        <v>1.1675903580484958E-4</v>
      </c>
      <c r="N175" s="1">
        <f t="shared" si="33"/>
        <v>0.11675903580484957</v>
      </c>
      <c r="O175" s="19">
        <f t="shared" si="34"/>
        <v>0.11675903580484957</v>
      </c>
      <c r="P175" s="6">
        <f t="shared" si="24"/>
        <v>118.88324096419515</v>
      </c>
    </row>
    <row r="176" spans="1:16">
      <c r="A176" s="1">
        <v>120</v>
      </c>
      <c r="B176" s="1">
        <f t="shared" si="25"/>
        <v>393.15</v>
      </c>
      <c r="C176" s="1">
        <f t="shared" si="26"/>
        <v>1346.9992730939689</v>
      </c>
      <c r="D176" s="1">
        <f t="shared" si="27"/>
        <v>1360.6053263575443</v>
      </c>
      <c r="E176" s="1">
        <f t="shared" si="28"/>
        <v>1374.2113796211197</v>
      </c>
      <c r="F176" s="1">
        <f t="shared" si="29"/>
        <v>2.9047747943005526E-4</v>
      </c>
      <c r="G176" s="1"/>
      <c r="H176" s="12">
        <f t="shared" si="30"/>
        <v>0.39522520569944719</v>
      </c>
      <c r="I176" s="1"/>
      <c r="J176" s="1"/>
      <c r="K176" s="12" t="str">
        <f t="shared" si="31"/>
        <v>01E1</v>
      </c>
      <c r="L176" s="1"/>
      <c r="M176" s="1">
        <f t="shared" si="32"/>
        <v>1.1480402155880053E-4</v>
      </c>
      <c r="N176" s="1">
        <f t="shared" si="33"/>
        <v>0.11480402155880053</v>
      </c>
      <c r="O176" s="19">
        <f t="shared" si="34"/>
        <v>0.11480402155880053</v>
      </c>
      <c r="P176" s="6">
        <f t="shared" ref="P176:P207" si="35">A176-O176</f>
        <v>119.8851959784412</v>
      </c>
    </row>
    <row r="177" spans="1:16">
      <c r="A177" s="1">
        <v>121</v>
      </c>
      <c r="B177" s="1">
        <f t="shared" si="25"/>
        <v>394.15</v>
      </c>
      <c r="C177" s="1">
        <f t="shared" si="26"/>
        <v>1317.4773512516758</v>
      </c>
      <c r="D177" s="1">
        <f t="shared" si="27"/>
        <v>1330.785203284521</v>
      </c>
      <c r="E177" s="1">
        <f t="shared" si="28"/>
        <v>1344.0930553173662</v>
      </c>
      <c r="F177" s="1">
        <f t="shared" si="29"/>
        <v>2.9124195197376167E-4</v>
      </c>
      <c r="G177" s="1"/>
      <c r="H177" s="12">
        <f t="shared" si="30"/>
        <v>0.38758048026238312</v>
      </c>
      <c r="I177" s="1"/>
      <c r="J177" s="1"/>
      <c r="K177" s="12" t="str">
        <f t="shared" si="31"/>
        <v>01D8</v>
      </c>
      <c r="L177" s="1"/>
      <c r="M177" s="1">
        <f t="shared" si="32"/>
        <v>1.1287969561854447E-4</v>
      </c>
      <c r="N177" s="1">
        <f t="shared" si="33"/>
        <v>0.11287969561854447</v>
      </c>
      <c r="O177" s="19">
        <f t="shared" si="34"/>
        <v>0.11287969561854447</v>
      </c>
      <c r="P177" s="6">
        <f t="shared" si="35"/>
        <v>120.88712030438145</v>
      </c>
    </row>
    <row r="178" spans="1:16">
      <c r="A178" s="1">
        <v>122</v>
      </c>
      <c r="B178" s="1">
        <f t="shared" si="25"/>
        <v>395.15</v>
      </c>
      <c r="C178" s="1">
        <f t="shared" si="26"/>
        <v>1288.7469968930914</v>
      </c>
      <c r="D178" s="1">
        <f t="shared" si="27"/>
        <v>1301.7646433263549</v>
      </c>
      <c r="E178" s="1">
        <f t="shared" si="28"/>
        <v>1314.7822897596184</v>
      </c>
      <c r="F178" s="1">
        <f t="shared" si="29"/>
        <v>2.9198980019006469E-4</v>
      </c>
      <c r="G178" s="1"/>
      <c r="H178" s="12">
        <f t="shared" si="30"/>
        <v>0.38010199809935319</v>
      </c>
      <c r="I178" s="1"/>
      <c r="J178" s="1"/>
      <c r="K178" s="12" t="str">
        <f t="shared" si="31"/>
        <v>01CF</v>
      </c>
      <c r="L178" s="1"/>
      <c r="M178" s="1">
        <f t="shared" si="32"/>
        <v>1.1098590647687449E-4</v>
      </c>
      <c r="N178" s="1">
        <f t="shared" si="33"/>
        <v>0.11098590647687449</v>
      </c>
      <c r="O178" s="19">
        <f t="shared" si="34"/>
        <v>0.11098590647687449</v>
      </c>
      <c r="P178" s="6">
        <f t="shared" si="35"/>
        <v>121.88901409352313</v>
      </c>
    </row>
    <row r="179" spans="1:16">
      <c r="A179" s="1">
        <v>123</v>
      </c>
      <c r="B179" s="1">
        <f t="shared" si="25"/>
        <v>396.15</v>
      </c>
      <c r="C179" s="1">
        <f t="shared" si="26"/>
        <v>1260.7835022924892</v>
      </c>
      <c r="D179" s="1">
        <f t="shared" si="27"/>
        <v>1273.5186891843325</v>
      </c>
      <c r="E179" s="1">
        <f t="shared" si="28"/>
        <v>1286.2538760761759</v>
      </c>
      <c r="F179" s="1">
        <f t="shared" si="29"/>
        <v>2.9272138459893421E-4</v>
      </c>
      <c r="G179" s="1"/>
      <c r="H179" s="12">
        <f t="shared" si="30"/>
        <v>0.37278615401065757</v>
      </c>
      <c r="I179" s="1"/>
      <c r="J179" s="1"/>
      <c r="K179" s="12" t="str">
        <f t="shared" si="31"/>
        <v>01C6</v>
      </c>
      <c r="L179" s="1"/>
      <c r="M179" s="1">
        <f t="shared" si="32"/>
        <v>1.091224791613112E-4</v>
      </c>
      <c r="N179" s="1">
        <f t="shared" si="33"/>
        <v>0.10912247916131121</v>
      </c>
      <c r="O179" s="19">
        <f t="shared" si="34"/>
        <v>0.10912247916131121</v>
      </c>
      <c r="P179" s="6">
        <f t="shared" si="35"/>
        <v>122.89087752083869</v>
      </c>
    </row>
    <row r="180" spans="1:16">
      <c r="A180" s="1">
        <v>124</v>
      </c>
      <c r="B180" s="1">
        <f t="shared" si="25"/>
        <v>397.15</v>
      </c>
      <c r="C180" s="1">
        <f t="shared" si="26"/>
        <v>1233.5630325191737</v>
      </c>
      <c r="D180" s="1">
        <f t="shared" si="27"/>
        <v>1246.0232651708825</v>
      </c>
      <c r="E180" s="1">
        <f t="shared" si="28"/>
        <v>1258.4834978225913</v>
      </c>
      <c r="F180" s="1">
        <f t="shared" si="29"/>
        <v>2.9343705967781105E-4</v>
      </c>
      <c r="G180" s="1"/>
      <c r="H180" s="12">
        <f t="shared" si="30"/>
        <v>0.36562940322188925</v>
      </c>
      <c r="I180" s="1"/>
      <c r="J180" s="1"/>
      <c r="K180" s="12" t="str">
        <f t="shared" si="31"/>
        <v>01BD</v>
      </c>
      <c r="L180" s="1"/>
      <c r="M180" s="1">
        <f t="shared" si="32"/>
        <v>1.0728921701318395E-4</v>
      </c>
      <c r="N180" s="1">
        <f t="shared" si="33"/>
        <v>0.10728921701318395</v>
      </c>
      <c r="O180" s="19">
        <f t="shared" si="34"/>
        <v>0.10728921701318395</v>
      </c>
      <c r="P180" s="6">
        <f t="shared" si="35"/>
        <v>123.89271078298681</v>
      </c>
    </row>
    <row r="181" spans="1:16">
      <c r="A181" s="1">
        <v>125</v>
      </c>
      <c r="B181" s="1">
        <f t="shared" si="25"/>
        <v>398.15</v>
      </c>
      <c r="C181" s="1">
        <f t="shared" si="26"/>
        <v>1207.062591195202</v>
      </c>
      <c r="D181" s="1">
        <f t="shared" si="27"/>
        <v>1219.2551426214161</v>
      </c>
      <c r="E181" s="1">
        <f t="shared" si="28"/>
        <v>1231.4476940476302</v>
      </c>
      <c r="F181" s="1">
        <f t="shared" si="29"/>
        <v>2.9413717381855924E-4</v>
      </c>
      <c r="G181" s="1"/>
      <c r="H181" s="12">
        <f t="shared" si="30"/>
        <v>0.35862826181440771</v>
      </c>
      <c r="I181" s="1"/>
      <c r="J181" s="1"/>
      <c r="K181" s="12" t="str">
        <f t="shared" si="31"/>
        <v>01B4</v>
      </c>
      <c r="L181" s="1"/>
      <c r="M181" s="1">
        <f t="shared" si="32"/>
        <v>1.0548590338155222E-4</v>
      </c>
      <c r="N181" s="1">
        <f t="shared" si="33"/>
        <v>0.10548590338155221</v>
      </c>
      <c r="O181" s="19">
        <f t="shared" si="34"/>
        <v>0.10548590338155221</v>
      </c>
      <c r="P181" s="6">
        <f t="shared" si="35"/>
        <v>124.89451409661845</v>
      </c>
    </row>
  </sheetData>
  <sheetProtection sheet="1" objects="1" scenarios="1"/>
  <sortState ref="E13:E46">
    <sortCondition descending="1" ref="E13"/>
  </sortState>
  <pageMargins left="0.7" right="0.7" top="0.75" bottom="0.75" header="0.3" footer="0.3"/>
  <pageSetup paperSize="9" orientation="portrait" r:id="rId1"/>
  <drawing r:id="rId2"/>
  <legacyDrawing r:id="rId3"/>
  <oleObjects>
    <oleObject progId="AcroExch.Document.7" dvAspect="DVASPECT_ICON" shapeId="1028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Johnson Controls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aivaniv</dc:creator>
  <cp:lastModifiedBy>aivaniv</cp:lastModifiedBy>
  <dcterms:created xsi:type="dcterms:W3CDTF">2015-09-10T06:24:27Z</dcterms:created>
  <dcterms:modified xsi:type="dcterms:W3CDTF">2015-10-23T08:20:18Z</dcterms:modified>
</cp:coreProperties>
</file>