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OM\"/>
    </mc:Choice>
  </mc:AlternateContent>
  <xr:revisionPtr revIDLastSave="0" documentId="13_ncr:1_{CB77EA40-D18F-4711-BC60-5BBA55536AF7}" xr6:coauthVersionLast="47" xr6:coauthVersionMax="47" xr10:uidLastSave="{00000000-0000-0000-0000-000000000000}"/>
  <bookViews>
    <workbookView xWindow="-108" yWindow="-108" windowWidth="22308" windowHeight="13176" activeTab="5" xr2:uid="{A3F0E4A8-7724-4080-A1BD-A6F10E406575}"/>
  </bookViews>
  <sheets>
    <sheet name="Answer Report 1" sheetId="5" r:id="rId1"/>
    <sheet name="Sensitivity Report 1" sheetId="6" r:id="rId2"/>
    <sheet name="Limits Report 1" sheetId="7" r:id="rId3"/>
    <sheet name="Task 1 auto" sheetId="1" r:id="rId4"/>
    <sheet name="Task 1 graphics" sheetId="8" r:id="rId5"/>
    <sheet name="Task 1 manual" sheetId="9" r:id="rId6"/>
    <sheet name="Task 2 Manual" sheetId="2" r:id="rId7"/>
    <sheet name="Task 2 Answer Report" sheetId="4" r:id="rId8"/>
    <sheet name="Task 2 Auto" sheetId="3" r:id="rId9"/>
  </sheets>
  <definedNames>
    <definedName name="solver_adj" localSheetId="3" hidden="1">'Task 1 auto'!$B$4:$C$4</definedName>
    <definedName name="solver_adj" localSheetId="8" hidden="1">'Task 2 Auto'!$C$11:$F$15</definedName>
    <definedName name="solver_cvg" localSheetId="3" hidden="1">0.0001</definedName>
    <definedName name="solver_cvg" localSheetId="8" hidden="1">0.0001</definedName>
    <definedName name="solver_drv" localSheetId="3" hidden="1">2</definedName>
    <definedName name="solver_drv" localSheetId="8" hidden="1">1</definedName>
    <definedName name="solver_eng" localSheetId="3" hidden="1">2</definedName>
    <definedName name="solver_eng" localSheetId="8" hidden="1">1</definedName>
    <definedName name="solver_est" localSheetId="3" hidden="1">1</definedName>
    <definedName name="solver_est" localSheetId="8" hidden="1">1</definedName>
    <definedName name="solver_itr" localSheetId="3" hidden="1">2147483647</definedName>
    <definedName name="solver_itr" localSheetId="8" hidden="1">2147483647</definedName>
    <definedName name="solver_lhs1" localSheetId="3" hidden="1">'Task 1 auto'!$D$8:$D$10</definedName>
    <definedName name="solver_lhs1" localSheetId="8" hidden="1">'Task 2 Auto'!$C$11:$F$15</definedName>
    <definedName name="solver_lhs2" localSheetId="8" hidden="1">'Task 2 Auto'!$C$11:$F$15</definedName>
    <definedName name="solver_lhs3" localSheetId="8" hidden="1">'Task 2 Auto'!$C$16:$F$16</definedName>
    <definedName name="solver_lhs4" localSheetId="8" hidden="1">'Task 2 Auto'!$G$11:$G$15</definedName>
    <definedName name="solver_mip" localSheetId="3" hidden="1">2147483647</definedName>
    <definedName name="solver_mip" localSheetId="8" hidden="1">2147483647</definedName>
    <definedName name="solver_mni" localSheetId="3" hidden="1">30</definedName>
    <definedName name="solver_mni" localSheetId="8" hidden="1">30</definedName>
    <definedName name="solver_mrt" localSheetId="3" hidden="1">0.075</definedName>
    <definedName name="solver_mrt" localSheetId="8" hidden="1">0.075</definedName>
    <definedName name="solver_msl" localSheetId="3" hidden="1">2</definedName>
    <definedName name="solver_msl" localSheetId="8" hidden="1">2</definedName>
    <definedName name="solver_neg" localSheetId="3" hidden="1">1</definedName>
    <definedName name="solver_neg" localSheetId="8" hidden="1">1</definedName>
    <definedName name="solver_nod" localSheetId="3" hidden="1">2147483647</definedName>
    <definedName name="solver_nod" localSheetId="8" hidden="1">2147483647</definedName>
    <definedName name="solver_num" localSheetId="3" hidden="1">1</definedName>
    <definedName name="solver_num" localSheetId="8" hidden="1">4</definedName>
    <definedName name="solver_nwt" localSheetId="3" hidden="1">1</definedName>
    <definedName name="solver_nwt" localSheetId="8" hidden="1">1</definedName>
    <definedName name="solver_opt" localSheetId="3" hidden="1">'Task 1 auto'!$D$5</definedName>
    <definedName name="solver_opt" localSheetId="8" hidden="1">'Task 2 Auto'!$A$17</definedName>
    <definedName name="solver_pre" localSheetId="3" hidden="1">0.000001</definedName>
    <definedName name="solver_pre" localSheetId="8" hidden="1">0.000001</definedName>
    <definedName name="solver_rbv" localSheetId="3" hidden="1">2</definedName>
    <definedName name="solver_rbv" localSheetId="8" hidden="1">1</definedName>
    <definedName name="solver_rel1" localSheetId="3" hidden="1">1</definedName>
    <definedName name="solver_rel1" localSheetId="8" hidden="1">4</definedName>
    <definedName name="solver_rel2" localSheetId="8" hidden="1">3</definedName>
    <definedName name="solver_rel3" localSheetId="8" hidden="1">2</definedName>
    <definedName name="solver_rel4" localSheetId="8" hidden="1">2</definedName>
    <definedName name="solver_rhs1" localSheetId="3" hidden="1">'Task 1 auto'!$F$8:$F$10</definedName>
    <definedName name="solver_rhs1" localSheetId="8" hidden="1">"integer"</definedName>
    <definedName name="solver_rhs2" localSheetId="8" hidden="1">0</definedName>
    <definedName name="solver_rhs3" localSheetId="8" hidden="1">'Task 2 Auto'!$C$8:$F$8</definedName>
    <definedName name="solver_rhs4" localSheetId="8" hidden="1">'Task 2 Auto'!$G$3:$G$7</definedName>
    <definedName name="solver_rlx" localSheetId="3" hidden="1">2</definedName>
    <definedName name="solver_rlx" localSheetId="8" hidden="1">2</definedName>
    <definedName name="solver_rsd" localSheetId="3" hidden="1">0</definedName>
    <definedName name="solver_rsd" localSheetId="8" hidden="1">0</definedName>
    <definedName name="solver_scl" localSheetId="3" hidden="1">2</definedName>
    <definedName name="solver_scl" localSheetId="8" hidden="1">1</definedName>
    <definedName name="solver_sho" localSheetId="2" hidden="1">2</definedName>
    <definedName name="solver_sho" localSheetId="3" hidden="1">2</definedName>
    <definedName name="solver_sho" localSheetId="8" hidden="1">2</definedName>
    <definedName name="solver_ssz" localSheetId="3" hidden="1">100</definedName>
    <definedName name="solver_ssz" localSheetId="8" hidden="1">100</definedName>
    <definedName name="solver_tim" localSheetId="3" hidden="1">2147483647</definedName>
    <definedName name="solver_tim" localSheetId="8" hidden="1">2147483647</definedName>
    <definedName name="solver_tol" localSheetId="3" hidden="1">0.01</definedName>
    <definedName name="solver_tol" localSheetId="8" hidden="1">0.01</definedName>
    <definedName name="solver_typ" localSheetId="3" hidden="1">1</definedName>
    <definedName name="solver_typ" localSheetId="8" hidden="1">2</definedName>
    <definedName name="solver_val" localSheetId="3" hidden="1">0</definedName>
    <definedName name="solver_val" localSheetId="8" hidden="1">0</definedName>
    <definedName name="solver_ver" localSheetId="3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8" l="1"/>
  <c r="D10" i="1"/>
  <c r="D9" i="1"/>
  <c r="D8" i="1"/>
  <c r="D5" i="1"/>
  <c r="Q92" i="2"/>
  <c r="X79" i="2"/>
  <c r="P83" i="2"/>
  <c r="W90" i="2"/>
  <c r="AA86" i="2"/>
  <c r="Y90" i="2" s="1"/>
  <c r="U86" i="2"/>
  <c r="AA82" i="2"/>
  <c r="W83" i="2" s="1"/>
  <c r="W81" i="2"/>
  <c r="AA73" i="2"/>
  <c r="Y75" i="2"/>
  <c r="S75" i="2"/>
  <c r="AA71" i="2"/>
  <c r="Q75" i="2"/>
  <c r="AA69" i="2"/>
  <c r="U75" i="2"/>
  <c r="U68" i="2" s="1"/>
  <c r="AA67" i="2"/>
  <c r="W75" i="2"/>
  <c r="W74" i="2" s="1"/>
  <c r="U71" i="2"/>
  <c r="Y61" i="2"/>
  <c r="AA59" i="2"/>
  <c r="Q60" i="2" s="1"/>
  <c r="U61" i="2"/>
  <c r="S61" i="2"/>
  <c r="AA57" i="2"/>
  <c r="Q61" i="2"/>
  <c r="AA53" i="2"/>
  <c r="W61" i="2"/>
  <c r="Y56" i="2"/>
  <c r="U52" i="2"/>
  <c r="Y60" i="2"/>
  <c r="W60" i="2"/>
  <c r="U57" i="2"/>
  <c r="W56" i="2"/>
  <c r="Q56" i="2"/>
  <c r="W54" i="2"/>
  <c r="Y52" i="2"/>
  <c r="W52" i="2"/>
  <c r="U43" i="2"/>
  <c r="U29" i="2"/>
  <c r="U44" i="2"/>
  <c r="S46" i="2"/>
  <c r="Q46" i="2"/>
  <c r="U46" i="2"/>
  <c r="W46" i="2"/>
  <c r="Y46" i="2"/>
  <c r="S44" i="2"/>
  <c r="W44" i="2"/>
  <c r="Y44" i="2"/>
  <c r="Q44" i="2"/>
  <c r="Q42" i="2"/>
  <c r="S42" i="2"/>
  <c r="U42" i="2"/>
  <c r="W42" i="2"/>
  <c r="Y42" i="2"/>
  <c r="Y40" i="2"/>
  <c r="W40" i="2"/>
  <c r="U40" i="2"/>
  <c r="S40" i="2"/>
  <c r="Q40" i="2"/>
  <c r="Y38" i="2"/>
  <c r="W38" i="2"/>
  <c r="U38" i="2"/>
  <c r="S38" i="2"/>
  <c r="Q38" i="2"/>
  <c r="Y47" i="2"/>
  <c r="AA45" i="2"/>
  <c r="U47" i="2"/>
  <c r="S47" i="2"/>
  <c r="AA43" i="2"/>
  <c r="Q47" i="2"/>
  <c r="AA39" i="2"/>
  <c r="W47" i="2"/>
  <c r="AA28" i="2"/>
  <c r="AA26" i="2"/>
  <c r="Q16" i="2"/>
  <c r="W10" i="2"/>
  <c r="T33" i="2"/>
  <c r="R33" i="2"/>
  <c r="AA32" i="2"/>
  <c r="AA30" i="2"/>
  <c r="AA24" i="2"/>
  <c r="AC25" i="2"/>
  <c r="AC24" i="2"/>
  <c r="AC23" i="2"/>
  <c r="AC22" i="2"/>
  <c r="AC21" i="2"/>
  <c r="V33" i="2"/>
  <c r="Z33" i="2"/>
  <c r="X33" i="2"/>
  <c r="AC32" i="2"/>
  <c r="AC31" i="2"/>
  <c r="AC30" i="2"/>
  <c r="AC29" i="2"/>
  <c r="AC28" i="2"/>
  <c r="U10" i="2"/>
  <c r="Q12" i="2"/>
  <c r="T14" i="2"/>
  <c r="Q15" i="2"/>
  <c r="B124" i="2"/>
  <c r="I121" i="2"/>
  <c r="G121" i="2"/>
  <c r="E121" i="2"/>
  <c r="C121" i="2"/>
  <c r="I119" i="2"/>
  <c r="G119" i="2"/>
  <c r="E119" i="2"/>
  <c r="C119" i="2"/>
  <c r="I117" i="2"/>
  <c r="G117" i="2"/>
  <c r="E117" i="2"/>
  <c r="C117" i="2"/>
  <c r="I115" i="2"/>
  <c r="G115" i="2"/>
  <c r="E115" i="2"/>
  <c r="C115" i="2"/>
  <c r="I113" i="2"/>
  <c r="G113" i="2"/>
  <c r="E113" i="2"/>
  <c r="C113" i="2"/>
  <c r="I107" i="2"/>
  <c r="G107" i="2"/>
  <c r="E107" i="2"/>
  <c r="C107" i="2"/>
  <c r="I105" i="2"/>
  <c r="G105" i="2"/>
  <c r="E105" i="2"/>
  <c r="C105" i="2"/>
  <c r="I103" i="2"/>
  <c r="G103" i="2"/>
  <c r="E103" i="2"/>
  <c r="C103" i="2"/>
  <c r="I101" i="2"/>
  <c r="G101" i="2"/>
  <c r="E101" i="2"/>
  <c r="C101" i="2"/>
  <c r="I99" i="2"/>
  <c r="G99" i="2"/>
  <c r="E99" i="2"/>
  <c r="C99" i="2"/>
  <c r="I93" i="2"/>
  <c r="G93" i="2"/>
  <c r="E93" i="2"/>
  <c r="C93" i="2"/>
  <c r="I91" i="2"/>
  <c r="G91" i="2"/>
  <c r="E91" i="2"/>
  <c r="C91" i="2"/>
  <c r="I89" i="2"/>
  <c r="G89" i="2"/>
  <c r="E89" i="2"/>
  <c r="C89" i="2"/>
  <c r="I87" i="2"/>
  <c r="G87" i="2"/>
  <c r="E87" i="2"/>
  <c r="C87" i="2"/>
  <c r="I85" i="2"/>
  <c r="G85" i="2"/>
  <c r="E85" i="2"/>
  <c r="C85" i="2"/>
  <c r="G79" i="2"/>
  <c r="I79" i="2"/>
  <c r="E79" i="2"/>
  <c r="I77" i="2"/>
  <c r="E77" i="2"/>
  <c r="I71" i="2"/>
  <c r="E71" i="2"/>
  <c r="G66" i="2"/>
  <c r="G65" i="2" s="1"/>
  <c r="I65" i="2"/>
  <c r="E65" i="2"/>
  <c r="I63" i="2"/>
  <c r="E63" i="2"/>
  <c r="I57" i="2"/>
  <c r="E57" i="2"/>
  <c r="I43" i="2"/>
  <c r="E43" i="2"/>
  <c r="I51" i="2"/>
  <c r="E51" i="2"/>
  <c r="I49" i="2"/>
  <c r="E49" i="2"/>
  <c r="G52" i="2"/>
  <c r="G43" i="2" s="1"/>
  <c r="F37" i="2"/>
  <c r="H37" i="2"/>
  <c r="J37" i="2"/>
  <c r="D37" i="2"/>
  <c r="K30" i="2"/>
  <c r="K32" i="2"/>
  <c r="K34" i="2"/>
  <c r="K36" i="2"/>
  <c r="K28" i="2"/>
  <c r="M25" i="2"/>
  <c r="M26" i="2"/>
  <c r="M27" i="2"/>
  <c r="M28" i="2"/>
  <c r="M36" i="2"/>
  <c r="M35" i="2"/>
  <c r="M34" i="2"/>
  <c r="M33" i="2"/>
  <c r="M32" i="2"/>
  <c r="A17" i="3"/>
  <c r="D16" i="3"/>
  <c r="E16" i="3"/>
  <c r="F16" i="3"/>
  <c r="C16" i="3"/>
  <c r="G12" i="3"/>
  <c r="G13" i="3"/>
  <c r="G14" i="3"/>
  <c r="G15" i="3"/>
  <c r="G11" i="3"/>
  <c r="B18" i="2"/>
  <c r="H3" i="2"/>
  <c r="C8" i="2"/>
  <c r="AA88" i="2" l="1"/>
  <c r="Y81" i="2"/>
  <c r="Y83" i="2"/>
  <c r="W87" i="2"/>
  <c r="Q90" i="2"/>
  <c r="Y87" i="2"/>
  <c r="S90" i="2"/>
  <c r="U90" i="2"/>
  <c r="W66" i="2"/>
  <c r="W70" i="2"/>
  <c r="U66" i="2"/>
  <c r="U70" i="2"/>
  <c r="U74" i="2"/>
  <c r="W68" i="2"/>
  <c r="Y70" i="2"/>
  <c r="Y74" i="2"/>
  <c r="Y66" i="2"/>
  <c r="Y68" i="2"/>
  <c r="Q68" i="2"/>
  <c r="Y58" i="2"/>
  <c r="U60" i="2"/>
  <c r="U54" i="2"/>
  <c r="U56" i="2"/>
  <c r="Y54" i="2"/>
  <c r="Q58" i="2"/>
  <c r="Q54" i="2"/>
  <c r="U58" i="2"/>
  <c r="W58" i="2"/>
  <c r="Q52" i="2"/>
  <c r="G77" i="2"/>
  <c r="G71" i="2"/>
  <c r="K60" i="2"/>
  <c r="G63" i="2"/>
  <c r="G57" i="2"/>
  <c r="K58" i="2"/>
  <c r="K44" i="2"/>
  <c r="K46" i="2"/>
  <c r="G51" i="2"/>
  <c r="G49" i="2"/>
  <c r="S81" i="2" l="1"/>
  <c r="S83" i="2"/>
  <c r="S87" i="2"/>
  <c r="S89" i="2"/>
  <c r="U89" i="2"/>
  <c r="U87" i="2"/>
  <c r="AA84" i="2"/>
  <c r="U81" i="2"/>
  <c r="Q89" i="2"/>
  <c r="Q81" i="2"/>
  <c r="Q87" i="2"/>
  <c r="Q83" i="2"/>
  <c r="U83" i="2"/>
  <c r="Y89" i="2"/>
  <c r="W89" i="2"/>
  <c r="Q74" i="2"/>
  <c r="Q66" i="2"/>
  <c r="Q70" i="2"/>
  <c r="Q72" i="2"/>
  <c r="S52" i="2"/>
  <c r="S56" i="2"/>
  <c r="S58" i="2"/>
  <c r="S54" i="2"/>
  <c r="S60" i="2"/>
  <c r="E73" i="2"/>
  <c r="I73" i="2"/>
  <c r="G73" i="2"/>
  <c r="I75" i="2"/>
  <c r="G75" i="2"/>
  <c r="E75" i="2"/>
  <c r="I59" i="2"/>
  <c r="G59" i="2"/>
  <c r="C66" i="2"/>
  <c r="E59" i="2"/>
  <c r="I61" i="2"/>
  <c r="G61" i="2"/>
  <c r="E61" i="2"/>
  <c r="I45" i="2"/>
  <c r="C52" i="2"/>
  <c r="C45" i="2" s="1"/>
  <c r="G45" i="2"/>
  <c r="E45" i="2"/>
  <c r="G47" i="2"/>
  <c r="E47" i="2"/>
  <c r="I47" i="2"/>
  <c r="Y85" i="2" l="1"/>
  <c r="W85" i="2"/>
  <c r="Q85" i="2"/>
  <c r="U85" i="2"/>
  <c r="S85" i="2"/>
  <c r="Y72" i="2"/>
  <c r="W72" i="2"/>
  <c r="U72" i="2"/>
  <c r="C77" i="2"/>
  <c r="C79" i="2"/>
  <c r="C71" i="2"/>
  <c r="C75" i="2"/>
  <c r="C73" i="2"/>
  <c r="C65" i="2"/>
  <c r="C57" i="2"/>
  <c r="C63" i="2"/>
  <c r="C61" i="2"/>
  <c r="C59" i="2"/>
  <c r="C43" i="2"/>
  <c r="C49" i="2"/>
  <c r="C51" i="2"/>
  <c r="C47" i="2"/>
  <c r="S74" i="2" l="1"/>
  <c r="S66" i="2"/>
  <c r="S68" i="2"/>
  <c r="S70" i="2"/>
  <c r="S72" i="2"/>
</calcChain>
</file>

<file path=xl/sharedStrings.xml><?xml version="1.0" encoding="utf-8"?>
<sst xmlns="http://schemas.openxmlformats.org/spreadsheetml/2006/main" count="615" uniqueCount="218">
  <si>
    <t>a_i / b_j</t>
  </si>
  <si>
    <t>x_42 &lt;= 80</t>
  </si>
  <si>
    <t>x_23 &gt;= 80</t>
  </si>
  <si>
    <t>Sum(a_i)</t>
  </si>
  <si>
    <t>Sum(b_j)</t>
  </si>
  <si>
    <t>B1</t>
  </si>
  <si>
    <t>B2</t>
  </si>
  <si>
    <t>B3</t>
  </si>
  <si>
    <t>B4</t>
  </si>
  <si>
    <t>A1</t>
  </si>
  <si>
    <t>A2</t>
  </si>
  <si>
    <t>A3</t>
  </si>
  <si>
    <t>A4</t>
  </si>
  <si>
    <t>УСЛОВИЯ</t>
  </si>
  <si>
    <t>A5</t>
  </si>
  <si>
    <t>Безусловная задача</t>
  </si>
  <si>
    <t>А5 - фиктивный поставщик</t>
  </si>
  <si>
    <t>А5</t>
  </si>
  <si>
    <t>Microsoft Excel 16.0 Answer Report</t>
  </si>
  <si>
    <t>Worksheet: [Книга1.xlsx]Sheet1</t>
  </si>
  <si>
    <t>Report Created: 12/4/2022 10:36:55 PM</t>
  </si>
  <si>
    <t>Result: Solver found a solution.  All Constraints and optimality conditions are satisfied.</t>
  </si>
  <si>
    <t>Solver Engine</t>
  </si>
  <si>
    <t>Engine: GRG Nonlinear</t>
  </si>
  <si>
    <t>Solution Time: 0.015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</si>
  <si>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</si>
  <si>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</si>
  <si>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</si>
  <si>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</si>
  <si>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</si>
  <si>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</si>
  <si>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</si>
  <si>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</si>
  <si>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</si>
  <si>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</si>
  <si>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</si>
  <si>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</si>
  <si>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</si>
  <si>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</si>
  <si>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</si>
  <si>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</si>
  <si>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</si>
  <si>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$A$17</t>
  </si>
  <si>
    <t>$C$11</t>
  </si>
  <si>
    <t>A1 B1</t>
  </si>
  <si>
    <t>$D$11</t>
  </si>
  <si>
    <t>A1 B2</t>
  </si>
  <si>
    <t>$E$11</t>
  </si>
  <si>
    <t>A1 B3</t>
  </si>
  <si>
    <t>$F$11</t>
  </si>
  <si>
    <t>A1 B4</t>
  </si>
  <si>
    <t>$C$12</t>
  </si>
  <si>
    <t>A2 B1</t>
  </si>
  <si>
    <t>$D$12</t>
  </si>
  <si>
    <t>A2 B2</t>
  </si>
  <si>
    <t>$E$12</t>
  </si>
  <si>
    <t>A2 B3</t>
  </si>
  <si>
    <t>$F$12</t>
  </si>
  <si>
    <t>A2 B4</t>
  </si>
  <si>
    <t>$C$13</t>
  </si>
  <si>
    <t>A3 B1</t>
  </si>
  <si>
    <t>$D$13</t>
  </si>
  <si>
    <t>A3 B2</t>
  </si>
  <si>
    <t>$E$13</t>
  </si>
  <si>
    <t>A3 B3</t>
  </si>
  <si>
    <t>$F$13</t>
  </si>
  <si>
    <t>A3 B4</t>
  </si>
  <si>
    <t>$C$14</t>
  </si>
  <si>
    <t>A4 B1</t>
  </si>
  <si>
    <t>$D$14</t>
  </si>
  <si>
    <t>A4 B2</t>
  </si>
  <si>
    <t>$E$14</t>
  </si>
  <si>
    <t>A4 B3</t>
  </si>
  <si>
    <t>$F$14</t>
  </si>
  <si>
    <t>A4 B4</t>
  </si>
  <si>
    <t>$C$15</t>
  </si>
  <si>
    <t>А5 B1</t>
  </si>
  <si>
    <t>$D$15</t>
  </si>
  <si>
    <t>А5 B2</t>
  </si>
  <si>
    <t>$E$15</t>
  </si>
  <si>
    <t>А5 B3</t>
  </si>
  <si>
    <t>$F$15</t>
  </si>
  <si>
    <t>А5 B4</t>
  </si>
  <si>
    <t>$C$16</t>
  </si>
  <si>
    <t>$C$16=$C$8</t>
  </si>
  <si>
    <t>Binding</t>
  </si>
  <si>
    <t>$D$16</t>
  </si>
  <si>
    <t>$D$16=$D$8</t>
  </si>
  <si>
    <t>$E$16</t>
  </si>
  <si>
    <t>$E$16=$E$8</t>
  </si>
  <si>
    <t>$F$16</t>
  </si>
  <si>
    <t>$F$16=$F$8</t>
  </si>
  <si>
    <t>$G$11</t>
  </si>
  <si>
    <t>$G$11=$G$3</t>
  </si>
  <si>
    <t>$G$12</t>
  </si>
  <si>
    <t>$G$12=$G$4</t>
  </si>
  <si>
    <t>$G$13</t>
  </si>
  <si>
    <t>$G$13=$G$5</t>
  </si>
  <si>
    <t>$G$14</t>
  </si>
  <si>
    <t>$G$14=$G$6</t>
  </si>
  <si>
    <t>$G$15</t>
  </si>
  <si>
    <t>$G$15=$G$7</t>
  </si>
  <si>
    <t>$C$11&gt;=0</t>
  </si>
  <si>
    <t>$D$11&gt;=0</t>
  </si>
  <si>
    <t>$E$11&gt;=0</t>
  </si>
  <si>
    <t>Not Binding</t>
  </si>
  <si>
    <t>$F$11&gt;=0</t>
  </si>
  <si>
    <t>$C$12&gt;=0</t>
  </si>
  <si>
    <t>$D$12&gt;=0</t>
  </si>
  <si>
    <t>$E$12&gt;=0</t>
  </si>
  <si>
    <t>$F$12&gt;=0</t>
  </si>
  <si>
    <t>$C$13&gt;=0</t>
  </si>
  <si>
    <t>$D$13&gt;=0</t>
  </si>
  <si>
    <t>$E$13&gt;=0</t>
  </si>
  <si>
    <t>$F$13&gt;=0</t>
  </si>
  <si>
    <t>$C$14&gt;=0</t>
  </si>
  <si>
    <t>$D$14&gt;=0</t>
  </si>
  <si>
    <t>$E$14&gt;=0</t>
  </si>
  <si>
    <t>$F$14&gt;=0</t>
  </si>
  <si>
    <t>$C$15&gt;=0</t>
  </si>
  <si>
    <t>$D$15&gt;=0</t>
  </si>
  <si>
    <t>$E$15&gt;=0</t>
  </si>
  <si>
    <t>$F$15&gt;=0</t>
  </si>
  <si>
    <t>$C$11:$F$15=Integer</t>
  </si>
  <si>
    <t>$C$11:$F$15</t>
  </si>
  <si>
    <t>$C$16:$F$16 = $C$8:$F$8</t>
  </si>
  <si>
    <t>$G$11:$G$15 = $G$3:$G$7</t>
  </si>
  <si>
    <t>$C$11:$F$15 &gt;= 0</t>
  </si>
  <si>
    <t>Целевая функция</t>
  </si>
  <si>
    <t>Столбцы:</t>
  </si>
  <si>
    <t>Строки:</t>
  </si>
  <si>
    <t>d:</t>
  </si>
  <si>
    <t>начальный</t>
  </si>
  <si>
    <t>план</t>
  </si>
  <si>
    <t>!!!!!!!</t>
  </si>
  <si>
    <t>(+)</t>
  </si>
  <si>
    <t>(-)</t>
  </si>
  <si>
    <t>!!!!!!!!!</t>
  </si>
  <si>
    <t xml:space="preserve">цена </t>
  </si>
  <si>
    <t xml:space="preserve"> - совпадает с компьютерным</t>
  </si>
  <si>
    <t>оранжевый цвет - тариф ячейки</t>
  </si>
  <si>
    <t>серый - сумма потенциалов</t>
  </si>
  <si>
    <t xml:space="preserve"> - методом апроксимации Фогеля</t>
  </si>
  <si>
    <t>B2_2</t>
  </si>
  <si>
    <t>B2_1</t>
  </si>
  <si>
    <t xml:space="preserve">M = </t>
  </si>
  <si>
    <t>после решения перед подсчётом увеличить производство и потребности для А2 и Б3 на 80 назад!!!</t>
  </si>
  <si>
    <t>!!!!!!!!</t>
  </si>
  <si>
    <t>Все потенциалы меньше тарифа =&gt; план оптимален, прибавим зарезервированные товары</t>
  </si>
  <si>
    <t>цена</t>
  </si>
  <si>
    <t>Условная задача</t>
  </si>
  <si>
    <t>Вар. 29</t>
  </si>
  <si>
    <t>вар. 29</t>
  </si>
  <si>
    <t>удобрения</t>
  </si>
  <si>
    <t>площадь</t>
  </si>
  <si>
    <t>переменные</t>
  </si>
  <si>
    <t>х1</t>
  </si>
  <si>
    <t>х2</t>
  </si>
  <si>
    <t>значения</t>
  </si>
  <si>
    <t>коэф. Цел. Ф.</t>
  </si>
  <si>
    <t>Ограничения</t>
  </si>
  <si>
    <t>вид</t>
  </si>
  <si>
    <t>лев. Ч.</t>
  </si>
  <si>
    <t>знак</t>
  </si>
  <si>
    <t>пр.ч.</t>
  </si>
  <si>
    <t>&lt;=</t>
  </si>
  <si>
    <t>трудовые</t>
  </si>
  <si>
    <t xml:space="preserve"> - целевая функция</t>
  </si>
  <si>
    <t>Worksheet: [lab2.xlsx]Task 1 auto</t>
  </si>
  <si>
    <t>Report Created: 12/5/2022 3:27:09 PM</t>
  </si>
  <si>
    <t>Engine: Simplex LP</t>
  </si>
  <si>
    <t>Solution Time: 0.016 Seconds.</t>
  </si>
  <si>
    <t>Iterations: 1 Subproblems: 0</t>
  </si>
  <si>
    <t>Max Time Unlimited,  Iterations Unlimited, Precision 0.000001</t>
  </si>
  <si>
    <t>Objective Cell (Max)</t>
  </si>
  <si>
    <t>$D$5</t>
  </si>
  <si>
    <t>$B$4</t>
  </si>
  <si>
    <t>значения х1</t>
  </si>
  <si>
    <t>Contin</t>
  </si>
  <si>
    <t>$C$4</t>
  </si>
  <si>
    <t>значения х2</t>
  </si>
  <si>
    <t>$D$8</t>
  </si>
  <si>
    <t>удобрения лев. Ч.</t>
  </si>
  <si>
    <t>$D$8&lt;=$F$8</t>
  </si>
  <si>
    <t>$D$9</t>
  </si>
  <si>
    <t>трудовые лев. Ч.</t>
  </si>
  <si>
    <t>$D$9&lt;=$F$9</t>
  </si>
  <si>
    <t>$D$10</t>
  </si>
  <si>
    <t>площадь лев. Ч.</t>
  </si>
  <si>
    <t>$D$10&lt;=$F$10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</si>
  <si>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</si>
  <si>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</si>
  <si>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</si>
  <si>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</si>
  <si>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</si>
  <si>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</si>
  <si>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</si>
  <si>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</si>
  <si>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</si>
  <si>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</si>
  <si>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</si>
  <si>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</si>
  <si>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</si>
  <si>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</si>
  <si>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</si>
  <si>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</si>
  <si>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</si>
  <si>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</si>
  <si>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</si>
  <si>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</si>
  <si>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х</t>
  </si>
  <si>
    <t>y</t>
  </si>
  <si>
    <t>Искомый экстремум достигается в точке E(210, 0)</t>
  </si>
  <si>
    <t xml:space="preserve">цена = 210*45+0*20 = </t>
  </si>
  <si>
    <t>вид ресурса</t>
  </si>
  <si>
    <t>расход ресурса на ед. продукта</t>
  </si>
  <si>
    <t>запас ресурса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</si>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</sst>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1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23" xfId="0" applyFill="1" applyBorder="1"/>
    <xf numFmtId="0" fontId="0" fillId="0" borderId="0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26" xfId="0" applyBorder="1"/>
    <xf numFmtId="0" fontId="1" fillId="0" borderId="0" xfId="0" applyFont="1"/>
    <xf numFmtId="0" fontId="0" fillId="0" borderId="28" xfId="0" applyFill="1" applyBorder="1" applyAlignment="1"/>
    <xf numFmtId="0" fontId="2" fillId="0" borderId="27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9" xfId="0" applyFill="1" applyBorder="1" applyAlignment="1"/>
    <xf numFmtId="0" fontId="0" fillId="0" borderId="28" xfId="0" applyNumberFormat="1" applyFill="1" applyBorder="1" applyAlignment="1"/>
    <xf numFmtId="0" fontId="0" fillId="0" borderId="29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6" borderId="30" xfId="0" applyFill="1" applyBorder="1"/>
    <xf numFmtId="0" fontId="0" fillId="6" borderId="34" xfId="0" applyFill="1" applyBorder="1"/>
    <xf numFmtId="0" fontId="0" fillId="6" borderId="0" xfId="0" applyFill="1" applyBorder="1"/>
    <xf numFmtId="0" fontId="0" fillId="6" borderId="26" xfId="0" applyFill="1" applyBorder="1"/>
    <xf numFmtId="0" fontId="0" fillId="7" borderId="32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  <xf numFmtId="0" fontId="0" fillId="9" borderId="14" xfId="0" applyFill="1" applyBorder="1"/>
    <xf numFmtId="0" fontId="0" fillId="7" borderId="0" xfId="0" applyFill="1" applyBorder="1"/>
    <xf numFmtId="0" fontId="0" fillId="8" borderId="0" xfId="0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8" xfId="0" applyBorder="1"/>
    <xf numFmtId="0" fontId="0" fillId="0" borderId="19" xfId="0" applyBorder="1"/>
    <xf numFmtId="0" fontId="0" fillId="7" borderId="34" xfId="0" applyFill="1" applyBorder="1"/>
    <xf numFmtId="0" fontId="0" fillId="7" borderId="36" xfId="0" applyFill="1" applyBorder="1"/>
    <xf numFmtId="0" fontId="0" fillId="9" borderId="34" xfId="0" applyFill="1" applyBorder="1"/>
    <xf numFmtId="0" fontId="0" fillId="10" borderId="14" xfId="0" applyFill="1" applyBorder="1"/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48" xfId="0" applyBorder="1"/>
    <xf numFmtId="0" fontId="0" fillId="8" borderId="48" xfId="0" applyFill="1" applyBorder="1"/>
    <xf numFmtId="0" fontId="0" fillId="11" borderId="48" xfId="0" applyFill="1" applyBorder="1" applyAlignment="1">
      <alignment horizontal="center"/>
    </xf>
    <xf numFmtId="0" fontId="0" fillId="11" borderId="48" xfId="0" applyFill="1" applyBorder="1"/>
    <xf numFmtId="0" fontId="0" fillId="12" borderId="4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419101</xdr:colOff>
      <xdr:row>0</xdr:row>
      <xdr:rowOff>126781</xdr:rowOff>
    </xdr:from>
    <xdr:to>
      <xdr:col>20</xdr:col>
      <xdr:colOff>87087</xdr:colOff>
      <xdr:row>28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9E93D0-CF9C-27A6-5F25-22E8A300A9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549"/>
        <a:stretch/>
      </xdr:blipFill>
      <xdr:spPr>
        <a:xfrm>
          <a:off x="3467101" y="126781"/>
          <a:ext cx="8811986" cy="5226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8C39-1A23-47D8-85F7-2816AD84A874}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664062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30" t="s">
        <v>18</v>
      </c>
    </row>
    <row r="2" spans="1:5" x14ac:dyDescent="0.3">
      <c r="A2" s="30" t="s">
        <v>168</v>
      </c>
    </row>
    <row r="3" spans="1:5" x14ac:dyDescent="0.3">
      <c r="A3" s="30" t="s">
        <v>169</v>
      </c>
    </row>
    <row r="4" spans="1:5" x14ac:dyDescent="0.3">
      <c r="A4" s="30" t="s">
        <v>21</v>
      </c>
    </row>
    <row r="5" spans="1:5" x14ac:dyDescent="0.3">
      <c r="A5" s="30" t="s">
        <v>22</v>
      </c>
    </row>
    <row r="6" spans="1:5" x14ac:dyDescent="0.3">
      <c r="A6" s="30"/>
      <c r="B6" t="s">
        <v>170</v>
      </c>
    </row>
    <row r="7" spans="1:5" x14ac:dyDescent="0.3">
      <c r="A7" s="30"/>
      <c r="B7" t="s">
        <v>171</v>
      </c>
    </row>
    <row r="8" spans="1:5" x14ac:dyDescent="0.3">
      <c r="A8" s="30"/>
      <c r="B8" t="s">
        <v>172</v>
      </c>
    </row>
    <row r="9" spans="1:5" x14ac:dyDescent="0.3">
      <c r="A9" s="30" t="s">
        <v>26</v>
      </c>
    </row>
    <row r="10" spans="1:5" x14ac:dyDescent="0.3">
      <c r="B10" t="s">
        <v>173</v>
      </c>
    </row>
    <row r="11" spans="1:5" x14ac:dyDescent="0.3">
      <c r="B11" t="s">
        <v>29</v>
      </c>
    </row>
    <row r="14" spans="1:5" ht="15" thickBot="1" x14ac:dyDescent="0.35">
      <c r="A14" t="s">
        <v>174</v>
      </c>
    </row>
    <row r="15" spans="1:5" ht="15" thickBot="1" x14ac:dyDescent="0.35">
      <c r="B15" s="32" t="s">
        <v>31</v>
      </c>
      <c r="C15" s="32" t="s">
        <v>32</v>
      </c>
      <c r="D15" s="32" t="s">
        <v>33</v>
      </c>
      <c r="E15" s="32" t="s">
        <v>34</v>
      </c>
    </row>
    <row r="16" spans="1:5" ht="15" thickBot="1" x14ac:dyDescent="0.35">
      <c r="B16" s="31" t="s">
        <v>175</v>
      </c>
      <c r="C16" s="31" t="s">
        <v>159</v>
      </c>
      <c r="D16" s="35">
        <v>0</v>
      </c>
      <c r="E16" s="35">
        <v>9450</v>
      </c>
    </row>
    <row r="19" spans="1:7" ht="15" thickBot="1" x14ac:dyDescent="0.35">
      <c r="A19" t="s">
        <v>35</v>
      </c>
    </row>
    <row r="20" spans="1:7" ht="15" thickBot="1" x14ac:dyDescent="0.35">
      <c r="B20" s="32" t="s">
        <v>31</v>
      </c>
      <c r="C20" s="32" t="s">
        <v>32</v>
      </c>
      <c r="D20" s="32" t="s">
        <v>33</v>
      </c>
      <c r="E20" s="32" t="s">
        <v>34</v>
      </c>
      <c r="F20" s="32" t="s">
        <v>36</v>
      </c>
    </row>
    <row r="21" spans="1:7" x14ac:dyDescent="0.3">
      <c r="B21" s="34" t="s">
        <v>176</v>
      </c>
      <c r="C21" s="34" t="s">
        <v>177</v>
      </c>
      <c r="D21" s="36">
        <v>0</v>
      </c>
      <c r="E21" s="36">
        <v>210</v>
      </c>
      <c r="F21" s="34" t="s">
        <v>178</v>
      </c>
    </row>
    <row r="22" spans="1:7" ht="15" thickBot="1" x14ac:dyDescent="0.35">
      <c r="B22" s="31" t="s">
        <v>179</v>
      </c>
      <c r="C22" s="31" t="s">
        <v>180</v>
      </c>
      <c r="D22" s="35">
        <v>0</v>
      </c>
      <c r="E22" s="35">
        <v>0</v>
      </c>
      <c r="F22" s="31" t="s">
        <v>178</v>
      </c>
    </row>
    <row r="25" spans="1:7" ht="15" thickBot="1" x14ac:dyDescent="0.35">
      <c r="A25" t="s">
        <v>37</v>
      </c>
    </row>
    <row r="26" spans="1:7" ht="15" thickBot="1" x14ac:dyDescent="0.35">
      <c r="B26" s="32" t="s">
        <v>31</v>
      </c>
      <c r="C26" s="32" t="s">
        <v>32</v>
      </c>
      <c r="D26" s="32" t="s">
        <v>38</v>
      </c>
      <c r="E26" s="32" t="s">
        <v>39</v>
      </c>
      <c r="F26" s="32" t="s">
        <v>40</v>
      </c>
      <c r="G26" s="32" t="s">
        <v>41</v>
      </c>
    </row>
    <row r="27" spans="1:7" x14ac:dyDescent="0.3">
      <c r="B27" s="34" t="s">
        <v>181</v>
      </c>
      <c r="C27" s="34" t="s">
        <v>182</v>
      </c>
      <c r="D27" s="36">
        <v>420</v>
      </c>
      <c r="E27" s="34" t="s">
        <v>183</v>
      </c>
      <c r="F27" s="34" t="s">
        <v>105</v>
      </c>
      <c r="G27" s="34">
        <v>180</v>
      </c>
    </row>
    <row r="28" spans="1:7" x14ac:dyDescent="0.3">
      <c r="B28" s="34" t="s">
        <v>184</v>
      </c>
      <c r="C28" s="34" t="s">
        <v>185</v>
      </c>
      <c r="D28" s="36">
        <v>1470</v>
      </c>
      <c r="E28" s="34" t="s">
        <v>186</v>
      </c>
      <c r="F28" s="34" t="s">
        <v>105</v>
      </c>
      <c r="G28" s="34">
        <v>1030</v>
      </c>
    </row>
    <row r="29" spans="1:7" ht="15" thickBot="1" x14ac:dyDescent="0.35">
      <c r="B29" s="31" t="s">
        <v>187</v>
      </c>
      <c r="C29" s="31" t="s">
        <v>188</v>
      </c>
      <c r="D29" s="35">
        <v>210</v>
      </c>
      <c r="E29" s="31" t="s">
        <v>189</v>
      </c>
      <c r="F29" s="31" t="s">
        <v>85</v>
      </c>
      <c r="G29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A13D-AA8C-4A1E-B5A9-DAEE523E57FE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66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30" t="s">
        <v>190</v>
      </c>
    </row>
    <row r="2" spans="1:8" x14ac:dyDescent="0.3">
      <c r="A2" s="30" t="s">
        <v>168</v>
      </c>
    </row>
    <row r="3" spans="1:8" x14ac:dyDescent="0.3">
      <c r="A3" s="30" t="s">
        <v>169</v>
      </c>
    </row>
    <row r="6" spans="1:8" ht="15" thickBot="1" x14ac:dyDescent="0.35">
      <c r="A6" t="s">
        <v>35</v>
      </c>
    </row>
    <row r="7" spans="1:8" x14ac:dyDescent="0.3">
      <c r="B7" s="69"/>
      <c r="C7" s="69"/>
      <c r="D7" s="69" t="s">
        <v>191</v>
      </c>
      <c r="E7" s="69" t="s">
        <v>193</v>
      </c>
      <c r="F7" s="69" t="s">
        <v>195</v>
      </c>
      <c r="G7" s="69" t="s">
        <v>197</v>
      </c>
      <c r="H7" s="69" t="s">
        <v>197</v>
      </c>
    </row>
    <row r="8" spans="1:8" ht="15" thickBot="1" x14ac:dyDescent="0.35">
      <c r="B8" s="70" t="s">
        <v>31</v>
      </c>
      <c r="C8" s="70" t="s">
        <v>32</v>
      </c>
      <c r="D8" s="70" t="s">
        <v>192</v>
      </c>
      <c r="E8" s="70" t="s">
        <v>194</v>
      </c>
      <c r="F8" s="70" t="s">
        <v>196</v>
      </c>
      <c r="G8" s="70" t="s">
        <v>198</v>
      </c>
      <c r="H8" s="70" t="s">
        <v>199</v>
      </c>
    </row>
    <row r="9" spans="1:8" x14ac:dyDescent="0.3">
      <c r="B9" s="34" t="s">
        <v>176</v>
      </c>
      <c r="C9" s="34" t="s">
        <v>177</v>
      </c>
      <c r="D9" s="34">
        <v>210</v>
      </c>
      <c r="E9" s="34">
        <v>0</v>
      </c>
      <c r="F9" s="34">
        <v>45</v>
      </c>
      <c r="G9" s="34">
        <v>1E+30</v>
      </c>
      <c r="H9" s="34">
        <v>25</v>
      </c>
    </row>
    <row r="10" spans="1:8" ht="15" thickBot="1" x14ac:dyDescent="0.35">
      <c r="B10" s="31" t="s">
        <v>179</v>
      </c>
      <c r="C10" s="31" t="s">
        <v>180</v>
      </c>
      <c r="D10" s="31">
        <v>0</v>
      </c>
      <c r="E10" s="31">
        <v>-25</v>
      </c>
      <c r="F10" s="31">
        <v>20</v>
      </c>
      <c r="G10" s="31">
        <v>25</v>
      </c>
      <c r="H10" s="31">
        <v>1E+30</v>
      </c>
    </row>
    <row r="12" spans="1:8" ht="15" thickBot="1" x14ac:dyDescent="0.35">
      <c r="A12" t="s">
        <v>37</v>
      </c>
    </row>
    <row r="13" spans="1:8" x14ac:dyDescent="0.3">
      <c r="B13" s="69"/>
      <c r="C13" s="69"/>
      <c r="D13" s="69" t="s">
        <v>191</v>
      </c>
      <c r="E13" s="69" t="s">
        <v>200</v>
      </c>
      <c r="F13" s="69" t="s">
        <v>202</v>
      </c>
      <c r="G13" s="69" t="s">
        <v>197</v>
      </c>
      <c r="H13" s="69" t="s">
        <v>197</v>
      </c>
    </row>
    <row r="14" spans="1:8" ht="15" thickBot="1" x14ac:dyDescent="0.35">
      <c r="B14" s="70" t="s">
        <v>31</v>
      </c>
      <c r="C14" s="70" t="s">
        <v>32</v>
      </c>
      <c r="D14" s="70" t="s">
        <v>192</v>
      </c>
      <c r="E14" s="70" t="s">
        <v>201</v>
      </c>
      <c r="F14" s="70" t="s">
        <v>203</v>
      </c>
      <c r="G14" s="70" t="s">
        <v>198</v>
      </c>
      <c r="H14" s="70" t="s">
        <v>199</v>
      </c>
    </row>
    <row r="15" spans="1:8" x14ac:dyDescent="0.3">
      <c r="B15" s="34" t="s">
        <v>181</v>
      </c>
      <c r="C15" s="34" t="s">
        <v>182</v>
      </c>
      <c r="D15" s="34">
        <v>420</v>
      </c>
      <c r="E15" s="34">
        <v>0</v>
      </c>
      <c r="F15" s="34">
        <v>600</v>
      </c>
      <c r="G15" s="34">
        <v>1E+30</v>
      </c>
      <c r="H15" s="34">
        <v>180</v>
      </c>
    </row>
    <row r="16" spans="1:8" x14ac:dyDescent="0.3">
      <c r="B16" s="34" t="s">
        <v>184</v>
      </c>
      <c r="C16" s="34" t="s">
        <v>185</v>
      </c>
      <c r="D16" s="34">
        <v>1470</v>
      </c>
      <c r="E16" s="34">
        <v>0</v>
      </c>
      <c r="F16" s="34">
        <v>2500</v>
      </c>
      <c r="G16" s="34">
        <v>1E+30</v>
      </c>
      <c r="H16" s="34">
        <v>1030</v>
      </c>
    </row>
    <row r="17" spans="2:8" ht="15" thickBot="1" x14ac:dyDescent="0.35">
      <c r="B17" s="31" t="s">
        <v>187</v>
      </c>
      <c r="C17" s="31" t="s">
        <v>188</v>
      </c>
      <c r="D17" s="31">
        <v>210</v>
      </c>
      <c r="E17" s="31">
        <v>45</v>
      </c>
      <c r="F17" s="31">
        <v>210</v>
      </c>
      <c r="G17" s="31">
        <v>90</v>
      </c>
      <c r="H17" s="31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7BA5-F8D0-4DC2-81E7-C8475AA2812F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2.4414062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30" t="s">
        <v>204</v>
      </c>
    </row>
    <row r="2" spans="1:10" x14ac:dyDescent="0.3">
      <c r="A2" s="30" t="s">
        <v>168</v>
      </c>
    </row>
    <row r="3" spans="1:10" x14ac:dyDescent="0.3">
      <c r="A3" s="30" t="s">
        <v>169</v>
      </c>
    </row>
    <row r="5" spans="1:10" ht="15" thickBot="1" x14ac:dyDescent="0.35"/>
    <row r="6" spans="1:10" x14ac:dyDescent="0.3">
      <c r="B6" s="69"/>
      <c r="C6" s="69" t="s">
        <v>195</v>
      </c>
      <c r="D6" s="69"/>
    </row>
    <row r="7" spans="1:10" ht="15" thickBot="1" x14ac:dyDescent="0.35">
      <c r="B7" s="70" t="s">
        <v>31</v>
      </c>
      <c r="C7" s="70" t="s">
        <v>32</v>
      </c>
      <c r="D7" s="70" t="s">
        <v>192</v>
      </c>
    </row>
    <row r="8" spans="1:10" ht="15" thickBot="1" x14ac:dyDescent="0.35">
      <c r="B8" s="31" t="s">
        <v>175</v>
      </c>
      <c r="C8" s="31" t="s">
        <v>159</v>
      </c>
      <c r="D8" s="35">
        <v>9450</v>
      </c>
    </row>
    <row r="10" spans="1:10" ht="15" thickBot="1" x14ac:dyDescent="0.35"/>
    <row r="11" spans="1:10" x14ac:dyDescent="0.3">
      <c r="B11" s="69"/>
      <c r="C11" s="69" t="s">
        <v>205</v>
      </c>
      <c r="D11" s="69"/>
      <c r="F11" s="69" t="s">
        <v>206</v>
      </c>
      <c r="G11" s="69" t="s">
        <v>195</v>
      </c>
      <c r="I11" s="69" t="s">
        <v>209</v>
      </c>
      <c r="J11" s="69" t="s">
        <v>195</v>
      </c>
    </row>
    <row r="12" spans="1:10" ht="15" thickBot="1" x14ac:dyDescent="0.35">
      <c r="B12" s="70" t="s">
        <v>31</v>
      </c>
      <c r="C12" s="70" t="s">
        <v>32</v>
      </c>
      <c r="D12" s="70" t="s">
        <v>192</v>
      </c>
      <c r="F12" s="70" t="s">
        <v>207</v>
      </c>
      <c r="G12" s="70" t="s">
        <v>208</v>
      </c>
      <c r="I12" s="70" t="s">
        <v>207</v>
      </c>
      <c r="J12" s="70" t="s">
        <v>208</v>
      </c>
    </row>
    <row r="13" spans="1:10" x14ac:dyDescent="0.3">
      <c r="B13" s="34" t="s">
        <v>176</v>
      </c>
      <c r="C13" s="34" t="s">
        <v>177</v>
      </c>
      <c r="D13" s="36">
        <v>210</v>
      </c>
      <c r="F13" s="36">
        <v>0</v>
      </c>
      <c r="G13" s="36">
        <v>0</v>
      </c>
      <c r="I13" s="36">
        <v>210</v>
      </c>
      <c r="J13" s="36">
        <v>9450</v>
      </c>
    </row>
    <row r="14" spans="1:10" ht="15" thickBot="1" x14ac:dyDescent="0.35">
      <c r="B14" s="31" t="s">
        <v>179</v>
      </c>
      <c r="C14" s="31" t="s">
        <v>180</v>
      </c>
      <c r="D14" s="35">
        <v>0</v>
      </c>
      <c r="F14" s="35">
        <v>0</v>
      </c>
      <c r="G14" s="35">
        <v>9450</v>
      </c>
      <c r="I14" s="35">
        <v>0</v>
      </c>
      <c r="J14" s="35">
        <v>9450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6D3-ECF1-4827-B8FA-07A95C24EDB3}">
  <dimension ref="A1:F10"/>
  <sheetViews>
    <sheetView workbookViewId="0">
      <selection activeCell="F8" sqref="F8:F10"/>
    </sheetView>
  </sheetViews>
  <sheetFormatPr defaultRowHeight="14.4" x14ac:dyDescent="0.3"/>
  <cols>
    <col min="1" max="1" width="21.6640625" customWidth="1"/>
    <col min="2" max="2" width="11" customWidth="1"/>
    <col min="3" max="3" width="10.21875" customWidth="1"/>
    <col min="4" max="4" width="19" customWidth="1"/>
  </cols>
  <sheetData>
    <row r="1" spans="1:6" x14ac:dyDescent="0.3">
      <c r="A1" t="s">
        <v>152</v>
      </c>
    </row>
    <row r="3" spans="1:6" x14ac:dyDescent="0.3">
      <c r="A3" t="s">
        <v>155</v>
      </c>
      <c r="B3" t="s">
        <v>156</v>
      </c>
      <c r="C3" t="s">
        <v>157</v>
      </c>
    </row>
    <row r="4" spans="1:6" x14ac:dyDescent="0.3">
      <c r="A4" t="s">
        <v>158</v>
      </c>
      <c r="B4">
        <v>210</v>
      </c>
      <c r="C4">
        <v>0</v>
      </c>
    </row>
    <row r="5" spans="1:6" x14ac:dyDescent="0.3">
      <c r="A5" t="s">
        <v>159</v>
      </c>
      <c r="B5">
        <v>45</v>
      </c>
      <c r="C5">
        <v>20</v>
      </c>
      <c r="D5">
        <f>SUMPRODUCT(B4:C4,B5:C5)</f>
        <v>9450</v>
      </c>
      <c r="E5" s="71" t="s">
        <v>167</v>
      </c>
      <c r="F5" s="71"/>
    </row>
    <row r="6" spans="1:6" x14ac:dyDescent="0.3">
      <c r="B6" t="s">
        <v>160</v>
      </c>
    </row>
    <row r="7" spans="1:6" x14ac:dyDescent="0.3">
      <c r="A7" t="s">
        <v>161</v>
      </c>
      <c r="D7" t="s">
        <v>162</v>
      </c>
      <c r="E7" t="s">
        <v>163</v>
      </c>
      <c r="F7" t="s">
        <v>164</v>
      </c>
    </row>
    <row r="8" spans="1:6" x14ac:dyDescent="0.3">
      <c r="A8" t="s">
        <v>153</v>
      </c>
      <c r="B8">
        <v>2</v>
      </c>
      <c r="C8">
        <v>5</v>
      </c>
      <c r="D8">
        <f>SUMPRODUCT($B$4:$C$4,B8:C8)</f>
        <v>420</v>
      </c>
      <c r="E8" t="s">
        <v>165</v>
      </c>
      <c r="F8">
        <v>600</v>
      </c>
    </row>
    <row r="9" spans="1:6" x14ac:dyDescent="0.3">
      <c r="A9" t="s">
        <v>166</v>
      </c>
      <c r="B9">
        <v>7</v>
      </c>
      <c r="C9">
        <v>20</v>
      </c>
      <c r="D9">
        <f t="shared" ref="D9" si="0">SUMPRODUCT($B$4:$C$4,B9:C9)</f>
        <v>1470</v>
      </c>
      <c r="E9" t="s">
        <v>165</v>
      </c>
      <c r="F9">
        <v>2500</v>
      </c>
    </row>
    <row r="10" spans="1:6" x14ac:dyDescent="0.3">
      <c r="A10" t="s">
        <v>154</v>
      </c>
      <c r="B10">
        <v>1</v>
      </c>
      <c r="C10">
        <v>1</v>
      </c>
      <c r="D10">
        <f>SUMPRODUCT($B$4:$C$4,B10:C10)</f>
        <v>210</v>
      </c>
      <c r="E10" t="s">
        <v>165</v>
      </c>
      <c r="F10">
        <v>210</v>
      </c>
    </row>
  </sheetData>
  <mergeCells count="1">
    <mergeCell ref="E5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B524-3644-4849-9BA8-763194388E88}">
  <dimension ref="A1:E15"/>
  <sheetViews>
    <sheetView zoomScaleNormal="100" workbookViewId="0">
      <selection activeCell="E26" sqref="E26"/>
    </sheetView>
  </sheetViews>
  <sheetFormatPr defaultRowHeight="14.4" x14ac:dyDescent="0.3"/>
  <sheetData>
    <row r="1" spans="1:5" x14ac:dyDescent="0.3">
      <c r="A1" t="s">
        <v>152</v>
      </c>
    </row>
    <row r="3" spans="1:5" x14ac:dyDescent="0.3">
      <c r="A3" t="s">
        <v>155</v>
      </c>
      <c r="B3" t="s">
        <v>210</v>
      </c>
      <c r="C3" t="s">
        <v>211</v>
      </c>
    </row>
    <row r="4" spans="1:5" x14ac:dyDescent="0.3">
      <c r="A4" t="s">
        <v>149</v>
      </c>
      <c r="B4">
        <v>45</v>
      </c>
      <c r="C4">
        <v>20</v>
      </c>
    </row>
    <row r="6" spans="1:5" x14ac:dyDescent="0.3">
      <c r="B6" t="s">
        <v>160</v>
      </c>
    </row>
    <row r="7" spans="1:5" x14ac:dyDescent="0.3">
      <c r="A7" t="s">
        <v>161</v>
      </c>
    </row>
    <row r="8" spans="1:5" x14ac:dyDescent="0.3">
      <c r="A8" t="s">
        <v>153</v>
      </c>
      <c r="B8">
        <v>2</v>
      </c>
      <c r="C8">
        <v>5</v>
      </c>
      <c r="D8" t="s">
        <v>165</v>
      </c>
      <c r="E8">
        <v>600</v>
      </c>
    </row>
    <row r="9" spans="1:5" x14ac:dyDescent="0.3">
      <c r="A9" t="s">
        <v>166</v>
      </c>
      <c r="B9">
        <v>7</v>
      </c>
      <c r="C9">
        <v>20</v>
      </c>
      <c r="D9" t="s">
        <v>165</v>
      </c>
      <c r="E9">
        <v>2500</v>
      </c>
    </row>
    <row r="10" spans="1:5" x14ac:dyDescent="0.3">
      <c r="A10" t="s">
        <v>154</v>
      </c>
      <c r="B10">
        <v>1</v>
      </c>
      <c r="C10">
        <v>1</v>
      </c>
      <c r="D10" t="s">
        <v>165</v>
      </c>
      <c r="E10">
        <v>210</v>
      </c>
    </row>
    <row r="13" spans="1:5" x14ac:dyDescent="0.3">
      <c r="A13" s="71" t="s">
        <v>212</v>
      </c>
      <c r="B13" s="71"/>
      <c r="C13" s="71"/>
      <c r="D13" s="71"/>
      <c r="E13" s="71"/>
    </row>
    <row r="15" spans="1:5" x14ac:dyDescent="0.3">
      <c r="A15" s="71" t="s">
        <v>213</v>
      </c>
      <c r="B15" s="71"/>
      <c r="C15" s="71"/>
      <c r="D15">
        <f>210*45+0*20</f>
        <v>9450</v>
      </c>
    </row>
  </sheetData>
  <mergeCells count="2">
    <mergeCell ref="A15:C15"/>
    <mergeCell ref="A13:E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D2A7-40FB-4E0D-9CE4-22BBD90C2234}">
  <dimension ref="A1:D11"/>
  <sheetViews>
    <sheetView tabSelected="1" workbookViewId="0">
      <selection activeCell="H9" sqref="H9"/>
    </sheetView>
  </sheetViews>
  <sheetFormatPr defaultRowHeight="14.4" x14ac:dyDescent="0.3"/>
  <cols>
    <col min="1" max="1" width="16.21875" customWidth="1"/>
    <col min="2" max="2" width="13.33203125" customWidth="1"/>
    <col min="3" max="3" width="14.21875" customWidth="1"/>
    <col min="4" max="4" width="13" customWidth="1"/>
  </cols>
  <sheetData>
    <row r="1" spans="1:4" x14ac:dyDescent="0.3">
      <c r="A1" t="s">
        <v>152</v>
      </c>
    </row>
    <row r="6" spans="1:4" ht="15" thickBot="1" x14ac:dyDescent="0.35"/>
    <row r="7" spans="1:4" ht="15" thickBot="1" x14ac:dyDescent="0.35">
      <c r="A7" s="78" t="s">
        <v>214</v>
      </c>
      <c r="B7" s="76" t="s">
        <v>215</v>
      </c>
      <c r="C7" s="76"/>
      <c r="D7" s="77" t="s">
        <v>216</v>
      </c>
    </row>
    <row r="8" spans="1:4" ht="15" thickBot="1" x14ac:dyDescent="0.35">
      <c r="A8" s="75" t="s">
        <v>153</v>
      </c>
      <c r="B8" s="74">
        <v>2</v>
      </c>
      <c r="C8" s="74">
        <v>5</v>
      </c>
      <c r="D8" s="74">
        <v>600</v>
      </c>
    </row>
    <row r="9" spans="1:4" ht="15" thickBot="1" x14ac:dyDescent="0.35">
      <c r="A9" s="75" t="s">
        <v>166</v>
      </c>
      <c r="B9" s="74">
        <v>7</v>
      </c>
      <c r="C9" s="74">
        <v>20</v>
      </c>
      <c r="D9" s="74">
        <v>2500</v>
      </c>
    </row>
    <row r="10" spans="1:4" ht="15" thickBot="1" x14ac:dyDescent="0.35">
      <c r="A10" s="75" t="s">
        <v>154</v>
      </c>
      <c r="B10" s="74">
        <v>1</v>
      </c>
      <c r="C10" s="74">
        <v>1</v>
      </c>
      <c r="D10" s="74">
        <v>210</v>
      </c>
    </row>
    <row r="11" spans="1:4" ht="15" thickBot="1" x14ac:dyDescent="0.35">
      <c r="A11" s="75" t="s">
        <v>217</v>
      </c>
      <c r="B11" s="74">
        <v>45</v>
      </c>
      <c r="C11" s="74">
        <v>20</v>
      </c>
      <c r="D11" s="74"/>
    </row>
  </sheetData>
  <mergeCells count="1">
    <mergeCell ref="B7:C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0A52-0111-4815-8C78-B3BB90DC8056}">
  <dimension ref="A1:AH126"/>
  <sheetViews>
    <sheetView workbookViewId="0">
      <selection activeCell="K6" sqref="K6"/>
    </sheetView>
  </sheetViews>
  <sheetFormatPr defaultRowHeight="14.4" x14ac:dyDescent="0.3"/>
  <cols>
    <col min="1" max="1" width="10.6640625" customWidth="1"/>
    <col min="2" max="2" width="10.44140625" customWidth="1"/>
    <col min="3" max="4" width="10" customWidth="1"/>
    <col min="5" max="5" width="10.109375" customWidth="1"/>
    <col min="7" max="7" width="9.5546875" customWidth="1"/>
    <col min="16" max="16" width="10.5546875" customWidth="1"/>
    <col min="17" max="17" width="10.21875" customWidth="1"/>
  </cols>
  <sheetData>
    <row r="1" spans="1:34" ht="15.6" thickTop="1" thickBot="1" x14ac:dyDescent="0.35">
      <c r="A1" s="11" t="s">
        <v>1</v>
      </c>
      <c r="B1" s="12" t="s">
        <v>2</v>
      </c>
      <c r="C1" s="12"/>
      <c r="D1" s="18" t="s">
        <v>13</v>
      </c>
      <c r="E1" s="12"/>
      <c r="F1" s="12"/>
      <c r="G1" s="12"/>
      <c r="H1" s="12"/>
      <c r="I1" s="13"/>
    </row>
    <row r="2" spans="1:34" ht="15.6" thickTop="1" thickBot="1" x14ac:dyDescent="0.35">
      <c r="A2" s="68" t="s">
        <v>151</v>
      </c>
      <c r="B2" s="1"/>
      <c r="C2" s="1"/>
      <c r="D2" s="1" t="s">
        <v>5</v>
      </c>
      <c r="E2" s="1" t="s">
        <v>6</v>
      </c>
      <c r="F2" s="1" t="s">
        <v>7</v>
      </c>
      <c r="G2" s="1" t="s">
        <v>8</v>
      </c>
      <c r="H2" s="1" t="s">
        <v>4</v>
      </c>
      <c r="I2" s="15"/>
      <c r="O2" s="72" t="s">
        <v>150</v>
      </c>
      <c r="P2" s="73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42"/>
    </row>
    <row r="3" spans="1:34" x14ac:dyDescent="0.3">
      <c r="A3" s="14"/>
      <c r="B3" s="1"/>
      <c r="C3" s="10" t="s">
        <v>0</v>
      </c>
      <c r="D3" s="8">
        <v>80</v>
      </c>
      <c r="E3" s="8">
        <v>160</v>
      </c>
      <c r="F3" s="8">
        <v>240</v>
      </c>
      <c r="G3" s="9">
        <v>160</v>
      </c>
      <c r="H3" s="1">
        <f>SUM(D3:G3)</f>
        <v>640</v>
      </c>
      <c r="I3" s="15"/>
      <c r="O3" s="4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46"/>
    </row>
    <row r="4" spans="1:34" ht="15" thickBot="1" x14ac:dyDescent="0.35">
      <c r="A4" s="14"/>
      <c r="B4" s="1" t="s">
        <v>9</v>
      </c>
      <c r="C4" s="6">
        <v>80</v>
      </c>
      <c r="D4" s="2">
        <v>2</v>
      </c>
      <c r="E4" s="2">
        <v>5</v>
      </c>
      <c r="F4" s="2">
        <v>2</v>
      </c>
      <c r="G4" s="3">
        <v>3</v>
      </c>
      <c r="H4" s="1"/>
      <c r="I4" s="15"/>
      <c r="O4" s="4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46"/>
    </row>
    <row r="5" spans="1:34" ht="15" thickBot="1" x14ac:dyDescent="0.35">
      <c r="A5" s="14"/>
      <c r="B5" s="1" t="s">
        <v>10</v>
      </c>
      <c r="C5" s="6">
        <v>160</v>
      </c>
      <c r="D5" s="2">
        <v>3</v>
      </c>
      <c r="E5" s="2">
        <v>4</v>
      </c>
      <c r="F5" s="2">
        <v>4</v>
      </c>
      <c r="G5" s="3">
        <v>5</v>
      </c>
      <c r="H5" s="1"/>
      <c r="I5" s="15"/>
      <c r="O5" s="45"/>
      <c r="P5" s="1" t="s">
        <v>1</v>
      </c>
      <c r="Q5" s="1" t="s">
        <v>2</v>
      </c>
      <c r="R5" s="1"/>
      <c r="S5" s="63" t="s">
        <v>145</v>
      </c>
      <c r="T5" s="64">
        <v>1000000</v>
      </c>
      <c r="U5" s="1"/>
      <c r="V5" s="1"/>
      <c r="W5" s="1"/>
      <c r="X5" s="1"/>
      <c r="Y5" s="1"/>
      <c r="Z5" s="1"/>
      <c r="AA5" s="1"/>
      <c r="AB5" s="1"/>
      <c r="AC5" s="1"/>
      <c r="AD5" s="46"/>
    </row>
    <row r="6" spans="1:34" x14ac:dyDescent="0.3">
      <c r="A6" s="14"/>
      <c r="B6" s="1" t="s">
        <v>11</v>
      </c>
      <c r="C6" s="6">
        <v>80</v>
      </c>
      <c r="D6" s="2">
        <v>4</v>
      </c>
      <c r="E6" s="2">
        <v>3</v>
      </c>
      <c r="F6" s="2">
        <v>6</v>
      </c>
      <c r="G6" s="3">
        <v>7</v>
      </c>
      <c r="H6" s="1"/>
      <c r="I6" s="15"/>
      <c r="O6" s="45"/>
      <c r="P6" s="1" t="s">
        <v>146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46"/>
    </row>
    <row r="7" spans="1:34" ht="15" thickBot="1" x14ac:dyDescent="0.35">
      <c r="A7" s="14"/>
      <c r="B7" s="1" t="s">
        <v>12</v>
      </c>
      <c r="C7" s="7">
        <v>160</v>
      </c>
      <c r="D7" s="4">
        <v>5</v>
      </c>
      <c r="E7" s="4">
        <v>2</v>
      </c>
      <c r="F7" s="4">
        <v>5</v>
      </c>
      <c r="G7" s="5">
        <v>4</v>
      </c>
      <c r="H7" s="1"/>
      <c r="I7" s="15"/>
      <c r="O7" s="4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46"/>
    </row>
    <row r="8" spans="1:34" ht="15" thickBot="1" x14ac:dyDescent="0.35">
      <c r="A8" s="14"/>
      <c r="B8" s="1" t="s">
        <v>3</v>
      </c>
      <c r="C8" s="1">
        <f>SUM(C4:C7)</f>
        <v>480</v>
      </c>
      <c r="D8" s="1"/>
      <c r="E8" s="1"/>
      <c r="F8" s="1"/>
      <c r="G8" s="1"/>
      <c r="H8" s="1"/>
      <c r="I8" s="15"/>
      <c r="O8" s="4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46"/>
    </row>
    <row r="9" spans="1:34" ht="15" thickBot="1" x14ac:dyDescent="0.35">
      <c r="A9" s="14"/>
      <c r="B9" s="1"/>
      <c r="C9" s="1"/>
      <c r="D9" s="1"/>
      <c r="E9" s="1"/>
      <c r="F9" s="1"/>
      <c r="G9" s="1"/>
      <c r="H9" s="1"/>
      <c r="I9" s="15"/>
      <c r="O9" s="45"/>
      <c r="P9" s="1"/>
      <c r="Q9" s="1"/>
      <c r="R9" s="21" t="s">
        <v>5</v>
      </c>
      <c r="S9" s="22" t="s">
        <v>144</v>
      </c>
      <c r="T9" s="22" t="s">
        <v>143</v>
      </c>
      <c r="U9" s="22" t="s">
        <v>7</v>
      </c>
      <c r="V9" s="23" t="s">
        <v>8</v>
      </c>
      <c r="W9" s="1"/>
      <c r="X9" s="1"/>
      <c r="Y9" s="1"/>
      <c r="Z9" s="1"/>
      <c r="AA9" s="1"/>
      <c r="AB9" s="1"/>
      <c r="AC9" s="1"/>
      <c r="AD9" s="46"/>
    </row>
    <row r="10" spans="1:34" ht="15.6" thickTop="1" thickBot="1" x14ac:dyDescent="0.35">
      <c r="A10" s="72" t="s">
        <v>15</v>
      </c>
      <c r="B10" s="7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45"/>
      <c r="P10" s="47"/>
      <c r="Q10" s="10" t="s">
        <v>0</v>
      </c>
      <c r="R10" s="8">
        <v>80</v>
      </c>
      <c r="S10" s="8">
        <v>80</v>
      </c>
      <c r="T10" s="8">
        <v>80</v>
      </c>
      <c r="U10" s="8">
        <f>240-80</f>
        <v>160</v>
      </c>
      <c r="V10" s="9">
        <v>160</v>
      </c>
      <c r="W10" s="1">
        <f>SUM(R10:V10)</f>
        <v>560</v>
      </c>
      <c r="X10" s="1"/>
      <c r="Y10" s="1"/>
      <c r="Z10" s="1"/>
      <c r="AA10" s="1"/>
      <c r="AB10" s="1"/>
      <c r="AC10" s="1"/>
      <c r="AD10" s="46"/>
    </row>
    <row r="11" spans="1:34" ht="15" thickBot="1" x14ac:dyDescent="0.35">
      <c r="A11" s="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45"/>
      <c r="P11" s="53" t="s">
        <v>9</v>
      </c>
      <c r="Q11" s="6">
        <v>80</v>
      </c>
      <c r="R11" s="2">
        <v>2</v>
      </c>
      <c r="S11" s="2">
        <v>5</v>
      </c>
      <c r="T11" s="2">
        <v>5</v>
      </c>
      <c r="U11" s="2">
        <v>2</v>
      </c>
      <c r="V11" s="3">
        <v>3</v>
      </c>
      <c r="W11" s="1"/>
      <c r="X11" s="1"/>
      <c r="Y11" s="1"/>
      <c r="Z11" s="1"/>
      <c r="AA11" s="1"/>
      <c r="AB11" s="1"/>
      <c r="AC11" s="1"/>
      <c r="AD11" s="46"/>
    </row>
    <row r="12" spans="1:34" ht="15" thickBot="1" x14ac:dyDescent="0.35">
      <c r="A12" s="14"/>
      <c r="B12" s="1"/>
      <c r="C12" s="21" t="s">
        <v>5</v>
      </c>
      <c r="D12" s="22" t="s">
        <v>6</v>
      </c>
      <c r="E12" s="22" t="s">
        <v>7</v>
      </c>
      <c r="F12" s="23" t="s">
        <v>8</v>
      </c>
      <c r="G12" s="1"/>
      <c r="H12" s="1"/>
      <c r="I12" s="1"/>
      <c r="J12" s="1"/>
      <c r="K12" s="1"/>
      <c r="L12" s="1"/>
      <c r="M12" s="1"/>
      <c r="N12" s="1"/>
      <c r="O12" s="45"/>
      <c r="P12" s="54" t="s">
        <v>10</v>
      </c>
      <c r="Q12" s="6">
        <f>160-80</f>
        <v>80</v>
      </c>
      <c r="R12" s="2">
        <v>3</v>
      </c>
      <c r="S12" s="2">
        <v>4</v>
      </c>
      <c r="T12" s="2">
        <v>4</v>
      </c>
      <c r="U12" s="2">
        <v>4</v>
      </c>
      <c r="V12" s="3">
        <v>5</v>
      </c>
      <c r="W12" s="1"/>
      <c r="X12" s="1"/>
      <c r="Y12" s="1"/>
      <c r="Z12" s="1"/>
      <c r="AA12" s="1"/>
      <c r="AB12" s="1"/>
      <c r="AC12" s="1"/>
      <c r="AD12" s="46"/>
    </row>
    <row r="13" spans="1:34" ht="15" thickBot="1" x14ac:dyDescent="0.35">
      <c r="A13" s="14"/>
      <c r="B13" s="10" t="s">
        <v>0</v>
      </c>
      <c r="C13" s="8">
        <v>80</v>
      </c>
      <c r="D13" s="8">
        <v>160</v>
      </c>
      <c r="E13" s="8">
        <v>240</v>
      </c>
      <c r="F13" s="9">
        <v>160</v>
      </c>
      <c r="G13" s="1"/>
      <c r="H13" s="1"/>
      <c r="I13" s="1"/>
      <c r="J13" s="1"/>
      <c r="K13" s="1"/>
      <c r="L13" s="1"/>
      <c r="M13" s="1"/>
      <c r="N13" s="1"/>
      <c r="O13" s="45"/>
      <c r="P13" s="54" t="s">
        <v>11</v>
      </c>
      <c r="Q13" s="6">
        <v>80</v>
      </c>
      <c r="R13" s="2">
        <v>4</v>
      </c>
      <c r="S13" s="2">
        <v>3</v>
      </c>
      <c r="T13" s="2">
        <v>3</v>
      </c>
      <c r="U13" s="2">
        <v>6</v>
      </c>
      <c r="V13" s="3">
        <v>7</v>
      </c>
      <c r="W13" s="1"/>
      <c r="X13" s="1"/>
      <c r="Y13" s="1"/>
      <c r="Z13" s="1"/>
      <c r="AA13" s="1"/>
      <c r="AB13" s="1"/>
      <c r="AC13" s="1"/>
      <c r="AD13" s="46"/>
    </row>
    <row r="14" spans="1:34" x14ac:dyDescent="0.3">
      <c r="A14" s="53" t="s">
        <v>9</v>
      </c>
      <c r="B14" s="6">
        <v>80</v>
      </c>
      <c r="C14" s="2">
        <v>2</v>
      </c>
      <c r="D14" s="2">
        <v>5</v>
      </c>
      <c r="E14" s="2">
        <v>2</v>
      </c>
      <c r="F14" s="3">
        <v>3</v>
      </c>
      <c r="G14" s="1"/>
      <c r="H14" s="1"/>
      <c r="I14" s="1"/>
      <c r="J14" s="1"/>
      <c r="K14" s="1"/>
      <c r="L14" s="1"/>
      <c r="M14" s="1"/>
      <c r="N14" s="1"/>
      <c r="O14" s="45"/>
      <c r="P14" s="54" t="s">
        <v>12</v>
      </c>
      <c r="Q14" s="6">
        <v>160</v>
      </c>
      <c r="R14" s="2">
        <v>5</v>
      </c>
      <c r="S14" s="2">
        <v>2</v>
      </c>
      <c r="T14" s="2">
        <f>T5</f>
        <v>1000000</v>
      </c>
      <c r="U14" s="2">
        <v>5</v>
      </c>
      <c r="V14" s="3">
        <v>4</v>
      </c>
      <c r="W14" s="1"/>
      <c r="X14" s="1"/>
      <c r="Y14" s="1"/>
      <c r="Z14" s="1"/>
      <c r="AA14" s="1"/>
      <c r="AB14" s="1"/>
      <c r="AC14" s="1"/>
      <c r="AD14" s="46"/>
      <c r="AH14">
        <v>42</v>
      </c>
    </row>
    <row r="15" spans="1:34" ht="15" thickBot="1" x14ac:dyDescent="0.35">
      <c r="A15" s="54" t="s">
        <v>10</v>
      </c>
      <c r="B15" s="6">
        <v>160</v>
      </c>
      <c r="C15" s="2">
        <v>3</v>
      </c>
      <c r="D15" s="2">
        <v>4</v>
      </c>
      <c r="E15" s="2">
        <v>4</v>
      </c>
      <c r="F15" s="3">
        <v>5</v>
      </c>
      <c r="G15" s="1"/>
      <c r="H15" s="1"/>
      <c r="I15" s="1"/>
      <c r="J15" s="1"/>
      <c r="K15" s="1"/>
      <c r="L15" s="1"/>
      <c r="M15" s="1"/>
      <c r="N15" s="1"/>
      <c r="O15" s="45"/>
      <c r="P15" s="55" t="s">
        <v>14</v>
      </c>
      <c r="Q15" s="7">
        <f>640-480</f>
        <v>160</v>
      </c>
      <c r="R15" s="19">
        <v>0</v>
      </c>
      <c r="S15" s="19">
        <v>0</v>
      </c>
      <c r="T15" s="19">
        <v>0</v>
      </c>
      <c r="U15" s="19">
        <v>0</v>
      </c>
      <c r="V15" s="20">
        <v>0</v>
      </c>
      <c r="W15" s="1"/>
      <c r="X15" s="1"/>
      <c r="Y15" s="1"/>
      <c r="Z15" s="1"/>
      <c r="AA15" s="1"/>
      <c r="AB15" s="1"/>
      <c r="AC15" s="1"/>
      <c r="AD15" s="46"/>
    </row>
    <row r="16" spans="1:34" x14ac:dyDescent="0.3">
      <c r="A16" s="54" t="s">
        <v>11</v>
      </c>
      <c r="B16" s="6">
        <v>80</v>
      </c>
      <c r="C16" s="2">
        <v>4</v>
      </c>
      <c r="D16" s="2">
        <v>3</v>
      </c>
      <c r="E16" s="2">
        <v>6</v>
      </c>
      <c r="F16" s="3">
        <v>7</v>
      </c>
      <c r="G16" s="1"/>
      <c r="H16" s="1"/>
      <c r="I16" s="1"/>
      <c r="J16" s="1"/>
      <c r="K16" s="1"/>
      <c r="L16" s="1"/>
      <c r="M16" s="1"/>
      <c r="N16" s="1"/>
      <c r="O16" s="45"/>
      <c r="P16" s="1"/>
      <c r="Q16" s="1">
        <f>SUM(Q11:Q15)</f>
        <v>560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46"/>
    </row>
    <row r="17" spans="1:30" x14ac:dyDescent="0.3">
      <c r="A17" s="54" t="s">
        <v>12</v>
      </c>
      <c r="B17" s="6">
        <v>160</v>
      </c>
      <c r="C17" s="2">
        <v>5</v>
      </c>
      <c r="D17" s="2">
        <v>2</v>
      </c>
      <c r="E17" s="2">
        <v>5</v>
      </c>
      <c r="F17" s="3">
        <v>4</v>
      </c>
      <c r="G17" s="1"/>
      <c r="H17" s="1"/>
      <c r="I17" s="1"/>
      <c r="J17" s="1"/>
      <c r="K17" s="1"/>
      <c r="L17" s="1"/>
      <c r="M17" s="1"/>
      <c r="N17" s="1"/>
      <c r="O17" s="67" t="s">
        <v>132</v>
      </c>
      <c r="P17" s="1" t="s">
        <v>142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46"/>
    </row>
    <row r="18" spans="1:30" ht="15" thickBot="1" x14ac:dyDescent="0.35">
      <c r="A18" s="55" t="s">
        <v>14</v>
      </c>
      <c r="B18" s="7">
        <f>640-480</f>
        <v>160</v>
      </c>
      <c r="C18" s="19">
        <v>0</v>
      </c>
      <c r="D18" s="19">
        <v>0</v>
      </c>
      <c r="E18" s="19">
        <v>0</v>
      </c>
      <c r="F18" s="20">
        <v>0</v>
      </c>
      <c r="G18" s="1"/>
      <c r="H18" s="1"/>
      <c r="I18" s="1"/>
      <c r="J18" s="1"/>
      <c r="K18" s="1"/>
      <c r="L18" s="1"/>
      <c r="M18" s="1"/>
      <c r="N18" s="1"/>
      <c r="O18" s="67" t="s">
        <v>133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46"/>
    </row>
    <row r="19" spans="1:30" x14ac:dyDescent="0.3">
      <c r="A19" s="1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4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46"/>
    </row>
    <row r="20" spans="1:30" ht="15" thickBot="1" x14ac:dyDescent="0.35">
      <c r="A20" s="56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4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 t="s">
        <v>129</v>
      </c>
      <c r="AC20" s="1" t="s">
        <v>131</v>
      </c>
      <c r="AD20" s="46"/>
    </row>
    <row r="21" spans="1:30" x14ac:dyDescent="0.3">
      <c r="A21" s="1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45"/>
      <c r="P21" s="1"/>
      <c r="Q21" s="41" t="s">
        <v>5</v>
      </c>
      <c r="R21" s="42"/>
      <c r="S21" s="41" t="s">
        <v>144</v>
      </c>
      <c r="T21" s="42"/>
      <c r="U21" s="41" t="s">
        <v>143</v>
      </c>
      <c r="V21" s="42"/>
      <c r="W21" s="41" t="s">
        <v>7</v>
      </c>
      <c r="X21" s="42"/>
      <c r="Y21" s="41" t="s">
        <v>8</v>
      </c>
      <c r="Z21" s="42"/>
      <c r="AA21" s="1"/>
      <c r="AB21" s="1">
        <v>1</v>
      </c>
      <c r="AC21" s="1">
        <f>Q23-Q31</f>
        <v>2</v>
      </c>
      <c r="AD21" s="46"/>
    </row>
    <row r="22" spans="1:30" ht="15" thickBot="1" x14ac:dyDescent="0.35">
      <c r="A22" s="57" t="s">
        <v>132</v>
      </c>
      <c r="B22" s="1" t="s">
        <v>142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45"/>
      <c r="P22" s="1"/>
      <c r="Q22" s="45"/>
      <c r="R22" s="46">
        <v>80</v>
      </c>
      <c r="S22" s="43"/>
      <c r="T22" s="44">
        <v>80</v>
      </c>
      <c r="U22" s="43"/>
      <c r="V22" s="44">
        <v>80</v>
      </c>
      <c r="W22" s="43"/>
      <c r="X22" s="44">
        <v>160</v>
      </c>
      <c r="Y22" s="43"/>
      <c r="Z22" s="44">
        <v>160</v>
      </c>
      <c r="AA22" s="1"/>
      <c r="AB22" s="1">
        <v>2</v>
      </c>
      <c r="AC22" s="1">
        <f>S29-S31</f>
        <v>2</v>
      </c>
      <c r="AD22" s="46"/>
    </row>
    <row r="23" spans="1:30" x14ac:dyDescent="0.3">
      <c r="A23" s="57" t="s">
        <v>133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41" t="s">
        <v>9</v>
      </c>
      <c r="P23" s="29"/>
      <c r="Q23" s="48">
        <v>2</v>
      </c>
      <c r="R23" s="42"/>
      <c r="S23" s="48">
        <v>5</v>
      </c>
      <c r="T23" s="42"/>
      <c r="U23" s="48">
        <v>5</v>
      </c>
      <c r="V23" s="42"/>
      <c r="W23" s="48">
        <v>2</v>
      </c>
      <c r="X23" s="42"/>
      <c r="Y23" s="51">
        <v>3</v>
      </c>
      <c r="Z23" s="42"/>
      <c r="AA23" s="1"/>
      <c r="AB23" s="58">
        <v>3</v>
      </c>
      <c r="AC23" s="58">
        <f>U27-U31</f>
        <v>3</v>
      </c>
      <c r="AD23" s="46"/>
    </row>
    <row r="24" spans="1:30" ht="15" thickBot="1" x14ac:dyDescent="0.35">
      <c r="A24" s="14"/>
      <c r="B24" s="1"/>
      <c r="C24" s="1"/>
      <c r="D24" s="1"/>
      <c r="E24" s="1"/>
      <c r="F24" s="1"/>
      <c r="G24" s="1"/>
      <c r="H24" s="1"/>
      <c r="I24" s="1"/>
      <c r="J24" s="1"/>
      <c r="K24" s="1"/>
      <c r="L24" s="1" t="s">
        <v>129</v>
      </c>
      <c r="M24" s="1" t="s">
        <v>131</v>
      </c>
      <c r="N24" s="1"/>
      <c r="O24" s="43"/>
      <c r="P24" s="47">
        <v>80</v>
      </c>
      <c r="Q24" s="43"/>
      <c r="R24" s="44">
        <v>0</v>
      </c>
      <c r="S24" s="43"/>
      <c r="T24" s="44"/>
      <c r="U24" s="43"/>
      <c r="V24" s="44"/>
      <c r="W24" s="43"/>
      <c r="X24" s="44">
        <v>80</v>
      </c>
      <c r="Y24" s="1"/>
      <c r="Z24" s="46"/>
      <c r="AA24" s="1">
        <f>P24-R24-T24-X24-Z24-V24</f>
        <v>0</v>
      </c>
      <c r="AB24" s="58">
        <v>4</v>
      </c>
      <c r="AC24" s="58">
        <f>W23-W31</f>
        <v>2</v>
      </c>
      <c r="AD24" s="46"/>
    </row>
    <row r="25" spans="1:30" x14ac:dyDescent="0.3">
      <c r="A25" s="14"/>
      <c r="B25" s="1"/>
      <c r="C25" s="41" t="s">
        <v>5</v>
      </c>
      <c r="D25" s="42"/>
      <c r="E25" s="41" t="s">
        <v>6</v>
      </c>
      <c r="F25" s="42"/>
      <c r="G25" s="41" t="s">
        <v>7</v>
      </c>
      <c r="H25" s="42"/>
      <c r="I25" s="41" t="s">
        <v>8</v>
      </c>
      <c r="J25" s="42"/>
      <c r="K25" s="1"/>
      <c r="L25" s="58">
        <v>1</v>
      </c>
      <c r="M25" s="58">
        <f>C27-C35</f>
        <v>2</v>
      </c>
      <c r="N25" s="1"/>
      <c r="O25" s="41" t="s">
        <v>10</v>
      </c>
      <c r="P25" s="42"/>
      <c r="Q25" s="48">
        <v>3</v>
      </c>
      <c r="R25" s="42"/>
      <c r="S25" s="48">
        <v>4</v>
      </c>
      <c r="T25" s="42"/>
      <c r="U25" s="48">
        <v>4</v>
      </c>
      <c r="V25" s="42"/>
      <c r="W25" s="50">
        <v>4</v>
      </c>
      <c r="X25" s="1"/>
      <c r="Y25" s="48">
        <v>5</v>
      </c>
      <c r="Z25" s="42"/>
      <c r="AA25" s="1"/>
      <c r="AB25" s="58">
        <v>5</v>
      </c>
      <c r="AC25" s="58">
        <f>Y23-Y31</f>
        <v>3</v>
      </c>
      <c r="AD25" s="46"/>
    </row>
    <row r="26" spans="1:30" ht="15" thickBot="1" x14ac:dyDescent="0.35">
      <c r="A26" s="14"/>
      <c r="B26" s="1"/>
      <c r="C26" s="45"/>
      <c r="D26" s="46">
        <v>80</v>
      </c>
      <c r="E26" s="43"/>
      <c r="F26" s="44">
        <v>160</v>
      </c>
      <c r="G26" s="43"/>
      <c r="H26" s="44">
        <v>240</v>
      </c>
      <c r="I26" s="43"/>
      <c r="J26" s="44">
        <v>160</v>
      </c>
      <c r="K26" s="1"/>
      <c r="L26" s="59">
        <v>2</v>
      </c>
      <c r="M26" s="59">
        <f>E33-E35</f>
        <v>2</v>
      </c>
      <c r="N26" s="1"/>
      <c r="O26" s="43"/>
      <c r="P26" s="44">
        <v>80</v>
      </c>
      <c r="Q26" s="43"/>
      <c r="R26" s="44"/>
      <c r="S26" s="43"/>
      <c r="T26" s="44"/>
      <c r="U26" s="43"/>
      <c r="V26" s="44"/>
      <c r="W26" s="1"/>
      <c r="X26" s="1">
        <v>80</v>
      </c>
      <c r="Y26" s="43"/>
      <c r="Z26" s="44">
        <v>0</v>
      </c>
      <c r="AA26" s="1">
        <f>P26-R26-T26-X26-Z26-V26</f>
        <v>0</v>
      </c>
      <c r="AB26" s="1"/>
      <c r="AC26" s="1"/>
      <c r="AD26" s="46"/>
    </row>
    <row r="27" spans="1:30" x14ac:dyDescent="0.3">
      <c r="A27" s="60" t="s">
        <v>9</v>
      </c>
      <c r="B27" s="29"/>
      <c r="C27" s="48">
        <v>2</v>
      </c>
      <c r="D27" s="42"/>
      <c r="E27" s="48">
        <v>5</v>
      </c>
      <c r="F27" s="42"/>
      <c r="G27" s="48">
        <v>2</v>
      </c>
      <c r="H27" s="42"/>
      <c r="I27" s="51">
        <v>3</v>
      </c>
      <c r="J27" s="42"/>
      <c r="K27" s="1"/>
      <c r="L27" s="58">
        <v>3</v>
      </c>
      <c r="M27" s="58">
        <f>G27-G35</f>
        <v>2</v>
      </c>
      <c r="N27" s="1"/>
      <c r="O27" s="41" t="s">
        <v>11</v>
      </c>
      <c r="P27" s="42"/>
      <c r="Q27" s="48">
        <v>4</v>
      </c>
      <c r="R27" s="42"/>
      <c r="S27" s="50">
        <v>3</v>
      </c>
      <c r="T27" s="42"/>
      <c r="U27" s="50">
        <v>3</v>
      </c>
      <c r="V27" s="1"/>
      <c r="W27" s="48">
        <v>6</v>
      </c>
      <c r="X27" s="42"/>
      <c r="Y27" s="50">
        <v>7</v>
      </c>
      <c r="Z27" s="46"/>
      <c r="AA27" s="1"/>
      <c r="AB27" s="1" t="s">
        <v>130</v>
      </c>
      <c r="AC27" s="1" t="s">
        <v>131</v>
      </c>
      <c r="AD27" s="46"/>
    </row>
    <row r="28" spans="1:30" ht="15" thickBot="1" x14ac:dyDescent="0.35">
      <c r="A28" s="61"/>
      <c r="B28" s="47">
        <v>80</v>
      </c>
      <c r="C28" s="43"/>
      <c r="D28" s="44"/>
      <c r="E28" s="43"/>
      <c r="F28" s="44"/>
      <c r="G28" s="43"/>
      <c r="H28" s="44">
        <v>80</v>
      </c>
      <c r="I28" s="1"/>
      <c r="J28" s="46"/>
      <c r="K28" s="1">
        <f>B28-D28-F28-H28-J28</f>
        <v>0</v>
      </c>
      <c r="L28" s="58">
        <v>4</v>
      </c>
      <c r="M28" s="58">
        <f>I27-I35</f>
        <v>3</v>
      </c>
      <c r="N28" s="1"/>
      <c r="O28" s="43"/>
      <c r="P28" s="44">
        <v>80</v>
      </c>
      <c r="Q28" s="43"/>
      <c r="R28" s="44"/>
      <c r="S28" s="1"/>
      <c r="T28" s="44"/>
      <c r="U28" s="1"/>
      <c r="V28" s="1">
        <v>80</v>
      </c>
      <c r="W28" s="43"/>
      <c r="X28" s="44"/>
      <c r="Y28" s="1"/>
      <c r="Z28" s="46"/>
      <c r="AA28" s="1">
        <f>P28-R28-T28-X28-Z28-V28</f>
        <v>0</v>
      </c>
      <c r="AB28" s="1">
        <v>1</v>
      </c>
      <c r="AC28" s="1">
        <f>Q23-W23</f>
        <v>0</v>
      </c>
      <c r="AD28" s="46"/>
    </row>
    <row r="29" spans="1:30" x14ac:dyDescent="0.3">
      <c r="A29" s="60" t="s">
        <v>10</v>
      </c>
      <c r="B29" s="42"/>
      <c r="C29" s="48">
        <v>3</v>
      </c>
      <c r="D29" s="42"/>
      <c r="E29" s="48">
        <v>4</v>
      </c>
      <c r="F29" s="42"/>
      <c r="G29" s="50">
        <v>4</v>
      </c>
      <c r="H29" s="1"/>
      <c r="I29" s="48">
        <v>5</v>
      </c>
      <c r="J29" s="42"/>
      <c r="K29" s="1"/>
      <c r="L29" s="1"/>
      <c r="M29" s="1"/>
      <c r="N29" s="1"/>
      <c r="O29" s="41" t="s">
        <v>12</v>
      </c>
      <c r="P29" s="42"/>
      <c r="Q29" s="49">
        <v>5</v>
      </c>
      <c r="R29" s="1"/>
      <c r="S29" s="48">
        <v>2</v>
      </c>
      <c r="T29" s="42"/>
      <c r="U29" s="48">
        <f>$T$5</f>
        <v>1000000</v>
      </c>
      <c r="V29" s="42"/>
      <c r="W29" s="50">
        <v>5</v>
      </c>
      <c r="X29" s="1"/>
      <c r="Y29" s="48">
        <v>4</v>
      </c>
      <c r="Z29" s="42"/>
      <c r="AA29" s="1"/>
      <c r="AB29" s="1">
        <v>2</v>
      </c>
      <c r="AC29" s="1">
        <f>S25-Q25</f>
        <v>1</v>
      </c>
      <c r="AD29" s="46"/>
    </row>
    <row r="30" spans="1:30" ht="15" thickBot="1" x14ac:dyDescent="0.35">
      <c r="A30" s="61"/>
      <c r="B30" s="44">
        <v>160</v>
      </c>
      <c r="C30" s="43"/>
      <c r="D30" s="44">
        <v>80</v>
      </c>
      <c r="E30" s="43"/>
      <c r="F30" s="44"/>
      <c r="G30" s="1"/>
      <c r="H30" s="1">
        <v>80</v>
      </c>
      <c r="I30" s="43"/>
      <c r="J30" s="44"/>
      <c r="K30" s="1">
        <f t="shared" ref="K30:K36" si="0">B30-D30-F30-H30-J30</f>
        <v>0</v>
      </c>
      <c r="L30" s="1"/>
      <c r="M30" s="1"/>
      <c r="N30" s="1"/>
      <c r="O30" s="43"/>
      <c r="P30" s="44">
        <v>160</v>
      </c>
      <c r="Q30" s="45"/>
      <c r="R30" s="1">
        <v>80</v>
      </c>
      <c r="S30" s="43"/>
      <c r="T30" s="44">
        <v>80</v>
      </c>
      <c r="U30" s="43"/>
      <c r="V30" s="44"/>
      <c r="W30" s="1"/>
      <c r="X30" s="1"/>
      <c r="Y30" s="43"/>
      <c r="Z30" s="44"/>
      <c r="AA30" s="1">
        <f>P30-R30-T30-X30-Z30-V30</f>
        <v>0</v>
      </c>
      <c r="AB30" s="1">
        <v>3</v>
      </c>
      <c r="AC30" s="1">
        <f>Q27-S27</f>
        <v>1</v>
      </c>
      <c r="AD30" s="46"/>
    </row>
    <row r="31" spans="1:30" x14ac:dyDescent="0.3">
      <c r="A31" s="60" t="s">
        <v>11</v>
      </c>
      <c r="B31" s="42"/>
      <c r="C31" s="48">
        <v>4</v>
      </c>
      <c r="D31" s="42"/>
      <c r="E31" s="50">
        <v>3</v>
      </c>
      <c r="F31" s="1"/>
      <c r="G31" s="48">
        <v>6</v>
      </c>
      <c r="H31" s="42"/>
      <c r="I31" s="50">
        <v>7</v>
      </c>
      <c r="J31" s="46"/>
      <c r="K31" s="1"/>
      <c r="L31" s="1" t="s">
        <v>130</v>
      </c>
      <c r="M31" s="1" t="s">
        <v>131</v>
      </c>
      <c r="N31" s="1"/>
      <c r="O31" s="41" t="s">
        <v>14</v>
      </c>
      <c r="P31" s="42"/>
      <c r="Q31" s="48">
        <v>0</v>
      </c>
      <c r="R31" s="42"/>
      <c r="S31" s="50">
        <v>0</v>
      </c>
      <c r="T31" s="42"/>
      <c r="U31" s="50">
        <v>0</v>
      </c>
      <c r="V31" s="1"/>
      <c r="W31" s="48">
        <v>0</v>
      </c>
      <c r="X31" s="42"/>
      <c r="Y31" s="50">
        <v>0</v>
      </c>
      <c r="Z31" s="46"/>
      <c r="AA31" s="1"/>
      <c r="AB31" s="58">
        <v>4</v>
      </c>
      <c r="AC31" s="58">
        <f>Y29-S29</f>
        <v>2</v>
      </c>
      <c r="AD31" s="46"/>
    </row>
    <row r="32" spans="1:30" ht="15" thickBot="1" x14ac:dyDescent="0.35">
      <c r="A32" s="61"/>
      <c r="B32" s="44">
        <v>80</v>
      </c>
      <c r="C32" s="43"/>
      <c r="D32" s="44"/>
      <c r="E32" s="1"/>
      <c r="F32" s="1"/>
      <c r="G32" s="43"/>
      <c r="H32" s="44">
        <v>80</v>
      </c>
      <c r="I32" s="1"/>
      <c r="J32" s="46"/>
      <c r="K32" s="1">
        <f t="shared" si="0"/>
        <v>0</v>
      </c>
      <c r="L32" s="59">
        <v>1</v>
      </c>
      <c r="M32" s="59">
        <f>C27-G27</f>
        <v>0</v>
      </c>
      <c r="N32" s="1"/>
      <c r="O32" s="43"/>
      <c r="P32" s="44">
        <v>160</v>
      </c>
      <c r="Q32" s="43"/>
      <c r="R32" s="44"/>
      <c r="S32" s="47"/>
      <c r="T32" s="44"/>
      <c r="U32" s="47"/>
      <c r="V32" s="47">
        <v>0</v>
      </c>
      <c r="W32" s="43"/>
      <c r="X32" s="44"/>
      <c r="Y32" s="47"/>
      <c r="Z32" s="44">
        <v>160</v>
      </c>
      <c r="AA32" s="1">
        <f>P32-R32-T32-X32-Z32-V32</f>
        <v>0</v>
      </c>
      <c r="AB32" s="1">
        <v>5</v>
      </c>
      <c r="AC32" s="1">
        <f>Q31-S31</f>
        <v>0</v>
      </c>
      <c r="AD32" s="46"/>
    </row>
    <row r="33" spans="1:30" x14ac:dyDescent="0.3">
      <c r="A33" s="60" t="s">
        <v>12</v>
      </c>
      <c r="B33" s="42"/>
      <c r="C33" s="49">
        <v>5</v>
      </c>
      <c r="D33" s="1"/>
      <c r="E33" s="48">
        <v>2</v>
      </c>
      <c r="F33" s="42"/>
      <c r="G33" s="50">
        <v>5</v>
      </c>
      <c r="H33" s="1"/>
      <c r="I33" s="48">
        <v>4</v>
      </c>
      <c r="J33" s="42"/>
      <c r="K33" s="1"/>
      <c r="L33" s="59">
        <v>2</v>
      </c>
      <c r="M33" s="59">
        <f>E29-C29</f>
        <v>1</v>
      </c>
      <c r="N33" s="1"/>
      <c r="O33" s="45"/>
      <c r="P33" s="1"/>
      <c r="Q33" s="1"/>
      <c r="R33" s="1">
        <f>R22-R24-R26-R28-R30-R32</f>
        <v>0</v>
      </c>
      <c r="S33" s="1"/>
      <c r="T33" s="1">
        <f>T22-T24-T26-T28-T30-T32</f>
        <v>0</v>
      </c>
      <c r="U33" s="1"/>
      <c r="V33" s="1">
        <f t="shared" ref="V33" si="1">V22-V24-V26-V28-V30-V32</f>
        <v>0</v>
      </c>
      <c r="W33" s="1"/>
      <c r="X33" s="1">
        <f t="shared" ref="X33" si="2">X22-X24-X26-X28-X30-X32</f>
        <v>0</v>
      </c>
      <c r="Y33" s="1"/>
      <c r="Z33" s="1">
        <f t="shared" ref="Z33" si="3">Z22-Z24-Z26-Z28-Z30-Z32</f>
        <v>0</v>
      </c>
      <c r="AA33" s="1"/>
      <c r="AB33" s="1"/>
      <c r="AC33" s="1"/>
      <c r="AD33" s="46"/>
    </row>
    <row r="34" spans="1:30" ht="15" thickBot="1" x14ac:dyDescent="0.35">
      <c r="A34" s="61"/>
      <c r="B34" s="44">
        <v>160</v>
      </c>
      <c r="C34" s="45"/>
      <c r="D34" s="1"/>
      <c r="E34" s="43"/>
      <c r="F34" s="44">
        <v>160</v>
      </c>
      <c r="G34" s="1"/>
      <c r="H34" s="1"/>
      <c r="I34" s="43"/>
      <c r="J34" s="44"/>
      <c r="K34" s="1">
        <f t="shared" si="0"/>
        <v>0</v>
      </c>
      <c r="L34" s="58">
        <v>3</v>
      </c>
      <c r="M34" s="58">
        <f>C31-E31</f>
        <v>1</v>
      </c>
      <c r="N34" s="1"/>
      <c r="O34" s="4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46"/>
    </row>
    <row r="35" spans="1:30" x14ac:dyDescent="0.3">
      <c r="A35" s="60" t="s">
        <v>14</v>
      </c>
      <c r="B35" s="42"/>
      <c r="C35" s="48">
        <v>0</v>
      </c>
      <c r="D35" s="42"/>
      <c r="E35" s="50">
        <v>0</v>
      </c>
      <c r="F35" s="1"/>
      <c r="G35" s="48">
        <v>0</v>
      </c>
      <c r="H35" s="42"/>
      <c r="I35" s="50">
        <v>0</v>
      </c>
      <c r="J35" s="46"/>
      <c r="K35" s="1"/>
      <c r="L35" s="58">
        <v>4</v>
      </c>
      <c r="M35" s="58">
        <f>I33-E33</f>
        <v>2</v>
      </c>
      <c r="N35" s="1"/>
      <c r="O35" s="45"/>
      <c r="P35" s="1"/>
      <c r="Q35" s="41" t="s">
        <v>5</v>
      </c>
      <c r="R35" s="42"/>
      <c r="S35" s="41" t="s">
        <v>144</v>
      </c>
      <c r="T35" s="42"/>
      <c r="U35" s="41" t="s">
        <v>143</v>
      </c>
      <c r="V35" s="42"/>
      <c r="W35" s="41" t="s">
        <v>7</v>
      </c>
      <c r="X35" s="42"/>
      <c r="Y35" s="41" t="s">
        <v>8</v>
      </c>
      <c r="Z35" s="42"/>
      <c r="AA35" s="1"/>
      <c r="AB35" s="1"/>
      <c r="AC35" s="1"/>
      <c r="AD35" s="46"/>
    </row>
    <row r="36" spans="1:30" ht="15" thickBot="1" x14ac:dyDescent="0.35">
      <c r="A36" s="61"/>
      <c r="B36" s="44">
        <v>160</v>
      </c>
      <c r="C36" s="43"/>
      <c r="D36" s="44"/>
      <c r="E36" s="47"/>
      <c r="F36" s="47"/>
      <c r="G36" s="43"/>
      <c r="H36" s="44"/>
      <c r="I36" s="47"/>
      <c r="J36" s="44">
        <v>160</v>
      </c>
      <c r="K36" s="1">
        <f t="shared" si="0"/>
        <v>0</v>
      </c>
      <c r="L36" s="59">
        <v>5</v>
      </c>
      <c r="M36" s="59">
        <f>C35-E35</f>
        <v>0</v>
      </c>
      <c r="N36" s="1"/>
      <c r="O36" s="45"/>
      <c r="P36" s="1"/>
      <c r="Q36" s="45"/>
      <c r="R36" s="46">
        <v>80</v>
      </c>
      <c r="S36" s="43"/>
      <c r="T36" s="44">
        <v>80</v>
      </c>
      <c r="U36" s="43"/>
      <c r="V36" s="44">
        <v>80</v>
      </c>
      <c r="W36" s="43"/>
      <c r="X36" s="44">
        <v>160</v>
      </c>
      <c r="Y36" s="43"/>
      <c r="Z36" s="44">
        <v>160</v>
      </c>
      <c r="AA36" s="1"/>
      <c r="AB36" s="1"/>
      <c r="AC36" s="1"/>
      <c r="AD36" s="46"/>
    </row>
    <row r="37" spans="1:30" x14ac:dyDescent="0.3">
      <c r="A37" s="14"/>
      <c r="B37" s="1"/>
      <c r="C37" s="1"/>
      <c r="D37" s="1">
        <f>D26-D28-D30-D32-D34-D36</f>
        <v>0</v>
      </c>
      <c r="E37" s="1"/>
      <c r="F37" s="1">
        <f t="shared" ref="F37:J37" si="4">F26-F28-F30-F32-F34-F36</f>
        <v>0</v>
      </c>
      <c r="G37" s="1"/>
      <c r="H37" s="1">
        <f t="shared" si="4"/>
        <v>0</v>
      </c>
      <c r="I37" s="1"/>
      <c r="J37" s="1">
        <f t="shared" si="4"/>
        <v>0</v>
      </c>
      <c r="K37" s="1"/>
      <c r="L37" s="1"/>
      <c r="M37" s="1"/>
      <c r="N37" s="1"/>
      <c r="O37" s="41" t="s">
        <v>9</v>
      </c>
      <c r="P37" s="29"/>
      <c r="Q37" s="48">
        <v>2</v>
      </c>
      <c r="R37" s="42" t="s">
        <v>136</v>
      </c>
      <c r="S37" s="48">
        <v>5</v>
      </c>
      <c r="T37" s="42"/>
      <c r="U37" s="48">
        <v>5</v>
      </c>
      <c r="V37" s="42"/>
      <c r="W37" s="48">
        <v>2</v>
      </c>
      <c r="X37" s="42" t="s">
        <v>135</v>
      </c>
      <c r="Y37" s="51">
        <v>3</v>
      </c>
      <c r="Z37" s="42"/>
      <c r="AA37" s="1">
        <v>0</v>
      </c>
      <c r="AB37" s="1"/>
      <c r="AC37" s="1"/>
      <c r="AD37" s="46"/>
    </row>
    <row r="38" spans="1:30" ht="15" thickBot="1" x14ac:dyDescent="0.35">
      <c r="A38" s="14" t="s">
        <v>140</v>
      </c>
      <c r="B38" s="1"/>
      <c r="C38" s="1"/>
      <c r="D38" s="1" t="s">
        <v>141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43"/>
      <c r="P38" s="47">
        <v>80</v>
      </c>
      <c r="Q38" s="52">
        <f>AA37+Q47</f>
        <v>2</v>
      </c>
      <c r="R38" s="44">
        <v>0</v>
      </c>
      <c r="S38" s="52">
        <f>AA37+S47</f>
        <v>-1</v>
      </c>
      <c r="T38" s="44"/>
      <c r="U38" s="52">
        <f>AA37+U47</f>
        <v>3</v>
      </c>
      <c r="V38" s="44"/>
      <c r="W38" s="52">
        <f>AA37+W47</f>
        <v>2</v>
      </c>
      <c r="X38" s="44">
        <v>80</v>
      </c>
      <c r="Y38" s="58">
        <f>AA37+Y47</f>
        <v>3</v>
      </c>
      <c r="Z38" s="46"/>
      <c r="AA38" s="1"/>
      <c r="AB38" s="1"/>
      <c r="AC38" s="1"/>
      <c r="AD38" s="46"/>
    </row>
    <row r="39" spans="1:30" ht="15" thickBot="1" x14ac:dyDescent="0.35">
      <c r="A39" s="1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41" t="s">
        <v>10</v>
      </c>
      <c r="P39" s="42"/>
      <c r="Q39" s="48">
        <v>3</v>
      </c>
      <c r="R39" s="42" t="s">
        <v>137</v>
      </c>
      <c r="S39" s="48">
        <v>4</v>
      </c>
      <c r="T39" s="42"/>
      <c r="U39" s="48">
        <v>4</v>
      </c>
      <c r="V39" s="42" t="s">
        <v>147</v>
      </c>
      <c r="W39" s="50">
        <v>4</v>
      </c>
      <c r="X39" s="1" t="s">
        <v>136</v>
      </c>
      <c r="Y39" s="48">
        <v>5</v>
      </c>
      <c r="Z39" s="42"/>
      <c r="AA39" s="1">
        <f>W39-W47</f>
        <v>2</v>
      </c>
      <c r="AB39" s="1"/>
      <c r="AC39" s="1"/>
      <c r="AD39" s="46"/>
    </row>
    <row r="40" spans="1:30" ht="15" thickBot="1" x14ac:dyDescent="0.35">
      <c r="A40" s="14"/>
      <c r="B40" s="1"/>
      <c r="C40" s="41" t="s">
        <v>5</v>
      </c>
      <c r="D40" s="42"/>
      <c r="E40" s="41" t="s">
        <v>6</v>
      </c>
      <c r="F40" s="42"/>
      <c r="G40" s="41" t="s">
        <v>7</v>
      </c>
      <c r="H40" s="42"/>
      <c r="I40" s="41" t="s">
        <v>8</v>
      </c>
      <c r="J40" s="42"/>
      <c r="K40" s="1"/>
      <c r="L40" s="1"/>
      <c r="M40" s="1"/>
      <c r="N40" s="1"/>
      <c r="O40" s="43"/>
      <c r="P40" s="44">
        <v>80</v>
      </c>
      <c r="Q40" s="52">
        <f>AA39+Q47</f>
        <v>4</v>
      </c>
      <c r="R40" s="44" t="s">
        <v>135</v>
      </c>
      <c r="S40" s="52">
        <f>S47+AA39</f>
        <v>1</v>
      </c>
      <c r="T40" s="44"/>
      <c r="U40" s="52">
        <f>AA39+U47</f>
        <v>5</v>
      </c>
      <c r="V40" s="44"/>
      <c r="W40" s="58">
        <f>W47+AA39</f>
        <v>4</v>
      </c>
      <c r="X40" s="1">
        <v>80</v>
      </c>
      <c r="Y40" s="52">
        <f>AA39+Y47</f>
        <v>5</v>
      </c>
      <c r="Z40" s="44">
        <v>0</v>
      </c>
      <c r="AA40" s="1"/>
      <c r="AB40" s="1"/>
      <c r="AC40" s="1"/>
      <c r="AD40" s="46"/>
    </row>
    <row r="41" spans="1:30" ht="15" thickBot="1" x14ac:dyDescent="0.35">
      <c r="A41" s="14"/>
      <c r="B41" s="1"/>
      <c r="C41" s="45"/>
      <c r="D41" s="46">
        <v>80</v>
      </c>
      <c r="E41" s="43"/>
      <c r="F41" s="44">
        <v>160</v>
      </c>
      <c r="G41" s="43"/>
      <c r="H41" s="44">
        <v>240</v>
      </c>
      <c r="I41" s="43"/>
      <c r="J41" s="44">
        <v>160</v>
      </c>
      <c r="K41" s="1"/>
      <c r="L41" s="1"/>
      <c r="M41" s="1"/>
      <c r="N41" s="1"/>
      <c r="O41" s="41" t="s">
        <v>11</v>
      </c>
      <c r="P41" s="42"/>
      <c r="Q41" s="48">
        <v>4</v>
      </c>
      <c r="R41" s="42"/>
      <c r="S41" s="50">
        <v>3</v>
      </c>
      <c r="T41" s="42"/>
      <c r="U41" s="50">
        <v>3</v>
      </c>
      <c r="V41" s="1"/>
      <c r="W41" s="48">
        <v>6</v>
      </c>
      <c r="X41" s="42"/>
      <c r="Y41" s="50">
        <v>7</v>
      </c>
      <c r="Z41" s="46"/>
      <c r="AA41" s="1">
        <v>0</v>
      </c>
      <c r="AB41" s="1"/>
      <c r="AC41" s="1"/>
      <c r="AD41" s="46"/>
    </row>
    <row r="42" spans="1:30" ht="15" thickBot="1" x14ac:dyDescent="0.35">
      <c r="A42" s="60" t="s">
        <v>9</v>
      </c>
      <c r="B42" s="29"/>
      <c r="C42" s="48">
        <v>2</v>
      </c>
      <c r="D42" s="42"/>
      <c r="E42" s="48">
        <v>5</v>
      </c>
      <c r="F42" s="42"/>
      <c r="G42" s="48">
        <v>2</v>
      </c>
      <c r="H42" s="42" t="s">
        <v>135</v>
      </c>
      <c r="I42" s="51">
        <v>3</v>
      </c>
      <c r="J42" s="42" t="s">
        <v>136</v>
      </c>
      <c r="K42" s="1">
        <v>0</v>
      </c>
      <c r="L42" s="1"/>
      <c r="M42" s="1"/>
      <c r="N42" s="1"/>
      <c r="O42" s="43"/>
      <c r="P42" s="44">
        <v>80</v>
      </c>
      <c r="Q42" s="52">
        <f>AA41+Q47</f>
        <v>2</v>
      </c>
      <c r="R42" s="44"/>
      <c r="S42" s="58">
        <f>AA41+S47</f>
        <v>-1</v>
      </c>
      <c r="T42" s="44"/>
      <c r="U42" s="58">
        <f>AA41+U47</f>
        <v>3</v>
      </c>
      <c r="V42" s="1">
        <v>80</v>
      </c>
      <c r="W42" s="52">
        <f>AA41+W47</f>
        <v>2</v>
      </c>
      <c r="X42" s="44"/>
      <c r="Y42" s="58">
        <f>AA41+Y47</f>
        <v>3</v>
      </c>
      <c r="Z42" s="46"/>
      <c r="AA42" s="1"/>
      <c r="AB42" s="1"/>
      <c r="AC42" s="1"/>
      <c r="AD42" s="46"/>
    </row>
    <row r="43" spans="1:30" ht="15" thickBot="1" x14ac:dyDescent="0.35">
      <c r="A43" s="61"/>
      <c r="B43" s="47">
        <v>80</v>
      </c>
      <c r="C43" s="52">
        <f>K42+C52</f>
        <v>1</v>
      </c>
      <c r="D43" s="44"/>
      <c r="E43" s="52">
        <f>K42+E52</f>
        <v>0</v>
      </c>
      <c r="F43" s="44"/>
      <c r="G43" s="52">
        <f>K42+G52</f>
        <v>2</v>
      </c>
      <c r="H43" s="44">
        <v>80</v>
      </c>
      <c r="I43" s="52">
        <f>K42+I52</f>
        <v>0</v>
      </c>
      <c r="J43" s="46">
        <v>0</v>
      </c>
      <c r="K43" s="1"/>
      <c r="L43" s="1"/>
      <c r="M43" s="1"/>
      <c r="N43" s="1"/>
      <c r="O43" s="41" t="s">
        <v>12</v>
      </c>
      <c r="P43" s="42"/>
      <c r="Q43" s="49">
        <v>5</v>
      </c>
      <c r="R43" s="1"/>
      <c r="S43" s="48">
        <v>2</v>
      </c>
      <c r="T43" s="42"/>
      <c r="U43" s="48">
        <f>$T$5</f>
        <v>1000000</v>
      </c>
      <c r="V43" s="42"/>
      <c r="W43" s="50">
        <v>5</v>
      </c>
      <c r="X43" s="1"/>
      <c r="Y43" s="48">
        <v>4</v>
      </c>
      <c r="Z43" s="42" t="s">
        <v>134</v>
      </c>
      <c r="AA43" s="1">
        <f>Q43-Q47</f>
        <v>3</v>
      </c>
      <c r="AB43" s="1"/>
      <c r="AC43" s="1"/>
      <c r="AD43" s="46"/>
    </row>
    <row r="44" spans="1:30" ht="15" thickBot="1" x14ac:dyDescent="0.35">
      <c r="A44" s="60" t="s">
        <v>10</v>
      </c>
      <c r="B44" s="42"/>
      <c r="C44" s="48">
        <v>3</v>
      </c>
      <c r="D44" s="42"/>
      <c r="E44" s="48">
        <v>4</v>
      </c>
      <c r="F44" s="42"/>
      <c r="G44" s="50">
        <v>4</v>
      </c>
      <c r="H44" s="1"/>
      <c r="I44" s="48">
        <v>5</v>
      </c>
      <c r="J44" s="42"/>
      <c r="K44" s="1">
        <f>G44-G52</f>
        <v>2</v>
      </c>
      <c r="L44" s="1"/>
      <c r="M44" s="1"/>
      <c r="N44" s="1"/>
      <c r="O44" s="43"/>
      <c r="P44" s="44">
        <v>160</v>
      </c>
      <c r="Q44" s="65">
        <f>Q47+AA43</f>
        <v>5</v>
      </c>
      <c r="R44" s="1">
        <v>80</v>
      </c>
      <c r="S44" s="52">
        <f>S47+AA43</f>
        <v>2</v>
      </c>
      <c r="T44" s="44">
        <v>80</v>
      </c>
      <c r="U44" s="52">
        <f>U47+AA43</f>
        <v>6</v>
      </c>
      <c r="V44" s="44"/>
      <c r="W44" s="58">
        <f>AA43+W47</f>
        <v>5</v>
      </c>
      <c r="X44" s="1"/>
      <c r="Y44" s="52">
        <f>AA43+Y47</f>
        <v>6</v>
      </c>
      <c r="Z44" s="44"/>
      <c r="AA44" s="1"/>
      <c r="AB44" s="1"/>
      <c r="AC44" s="1"/>
      <c r="AD44" s="46"/>
    </row>
    <row r="45" spans="1:30" ht="15" thickBot="1" x14ac:dyDescent="0.35">
      <c r="A45" s="61"/>
      <c r="B45" s="44">
        <v>160</v>
      </c>
      <c r="C45" s="52">
        <f>K44+C52</f>
        <v>3</v>
      </c>
      <c r="D45" s="44">
        <v>80</v>
      </c>
      <c r="E45" s="52">
        <f>K44+E52</f>
        <v>2</v>
      </c>
      <c r="F45" s="44"/>
      <c r="G45" s="52">
        <f>K44+G52</f>
        <v>4</v>
      </c>
      <c r="H45" s="1">
        <v>80</v>
      </c>
      <c r="I45" s="52">
        <f>K44+I52</f>
        <v>2</v>
      </c>
      <c r="J45" s="44"/>
      <c r="K45" s="1"/>
      <c r="L45" s="1"/>
      <c r="M45" s="1"/>
      <c r="N45" s="1"/>
      <c r="O45" s="41" t="s">
        <v>14</v>
      </c>
      <c r="P45" s="42"/>
      <c r="Q45" s="48">
        <v>0</v>
      </c>
      <c r="R45" s="42"/>
      <c r="S45" s="50">
        <v>0</v>
      </c>
      <c r="T45" s="42"/>
      <c r="U45" s="50">
        <v>0</v>
      </c>
      <c r="V45" s="1"/>
      <c r="W45" s="48">
        <v>0</v>
      </c>
      <c r="X45" s="42"/>
      <c r="Y45" s="50">
        <v>0</v>
      </c>
      <c r="Z45" s="46"/>
      <c r="AA45" s="1">
        <f>U45-U47</f>
        <v>-3</v>
      </c>
      <c r="AB45" s="1"/>
      <c r="AC45" s="1"/>
      <c r="AD45" s="46"/>
    </row>
    <row r="46" spans="1:30" ht="15" thickBot="1" x14ac:dyDescent="0.35">
      <c r="A46" s="60" t="s">
        <v>11</v>
      </c>
      <c r="B46" s="42"/>
      <c r="C46" s="48">
        <v>4</v>
      </c>
      <c r="D46" s="1"/>
      <c r="E46" s="50">
        <v>3</v>
      </c>
      <c r="F46" s="1" t="s">
        <v>134</v>
      </c>
      <c r="G46" s="48">
        <v>6</v>
      </c>
      <c r="H46" s="42" t="s">
        <v>136</v>
      </c>
      <c r="I46" s="50">
        <v>7</v>
      </c>
      <c r="J46" s="46"/>
      <c r="K46" s="1">
        <f>G46-G52</f>
        <v>4</v>
      </c>
      <c r="L46" s="1"/>
      <c r="M46" s="1"/>
      <c r="N46" s="1"/>
      <c r="O46" s="43"/>
      <c r="P46" s="44">
        <v>160</v>
      </c>
      <c r="Q46" s="52">
        <f>Q47+AA45</f>
        <v>-1</v>
      </c>
      <c r="R46" s="44"/>
      <c r="S46" s="66">
        <f>S47+AA45</f>
        <v>-4</v>
      </c>
      <c r="T46" s="44"/>
      <c r="U46" s="66">
        <f>U47+AA45</f>
        <v>0</v>
      </c>
      <c r="V46" s="47">
        <v>0</v>
      </c>
      <c r="W46" s="52">
        <f>W47+AA45</f>
        <v>-1</v>
      </c>
      <c r="X46" s="44"/>
      <c r="Y46" s="66">
        <f>AA45+Y47</f>
        <v>0</v>
      </c>
      <c r="Z46" s="44">
        <v>160</v>
      </c>
      <c r="AA46" s="1"/>
      <c r="AB46" s="1"/>
      <c r="AC46" s="1"/>
      <c r="AD46" s="46"/>
    </row>
    <row r="47" spans="1:30" ht="15" thickBot="1" x14ac:dyDescent="0.35">
      <c r="A47" s="61"/>
      <c r="B47" s="44">
        <v>80</v>
      </c>
      <c r="C47" s="52">
        <f>K46+C52</f>
        <v>5</v>
      </c>
      <c r="D47" s="44"/>
      <c r="E47" s="52">
        <f>K46+E52</f>
        <v>4</v>
      </c>
      <c r="F47" s="1" t="s">
        <v>135</v>
      </c>
      <c r="G47" s="52">
        <f>K46+G52</f>
        <v>6</v>
      </c>
      <c r="H47" s="44">
        <v>80</v>
      </c>
      <c r="I47" s="52">
        <f>K46+I52</f>
        <v>4</v>
      </c>
      <c r="J47" s="46"/>
      <c r="K47" s="1"/>
      <c r="L47" s="1"/>
      <c r="M47" s="1"/>
      <c r="N47" s="1"/>
      <c r="O47" s="45"/>
      <c r="P47" s="1"/>
      <c r="Q47" s="1">
        <f>Q37-AA37</f>
        <v>2</v>
      </c>
      <c r="R47" s="1"/>
      <c r="S47" s="1">
        <f>S43-AA43</f>
        <v>-1</v>
      </c>
      <c r="T47" s="1"/>
      <c r="U47" s="1">
        <f>U41-AA41</f>
        <v>3</v>
      </c>
      <c r="V47" s="1"/>
      <c r="W47" s="1">
        <f>W37-AA37</f>
        <v>2</v>
      </c>
      <c r="X47" s="1"/>
      <c r="Y47" s="1">
        <f>Y45-AA45</f>
        <v>3</v>
      </c>
      <c r="Z47" s="1"/>
      <c r="AA47" s="1"/>
      <c r="AB47" s="1"/>
      <c r="AC47" s="1"/>
      <c r="AD47" s="46"/>
    </row>
    <row r="48" spans="1:30" ht="15" thickBot="1" x14ac:dyDescent="0.35">
      <c r="A48" s="60" t="s">
        <v>12</v>
      </c>
      <c r="B48" s="42"/>
      <c r="C48" s="49">
        <v>5</v>
      </c>
      <c r="D48" s="1"/>
      <c r="E48" s="48">
        <v>2</v>
      </c>
      <c r="F48" s="42"/>
      <c r="G48" s="50">
        <v>5</v>
      </c>
      <c r="H48" s="1"/>
      <c r="I48" s="48">
        <v>4</v>
      </c>
      <c r="J48" s="42"/>
      <c r="K48" s="1">
        <v>2</v>
      </c>
      <c r="L48" s="1"/>
      <c r="M48" s="1"/>
      <c r="N48" s="1"/>
      <c r="O48" s="4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46"/>
    </row>
    <row r="49" spans="1:30" ht="15" thickBot="1" x14ac:dyDescent="0.35">
      <c r="A49" s="61"/>
      <c r="B49" s="44">
        <v>160</v>
      </c>
      <c r="C49" s="52">
        <f>K48+C52</f>
        <v>3</v>
      </c>
      <c r="D49" s="1"/>
      <c r="E49" s="52">
        <f>K48+E52</f>
        <v>2</v>
      </c>
      <c r="F49" s="44">
        <v>160</v>
      </c>
      <c r="G49" s="52">
        <f>K48+G52</f>
        <v>4</v>
      </c>
      <c r="H49" s="1"/>
      <c r="I49" s="52">
        <f>K48+I52</f>
        <v>2</v>
      </c>
      <c r="J49" s="44"/>
      <c r="K49" s="1"/>
      <c r="L49" s="1"/>
      <c r="M49" s="1"/>
      <c r="N49" s="1"/>
      <c r="O49" s="45"/>
      <c r="P49" s="1"/>
      <c r="Q49" s="41" t="s">
        <v>5</v>
      </c>
      <c r="R49" s="42"/>
      <c r="S49" s="41" t="s">
        <v>144</v>
      </c>
      <c r="T49" s="42"/>
      <c r="U49" s="41" t="s">
        <v>143</v>
      </c>
      <c r="V49" s="42"/>
      <c r="W49" s="41" t="s">
        <v>7</v>
      </c>
      <c r="X49" s="42"/>
      <c r="Y49" s="41" t="s">
        <v>8</v>
      </c>
      <c r="Z49" s="42"/>
      <c r="AA49" s="1"/>
      <c r="AB49" s="1"/>
      <c r="AC49" s="1"/>
      <c r="AD49" s="46"/>
    </row>
    <row r="50" spans="1:30" ht="15" thickBot="1" x14ac:dyDescent="0.35">
      <c r="A50" s="60" t="s">
        <v>14</v>
      </c>
      <c r="B50" s="42"/>
      <c r="C50" s="48">
        <v>0</v>
      </c>
      <c r="D50" s="42" t="s">
        <v>134</v>
      </c>
      <c r="E50" s="50">
        <v>0</v>
      </c>
      <c r="F50" s="1" t="s">
        <v>136</v>
      </c>
      <c r="G50" s="48">
        <v>0</v>
      </c>
      <c r="H50" s="42" t="s">
        <v>134</v>
      </c>
      <c r="I50" s="50">
        <v>0</v>
      </c>
      <c r="J50" s="46" t="s">
        <v>135</v>
      </c>
      <c r="K50" s="1">
        <v>0</v>
      </c>
      <c r="L50" s="1"/>
      <c r="M50" s="1"/>
      <c r="N50" s="1"/>
      <c r="O50" s="45"/>
      <c r="P50" s="1"/>
      <c r="Q50" s="45"/>
      <c r="R50" s="46">
        <v>80</v>
      </c>
      <c r="S50" s="43"/>
      <c r="T50" s="44">
        <v>80</v>
      </c>
      <c r="U50" s="43"/>
      <c r="V50" s="44">
        <v>80</v>
      </c>
      <c r="W50" s="43"/>
      <c r="X50" s="44">
        <v>160</v>
      </c>
      <c r="Y50" s="43"/>
      <c r="Z50" s="44">
        <v>160</v>
      </c>
      <c r="AA50" s="1"/>
      <c r="AB50" s="1"/>
      <c r="AC50" s="1"/>
      <c r="AD50" s="46"/>
    </row>
    <row r="51" spans="1:30" ht="15" thickBot="1" x14ac:dyDescent="0.35">
      <c r="A51" s="61"/>
      <c r="B51" s="44">
        <v>160</v>
      </c>
      <c r="C51" s="52">
        <f>K50+C52</f>
        <v>1</v>
      </c>
      <c r="D51" s="44"/>
      <c r="E51" s="52">
        <f>E52+K50</f>
        <v>0</v>
      </c>
      <c r="F51" s="47">
        <v>0</v>
      </c>
      <c r="G51" s="52">
        <f>G52+K50</f>
        <v>2</v>
      </c>
      <c r="H51" s="44"/>
      <c r="I51" s="52">
        <f>I52+K50</f>
        <v>0</v>
      </c>
      <c r="J51" s="44">
        <v>160</v>
      </c>
      <c r="K51" s="1"/>
      <c r="L51" s="1"/>
      <c r="M51" s="1"/>
      <c r="N51" s="1"/>
      <c r="O51" s="41" t="s">
        <v>9</v>
      </c>
      <c r="P51" s="29"/>
      <c r="Q51" s="48">
        <v>2</v>
      </c>
      <c r="R51" s="42"/>
      <c r="S51" s="48">
        <v>5</v>
      </c>
      <c r="T51" s="42"/>
      <c r="U51" s="48">
        <v>5</v>
      </c>
      <c r="V51" s="42"/>
      <c r="W51" s="48">
        <v>2</v>
      </c>
      <c r="X51" s="42"/>
      <c r="Y51" s="51">
        <v>3</v>
      </c>
      <c r="Z51" s="42"/>
      <c r="AA51" s="1">
        <v>0</v>
      </c>
      <c r="AB51" s="1"/>
      <c r="AC51" s="1"/>
      <c r="AD51" s="46"/>
    </row>
    <row r="52" spans="1:30" ht="15" thickBot="1" x14ac:dyDescent="0.35">
      <c r="A52" s="14"/>
      <c r="B52" s="1"/>
      <c r="C52" s="1">
        <f>C44-K44</f>
        <v>1</v>
      </c>
      <c r="D52" s="1"/>
      <c r="E52" s="1">
        <v>0</v>
      </c>
      <c r="F52" s="1"/>
      <c r="G52" s="1">
        <f>G42-K42</f>
        <v>2</v>
      </c>
      <c r="H52" s="1"/>
      <c r="I52" s="1">
        <v>0</v>
      </c>
      <c r="J52" s="1"/>
      <c r="K52" s="1"/>
      <c r="L52" s="1"/>
      <c r="M52" s="1"/>
      <c r="N52" s="1"/>
      <c r="O52" s="43"/>
      <c r="P52" s="47">
        <v>80</v>
      </c>
      <c r="Q52" s="52">
        <f>AA51+Q61</f>
        <v>1</v>
      </c>
      <c r="R52" s="44"/>
      <c r="S52" s="52">
        <f>AA51+S61</f>
        <v>-2</v>
      </c>
      <c r="T52" s="44"/>
      <c r="U52" s="52">
        <f>AA51+U61</f>
        <v>3</v>
      </c>
      <c r="V52" s="44"/>
      <c r="W52" s="52">
        <f>AA51+W61</f>
        <v>2</v>
      </c>
      <c r="X52" s="44">
        <v>80</v>
      </c>
      <c r="Y52" s="58">
        <f>AA51+Y61</f>
        <v>3</v>
      </c>
      <c r="Z52" s="46"/>
      <c r="AA52" s="1"/>
      <c r="AB52" s="1"/>
      <c r="AC52" s="1"/>
      <c r="AD52" s="46"/>
    </row>
    <row r="53" spans="1:30" ht="15" thickBot="1" x14ac:dyDescent="0.35">
      <c r="A53" s="1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1" t="s">
        <v>10</v>
      </c>
      <c r="P53" s="42"/>
      <c r="Q53" s="48">
        <v>3</v>
      </c>
      <c r="R53" s="42"/>
      <c r="S53" s="48">
        <v>4</v>
      </c>
      <c r="T53" s="42"/>
      <c r="U53" s="48">
        <v>4</v>
      </c>
      <c r="V53" s="42" t="s">
        <v>147</v>
      </c>
      <c r="W53" s="50">
        <v>4</v>
      </c>
      <c r="X53" s="1"/>
      <c r="Y53" s="48">
        <v>5</v>
      </c>
      <c r="Z53" s="42" t="s">
        <v>136</v>
      </c>
      <c r="AA53" s="1">
        <f>W53-W61</f>
        <v>2</v>
      </c>
      <c r="AB53" s="1"/>
      <c r="AC53" s="1"/>
      <c r="AD53" s="46"/>
    </row>
    <row r="54" spans="1:30" ht="15" thickBot="1" x14ac:dyDescent="0.35">
      <c r="A54" s="14"/>
      <c r="B54" s="1"/>
      <c r="C54" s="41" t="s">
        <v>5</v>
      </c>
      <c r="D54" s="42"/>
      <c r="E54" s="41" t="s">
        <v>6</v>
      </c>
      <c r="F54" s="42"/>
      <c r="G54" s="41" t="s">
        <v>7</v>
      </c>
      <c r="H54" s="42"/>
      <c r="I54" s="41" t="s">
        <v>8</v>
      </c>
      <c r="J54" s="42"/>
      <c r="K54" s="1"/>
      <c r="L54" s="1"/>
      <c r="M54" s="1"/>
      <c r="N54" s="1"/>
      <c r="O54" s="43"/>
      <c r="P54" s="44">
        <v>80</v>
      </c>
      <c r="Q54" s="52">
        <f>AA53+Q61</f>
        <v>3</v>
      </c>
      <c r="R54" s="44">
        <v>0</v>
      </c>
      <c r="S54" s="52">
        <f>S61+AA53</f>
        <v>0</v>
      </c>
      <c r="T54" s="44"/>
      <c r="U54" s="52">
        <f>AA53+U61</f>
        <v>5</v>
      </c>
      <c r="V54" s="44" t="s">
        <v>135</v>
      </c>
      <c r="W54" s="58">
        <f>W61+AA53</f>
        <v>4</v>
      </c>
      <c r="X54" s="1">
        <v>80</v>
      </c>
      <c r="Y54" s="52">
        <f>AA53+Y61</f>
        <v>5</v>
      </c>
      <c r="Z54" s="44">
        <v>0</v>
      </c>
      <c r="AA54" s="1"/>
      <c r="AB54" s="1"/>
      <c r="AC54" s="1"/>
      <c r="AD54" s="46"/>
    </row>
    <row r="55" spans="1:30" ht="15" thickBot="1" x14ac:dyDescent="0.35">
      <c r="A55" s="14"/>
      <c r="B55" s="1"/>
      <c r="C55" s="45"/>
      <c r="D55" s="46">
        <v>80</v>
      </c>
      <c r="E55" s="43"/>
      <c r="F55" s="44">
        <v>160</v>
      </c>
      <c r="G55" s="43"/>
      <c r="H55" s="44">
        <v>240</v>
      </c>
      <c r="I55" s="43"/>
      <c r="J55" s="44">
        <v>160</v>
      </c>
      <c r="K55" s="1"/>
      <c r="L55" s="1"/>
      <c r="M55" s="1"/>
      <c r="N55" s="1"/>
      <c r="O55" s="41" t="s">
        <v>11</v>
      </c>
      <c r="P55" s="42"/>
      <c r="Q55" s="48">
        <v>4</v>
      </c>
      <c r="R55" s="42"/>
      <c r="S55" s="50">
        <v>3</v>
      </c>
      <c r="T55" s="42"/>
      <c r="U55" s="50">
        <v>3</v>
      </c>
      <c r="V55" s="1"/>
      <c r="W55" s="48">
        <v>6</v>
      </c>
      <c r="X55" s="42"/>
      <c r="Y55" s="50">
        <v>7</v>
      </c>
      <c r="Z55" s="46"/>
      <c r="AA55" s="1">
        <v>0</v>
      </c>
      <c r="AB55" s="1"/>
      <c r="AC55" s="1"/>
      <c r="AD55" s="46"/>
    </row>
    <row r="56" spans="1:30" ht="15" thickBot="1" x14ac:dyDescent="0.35">
      <c r="A56" s="60" t="s">
        <v>9</v>
      </c>
      <c r="B56" s="29"/>
      <c r="C56" s="48">
        <v>2</v>
      </c>
      <c r="D56" s="42"/>
      <c r="E56" s="48">
        <v>5</v>
      </c>
      <c r="F56" s="42"/>
      <c r="G56" s="48">
        <v>2</v>
      </c>
      <c r="H56" s="42"/>
      <c r="I56" s="51">
        <v>3</v>
      </c>
      <c r="J56" s="42"/>
      <c r="K56" s="1">
        <v>0</v>
      </c>
      <c r="L56" s="1"/>
      <c r="M56" s="1"/>
      <c r="N56" s="1"/>
      <c r="O56" s="43"/>
      <c r="P56" s="44">
        <v>80</v>
      </c>
      <c r="Q56" s="52">
        <f>AA55+Q61</f>
        <v>1</v>
      </c>
      <c r="R56" s="44"/>
      <c r="S56" s="58">
        <f>AA55+S61</f>
        <v>-2</v>
      </c>
      <c r="T56" s="44"/>
      <c r="U56" s="58">
        <f>AA55+U61</f>
        <v>3</v>
      </c>
      <c r="V56" s="1">
        <v>80</v>
      </c>
      <c r="W56" s="52">
        <f>AA55+W61</f>
        <v>2</v>
      </c>
      <c r="X56" s="44"/>
      <c r="Y56" s="58">
        <f>AA55+Y61</f>
        <v>3</v>
      </c>
      <c r="Z56" s="46"/>
      <c r="AA56" s="1"/>
      <c r="AB56" s="1"/>
      <c r="AC56" s="1"/>
      <c r="AD56" s="46"/>
    </row>
    <row r="57" spans="1:30" ht="15" thickBot="1" x14ac:dyDescent="0.35">
      <c r="A57" s="61"/>
      <c r="B57" s="47">
        <v>80</v>
      </c>
      <c r="C57" s="52">
        <f>K56+C66</f>
        <v>1</v>
      </c>
      <c r="D57" s="44"/>
      <c r="E57" s="52">
        <f>K56+E66</f>
        <v>-1</v>
      </c>
      <c r="F57" s="44"/>
      <c r="G57" s="52">
        <f>K56+G66</f>
        <v>2</v>
      </c>
      <c r="H57" s="44">
        <v>80</v>
      </c>
      <c r="I57" s="52">
        <f>K56+I66</f>
        <v>-1</v>
      </c>
      <c r="J57" s="46"/>
      <c r="K57" s="1"/>
      <c r="L57" s="1"/>
      <c r="M57" s="1"/>
      <c r="N57" s="1"/>
      <c r="O57" s="41" t="s">
        <v>12</v>
      </c>
      <c r="P57" s="42"/>
      <c r="Q57" s="49">
        <v>5</v>
      </c>
      <c r="R57" s="1"/>
      <c r="S57" s="48">
        <v>2</v>
      </c>
      <c r="T57" s="42"/>
      <c r="U57" s="48">
        <f>$T$5</f>
        <v>1000000</v>
      </c>
      <c r="V57" s="42"/>
      <c r="W57" s="50">
        <v>5</v>
      </c>
      <c r="X57" s="1" t="s">
        <v>147</v>
      </c>
      <c r="Y57" s="48">
        <v>4</v>
      </c>
      <c r="Z57" s="42" t="s">
        <v>134</v>
      </c>
      <c r="AA57" s="1">
        <f>Q57-Q61</f>
        <v>4</v>
      </c>
      <c r="AB57" s="1"/>
      <c r="AC57" s="1"/>
      <c r="AD57" s="46"/>
    </row>
    <row r="58" spans="1:30" ht="15" thickBot="1" x14ac:dyDescent="0.35">
      <c r="A58" s="60" t="s">
        <v>10</v>
      </c>
      <c r="B58" s="42"/>
      <c r="C58" s="48">
        <v>3</v>
      </c>
      <c r="D58" s="42" t="s">
        <v>136</v>
      </c>
      <c r="E58" s="48">
        <v>4</v>
      </c>
      <c r="F58" s="42"/>
      <c r="G58" s="50">
        <v>4</v>
      </c>
      <c r="H58" s="1" t="s">
        <v>135</v>
      </c>
      <c r="I58" s="48">
        <v>5</v>
      </c>
      <c r="J58" s="42"/>
      <c r="K58" s="1">
        <f>G58-G66</f>
        <v>2</v>
      </c>
      <c r="L58" s="1"/>
      <c r="M58" s="1"/>
      <c r="N58" s="1"/>
      <c r="O58" s="43"/>
      <c r="P58" s="44">
        <v>160</v>
      </c>
      <c r="Q58" s="65">
        <f>Q61+AA57</f>
        <v>5</v>
      </c>
      <c r="R58" s="1">
        <v>80</v>
      </c>
      <c r="S58" s="52">
        <f>S61+AA57</f>
        <v>2</v>
      </c>
      <c r="T58" s="44">
        <v>80</v>
      </c>
      <c r="U58" s="52">
        <f>U61+AA57</f>
        <v>7</v>
      </c>
      <c r="V58" s="44"/>
      <c r="W58" s="58">
        <f>AA57+W61</f>
        <v>6</v>
      </c>
      <c r="X58" s="1"/>
      <c r="Y58" s="52">
        <f>AA57+Y61</f>
        <v>7</v>
      </c>
      <c r="Z58" s="44"/>
      <c r="AA58" s="1"/>
      <c r="AB58" s="1"/>
      <c r="AC58" s="1"/>
      <c r="AD58" s="46"/>
    </row>
    <row r="59" spans="1:30" ht="15" thickBot="1" x14ac:dyDescent="0.35">
      <c r="A59" s="61"/>
      <c r="B59" s="44">
        <v>160</v>
      </c>
      <c r="C59" s="52">
        <f>K58+C66</f>
        <v>3</v>
      </c>
      <c r="D59" s="44">
        <v>80</v>
      </c>
      <c r="E59" s="52">
        <f>K58+E66</f>
        <v>1</v>
      </c>
      <c r="F59" s="44"/>
      <c r="G59" s="52">
        <f>K58+G66</f>
        <v>4</v>
      </c>
      <c r="H59" s="1">
        <v>80</v>
      </c>
      <c r="I59" s="52">
        <f>K58+I66</f>
        <v>1</v>
      </c>
      <c r="J59" s="44"/>
      <c r="K59" s="1"/>
      <c r="L59" s="1"/>
      <c r="M59" s="1"/>
      <c r="N59" s="1"/>
      <c r="O59" s="41" t="s">
        <v>14</v>
      </c>
      <c r="P59" s="42"/>
      <c r="Q59" s="48">
        <v>0</v>
      </c>
      <c r="R59" s="42"/>
      <c r="S59" s="50">
        <v>0</v>
      </c>
      <c r="T59" s="42"/>
      <c r="U59" s="50">
        <v>0</v>
      </c>
      <c r="V59" s="1" t="s">
        <v>136</v>
      </c>
      <c r="W59" s="48">
        <v>0</v>
      </c>
      <c r="X59" s="42"/>
      <c r="Y59" s="50">
        <v>0</v>
      </c>
      <c r="Z59" s="46" t="s">
        <v>135</v>
      </c>
      <c r="AA59" s="1">
        <f>U59-U61</f>
        <v>-3</v>
      </c>
      <c r="AB59" s="1"/>
      <c r="AC59" s="1"/>
      <c r="AD59" s="46"/>
    </row>
    <row r="60" spans="1:30" ht="15" thickBot="1" x14ac:dyDescent="0.35">
      <c r="A60" s="60" t="s">
        <v>11</v>
      </c>
      <c r="B60" s="42"/>
      <c r="C60" s="48">
        <v>4</v>
      </c>
      <c r="D60" s="1" t="s">
        <v>137</v>
      </c>
      <c r="E60" s="50">
        <v>3</v>
      </c>
      <c r="F60" s="1" t="s">
        <v>135</v>
      </c>
      <c r="G60" s="48">
        <v>6</v>
      </c>
      <c r="H60" s="42" t="s">
        <v>136</v>
      </c>
      <c r="I60" s="50">
        <v>7</v>
      </c>
      <c r="J60" s="46"/>
      <c r="K60" s="1">
        <f>G60-G66</f>
        <v>4</v>
      </c>
      <c r="L60" s="1"/>
      <c r="M60" s="1"/>
      <c r="N60" s="1"/>
      <c r="O60" s="43"/>
      <c r="P60" s="44">
        <v>160</v>
      </c>
      <c r="Q60" s="52">
        <f>Q61+AA59</f>
        <v>-2</v>
      </c>
      <c r="R60" s="44"/>
      <c r="S60" s="66">
        <f>S61+AA59</f>
        <v>-5</v>
      </c>
      <c r="T60" s="44"/>
      <c r="U60" s="66">
        <f>U61+AA59</f>
        <v>0</v>
      </c>
      <c r="V60" s="47">
        <v>0</v>
      </c>
      <c r="W60" s="52">
        <f>W61+AA59</f>
        <v>-1</v>
      </c>
      <c r="X60" s="44"/>
      <c r="Y60" s="66">
        <f>AA59+Y61</f>
        <v>0</v>
      </c>
      <c r="Z60" s="44">
        <v>160</v>
      </c>
      <c r="AA60" s="1"/>
      <c r="AB60" s="1"/>
      <c r="AC60" s="1"/>
      <c r="AD60" s="46"/>
    </row>
    <row r="61" spans="1:30" ht="15" thickBot="1" x14ac:dyDescent="0.35">
      <c r="A61" s="61"/>
      <c r="B61" s="44">
        <v>80</v>
      </c>
      <c r="C61" s="52">
        <f>K60+C66</f>
        <v>5</v>
      </c>
      <c r="D61" s="44"/>
      <c r="E61" s="52">
        <f>K60+E66</f>
        <v>3</v>
      </c>
      <c r="F61" s="1">
        <v>0</v>
      </c>
      <c r="G61" s="52">
        <f>K60+G66</f>
        <v>6</v>
      </c>
      <c r="H61" s="44">
        <v>80</v>
      </c>
      <c r="I61" s="52">
        <f>K60+I66</f>
        <v>3</v>
      </c>
      <c r="J61" s="46"/>
      <c r="K61" s="1"/>
      <c r="L61" s="1"/>
      <c r="M61" s="1"/>
      <c r="N61" s="1"/>
      <c r="O61" s="45"/>
      <c r="P61" s="1"/>
      <c r="Q61" s="1">
        <f>Q53-AA53</f>
        <v>1</v>
      </c>
      <c r="R61" s="1"/>
      <c r="S61" s="1">
        <f>S57-AA57</f>
        <v>-2</v>
      </c>
      <c r="T61" s="1"/>
      <c r="U61" s="1">
        <f>U55-AA55</f>
        <v>3</v>
      </c>
      <c r="V61" s="1"/>
      <c r="W61" s="1">
        <f>W51-AA51</f>
        <v>2</v>
      </c>
      <c r="X61" s="1"/>
      <c r="Y61" s="1">
        <f>Y59-AA59</f>
        <v>3</v>
      </c>
      <c r="Z61" s="1"/>
      <c r="AA61" s="1"/>
      <c r="AB61" s="1"/>
      <c r="AC61" s="1"/>
      <c r="AD61" s="46"/>
    </row>
    <row r="62" spans="1:30" ht="15" thickBot="1" x14ac:dyDescent="0.35">
      <c r="A62" s="60" t="s">
        <v>12</v>
      </c>
      <c r="B62" s="42"/>
      <c r="C62" s="49">
        <v>5</v>
      </c>
      <c r="D62" s="1"/>
      <c r="E62" s="48">
        <v>2</v>
      </c>
      <c r="F62" s="42"/>
      <c r="G62" s="50">
        <v>5</v>
      </c>
      <c r="H62" s="1"/>
      <c r="I62" s="48">
        <v>4</v>
      </c>
      <c r="J62" s="42"/>
      <c r="K62" s="1">
        <v>2</v>
      </c>
      <c r="L62" s="1"/>
      <c r="M62" s="1"/>
      <c r="N62" s="1"/>
      <c r="O62" s="4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46"/>
    </row>
    <row r="63" spans="1:30" ht="15" thickBot="1" x14ac:dyDescent="0.35">
      <c r="A63" s="61"/>
      <c r="B63" s="44">
        <v>160</v>
      </c>
      <c r="C63" s="52">
        <f>K62+C66</f>
        <v>3</v>
      </c>
      <c r="D63" s="1"/>
      <c r="E63" s="52">
        <f>K62+E66</f>
        <v>1</v>
      </c>
      <c r="F63" s="44">
        <v>160</v>
      </c>
      <c r="G63" s="52">
        <f>K62+G66</f>
        <v>4</v>
      </c>
      <c r="H63" s="1"/>
      <c r="I63" s="52">
        <f>K62+I66</f>
        <v>1</v>
      </c>
      <c r="J63" s="44"/>
      <c r="K63" s="1"/>
      <c r="L63" s="1"/>
      <c r="M63" s="1"/>
      <c r="N63" s="1"/>
      <c r="O63" s="45"/>
      <c r="P63" s="1"/>
      <c r="Q63" s="41" t="s">
        <v>5</v>
      </c>
      <c r="R63" s="42"/>
      <c r="S63" s="41" t="s">
        <v>144</v>
      </c>
      <c r="T63" s="42"/>
      <c r="U63" s="41" t="s">
        <v>143</v>
      </c>
      <c r="V63" s="42"/>
      <c r="W63" s="41" t="s">
        <v>7</v>
      </c>
      <c r="X63" s="42"/>
      <c r="Y63" s="41" t="s">
        <v>8</v>
      </c>
      <c r="Z63" s="42"/>
      <c r="AA63" s="1"/>
      <c r="AB63" s="1"/>
      <c r="AC63" s="1"/>
      <c r="AD63" s="46"/>
    </row>
    <row r="64" spans="1:30" ht="15" thickBot="1" x14ac:dyDescent="0.35">
      <c r="A64" s="60" t="s">
        <v>14</v>
      </c>
      <c r="B64" s="42"/>
      <c r="C64" s="48">
        <v>0</v>
      </c>
      <c r="D64" s="42" t="s">
        <v>134</v>
      </c>
      <c r="E64" s="50">
        <v>0</v>
      </c>
      <c r="F64" s="1" t="s">
        <v>136</v>
      </c>
      <c r="G64" s="48">
        <v>0</v>
      </c>
      <c r="H64" s="42" t="s">
        <v>134</v>
      </c>
      <c r="I64" s="50">
        <v>0</v>
      </c>
      <c r="J64" s="46"/>
      <c r="K64" s="1">
        <v>1</v>
      </c>
      <c r="L64" s="1"/>
      <c r="M64" s="1"/>
      <c r="N64" s="1"/>
      <c r="O64" s="45"/>
      <c r="P64" s="1"/>
      <c r="Q64" s="45"/>
      <c r="R64" s="46">
        <v>80</v>
      </c>
      <c r="S64" s="43"/>
      <c r="T64" s="44">
        <v>80</v>
      </c>
      <c r="U64" s="43"/>
      <c r="V64" s="44">
        <v>80</v>
      </c>
      <c r="W64" s="43"/>
      <c r="X64" s="44">
        <v>160</v>
      </c>
      <c r="Y64" s="43"/>
      <c r="Z64" s="44">
        <v>160</v>
      </c>
      <c r="AA64" s="1"/>
      <c r="AB64" s="1"/>
      <c r="AC64" s="1"/>
      <c r="AD64" s="46"/>
    </row>
    <row r="65" spans="1:30" ht="15" thickBot="1" x14ac:dyDescent="0.35">
      <c r="A65" s="61"/>
      <c r="B65" s="44">
        <v>160</v>
      </c>
      <c r="C65" s="52">
        <f>K64+C66</f>
        <v>2</v>
      </c>
      <c r="D65" s="44" t="s">
        <v>135</v>
      </c>
      <c r="E65" s="52">
        <f>E66+K64</f>
        <v>0</v>
      </c>
      <c r="F65" s="47">
        <v>0</v>
      </c>
      <c r="G65" s="52">
        <f>G66+K64</f>
        <v>3</v>
      </c>
      <c r="H65" s="44"/>
      <c r="I65" s="52">
        <f>I66+K64</f>
        <v>0</v>
      </c>
      <c r="J65" s="44">
        <v>160</v>
      </c>
      <c r="K65" s="1"/>
      <c r="L65" s="1"/>
      <c r="M65" s="1"/>
      <c r="N65" s="1"/>
      <c r="O65" s="41" t="s">
        <v>9</v>
      </c>
      <c r="P65" s="29"/>
      <c r="Q65" s="48">
        <v>2</v>
      </c>
      <c r="R65" s="42"/>
      <c r="S65" s="48">
        <v>5</v>
      </c>
      <c r="T65" s="42"/>
      <c r="U65" s="48">
        <v>5</v>
      </c>
      <c r="V65" s="42"/>
      <c r="W65" s="48">
        <v>2</v>
      </c>
      <c r="X65" s="42"/>
      <c r="Y65" s="51">
        <v>3</v>
      </c>
      <c r="Z65" s="42"/>
      <c r="AA65" s="1">
        <v>0</v>
      </c>
      <c r="AB65" s="1"/>
      <c r="AC65" s="1"/>
      <c r="AD65" s="46"/>
    </row>
    <row r="66" spans="1:30" ht="15" thickBot="1" x14ac:dyDescent="0.35">
      <c r="A66" s="14"/>
      <c r="B66" s="1"/>
      <c r="C66" s="1">
        <f>C58-K58</f>
        <v>1</v>
      </c>
      <c r="D66" s="1"/>
      <c r="E66" s="1">
        <v>-1</v>
      </c>
      <c r="F66" s="1"/>
      <c r="G66" s="1">
        <f>G56-K56</f>
        <v>2</v>
      </c>
      <c r="H66" s="1"/>
      <c r="I66" s="1">
        <v>-1</v>
      </c>
      <c r="J66" s="1"/>
      <c r="K66" s="1"/>
      <c r="L66" s="1"/>
      <c r="M66" s="1"/>
      <c r="N66" s="1"/>
      <c r="O66" s="43"/>
      <c r="P66" s="47">
        <v>80</v>
      </c>
      <c r="Q66" s="52">
        <f>AA65+Q75</f>
        <v>1</v>
      </c>
      <c r="R66" s="44"/>
      <c r="S66" s="52">
        <f>AA65+S75</f>
        <v>-1</v>
      </c>
      <c r="T66" s="44"/>
      <c r="U66" s="52">
        <f>AA65+U75</f>
        <v>2</v>
      </c>
      <c r="V66" s="44"/>
      <c r="W66" s="52">
        <f>AA65+W75</f>
        <v>2</v>
      </c>
      <c r="X66" s="44">
        <v>80</v>
      </c>
      <c r="Y66" s="58">
        <f>AA65+Y75</f>
        <v>1</v>
      </c>
      <c r="Z66" s="46"/>
      <c r="AA66" s="1"/>
      <c r="AB66" s="1"/>
      <c r="AC66" s="1"/>
      <c r="AD66" s="46"/>
    </row>
    <row r="67" spans="1:30" ht="15" thickBot="1" x14ac:dyDescent="0.35">
      <c r="A67" s="1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1" t="s">
        <v>10</v>
      </c>
      <c r="P67" s="42"/>
      <c r="Q67" s="48">
        <v>3</v>
      </c>
      <c r="R67" s="42"/>
      <c r="S67" s="48">
        <v>4</v>
      </c>
      <c r="T67" s="42"/>
      <c r="U67" s="48">
        <v>4</v>
      </c>
      <c r="V67" s="42"/>
      <c r="W67" s="50">
        <v>4</v>
      </c>
      <c r="X67" s="1"/>
      <c r="Y67" s="48">
        <v>5</v>
      </c>
      <c r="Z67" s="42"/>
      <c r="AA67" s="1">
        <f>W67-W75</f>
        <v>2</v>
      </c>
      <c r="AB67" s="1"/>
      <c r="AC67" s="1"/>
      <c r="AD67" s="46"/>
    </row>
    <row r="68" spans="1:30" ht="15" thickBot="1" x14ac:dyDescent="0.35">
      <c r="A68" s="14"/>
      <c r="B68" s="1"/>
      <c r="C68" s="41" t="s">
        <v>5</v>
      </c>
      <c r="D68" s="42"/>
      <c r="E68" s="41" t="s">
        <v>6</v>
      </c>
      <c r="F68" s="42"/>
      <c r="G68" s="41" t="s">
        <v>7</v>
      </c>
      <c r="H68" s="42"/>
      <c r="I68" s="41" t="s">
        <v>8</v>
      </c>
      <c r="J68" s="42"/>
      <c r="K68" s="1"/>
      <c r="L68" s="1"/>
      <c r="M68" s="1"/>
      <c r="N68" s="1"/>
      <c r="O68" s="43"/>
      <c r="P68" s="44">
        <v>80</v>
      </c>
      <c r="Q68" s="52">
        <f>AA67+Q75</f>
        <v>3</v>
      </c>
      <c r="R68" s="44">
        <v>80</v>
      </c>
      <c r="S68" s="52">
        <f>S75+AA67</f>
        <v>1</v>
      </c>
      <c r="T68" s="44"/>
      <c r="U68" s="52">
        <f>AA67+U75</f>
        <v>4</v>
      </c>
      <c r="V68" s="44">
        <v>0</v>
      </c>
      <c r="W68" s="58">
        <f>W75+AA67</f>
        <v>4</v>
      </c>
      <c r="X68" s="1">
        <v>0</v>
      </c>
      <c r="Y68" s="52">
        <f>AA67+Y75</f>
        <v>3</v>
      </c>
      <c r="Z68" s="44"/>
      <c r="AA68" s="1"/>
      <c r="AB68" s="1"/>
      <c r="AC68" s="1"/>
      <c r="AD68" s="46"/>
    </row>
    <row r="69" spans="1:30" ht="15" thickBot="1" x14ac:dyDescent="0.35">
      <c r="A69" s="14"/>
      <c r="B69" s="1"/>
      <c r="C69" s="45"/>
      <c r="D69" s="46">
        <v>80</v>
      </c>
      <c r="E69" s="43"/>
      <c r="F69" s="44">
        <v>160</v>
      </c>
      <c r="G69" s="43"/>
      <c r="H69" s="44">
        <v>240</v>
      </c>
      <c r="I69" s="43"/>
      <c r="J69" s="44">
        <v>160</v>
      </c>
      <c r="K69" s="1"/>
      <c r="L69" s="1"/>
      <c r="M69" s="1"/>
      <c r="N69" s="1"/>
      <c r="O69" s="41" t="s">
        <v>11</v>
      </c>
      <c r="P69" s="42"/>
      <c r="Q69" s="48">
        <v>4</v>
      </c>
      <c r="R69" s="42"/>
      <c r="S69" s="50">
        <v>3</v>
      </c>
      <c r="T69" s="42"/>
      <c r="U69" s="50">
        <v>3</v>
      </c>
      <c r="V69" s="1"/>
      <c r="W69" s="48">
        <v>6</v>
      </c>
      <c r="X69" s="42"/>
      <c r="Y69" s="50">
        <v>7</v>
      </c>
      <c r="Z69" s="46"/>
      <c r="AA69" s="1">
        <f>U69-U75</f>
        <v>1</v>
      </c>
      <c r="AB69" s="1"/>
      <c r="AC69" s="1"/>
      <c r="AD69" s="46"/>
    </row>
    <row r="70" spans="1:30" ht="15" thickBot="1" x14ac:dyDescent="0.35">
      <c r="A70" s="60" t="s">
        <v>9</v>
      </c>
      <c r="B70" s="29"/>
      <c r="C70" s="48">
        <v>2</v>
      </c>
      <c r="D70" s="42"/>
      <c r="E70" s="48">
        <v>5</v>
      </c>
      <c r="F70" s="42"/>
      <c r="G70" s="48">
        <v>2</v>
      </c>
      <c r="H70" s="42"/>
      <c r="I70" s="51">
        <v>3</v>
      </c>
      <c r="J70" s="42"/>
      <c r="K70" s="1">
        <v>0</v>
      </c>
      <c r="L70" s="1"/>
      <c r="M70" s="1"/>
      <c r="N70" s="1"/>
      <c r="O70" s="43"/>
      <c r="P70" s="44">
        <v>80</v>
      </c>
      <c r="Q70" s="52">
        <f>AA69+Q75</f>
        <v>2</v>
      </c>
      <c r="R70" s="44"/>
      <c r="S70" s="58">
        <f>AA69+S75</f>
        <v>0</v>
      </c>
      <c r="T70" s="44"/>
      <c r="U70" s="58">
        <f>AA69+U75</f>
        <v>3</v>
      </c>
      <c r="V70" s="1">
        <v>80</v>
      </c>
      <c r="W70" s="52">
        <f>AA69+W75</f>
        <v>3</v>
      </c>
      <c r="X70" s="44"/>
      <c r="Y70" s="58">
        <f>AA69+Y75</f>
        <v>2</v>
      </c>
      <c r="Z70" s="46"/>
      <c r="AA70" s="1"/>
      <c r="AB70" s="1"/>
      <c r="AC70" s="1"/>
      <c r="AD70" s="46"/>
    </row>
    <row r="71" spans="1:30" ht="15" thickBot="1" x14ac:dyDescent="0.35">
      <c r="A71" s="61"/>
      <c r="B71" s="47">
        <v>80</v>
      </c>
      <c r="C71" s="52">
        <f>K70+C80</f>
        <v>1</v>
      </c>
      <c r="D71" s="44"/>
      <c r="E71" s="52">
        <f>K70+E80</f>
        <v>-1</v>
      </c>
      <c r="F71" s="44"/>
      <c r="G71" s="52">
        <f>K70+G80</f>
        <v>2</v>
      </c>
      <c r="H71" s="44">
        <v>80</v>
      </c>
      <c r="I71" s="52">
        <f>K70+I80</f>
        <v>1</v>
      </c>
      <c r="J71" s="46"/>
      <c r="K71" s="1"/>
      <c r="L71" s="1"/>
      <c r="M71" s="1"/>
      <c r="N71" s="1"/>
      <c r="O71" s="41" t="s">
        <v>12</v>
      </c>
      <c r="P71" s="42"/>
      <c r="Q71" s="49">
        <v>5</v>
      </c>
      <c r="R71" s="1"/>
      <c r="S71" s="48">
        <v>2</v>
      </c>
      <c r="T71" s="42"/>
      <c r="U71" s="48">
        <f>$T$5</f>
        <v>1000000</v>
      </c>
      <c r="V71" s="42"/>
      <c r="W71" s="50">
        <v>5</v>
      </c>
      <c r="X71" s="1"/>
      <c r="Y71" s="48">
        <v>4</v>
      </c>
      <c r="Z71" s="42"/>
      <c r="AA71" s="1">
        <f>W71-W75</f>
        <v>3</v>
      </c>
      <c r="AB71" s="1"/>
      <c r="AC71" s="1"/>
      <c r="AD71" s="46"/>
    </row>
    <row r="72" spans="1:30" ht="15" thickBot="1" x14ac:dyDescent="0.35">
      <c r="A72" s="60" t="s">
        <v>10</v>
      </c>
      <c r="B72" s="42"/>
      <c r="C72" s="48">
        <v>3</v>
      </c>
      <c r="D72" s="42" t="s">
        <v>135</v>
      </c>
      <c r="E72" s="48">
        <v>4</v>
      </c>
      <c r="F72" s="42"/>
      <c r="G72" s="50">
        <v>4</v>
      </c>
      <c r="H72" s="1" t="s">
        <v>136</v>
      </c>
      <c r="I72" s="48">
        <v>5</v>
      </c>
      <c r="J72" s="42"/>
      <c r="K72" s="1">
        <v>2</v>
      </c>
      <c r="L72" s="1"/>
      <c r="M72" s="1"/>
      <c r="N72" s="1"/>
      <c r="O72" s="43"/>
      <c r="P72" s="44">
        <v>160</v>
      </c>
      <c r="Q72" s="65">
        <f>Q75+AA71</f>
        <v>4</v>
      </c>
      <c r="R72" s="1"/>
      <c r="S72" s="52">
        <f>S75+AA71</f>
        <v>2</v>
      </c>
      <c r="T72" s="44">
        <v>80</v>
      </c>
      <c r="U72" s="52">
        <f>U75+AA71</f>
        <v>5</v>
      </c>
      <c r="V72" s="44"/>
      <c r="W72" s="58">
        <f>AA71+W75</f>
        <v>5</v>
      </c>
      <c r="X72" s="1">
        <v>80</v>
      </c>
      <c r="Y72" s="52">
        <f>AA71+Y75</f>
        <v>4</v>
      </c>
      <c r="Z72" s="44">
        <v>0</v>
      </c>
      <c r="AA72" s="1"/>
      <c r="AB72" s="1"/>
      <c r="AC72" s="1"/>
      <c r="AD72" s="46"/>
    </row>
    <row r="73" spans="1:30" ht="15" thickBot="1" x14ac:dyDescent="0.35">
      <c r="A73" s="61"/>
      <c r="B73" s="44">
        <v>160</v>
      </c>
      <c r="C73" s="52">
        <f>K72+C80</f>
        <v>3</v>
      </c>
      <c r="D73" s="44">
        <v>80</v>
      </c>
      <c r="E73" s="52">
        <f>K72+E80</f>
        <v>1</v>
      </c>
      <c r="F73" s="44"/>
      <c r="G73" s="52">
        <f>K72+G80</f>
        <v>4</v>
      </c>
      <c r="H73" s="1">
        <v>80</v>
      </c>
      <c r="I73" s="52">
        <f>K72+I80</f>
        <v>3</v>
      </c>
      <c r="J73" s="44"/>
      <c r="K73" s="1"/>
      <c r="L73" s="1"/>
      <c r="M73" s="1"/>
      <c r="N73" s="1"/>
      <c r="O73" s="41" t="s">
        <v>14</v>
      </c>
      <c r="P73" s="42"/>
      <c r="Q73" s="48">
        <v>0</v>
      </c>
      <c r="R73" s="42"/>
      <c r="S73" s="50">
        <v>0</v>
      </c>
      <c r="T73" s="42"/>
      <c r="U73" s="50">
        <v>0</v>
      </c>
      <c r="V73" s="1"/>
      <c r="W73" s="48">
        <v>0</v>
      </c>
      <c r="X73" s="42"/>
      <c r="Y73" s="50">
        <v>0</v>
      </c>
      <c r="Z73" s="46"/>
      <c r="AA73" s="1">
        <f>Y73-Y75</f>
        <v>-1</v>
      </c>
      <c r="AB73" s="1"/>
      <c r="AC73" s="1"/>
      <c r="AD73" s="46"/>
    </row>
    <row r="74" spans="1:30" ht="15" thickBot="1" x14ac:dyDescent="0.35">
      <c r="A74" s="60" t="s">
        <v>11</v>
      </c>
      <c r="B74" s="42"/>
      <c r="C74" s="48">
        <v>4</v>
      </c>
      <c r="D74" s="1" t="s">
        <v>137</v>
      </c>
      <c r="E74" s="50">
        <v>3</v>
      </c>
      <c r="F74" s="1"/>
      <c r="G74" s="48">
        <v>6</v>
      </c>
      <c r="H74" s="42"/>
      <c r="I74" s="50">
        <v>7</v>
      </c>
      <c r="J74" s="46"/>
      <c r="K74" s="1">
        <v>4</v>
      </c>
      <c r="L74" s="1"/>
      <c r="M74" s="1"/>
      <c r="N74" s="1"/>
      <c r="O74" s="43"/>
      <c r="P74" s="44">
        <v>160</v>
      </c>
      <c r="Q74" s="52">
        <f>Q75+AA73</f>
        <v>0</v>
      </c>
      <c r="R74" s="44"/>
      <c r="S74" s="66">
        <f>S75+AA73</f>
        <v>-2</v>
      </c>
      <c r="T74" s="44"/>
      <c r="U74" s="66">
        <f>U75+AA73</f>
        <v>1</v>
      </c>
      <c r="V74" s="47"/>
      <c r="W74" s="52">
        <f>W75+AA73</f>
        <v>1</v>
      </c>
      <c r="X74" s="44"/>
      <c r="Y74" s="66">
        <f>AA73+Y75</f>
        <v>0</v>
      </c>
      <c r="Z74" s="44">
        <v>160</v>
      </c>
      <c r="AA74" s="1"/>
      <c r="AB74" s="1"/>
      <c r="AC74" s="1"/>
      <c r="AD74" s="46"/>
    </row>
    <row r="75" spans="1:30" ht="15" thickBot="1" x14ac:dyDescent="0.35">
      <c r="A75" s="61"/>
      <c r="B75" s="44">
        <v>80</v>
      </c>
      <c r="C75" s="52">
        <f>K74+C80</f>
        <v>5</v>
      </c>
      <c r="D75" s="44"/>
      <c r="E75" s="52">
        <f>K74+E80</f>
        <v>3</v>
      </c>
      <c r="F75" s="1">
        <v>0</v>
      </c>
      <c r="G75" s="52">
        <f>K74+G80</f>
        <v>6</v>
      </c>
      <c r="H75" s="44">
        <v>80</v>
      </c>
      <c r="I75" s="52">
        <f>K74+I80</f>
        <v>5</v>
      </c>
      <c r="J75" s="46"/>
      <c r="K75" s="1"/>
      <c r="L75" s="1"/>
      <c r="M75" s="1"/>
      <c r="N75" s="1"/>
      <c r="O75" s="45"/>
      <c r="P75" s="1"/>
      <c r="Q75" s="1">
        <f>Q67-AA67</f>
        <v>1</v>
      </c>
      <c r="R75" s="1"/>
      <c r="S75" s="1">
        <f>S71-AA71</f>
        <v>-1</v>
      </c>
      <c r="T75" s="1"/>
      <c r="U75" s="1">
        <f>U67-AA67</f>
        <v>2</v>
      </c>
      <c r="V75" s="1"/>
      <c r="W75" s="1">
        <f>W65-AA65</f>
        <v>2</v>
      </c>
      <c r="X75" s="1"/>
      <c r="Y75" s="1">
        <f>Y71-AA71</f>
        <v>1</v>
      </c>
      <c r="Z75" s="1"/>
      <c r="AA75" s="1"/>
      <c r="AB75" s="1"/>
      <c r="AC75" s="1"/>
      <c r="AD75" s="46"/>
    </row>
    <row r="76" spans="1:30" x14ac:dyDescent="0.3">
      <c r="A76" s="60" t="s">
        <v>12</v>
      </c>
      <c r="B76" s="42"/>
      <c r="C76" s="49">
        <v>5</v>
      </c>
      <c r="D76" s="1"/>
      <c r="E76" s="48">
        <v>2</v>
      </c>
      <c r="F76" s="42"/>
      <c r="G76" s="50">
        <v>5</v>
      </c>
      <c r="H76" s="1"/>
      <c r="I76" s="48">
        <v>4</v>
      </c>
      <c r="J76" s="42"/>
      <c r="K76" s="1">
        <v>3</v>
      </c>
      <c r="L76" s="1"/>
      <c r="M76" s="1"/>
      <c r="N76" s="1"/>
      <c r="O76" s="45"/>
      <c r="P76" s="1" t="s">
        <v>148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46"/>
    </row>
    <row r="77" spans="1:30" ht="15" thickBot="1" x14ac:dyDescent="0.35">
      <c r="A77" s="61"/>
      <c r="B77" s="44">
        <v>160</v>
      </c>
      <c r="C77" s="52">
        <f>K76+C80</f>
        <v>4</v>
      </c>
      <c r="D77" s="1"/>
      <c r="E77" s="52">
        <f>K76+E80</f>
        <v>2</v>
      </c>
      <c r="F77" s="44">
        <v>160</v>
      </c>
      <c r="G77" s="52">
        <f>K76+G80</f>
        <v>5</v>
      </c>
      <c r="H77" s="1"/>
      <c r="I77" s="52">
        <f>K76+I80</f>
        <v>4</v>
      </c>
      <c r="J77" s="44"/>
      <c r="K77" s="1"/>
      <c r="L77" s="1"/>
      <c r="M77" s="1"/>
      <c r="N77" s="1"/>
      <c r="O77" s="4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46"/>
    </row>
    <row r="78" spans="1:30" x14ac:dyDescent="0.3">
      <c r="A78" s="60" t="s">
        <v>14</v>
      </c>
      <c r="B78" s="42"/>
      <c r="C78" s="48">
        <v>0</v>
      </c>
      <c r="D78" s="42" t="s">
        <v>136</v>
      </c>
      <c r="E78" s="50">
        <v>0</v>
      </c>
      <c r="F78" s="1"/>
      <c r="G78" s="48">
        <v>0</v>
      </c>
      <c r="H78" s="42" t="s">
        <v>134</v>
      </c>
      <c r="I78" s="50">
        <v>0</v>
      </c>
      <c r="J78" s="46"/>
      <c r="K78" s="1">
        <v>-1</v>
      </c>
      <c r="L78" s="1"/>
      <c r="M78" s="1"/>
      <c r="N78" s="1"/>
      <c r="O78" s="45"/>
      <c r="P78" s="1"/>
      <c r="Q78" s="41" t="s">
        <v>5</v>
      </c>
      <c r="R78" s="42"/>
      <c r="S78" s="41" t="s">
        <v>144</v>
      </c>
      <c r="T78" s="42"/>
      <c r="U78" s="41" t="s">
        <v>143</v>
      </c>
      <c r="V78" s="42"/>
      <c r="W78" s="41" t="s">
        <v>7</v>
      </c>
      <c r="X78" s="42"/>
      <c r="Y78" s="41" t="s">
        <v>8</v>
      </c>
      <c r="Z78" s="42"/>
      <c r="AA78" s="1"/>
      <c r="AB78" s="1"/>
      <c r="AC78" s="1"/>
      <c r="AD78" s="46"/>
    </row>
    <row r="79" spans="1:30" ht="15" thickBot="1" x14ac:dyDescent="0.35">
      <c r="A79" s="61"/>
      <c r="B79" s="44">
        <v>160</v>
      </c>
      <c r="C79" s="52">
        <f>K78+C80</f>
        <v>0</v>
      </c>
      <c r="D79" s="44">
        <v>0</v>
      </c>
      <c r="E79" s="52">
        <f>E80+K78</f>
        <v>-2</v>
      </c>
      <c r="F79" s="47"/>
      <c r="G79" s="52">
        <f>G80+K78</f>
        <v>1</v>
      </c>
      <c r="H79" s="44" t="s">
        <v>135</v>
      </c>
      <c r="I79" s="52">
        <f>I80+K78</f>
        <v>0</v>
      </c>
      <c r="J79" s="44">
        <v>160</v>
      </c>
      <c r="K79" s="1"/>
      <c r="L79" s="1"/>
      <c r="M79" s="1"/>
      <c r="N79" s="1"/>
      <c r="O79" s="45"/>
      <c r="P79" s="1"/>
      <c r="Q79" s="45"/>
      <c r="R79" s="46">
        <v>80</v>
      </c>
      <c r="S79" s="43"/>
      <c r="T79" s="44">
        <v>80</v>
      </c>
      <c r="U79" s="43"/>
      <c r="V79" s="44">
        <v>80</v>
      </c>
      <c r="W79" s="43"/>
      <c r="X79" s="44">
        <f xml:space="preserve"> 160 + 80</f>
        <v>240</v>
      </c>
      <c r="Y79" s="43"/>
      <c r="Z79" s="44">
        <v>160</v>
      </c>
      <c r="AA79" s="1"/>
      <c r="AB79" s="1"/>
      <c r="AC79" s="1"/>
      <c r="AD79" s="46"/>
    </row>
    <row r="80" spans="1:30" x14ac:dyDescent="0.3">
      <c r="A80" s="14"/>
      <c r="B80" s="1"/>
      <c r="C80" s="1">
        <v>1</v>
      </c>
      <c r="D80" s="1"/>
      <c r="E80" s="1">
        <v>-1</v>
      </c>
      <c r="F80" s="1"/>
      <c r="G80" s="1">
        <v>2</v>
      </c>
      <c r="H80" s="1"/>
      <c r="I80" s="1">
        <v>1</v>
      </c>
      <c r="J80" s="1"/>
      <c r="K80" s="1"/>
      <c r="L80" s="1"/>
      <c r="M80" s="1"/>
      <c r="N80" s="1"/>
      <c r="O80" s="41" t="s">
        <v>9</v>
      </c>
      <c r="P80" s="29"/>
      <c r="Q80" s="48">
        <v>2</v>
      </c>
      <c r="R80" s="42"/>
      <c r="S80" s="48">
        <v>5</v>
      </c>
      <c r="T80" s="42"/>
      <c r="U80" s="48">
        <v>5</v>
      </c>
      <c r="V80" s="42"/>
      <c r="W80" s="48">
        <v>2</v>
      </c>
      <c r="X80" s="42"/>
      <c r="Y80" s="51">
        <v>3</v>
      </c>
      <c r="Z80" s="42"/>
      <c r="AA80" s="1">
        <v>0</v>
      </c>
      <c r="AB80" s="1"/>
      <c r="AC80" s="1"/>
      <c r="AD80" s="46"/>
    </row>
    <row r="81" spans="1:30" ht="15" thickBot="1" x14ac:dyDescent="0.35">
      <c r="A81" s="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3"/>
      <c r="P81" s="47">
        <v>80</v>
      </c>
      <c r="Q81" s="52">
        <f>AA80+Q90</f>
        <v>1</v>
      </c>
      <c r="R81" s="44"/>
      <c r="S81" s="52">
        <f>AA80+S90</f>
        <v>-1</v>
      </c>
      <c r="T81" s="44"/>
      <c r="U81" s="52">
        <f>AA80+U90</f>
        <v>2</v>
      </c>
      <c r="V81" s="44"/>
      <c r="W81" s="52">
        <f>AA80+W90</f>
        <v>2</v>
      </c>
      <c r="X81" s="44">
        <v>80</v>
      </c>
      <c r="Y81" s="58">
        <f>AA80+Y90</f>
        <v>1</v>
      </c>
      <c r="Z81" s="46"/>
      <c r="AA81" s="1"/>
      <c r="AB81" s="1"/>
      <c r="AC81" s="1"/>
      <c r="AD81" s="46"/>
    </row>
    <row r="82" spans="1:30" x14ac:dyDescent="0.3">
      <c r="A82" s="14"/>
      <c r="B82" s="1"/>
      <c r="C82" s="41" t="s">
        <v>5</v>
      </c>
      <c r="D82" s="42"/>
      <c r="E82" s="41" t="s">
        <v>6</v>
      </c>
      <c r="F82" s="42"/>
      <c r="G82" s="41" t="s">
        <v>7</v>
      </c>
      <c r="H82" s="42"/>
      <c r="I82" s="41" t="s">
        <v>8</v>
      </c>
      <c r="J82" s="42"/>
      <c r="K82" s="1"/>
      <c r="L82" s="1"/>
      <c r="M82" s="1"/>
      <c r="N82" s="1"/>
      <c r="O82" s="41" t="s">
        <v>10</v>
      </c>
      <c r="P82" s="42"/>
      <c r="Q82" s="48">
        <v>3</v>
      </c>
      <c r="R82" s="42"/>
      <c r="S82" s="48">
        <v>4</v>
      </c>
      <c r="T82" s="42"/>
      <c r="U82" s="48">
        <v>4</v>
      </c>
      <c r="V82" s="42"/>
      <c r="W82" s="50">
        <v>4</v>
      </c>
      <c r="X82" s="1"/>
      <c r="Y82" s="48">
        <v>5</v>
      </c>
      <c r="Z82" s="42"/>
      <c r="AA82" s="1">
        <f>W82-W90</f>
        <v>2</v>
      </c>
      <c r="AB82" s="1"/>
      <c r="AC82" s="1"/>
      <c r="AD82" s="46"/>
    </row>
    <row r="83" spans="1:30" ht="15" thickBot="1" x14ac:dyDescent="0.35">
      <c r="A83" s="14"/>
      <c r="B83" s="1"/>
      <c r="C83" s="45"/>
      <c r="D83" s="46">
        <v>80</v>
      </c>
      <c r="E83" s="43"/>
      <c r="F83" s="44">
        <v>160</v>
      </c>
      <c r="G83" s="43"/>
      <c r="H83" s="44">
        <v>240</v>
      </c>
      <c r="I83" s="43"/>
      <c r="J83" s="44">
        <v>160</v>
      </c>
      <c r="K83" s="1"/>
      <c r="L83" s="1"/>
      <c r="M83" s="1"/>
      <c r="N83" s="1"/>
      <c r="O83" s="43"/>
      <c r="P83" s="44">
        <f xml:space="preserve"> 80 + 60</f>
        <v>140</v>
      </c>
      <c r="Q83" s="52">
        <f>AA82+Q90</f>
        <v>3</v>
      </c>
      <c r="R83" s="44">
        <v>80</v>
      </c>
      <c r="S83" s="52">
        <f>S90+AA82</f>
        <v>1</v>
      </c>
      <c r="T83" s="44"/>
      <c r="U83" s="52">
        <f>AA82+U90</f>
        <v>4</v>
      </c>
      <c r="V83" s="44">
        <v>0</v>
      </c>
      <c r="W83" s="58">
        <f>W90+AA82</f>
        <v>4</v>
      </c>
      <c r="X83" s="1">
        <v>80</v>
      </c>
      <c r="Y83" s="52">
        <f>AA82+Y90</f>
        <v>3</v>
      </c>
      <c r="Z83" s="44"/>
      <c r="AA83" s="1"/>
      <c r="AB83" s="1"/>
      <c r="AC83" s="1"/>
      <c r="AD83" s="46"/>
    </row>
    <row r="84" spans="1:30" x14ac:dyDescent="0.3">
      <c r="A84" s="60" t="s">
        <v>9</v>
      </c>
      <c r="B84" s="29"/>
      <c r="C84" s="48">
        <v>2</v>
      </c>
      <c r="D84" s="42"/>
      <c r="E84" s="48">
        <v>5</v>
      </c>
      <c r="F84" s="42"/>
      <c r="G84" s="48">
        <v>2</v>
      </c>
      <c r="H84" s="42"/>
      <c r="I84" s="51">
        <v>3</v>
      </c>
      <c r="J84" s="42"/>
      <c r="K84" s="1">
        <v>0</v>
      </c>
      <c r="L84" s="1"/>
      <c r="M84" s="1"/>
      <c r="N84" s="1"/>
      <c r="O84" s="41" t="s">
        <v>11</v>
      </c>
      <c r="P84" s="42"/>
      <c r="Q84" s="48">
        <v>4</v>
      </c>
      <c r="R84" s="42"/>
      <c r="S84" s="50">
        <v>3</v>
      </c>
      <c r="T84" s="42"/>
      <c r="U84" s="50">
        <v>3</v>
      </c>
      <c r="V84" s="1"/>
      <c r="W84" s="48">
        <v>6</v>
      </c>
      <c r="X84" s="42"/>
      <c r="Y84" s="50">
        <v>7</v>
      </c>
      <c r="Z84" s="46"/>
      <c r="AA84" s="1">
        <f>U84-U90</f>
        <v>1</v>
      </c>
      <c r="AB84" s="1"/>
      <c r="AC84" s="1"/>
      <c r="AD84" s="46"/>
    </row>
    <row r="85" spans="1:30" ht="15" thickBot="1" x14ac:dyDescent="0.35">
      <c r="A85" s="61"/>
      <c r="B85" s="47">
        <v>80</v>
      </c>
      <c r="C85" s="52">
        <f>K84+C94</f>
        <v>1</v>
      </c>
      <c r="D85" s="44"/>
      <c r="E85" s="52">
        <f>K84+E94</f>
        <v>-1</v>
      </c>
      <c r="F85" s="44"/>
      <c r="G85" s="52">
        <f>K84+G94</f>
        <v>2</v>
      </c>
      <c r="H85" s="44">
        <v>80</v>
      </c>
      <c r="I85" s="52">
        <f>K84+I94</f>
        <v>2</v>
      </c>
      <c r="J85" s="46"/>
      <c r="K85" s="1"/>
      <c r="L85" s="1"/>
      <c r="M85" s="1"/>
      <c r="N85" s="1"/>
      <c r="O85" s="43"/>
      <c r="P85" s="44">
        <v>80</v>
      </c>
      <c r="Q85" s="52">
        <f>AA84+Q90</f>
        <v>2</v>
      </c>
      <c r="R85" s="44"/>
      <c r="S85" s="58">
        <f>AA84+S90</f>
        <v>0</v>
      </c>
      <c r="T85" s="44"/>
      <c r="U85" s="58">
        <f>AA84+U90</f>
        <v>3</v>
      </c>
      <c r="V85" s="1">
        <v>80</v>
      </c>
      <c r="W85" s="52">
        <f>AA84+W90</f>
        <v>3</v>
      </c>
      <c r="X85" s="44"/>
      <c r="Y85" s="58">
        <f>AA84+Y90</f>
        <v>2</v>
      </c>
      <c r="Z85" s="46"/>
      <c r="AA85" s="1"/>
      <c r="AB85" s="1"/>
      <c r="AC85" s="1"/>
      <c r="AD85" s="46"/>
    </row>
    <row r="86" spans="1:30" x14ac:dyDescent="0.3">
      <c r="A86" s="60" t="s">
        <v>10</v>
      </c>
      <c r="B86" s="42"/>
      <c r="C86" s="48">
        <v>3</v>
      </c>
      <c r="D86" s="42" t="s">
        <v>136</v>
      </c>
      <c r="E86" s="48">
        <v>4</v>
      </c>
      <c r="F86" s="42"/>
      <c r="G86" s="50">
        <v>4</v>
      </c>
      <c r="H86" s="1" t="s">
        <v>135</v>
      </c>
      <c r="I86" s="48">
        <v>5</v>
      </c>
      <c r="J86" s="42"/>
      <c r="K86" s="1">
        <v>2</v>
      </c>
      <c r="L86" s="1"/>
      <c r="M86" s="1"/>
      <c r="N86" s="1"/>
      <c r="O86" s="41" t="s">
        <v>12</v>
      </c>
      <c r="P86" s="42"/>
      <c r="Q86" s="49">
        <v>5</v>
      </c>
      <c r="R86" s="1"/>
      <c r="S86" s="48">
        <v>2</v>
      </c>
      <c r="T86" s="42"/>
      <c r="U86" s="48">
        <f>$T$5</f>
        <v>1000000</v>
      </c>
      <c r="V86" s="42"/>
      <c r="W86" s="50">
        <v>5</v>
      </c>
      <c r="X86" s="1"/>
      <c r="Y86" s="48">
        <v>4</v>
      </c>
      <c r="Z86" s="42"/>
      <c r="AA86" s="1">
        <f>W86-W90</f>
        <v>3</v>
      </c>
      <c r="AB86" s="1"/>
      <c r="AC86" s="1"/>
      <c r="AD86" s="46"/>
    </row>
    <row r="87" spans="1:30" ht="15" thickBot="1" x14ac:dyDescent="0.35">
      <c r="A87" s="61"/>
      <c r="B87" s="44">
        <v>160</v>
      </c>
      <c r="C87" s="52">
        <f>K86+C94</f>
        <v>3</v>
      </c>
      <c r="D87" s="44">
        <v>80</v>
      </c>
      <c r="E87" s="52">
        <f>K86+E94</f>
        <v>1</v>
      </c>
      <c r="F87" s="44"/>
      <c r="G87" s="52">
        <f>K86+G94</f>
        <v>4</v>
      </c>
      <c r="H87" s="1">
        <v>80</v>
      </c>
      <c r="I87" s="52">
        <f>K86+I94</f>
        <v>4</v>
      </c>
      <c r="J87" s="44"/>
      <c r="K87" s="1"/>
      <c r="L87" s="1"/>
      <c r="M87" s="1"/>
      <c r="N87" s="1"/>
      <c r="O87" s="43"/>
      <c r="P87" s="44">
        <v>160</v>
      </c>
      <c r="Q87" s="65">
        <f>Q90+AA86</f>
        <v>4</v>
      </c>
      <c r="R87" s="1"/>
      <c r="S87" s="52">
        <f>S90+AA86</f>
        <v>2</v>
      </c>
      <c r="T87" s="44">
        <v>80</v>
      </c>
      <c r="U87" s="52">
        <f>U90+AA86</f>
        <v>5</v>
      </c>
      <c r="V87" s="44"/>
      <c r="W87" s="58">
        <f>AA86+W90</f>
        <v>5</v>
      </c>
      <c r="X87" s="1">
        <v>80</v>
      </c>
      <c r="Y87" s="52">
        <f>AA86+Y90</f>
        <v>4</v>
      </c>
      <c r="Z87" s="44">
        <v>0</v>
      </c>
      <c r="AA87" s="1"/>
      <c r="AB87" s="1"/>
      <c r="AC87" s="1"/>
      <c r="AD87" s="46"/>
    </row>
    <row r="88" spans="1:30" x14ac:dyDescent="0.3">
      <c r="A88" s="60" t="s">
        <v>11</v>
      </c>
      <c r="B88" s="42"/>
      <c r="C88" s="48">
        <v>4</v>
      </c>
      <c r="D88" s="1" t="s">
        <v>137</v>
      </c>
      <c r="E88" s="50">
        <v>3</v>
      </c>
      <c r="F88" s="1"/>
      <c r="G88" s="48">
        <v>6</v>
      </c>
      <c r="H88" s="42" t="s">
        <v>136</v>
      </c>
      <c r="I88" s="50">
        <v>7</v>
      </c>
      <c r="J88" s="46"/>
      <c r="K88" s="1">
        <v>4</v>
      </c>
      <c r="L88" s="1"/>
      <c r="M88" s="1"/>
      <c r="N88" s="1"/>
      <c r="O88" s="41" t="s">
        <v>14</v>
      </c>
      <c r="P88" s="42"/>
      <c r="Q88" s="48">
        <v>0</v>
      </c>
      <c r="R88" s="42"/>
      <c r="S88" s="50">
        <v>0</v>
      </c>
      <c r="T88" s="42"/>
      <c r="U88" s="50">
        <v>0</v>
      </c>
      <c r="V88" s="1"/>
      <c r="W88" s="48">
        <v>0</v>
      </c>
      <c r="X88" s="42"/>
      <c r="Y88" s="50">
        <v>0</v>
      </c>
      <c r="Z88" s="46"/>
      <c r="AA88" s="1">
        <f>Y88-Y90</f>
        <v>-1</v>
      </c>
      <c r="AB88" s="1"/>
      <c r="AC88" s="1"/>
      <c r="AD88" s="46"/>
    </row>
    <row r="89" spans="1:30" ht="15" thickBot="1" x14ac:dyDescent="0.35">
      <c r="A89" s="61"/>
      <c r="B89" s="44">
        <v>80</v>
      </c>
      <c r="C89" s="52">
        <f>K88+C94</f>
        <v>5</v>
      </c>
      <c r="D89" s="44" t="s">
        <v>135</v>
      </c>
      <c r="E89" s="52">
        <f>K88+E94</f>
        <v>3</v>
      </c>
      <c r="F89" s="1">
        <v>0</v>
      </c>
      <c r="G89" s="52">
        <f>K88+G94</f>
        <v>6</v>
      </c>
      <c r="H89" s="44">
        <v>80</v>
      </c>
      <c r="I89" s="52">
        <f>K88+I94</f>
        <v>6</v>
      </c>
      <c r="J89" s="46"/>
      <c r="K89" s="1"/>
      <c r="L89" s="1"/>
      <c r="M89" s="1"/>
      <c r="N89" s="1"/>
      <c r="O89" s="43"/>
      <c r="P89" s="44">
        <v>160</v>
      </c>
      <c r="Q89" s="52">
        <f>Q90+AA88</f>
        <v>0</v>
      </c>
      <c r="R89" s="44"/>
      <c r="S89" s="66">
        <f>S90+AA88</f>
        <v>-2</v>
      </c>
      <c r="T89" s="44"/>
      <c r="U89" s="66">
        <f>U90+AA88</f>
        <v>1</v>
      </c>
      <c r="V89" s="47"/>
      <c r="W89" s="52">
        <f>W90+AA88</f>
        <v>1</v>
      </c>
      <c r="X89" s="44"/>
      <c r="Y89" s="66">
        <f>AA88+Y90</f>
        <v>0</v>
      </c>
      <c r="Z89" s="44">
        <v>160</v>
      </c>
      <c r="AA89" s="1"/>
      <c r="AB89" s="1"/>
      <c r="AC89" s="1"/>
      <c r="AD89" s="46"/>
    </row>
    <row r="90" spans="1:30" x14ac:dyDescent="0.3">
      <c r="A90" s="60" t="s">
        <v>12</v>
      </c>
      <c r="B90" s="42"/>
      <c r="C90" s="49">
        <v>5</v>
      </c>
      <c r="D90" s="1"/>
      <c r="E90" s="48">
        <v>2</v>
      </c>
      <c r="F90" s="42"/>
      <c r="G90" s="50">
        <v>5</v>
      </c>
      <c r="H90" s="1"/>
      <c r="I90" s="48">
        <v>4</v>
      </c>
      <c r="J90" s="42" t="s">
        <v>134</v>
      </c>
      <c r="K90" s="1">
        <v>3</v>
      </c>
      <c r="L90" s="1"/>
      <c r="M90" s="1"/>
      <c r="N90" s="1"/>
      <c r="O90" s="45"/>
      <c r="P90" s="1"/>
      <c r="Q90" s="1">
        <f>Q82-AA82</f>
        <v>1</v>
      </c>
      <c r="R90" s="1"/>
      <c r="S90" s="1">
        <f>S86-AA86</f>
        <v>-1</v>
      </c>
      <c r="T90" s="1"/>
      <c r="U90" s="1">
        <f>U82-AA82</f>
        <v>2</v>
      </c>
      <c r="V90" s="1"/>
      <c r="W90" s="1">
        <f>W80-AA80</f>
        <v>2</v>
      </c>
      <c r="X90" s="1"/>
      <c r="Y90" s="1">
        <f>Y86-AA86</f>
        <v>1</v>
      </c>
      <c r="Z90" s="1"/>
      <c r="AA90" s="1"/>
      <c r="AB90" s="1"/>
      <c r="AC90" s="1"/>
      <c r="AD90" s="46"/>
    </row>
    <row r="91" spans="1:30" ht="15" thickBot="1" x14ac:dyDescent="0.35">
      <c r="A91" s="61"/>
      <c r="B91" s="44">
        <v>160</v>
      </c>
      <c r="C91" s="52">
        <f>K90+C94</f>
        <v>4</v>
      </c>
      <c r="D91" s="1"/>
      <c r="E91" s="52">
        <f>K90+E94</f>
        <v>2</v>
      </c>
      <c r="F91" s="44">
        <v>160</v>
      </c>
      <c r="G91" s="52">
        <f>K90+G94</f>
        <v>5</v>
      </c>
      <c r="H91" s="1"/>
      <c r="I91" s="52">
        <f>K90+I94</f>
        <v>5</v>
      </c>
      <c r="J91" s="44"/>
      <c r="K91" s="1"/>
      <c r="L91" s="1"/>
      <c r="M91" s="1"/>
      <c r="N91" s="1"/>
      <c r="O91" s="4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46"/>
    </row>
    <row r="92" spans="1:30" x14ac:dyDescent="0.3">
      <c r="A92" s="60" t="s">
        <v>14</v>
      </c>
      <c r="B92" s="42"/>
      <c r="C92" s="48">
        <v>0</v>
      </c>
      <c r="D92" s="42"/>
      <c r="E92" s="50">
        <v>0</v>
      </c>
      <c r="F92" s="1"/>
      <c r="G92" s="48">
        <v>0</v>
      </c>
      <c r="H92" s="42"/>
      <c r="I92" s="50">
        <v>0</v>
      </c>
      <c r="J92" s="46"/>
      <c r="K92" s="1">
        <v>-2</v>
      </c>
      <c r="L92" s="1"/>
      <c r="M92" s="1"/>
      <c r="N92" s="1"/>
      <c r="O92" s="45"/>
      <c r="P92" s="1" t="s">
        <v>149</v>
      </c>
      <c r="Q92" s="1">
        <f>R83*Q82+T87*S86+V85*U84+V83*U82+X81*W80+X83*W82+X87*W86+Z87*Y86+Z89*Y88</f>
        <v>1520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46"/>
    </row>
    <row r="93" spans="1:30" ht="15" thickBot="1" x14ac:dyDescent="0.35">
      <c r="A93" s="61"/>
      <c r="B93" s="44">
        <v>160</v>
      </c>
      <c r="C93" s="52">
        <f>K92+C94</f>
        <v>-1</v>
      </c>
      <c r="D93" s="44"/>
      <c r="E93" s="52">
        <f>E94+K92</f>
        <v>-3</v>
      </c>
      <c r="F93" s="47"/>
      <c r="G93" s="52">
        <f>G94+K92</f>
        <v>0</v>
      </c>
      <c r="H93" s="44">
        <v>0</v>
      </c>
      <c r="I93" s="52">
        <f>I94+K92</f>
        <v>0</v>
      </c>
      <c r="J93" s="44">
        <v>160</v>
      </c>
      <c r="K93" s="1"/>
      <c r="L93" s="1"/>
      <c r="M93" s="1"/>
      <c r="N93" s="1"/>
      <c r="O93" s="43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4"/>
    </row>
    <row r="94" spans="1:30" x14ac:dyDescent="0.3">
      <c r="A94" s="14"/>
      <c r="B94" s="1"/>
      <c r="C94" s="1">
        <v>1</v>
      </c>
      <c r="D94" s="1"/>
      <c r="E94" s="1">
        <v>-1</v>
      </c>
      <c r="F94" s="1"/>
      <c r="G94" s="1">
        <v>2</v>
      </c>
      <c r="H94" s="1"/>
      <c r="I94" s="1">
        <v>2</v>
      </c>
      <c r="J94" s="1"/>
      <c r="K94" s="1"/>
      <c r="L94" s="1"/>
      <c r="M94" s="1"/>
      <c r="N94" s="15"/>
    </row>
    <row r="95" spans="1:30" ht="15" thickBot="1" x14ac:dyDescent="0.35">
      <c r="A95" s="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5"/>
    </row>
    <row r="96" spans="1:30" x14ac:dyDescent="0.3">
      <c r="A96" s="14"/>
      <c r="B96" s="1"/>
      <c r="C96" s="41" t="s">
        <v>5</v>
      </c>
      <c r="D96" s="42"/>
      <c r="E96" s="41" t="s">
        <v>6</v>
      </c>
      <c r="F96" s="42"/>
      <c r="G96" s="41" t="s">
        <v>7</v>
      </c>
      <c r="H96" s="42"/>
      <c r="I96" s="41" t="s">
        <v>8</v>
      </c>
      <c r="J96" s="42"/>
      <c r="K96" s="1"/>
      <c r="L96" s="1"/>
      <c r="M96" s="1"/>
      <c r="N96" s="15"/>
    </row>
    <row r="97" spans="1:14" ht="15" thickBot="1" x14ac:dyDescent="0.35">
      <c r="A97" s="14"/>
      <c r="B97" s="1"/>
      <c r="C97" s="45"/>
      <c r="D97" s="46">
        <v>80</v>
      </c>
      <c r="E97" s="43"/>
      <c r="F97" s="44">
        <v>160</v>
      </c>
      <c r="G97" s="43"/>
      <c r="H97" s="44">
        <v>240</v>
      </c>
      <c r="I97" s="43"/>
      <c r="J97" s="44">
        <v>160</v>
      </c>
      <c r="K97" s="1"/>
      <c r="L97" s="1"/>
      <c r="M97" s="1"/>
      <c r="N97" s="15"/>
    </row>
    <row r="98" spans="1:14" x14ac:dyDescent="0.3">
      <c r="A98" s="60" t="s">
        <v>9</v>
      </c>
      <c r="B98" s="29"/>
      <c r="C98" s="48">
        <v>2</v>
      </c>
      <c r="D98" s="42"/>
      <c r="E98" s="48">
        <v>5</v>
      </c>
      <c r="F98" s="42"/>
      <c r="G98" s="48">
        <v>2</v>
      </c>
      <c r="H98" s="42"/>
      <c r="I98" s="51">
        <v>3</v>
      </c>
      <c r="J98" s="42"/>
      <c r="K98" s="1">
        <v>0</v>
      </c>
      <c r="L98" s="1"/>
      <c r="M98" s="1"/>
      <c r="N98" s="15"/>
    </row>
    <row r="99" spans="1:14" ht="15" thickBot="1" x14ac:dyDescent="0.35">
      <c r="A99" s="61"/>
      <c r="B99" s="47">
        <v>80</v>
      </c>
      <c r="C99" s="52">
        <f>K98+C108</f>
        <v>1</v>
      </c>
      <c r="D99" s="44"/>
      <c r="E99" s="52">
        <f>K98+E108</f>
        <v>-1</v>
      </c>
      <c r="F99" s="44"/>
      <c r="G99" s="52">
        <f>K98+G108</f>
        <v>2</v>
      </c>
      <c r="H99" s="44">
        <v>80</v>
      </c>
      <c r="I99" s="52">
        <f>K98+I108</f>
        <v>2</v>
      </c>
      <c r="J99" s="46"/>
      <c r="K99" s="1"/>
      <c r="L99" s="1"/>
      <c r="M99" s="1"/>
      <c r="N99" s="15"/>
    </row>
    <row r="100" spans="1:14" x14ac:dyDescent="0.3">
      <c r="A100" s="60" t="s">
        <v>10</v>
      </c>
      <c r="B100" s="42"/>
      <c r="C100" s="48">
        <v>3</v>
      </c>
      <c r="D100" s="42"/>
      <c r="E100" s="48">
        <v>4</v>
      </c>
      <c r="F100" s="42"/>
      <c r="G100" s="50">
        <v>4</v>
      </c>
      <c r="H100" s="1"/>
      <c r="I100" s="48">
        <v>5</v>
      </c>
      <c r="J100" s="42"/>
      <c r="K100" s="1">
        <v>2</v>
      </c>
      <c r="L100" s="1"/>
      <c r="M100" s="1"/>
      <c r="N100" s="15"/>
    </row>
    <row r="101" spans="1:14" ht="15" thickBot="1" x14ac:dyDescent="0.35">
      <c r="A101" s="61"/>
      <c r="B101" s="44">
        <v>160</v>
      </c>
      <c r="C101" s="52">
        <f>K100+C108</f>
        <v>3</v>
      </c>
      <c r="D101" s="44">
        <v>0</v>
      </c>
      <c r="E101" s="52">
        <f>K100+E108</f>
        <v>1</v>
      </c>
      <c r="F101" s="44"/>
      <c r="G101" s="52">
        <f>K100+G108</f>
        <v>4</v>
      </c>
      <c r="H101" s="1">
        <v>160</v>
      </c>
      <c r="I101" s="52">
        <f>K100+I108</f>
        <v>4</v>
      </c>
      <c r="J101" s="44"/>
      <c r="K101" s="1"/>
      <c r="L101" s="1"/>
      <c r="M101" s="1"/>
      <c r="N101" s="15"/>
    </row>
    <row r="102" spans="1:14" x14ac:dyDescent="0.3">
      <c r="A102" s="60" t="s">
        <v>11</v>
      </c>
      <c r="B102" s="42"/>
      <c r="C102" s="48">
        <v>4</v>
      </c>
      <c r="D102" s="1"/>
      <c r="E102" s="50">
        <v>3</v>
      </c>
      <c r="F102" s="1" t="s">
        <v>135</v>
      </c>
      <c r="G102" s="48">
        <v>6</v>
      </c>
      <c r="H102" s="42" t="s">
        <v>136</v>
      </c>
      <c r="I102" s="50">
        <v>7</v>
      </c>
      <c r="J102" s="46"/>
      <c r="K102" s="1">
        <v>4</v>
      </c>
      <c r="L102" s="1"/>
      <c r="M102" s="1"/>
      <c r="N102" s="15"/>
    </row>
    <row r="103" spans="1:14" ht="15" thickBot="1" x14ac:dyDescent="0.35">
      <c r="A103" s="61"/>
      <c r="B103" s="44">
        <v>80</v>
      </c>
      <c r="C103" s="52">
        <f>K102+C108</f>
        <v>5</v>
      </c>
      <c r="D103" s="44">
        <v>80</v>
      </c>
      <c r="E103" s="52">
        <f>K102+E108</f>
        <v>3</v>
      </c>
      <c r="F103" s="1">
        <v>0</v>
      </c>
      <c r="G103" s="52">
        <f>K102+G108</f>
        <v>6</v>
      </c>
      <c r="H103" s="44">
        <v>0</v>
      </c>
      <c r="I103" s="52">
        <f>K102+I108</f>
        <v>6</v>
      </c>
      <c r="J103" s="46"/>
      <c r="K103" s="1"/>
      <c r="L103" s="1"/>
      <c r="M103" s="1"/>
      <c r="N103" s="15"/>
    </row>
    <row r="104" spans="1:14" x14ac:dyDescent="0.3">
      <c r="A104" s="60" t="s">
        <v>12</v>
      </c>
      <c r="B104" s="42"/>
      <c r="C104" s="49">
        <v>5</v>
      </c>
      <c r="D104" s="1"/>
      <c r="E104" s="48">
        <v>2</v>
      </c>
      <c r="F104" s="42" t="s">
        <v>136</v>
      </c>
      <c r="G104" s="50">
        <v>5</v>
      </c>
      <c r="H104" s="1"/>
      <c r="I104" s="48">
        <v>4</v>
      </c>
      <c r="J104" s="42" t="s">
        <v>134</v>
      </c>
      <c r="K104" s="1">
        <v>3</v>
      </c>
      <c r="L104" s="1"/>
      <c r="M104" s="1"/>
      <c r="N104" s="15"/>
    </row>
    <row r="105" spans="1:14" ht="15" thickBot="1" x14ac:dyDescent="0.35">
      <c r="A105" s="61"/>
      <c r="B105" s="44">
        <v>160</v>
      </c>
      <c r="C105" s="52">
        <f>K104+C108</f>
        <v>4</v>
      </c>
      <c r="D105" s="1"/>
      <c r="E105" s="52">
        <f>K104+E108</f>
        <v>2</v>
      </c>
      <c r="F105" s="44">
        <v>160</v>
      </c>
      <c r="G105" s="52">
        <f>K104+G108</f>
        <v>5</v>
      </c>
      <c r="H105" s="1"/>
      <c r="I105" s="52">
        <f>K104+I108</f>
        <v>5</v>
      </c>
      <c r="J105" s="44" t="s">
        <v>135</v>
      </c>
      <c r="K105" s="1"/>
      <c r="L105" s="1"/>
      <c r="M105" s="1"/>
      <c r="N105" s="15"/>
    </row>
    <row r="106" spans="1:14" x14ac:dyDescent="0.3">
      <c r="A106" s="60" t="s">
        <v>14</v>
      </c>
      <c r="B106" s="42"/>
      <c r="C106" s="48">
        <v>0</v>
      </c>
      <c r="D106" s="42"/>
      <c r="E106" s="50">
        <v>0</v>
      </c>
      <c r="F106" s="1"/>
      <c r="G106" s="48">
        <v>0</v>
      </c>
      <c r="H106" s="42" t="s">
        <v>135</v>
      </c>
      <c r="I106" s="50">
        <v>0</v>
      </c>
      <c r="J106" s="46" t="s">
        <v>136</v>
      </c>
      <c r="K106" s="1">
        <v>-2</v>
      </c>
      <c r="L106" s="1"/>
      <c r="M106" s="1"/>
      <c r="N106" s="15"/>
    </row>
    <row r="107" spans="1:14" ht="15" thickBot="1" x14ac:dyDescent="0.35">
      <c r="A107" s="61"/>
      <c r="B107" s="44">
        <v>160</v>
      </c>
      <c r="C107" s="52">
        <f>K106+C108</f>
        <v>-1</v>
      </c>
      <c r="D107" s="44"/>
      <c r="E107" s="52">
        <f>E108+K106</f>
        <v>-3</v>
      </c>
      <c r="F107" s="47"/>
      <c r="G107" s="52">
        <f>G108+K106</f>
        <v>0</v>
      </c>
      <c r="H107" s="44">
        <v>0</v>
      </c>
      <c r="I107" s="52">
        <f>I108+K106</f>
        <v>0</v>
      </c>
      <c r="J107" s="44">
        <v>160</v>
      </c>
      <c r="K107" s="1"/>
      <c r="L107" s="1"/>
      <c r="M107" s="1"/>
      <c r="N107" s="15"/>
    </row>
    <row r="108" spans="1:14" x14ac:dyDescent="0.3">
      <c r="A108" s="14"/>
      <c r="B108" s="1"/>
      <c r="C108" s="1">
        <v>1</v>
      </c>
      <c r="D108" s="1"/>
      <c r="E108" s="1">
        <v>-1</v>
      </c>
      <c r="F108" s="1"/>
      <c r="G108" s="1">
        <v>2</v>
      </c>
      <c r="H108" s="1"/>
      <c r="I108" s="1">
        <v>2</v>
      </c>
      <c r="J108" s="1"/>
      <c r="K108" s="1"/>
      <c r="L108" s="1"/>
      <c r="M108" s="1"/>
      <c r="N108" s="15"/>
    </row>
    <row r="109" spans="1:14" ht="15" thickBot="1" x14ac:dyDescent="0.35">
      <c r="A109" s="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5"/>
    </row>
    <row r="110" spans="1:14" x14ac:dyDescent="0.3">
      <c r="A110" s="14"/>
      <c r="B110" s="1"/>
      <c r="C110" s="41" t="s">
        <v>5</v>
      </c>
      <c r="D110" s="42"/>
      <c r="E110" s="41" t="s">
        <v>6</v>
      </c>
      <c r="F110" s="42"/>
      <c r="G110" s="41" t="s">
        <v>7</v>
      </c>
      <c r="H110" s="42"/>
      <c r="I110" s="41" t="s">
        <v>8</v>
      </c>
      <c r="J110" s="42"/>
      <c r="K110" s="1"/>
      <c r="L110" s="1"/>
      <c r="M110" s="1"/>
      <c r="N110" s="15"/>
    </row>
    <row r="111" spans="1:14" ht="15" thickBot="1" x14ac:dyDescent="0.35">
      <c r="A111" s="14"/>
      <c r="B111" s="1"/>
      <c r="C111" s="45"/>
      <c r="D111" s="46">
        <v>80</v>
      </c>
      <c r="E111" s="43"/>
      <c r="F111" s="44">
        <v>160</v>
      </c>
      <c r="G111" s="43"/>
      <c r="H111" s="44">
        <v>240</v>
      </c>
      <c r="I111" s="43"/>
      <c r="J111" s="44">
        <v>160</v>
      </c>
      <c r="K111" s="1"/>
      <c r="L111" s="1"/>
      <c r="M111" s="1"/>
      <c r="N111" s="15"/>
    </row>
    <row r="112" spans="1:14" x14ac:dyDescent="0.3">
      <c r="A112" s="60" t="s">
        <v>9</v>
      </c>
      <c r="B112" s="29"/>
      <c r="C112" s="48">
        <v>2</v>
      </c>
      <c r="D112" s="42"/>
      <c r="E112" s="48">
        <v>5</v>
      </c>
      <c r="F112" s="42"/>
      <c r="G112" s="48">
        <v>2</v>
      </c>
      <c r="H112" s="42"/>
      <c r="I112" s="51">
        <v>3</v>
      </c>
      <c r="J112" s="42"/>
      <c r="K112" s="1">
        <v>0</v>
      </c>
      <c r="L112" s="1"/>
      <c r="M112" s="1"/>
      <c r="N112" s="15"/>
    </row>
    <row r="113" spans="1:14" ht="15" thickBot="1" x14ac:dyDescent="0.35">
      <c r="A113" s="61"/>
      <c r="B113" s="47">
        <v>80</v>
      </c>
      <c r="C113" s="52">
        <f>K112+C122</f>
        <v>1</v>
      </c>
      <c r="D113" s="44"/>
      <c r="E113" s="52">
        <f>K112+E122</f>
        <v>0</v>
      </c>
      <c r="F113" s="44"/>
      <c r="G113" s="52">
        <f>K112+G122</f>
        <v>2</v>
      </c>
      <c r="H113" s="44">
        <v>80</v>
      </c>
      <c r="I113" s="52">
        <f>K112+I122</f>
        <v>2</v>
      </c>
      <c r="J113" s="46"/>
      <c r="K113" s="1"/>
      <c r="L113" s="1"/>
      <c r="M113" s="1"/>
      <c r="N113" s="15"/>
    </row>
    <row r="114" spans="1:14" x14ac:dyDescent="0.3">
      <c r="A114" s="60" t="s">
        <v>10</v>
      </c>
      <c r="B114" s="42"/>
      <c r="C114" s="48">
        <v>3</v>
      </c>
      <c r="D114" s="42"/>
      <c r="E114" s="48">
        <v>4</v>
      </c>
      <c r="F114" s="42"/>
      <c r="G114" s="50">
        <v>4</v>
      </c>
      <c r="H114" s="1"/>
      <c r="I114" s="48">
        <v>5</v>
      </c>
      <c r="J114" s="42"/>
      <c r="K114" s="1">
        <v>2</v>
      </c>
      <c r="L114" s="1"/>
      <c r="M114" s="1"/>
      <c r="N114" s="15"/>
    </row>
    <row r="115" spans="1:14" ht="15" thickBot="1" x14ac:dyDescent="0.35">
      <c r="A115" s="61"/>
      <c r="B115" s="44">
        <v>160</v>
      </c>
      <c r="C115" s="52">
        <f>K114+C122</f>
        <v>3</v>
      </c>
      <c r="D115" s="44">
        <v>0</v>
      </c>
      <c r="E115" s="52">
        <f>K114+E122</f>
        <v>2</v>
      </c>
      <c r="F115" s="44"/>
      <c r="G115" s="52">
        <f>K114+G122</f>
        <v>4</v>
      </c>
      <c r="H115" s="1">
        <v>160</v>
      </c>
      <c r="I115" s="52">
        <f>K114+I122</f>
        <v>4</v>
      </c>
      <c r="J115" s="44"/>
      <c r="K115" s="1"/>
      <c r="L115" s="1"/>
      <c r="M115" s="1"/>
      <c r="N115" s="15"/>
    </row>
    <row r="116" spans="1:14" x14ac:dyDescent="0.3">
      <c r="A116" s="60" t="s">
        <v>11</v>
      </c>
      <c r="B116" s="42"/>
      <c r="C116" s="48">
        <v>4</v>
      </c>
      <c r="D116" s="1"/>
      <c r="E116" s="50">
        <v>3</v>
      </c>
      <c r="F116" s="1"/>
      <c r="G116" s="48">
        <v>6</v>
      </c>
      <c r="H116" s="42"/>
      <c r="I116" s="50">
        <v>7</v>
      </c>
      <c r="J116" s="46"/>
      <c r="K116" s="1">
        <v>3</v>
      </c>
      <c r="L116" s="1"/>
      <c r="M116" s="1"/>
      <c r="N116" s="15"/>
    </row>
    <row r="117" spans="1:14" ht="15" thickBot="1" x14ac:dyDescent="0.35">
      <c r="A117" s="61"/>
      <c r="B117" s="44">
        <v>80</v>
      </c>
      <c r="C117" s="52">
        <f>K116+C122</f>
        <v>4</v>
      </c>
      <c r="D117" s="44">
        <v>80</v>
      </c>
      <c r="E117" s="52">
        <f>K116+E122</f>
        <v>3</v>
      </c>
      <c r="F117" s="1">
        <v>0</v>
      </c>
      <c r="G117" s="52">
        <f>K116+G122</f>
        <v>5</v>
      </c>
      <c r="H117" s="44"/>
      <c r="I117" s="52">
        <f>K116+I122</f>
        <v>5</v>
      </c>
      <c r="J117" s="46"/>
      <c r="K117" s="1"/>
      <c r="L117" s="1"/>
      <c r="M117" s="1"/>
      <c r="N117" s="15"/>
    </row>
    <row r="118" spans="1:14" x14ac:dyDescent="0.3">
      <c r="A118" s="60" t="s">
        <v>12</v>
      </c>
      <c r="B118" s="42"/>
      <c r="C118" s="49">
        <v>5</v>
      </c>
      <c r="D118" s="1"/>
      <c r="E118" s="48">
        <v>2</v>
      </c>
      <c r="F118" s="42"/>
      <c r="G118" s="50">
        <v>5</v>
      </c>
      <c r="H118" s="1"/>
      <c r="I118" s="48">
        <v>4</v>
      </c>
      <c r="J118" s="42"/>
      <c r="K118" s="1">
        <v>2</v>
      </c>
      <c r="L118" s="1"/>
      <c r="M118" s="1"/>
      <c r="N118" s="15"/>
    </row>
    <row r="119" spans="1:14" ht="15" thickBot="1" x14ac:dyDescent="0.35">
      <c r="A119" s="61"/>
      <c r="B119" s="44">
        <v>160</v>
      </c>
      <c r="C119" s="52">
        <f>K118+C122</f>
        <v>3</v>
      </c>
      <c r="D119" s="1"/>
      <c r="E119" s="52">
        <f>K118+E122</f>
        <v>2</v>
      </c>
      <c r="F119" s="44">
        <v>160</v>
      </c>
      <c r="G119" s="52">
        <f>K118+G122</f>
        <v>4</v>
      </c>
      <c r="H119" s="1"/>
      <c r="I119" s="52">
        <f>K118+I122</f>
        <v>4</v>
      </c>
      <c r="J119" s="44">
        <v>0</v>
      </c>
      <c r="K119" s="1"/>
      <c r="L119" s="1"/>
      <c r="M119" s="1"/>
      <c r="N119" s="15"/>
    </row>
    <row r="120" spans="1:14" x14ac:dyDescent="0.3">
      <c r="A120" s="60" t="s">
        <v>14</v>
      </c>
      <c r="B120" s="42"/>
      <c r="C120" s="48">
        <v>0</v>
      </c>
      <c r="D120" s="42"/>
      <c r="E120" s="50">
        <v>0</v>
      </c>
      <c r="F120" s="1"/>
      <c r="G120" s="48">
        <v>0</v>
      </c>
      <c r="H120" s="42"/>
      <c r="I120" s="50">
        <v>0</v>
      </c>
      <c r="J120" s="46"/>
      <c r="K120" s="1">
        <v>-2</v>
      </c>
      <c r="L120" s="1"/>
      <c r="M120" s="1"/>
      <c r="N120" s="15"/>
    </row>
    <row r="121" spans="1:14" ht="15" thickBot="1" x14ac:dyDescent="0.35">
      <c r="A121" s="61"/>
      <c r="B121" s="44">
        <v>160</v>
      </c>
      <c r="C121" s="52">
        <f>K120+C122</f>
        <v>-1</v>
      </c>
      <c r="D121" s="44"/>
      <c r="E121" s="52">
        <f>E122+K120</f>
        <v>-2</v>
      </c>
      <c r="F121" s="47"/>
      <c r="G121" s="52">
        <f>G122+K120</f>
        <v>0</v>
      </c>
      <c r="H121" s="44">
        <v>0</v>
      </c>
      <c r="I121" s="52">
        <f>I122+K120</f>
        <v>0</v>
      </c>
      <c r="J121" s="44">
        <v>160</v>
      </c>
      <c r="K121" s="1"/>
      <c r="L121" s="1"/>
      <c r="M121" s="1"/>
      <c r="N121" s="15"/>
    </row>
    <row r="122" spans="1:14" x14ac:dyDescent="0.3">
      <c r="A122" s="14"/>
      <c r="B122" s="1"/>
      <c r="C122" s="1">
        <v>1</v>
      </c>
      <c r="D122" s="1"/>
      <c r="E122" s="1">
        <v>0</v>
      </c>
      <c r="F122" s="1"/>
      <c r="G122" s="1">
        <v>2</v>
      </c>
      <c r="H122" s="1"/>
      <c r="I122" s="1">
        <v>2</v>
      </c>
      <c r="J122" s="1"/>
      <c r="K122" s="1"/>
      <c r="L122" s="1"/>
      <c r="M122" s="1"/>
      <c r="N122" s="15"/>
    </row>
    <row r="123" spans="1:14" x14ac:dyDescent="0.3">
      <c r="A123" s="1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5"/>
    </row>
    <row r="124" spans="1:14" x14ac:dyDescent="0.3">
      <c r="A124" s="14" t="s">
        <v>138</v>
      </c>
      <c r="B124" s="1">
        <f>D115*C114+D117*C116+F119*E118+F117*E116+H113*G112+H115*G114+J119*I118+J121*I120</f>
        <v>1440</v>
      </c>
      <c r="C124" s="1" t="s">
        <v>139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5"/>
    </row>
    <row r="125" spans="1:14" ht="15" thickBot="1" x14ac:dyDescent="0.35">
      <c r="A125" s="62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7"/>
    </row>
    <row r="126" spans="1:14" ht="15" thickTop="1" x14ac:dyDescent="0.3"/>
  </sheetData>
  <mergeCells count="2">
    <mergeCell ref="A10:B10"/>
    <mergeCell ref="O2:P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7215-3F60-4335-9C24-E19179ED301A}">
  <dimension ref="A1:G82"/>
  <sheetViews>
    <sheetView showGridLines="0" topLeftCell="A67" workbookViewId="0"/>
  </sheetViews>
  <sheetFormatPr defaultRowHeight="14.4" outlineLevelRow="1" x14ac:dyDescent="0.3"/>
  <cols>
    <col min="1" max="1" width="2.33203125" customWidth="1"/>
    <col min="2" max="2" width="18.5546875" bestFit="1" customWidth="1"/>
    <col min="3" max="3" width="6" bestFit="1" customWidth="1"/>
    <col min="4" max="4" width="12.6640625" bestFit="1" customWidth="1"/>
    <col min="5" max="5" width="11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30" t="s">
        <v>18</v>
      </c>
    </row>
    <row r="2" spans="1:5" x14ac:dyDescent="0.3">
      <c r="A2" s="30" t="s">
        <v>19</v>
      </c>
    </row>
    <row r="3" spans="1:5" x14ac:dyDescent="0.3">
      <c r="A3" s="30" t="s">
        <v>20</v>
      </c>
    </row>
    <row r="4" spans="1:5" x14ac:dyDescent="0.3">
      <c r="A4" s="30" t="s">
        <v>21</v>
      </c>
    </row>
    <row r="5" spans="1:5" x14ac:dyDescent="0.3">
      <c r="A5" s="30" t="s">
        <v>22</v>
      </c>
    </row>
    <row r="6" spans="1:5" outlineLevel="1" x14ac:dyDescent="0.3">
      <c r="A6" s="30"/>
      <c r="B6" t="s">
        <v>23</v>
      </c>
    </row>
    <row r="7" spans="1:5" outlineLevel="1" x14ac:dyDescent="0.3">
      <c r="A7" s="30"/>
      <c r="B7" t="s">
        <v>24</v>
      </c>
    </row>
    <row r="8" spans="1:5" outlineLevel="1" x14ac:dyDescent="0.3">
      <c r="A8" s="30"/>
      <c r="B8" t="s">
        <v>25</v>
      </c>
    </row>
    <row r="9" spans="1:5" x14ac:dyDescent="0.3">
      <c r="A9" s="30" t="s">
        <v>26</v>
      </c>
    </row>
    <row r="10" spans="1:5" outlineLevel="1" x14ac:dyDescent="0.3">
      <c r="B10" t="s">
        <v>27</v>
      </c>
    </row>
    <row r="11" spans="1:5" outlineLevel="1" x14ac:dyDescent="0.3">
      <c r="B11" t="s">
        <v>28</v>
      </c>
    </row>
    <row r="12" spans="1:5" outlineLevel="1" x14ac:dyDescent="0.3">
      <c r="B12" t="s">
        <v>29</v>
      </c>
    </row>
    <row r="14" spans="1:5" ht="15" thickBot="1" x14ac:dyDescent="0.35">
      <c r="A14" t="s">
        <v>30</v>
      </c>
    </row>
    <row r="15" spans="1:5" ht="15" thickBot="1" x14ac:dyDescent="0.35">
      <c r="B15" s="32" t="s">
        <v>31</v>
      </c>
      <c r="C15" s="32" t="s">
        <v>32</v>
      </c>
      <c r="D15" s="32" t="s">
        <v>33</v>
      </c>
      <c r="E15" s="32" t="s">
        <v>34</v>
      </c>
    </row>
    <row r="16" spans="1:5" ht="15" thickBot="1" x14ac:dyDescent="0.35">
      <c r="B16" s="31" t="s">
        <v>42</v>
      </c>
      <c r="C16" s="31" t="s">
        <v>17</v>
      </c>
      <c r="D16" s="35">
        <v>1440</v>
      </c>
      <c r="E16" s="35">
        <v>1440</v>
      </c>
    </row>
    <row r="19" spans="1:6" ht="15" thickBot="1" x14ac:dyDescent="0.35">
      <c r="A19" t="s">
        <v>35</v>
      </c>
    </row>
    <row r="20" spans="1:6" ht="15" thickBot="1" x14ac:dyDescent="0.35">
      <c r="B20" s="32" t="s">
        <v>31</v>
      </c>
      <c r="C20" s="32" t="s">
        <v>32</v>
      </c>
      <c r="D20" s="32" t="s">
        <v>33</v>
      </c>
      <c r="E20" s="32" t="s">
        <v>34</v>
      </c>
      <c r="F20" s="32" t="s">
        <v>36</v>
      </c>
    </row>
    <row r="21" spans="1:6" x14ac:dyDescent="0.3">
      <c r="B21" s="39" t="s">
        <v>124</v>
      </c>
      <c r="C21" s="38"/>
      <c r="D21" s="38"/>
      <c r="E21" s="38"/>
      <c r="F21" s="38"/>
    </row>
    <row r="22" spans="1:6" outlineLevel="1" x14ac:dyDescent="0.3">
      <c r="B22" s="34" t="s">
        <v>43</v>
      </c>
      <c r="C22" s="34" t="s">
        <v>44</v>
      </c>
      <c r="D22" s="36">
        <v>0</v>
      </c>
      <c r="E22" s="36">
        <v>0</v>
      </c>
      <c r="F22" s="34" t="s">
        <v>36</v>
      </c>
    </row>
    <row r="23" spans="1:6" outlineLevel="1" x14ac:dyDescent="0.3">
      <c r="B23" s="34" t="s">
        <v>45</v>
      </c>
      <c r="C23" s="34" t="s">
        <v>46</v>
      </c>
      <c r="D23" s="36">
        <v>0</v>
      </c>
      <c r="E23" s="36">
        <v>0</v>
      </c>
      <c r="F23" s="34" t="s">
        <v>36</v>
      </c>
    </row>
    <row r="24" spans="1:6" outlineLevel="1" x14ac:dyDescent="0.3">
      <c r="B24" s="34" t="s">
        <v>47</v>
      </c>
      <c r="C24" s="34" t="s">
        <v>48</v>
      </c>
      <c r="D24" s="36">
        <v>80</v>
      </c>
      <c r="E24" s="36">
        <v>80</v>
      </c>
      <c r="F24" s="34" t="s">
        <v>36</v>
      </c>
    </row>
    <row r="25" spans="1:6" outlineLevel="1" x14ac:dyDescent="0.3">
      <c r="B25" s="34" t="s">
        <v>49</v>
      </c>
      <c r="C25" s="34" t="s">
        <v>50</v>
      </c>
      <c r="D25" s="36">
        <v>0</v>
      </c>
      <c r="E25" s="36">
        <v>0</v>
      </c>
      <c r="F25" s="34" t="s">
        <v>36</v>
      </c>
    </row>
    <row r="26" spans="1:6" outlineLevel="1" x14ac:dyDescent="0.3">
      <c r="B26" s="34" t="s">
        <v>51</v>
      </c>
      <c r="C26" s="34" t="s">
        <v>52</v>
      </c>
      <c r="D26" s="36">
        <v>79</v>
      </c>
      <c r="E26" s="36">
        <v>79</v>
      </c>
      <c r="F26" s="34" t="s">
        <v>36</v>
      </c>
    </row>
    <row r="27" spans="1:6" outlineLevel="1" x14ac:dyDescent="0.3">
      <c r="B27" s="34" t="s">
        <v>53</v>
      </c>
      <c r="C27" s="34" t="s">
        <v>54</v>
      </c>
      <c r="D27" s="36">
        <v>0</v>
      </c>
      <c r="E27" s="36">
        <v>0</v>
      </c>
      <c r="F27" s="34" t="s">
        <v>36</v>
      </c>
    </row>
    <row r="28" spans="1:6" outlineLevel="1" x14ac:dyDescent="0.3">
      <c r="B28" s="34" t="s">
        <v>55</v>
      </c>
      <c r="C28" s="34" t="s">
        <v>56</v>
      </c>
      <c r="D28" s="36">
        <v>81</v>
      </c>
      <c r="E28" s="36">
        <v>81</v>
      </c>
      <c r="F28" s="34" t="s">
        <v>36</v>
      </c>
    </row>
    <row r="29" spans="1:6" outlineLevel="1" x14ac:dyDescent="0.3">
      <c r="B29" s="34" t="s">
        <v>57</v>
      </c>
      <c r="C29" s="34" t="s">
        <v>58</v>
      </c>
      <c r="D29" s="36">
        <v>0</v>
      </c>
      <c r="E29" s="36">
        <v>0</v>
      </c>
      <c r="F29" s="34" t="s">
        <v>36</v>
      </c>
    </row>
    <row r="30" spans="1:6" outlineLevel="1" x14ac:dyDescent="0.3">
      <c r="B30" s="34" t="s">
        <v>59</v>
      </c>
      <c r="C30" s="34" t="s">
        <v>60</v>
      </c>
      <c r="D30" s="36">
        <v>1</v>
      </c>
      <c r="E30" s="36">
        <v>1</v>
      </c>
      <c r="F30" s="34" t="s">
        <v>36</v>
      </c>
    </row>
    <row r="31" spans="1:6" outlineLevel="1" x14ac:dyDescent="0.3">
      <c r="B31" s="34" t="s">
        <v>61</v>
      </c>
      <c r="C31" s="34" t="s">
        <v>62</v>
      </c>
      <c r="D31" s="36">
        <v>79</v>
      </c>
      <c r="E31" s="36">
        <v>79</v>
      </c>
      <c r="F31" s="34" t="s">
        <v>36</v>
      </c>
    </row>
    <row r="32" spans="1:6" outlineLevel="1" x14ac:dyDescent="0.3">
      <c r="B32" s="34" t="s">
        <v>63</v>
      </c>
      <c r="C32" s="34" t="s">
        <v>64</v>
      </c>
      <c r="D32" s="36">
        <v>0</v>
      </c>
      <c r="E32" s="36">
        <v>0</v>
      </c>
      <c r="F32" s="34" t="s">
        <v>36</v>
      </c>
    </row>
    <row r="33" spans="1:7" outlineLevel="1" x14ac:dyDescent="0.3">
      <c r="B33" s="34" t="s">
        <v>65</v>
      </c>
      <c r="C33" s="34" t="s">
        <v>66</v>
      </c>
      <c r="D33" s="36">
        <v>0</v>
      </c>
      <c r="E33" s="36">
        <v>0</v>
      </c>
      <c r="F33" s="34" t="s">
        <v>36</v>
      </c>
    </row>
    <row r="34" spans="1:7" outlineLevel="1" x14ac:dyDescent="0.3">
      <c r="B34" s="34" t="s">
        <v>67</v>
      </c>
      <c r="C34" s="34" t="s">
        <v>68</v>
      </c>
      <c r="D34" s="36">
        <v>0</v>
      </c>
      <c r="E34" s="36">
        <v>0</v>
      </c>
      <c r="F34" s="34" t="s">
        <v>36</v>
      </c>
    </row>
    <row r="35" spans="1:7" outlineLevel="1" x14ac:dyDescent="0.3">
      <c r="B35" s="34" t="s">
        <v>69</v>
      </c>
      <c r="C35" s="34" t="s">
        <v>70</v>
      </c>
      <c r="D35" s="36">
        <v>81</v>
      </c>
      <c r="E35" s="36">
        <v>81</v>
      </c>
      <c r="F35" s="34" t="s">
        <v>36</v>
      </c>
    </row>
    <row r="36" spans="1:7" outlineLevel="1" x14ac:dyDescent="0.3">
      <c r="B36" s="34" t="s">
        <v>71</v>
      </c>
      <c r="C36" s="34" t="s">
        <v>72</v>
      </c>
      <c r="D36" s="36">
        <v>0</v>
      </c>
      <c r="E36" s="36">
        <v>0</v>
      </c>
      <c r="F36" s="34" t="s">
        <v>36</v>
      </c>
    </row>
    <row r="37" spans="1:7" outlineLevel="1" x14ac:dyDescent="0.3">
      <c r="B37" s="34" t="s">
        <v>73</v>
      </c>
      <c r="C37" s="34" t="s">
        <v>74</v>
      </c>
      <c r="D37" s="36">
        <v>79</v>
      </c>
      <c r="E37" s="36">
        <v>79</v>
      </c>
      <c r="F37" s="34" t="s">
        <v>36</v>
      </c>
    </row>
    <row r="38" spans="1:7" outlineLevel="1" x14ac:dyDescent="0.3">
      <c r="B38" s="34" t="s">
        <v>75</v>
      </c>
      <c r="C38" s="34" t="s">
        <v>76</v>
      </c>
      <c r="D38" s="36">
        <v>0</v>
      </c>
      <c r="E38" s="36">
        <v>0</v>
      </c>
      <c r="F38" s="34" t="s">
        <v>36</v>
      </c>
    </row>
    <row r="39" spans="1:7" outlineLevel="1" x14ac:dyDescent="0.3">
      <c r="B39" s="34" t="s">
        <v>77</v>
      </c>
      <c r="C39" s="34" t="s">
        <v>78</v>
      </c>
      <c r="D39" s="36">
        <v>0</v>
      </c>
      <c r="E39" s="36">
        <v>0</v>
      </c>
      <c r="F39" s="34" t="s">
        <v>36</v>
      </c>
    </row>
    <row r="40" spans="1:7" outlineLevel="1" x14ac:dyDescent="0.3">
      <c r="B40" s="34" t="s">
        <v>79</v>
      </c>
      <c r="C40" s="34" t="s">
        <v>80</v>
      </c>
      <c r="D40" s="36">
        <v>79</v>
      </c>
      <c r="E40" s="36">
        <v>79</v>
      </c>
      <c r="F40" s="34" t="s">
        <v>36</v>
      </c>
    </row>
    <row r="41" spans="1:7" ht="15" outlineLevel="1" thickBot="1" x14ac:dyDescent="0.35">
      <c r="B41" s="31" t="s">
        <v>81</v>
      </c>
      <c r="C41" s="31" t="s">
        <v>82</v>
      </c>
      <c r="D41" s="35">
        <v>81</v>
      </c>
      <c r="E41" s="35">
        <v>81</v>
      </c>
      <c r="F41" s="31" t="s">
        <v>36</v>
      </c>
    </row>
    <row r="42" spans="1:7" x14ac:dyDescent="0.3">
      <c r="B42" s="33"/>
      <c r="C42" s="33"/>
      <c r="D42" s="37"/>
      <c r="E42" s="37"/>
      <c r="F42" s="33"/>
    </row>
    <row r="45" spans="1:7" ht="15" thickBot="1" x14ac:dyDescent="0.35">
      <c r="A45" t="s">
        <v>37</v>
      </c>
    </row>
    <row r="46" spans="1:7" ht="15" thickBot="1" x14ac:dyDescent="0.35">
      <c r="B46" s="32" t="s">
        <v>31</v>
      </c>
      <c r="C46" s="32" t="s">
        <v>32</v>
      </c>
      <c r="D46" s="32" t="s">
        <v>38</v>
      </c>
      <c r="E46" s="32" t="s">
        <v>39</v>
      </c>
      <c r="F46" s="32" t="s">
        <v>40</v>
      </c>
      <c r="G46" s="32" t="s">
        <v>41</v>
      </c>
    </row>
    <row r="47" spans="1:7" x14ac:dyDescent="0.3">
      <c r="B47" s="39" t="s">
        <v>125</v>
      </c>
      <c r="C47" s="38"/>
      <c r="D47" s="38"/>
      <c r="E47" s="38"/>
      <c r="F47" s="38"/>
      <c r="G47" s="38"/>
    </row>
    <row r="48" spans="1:7" outlineLevel="1" x14ac:dyDescent="0.3">
      <c r="B48" s="34" t="s">
        <v>83</v>
      </c>
      <c r="C48" s="34" t="s">
        <v>5</v>
      </c>
      <c r="D48" s="36">
        <v>80</v>
      </c>
      <c r="E48" s="34" t="s">
        <v>84</v>
      </c>
      <c r="F48" s="34" t="s">
        <v>85</v>
      </c>
      <c r="G48" s="34">
        <v>0</v>
      </c>
    </row>
    <row r="49" spans="2:7" outlineLevel="1" x14ac:dyDescent="0.3">
      <c r="B49" s="34" t="s">
        <v>86</v>
      </c>
      <c r="C49" s="34" t="s">
        <v>6</v>
      </c>
      <c r="D49" s="36">
        <v>160</v>
      </c>
      <c r="E49" s="34" t="s">
        <v>87</v>
      </c>
      <c r="F49" s="34" t="s">
        <v>85</v>
      </c>
      <c r="G49" s="34">
        <v>0</v>
      </c>
    </row>
    <row r="50" spans="2:7" outlineLevel="1" x14ac:dyDescent="0.3">
      <c r="B50" s="34" t="s">
        <v>88</v>
      </c>
      <c r="C50" s="34" t="s">
        <v>7</v>
      </c>
      <c r="D50" s="36">
        <v>240</v>
      </c>
      <c r="E50" s="34" t="s">
        <v>89</v>
      </c>
      <c r="F50" s="34" t="s">
        <v>85</v>
      </c>
      <c r="G50" s="34">
        <v>0</v>
      </c>
    </row>
    <row r="51" spans="2:7" outlineLevel="1" x14ac:dyDescent="0.3">
      <c r="B51" s="34" t="s">
        <v>90</v>
      </c>
      <c r="C51" s="34" t="s">
        <v>8</v>
      </c>
      <c r="D51" s="36">
        <v>160</v>
      </c>
      <c r="E51" s="34" t="s">
        <v>91</v>
      </c>
      <c r="F51" s="34" t="s">
        <v>85</v>
      </c>
      <c r="G51" s="34">
        <v>0</v>
      </c>
    </row>
    <row r="52" spans="2:7" x14ac:dyDescent="0.3">
      <c r="B52" s="34"/>
      <c r="C52" s="34"/>
      <c r="D52" s="36"/>
      <c r="E52" s="34"/>
      <c r="F52" s="34"/>
      <c r="G52" s="34"/>
    </row>
    <row r="53" spans="2:7" x14ac:dyDescent="0.3">
      <c r="B53" s="40" t="s">
        <v>126</v>
      </c>
      <c r="C53" s="34"/>
      <c r="D53" s="36"/>
      <c r="E53" s="34"/>
      <c r="F53" s="34"/>
      <c r="G53" s="34"/>
    </row>
    <row r="54" spans="2:7" outlineLevel="1" x14ac:dyDescent="0.3">
      <c r="B54" s="34" t="s">
        <v>92</v>
      </c>
      <c r="C54" s="34" t="s">
        <v>9</v>
      </c>
      <c r="D54" s="36">
        <v>80</v>
      </c>
      <c r="E54" s="34" t="s">
        <v>93</v>
      </c>
      <c r="F54" s="34" t="s">
        <v>85</v>
      </c>
      <c r="G54" s="34">
        <v>0</v>
      </c>
    </row>
    <row r="55" spans="2:7" outlineLevel="1" x14ac:dyDescent="0.3">
      <c r="B55" s="34" t="s">
        <v>94</v>
      </c>
      <c r="C55" s="34" t="s">
        <v>10</v>
      </c>
      <c r="D55" s="36">
        <v>160</v>
      </c>
      <c r="E55" s="34" t="s">
        <v>95</v>
      </c>
      <c r="F55" s="34" t="s">
        <v>85</v>
      </c>
      <c r="G55" s="34">
        <v>0</v>
      </c>
    </row>
    <row r="56" spans="2:7" outlineLevel="1" x14ac:dyDescent="0.3">
      <c r="B56" s="34" t="s">
        <v>96</v>
      </c>
      <c r="C56" s="34" t="s">
        <v>11</v>
      </c>
      <c r="D56" s="36">
        <v>80</v>
      </c>
      <c r="E56" s="34" t="s">
        <v>97</v>
      </c>
      <c r="F56" s="34" t="s">
        <v>85</v>
      </c>
      <c r="G56" s="34">
        <v>0</v>
      </c>
    </row>
    <row r="57" spans="2:7" outlineLevel="1" x14ac:dyDescent="0.3">
      <c r="B57" s="34" t="s">
        <v>98</v>
      </c>
      <c r="C57" s="34" t="s">
        <v>12</v>
      </c>
      <c r="D57" s="36">
        <v>160</v>
      </c>
      <c r="E57" s="34" t="s">
        <v>99</v>
      </c>
      <c r="F57" s="34" t="s">
        <v>85</v>
      </c>
      <c r="G57" s="34">
        <v>0</v>
      </c>
    </row>
    <row r="58" spans="2:7" outlineLevel="1" x14ac:dyDescent="0.3">
      <c r="B58" s="34" t="s">
        <v>100</v>
      </c>
      <c r="C58" s="34" t="s">
        <v>17</v>
      </c>
      <c r="D58" s="36">
        <v>160</v>
      </c>
      <c r="E58" s="34" t="s">
        <v>101</v>
      </c>
      <c r="F58" s="34" t="s">
        <v>85</v>
      </c>
      <c r="G58" s="34">
        <v>0</v>
      </c>
    </row>
    <row r="59" spans="2:7" x14ac:dyDescent="0.3">
      <c r="B59" s="34"/>
      <c r="C59" s="34"/>
      <c r="D59" s="36"/>
      <c r="E59" s="34"/>
      <c r="F59" s="34"/>
      <c r="G59" s="34"/>
    </row>
    <row r="60" spans="2:7" x14ac:dyDescent="0.3">
      <c r="B60" s="40" t="s">
        <v>127</v>
      </c>
      <c r="C60" s="34"/>
      <c r="D60" s="36"/>
      <c r="E60" s="34"/>
      <c r="F60" s="34"/>
      <c r="G60" s="34"/>
    </row>
    <row r="61" spans="2:7" outlineLevel="1" x14ac:dyDescent="0.3">
      <c r="B61" s="34" t="s">
        <v>43</v>
      </c>
      <c r="C61" s="34" t="s">
        <v>44</v>
      </c>
      <c r="D61" s="36">
        <v>0</v>
      </c>
      <c r="E61" s="34" t="s">
        <v>102</v>
      </c>
      <c r="F61" s="34" t="s">
        <v>85</v>
      </c>
      <c r="G61" s="36">
        <v>0</v>
      </c>
    </row>
    <row r="62" spans="2:7" outlineLevel="1" x14ac:dyDescent="0.3">
      <c r="B62" s="34" t="s">
        <v>45</v>
      </c>
      <c r="C62" s="34" t="s">
        <v>46</v>
      </c>
      <c r="D62" s="36">
        <v>0</v>
      </c>
      <c r="E62" s="34" t="s">
        <v>103</v>
      </c>
      <c r="F62" s="34" t="s">
        <v>85</v>
      </c>
      <c r="G62" s="36">
        <v>0</v>
      </c>
    </row>
    <row r="63" spans="2:7" outlineLevel="1" x14ac:dyDescent="0.3">
      <c r="B63" s="34" t="s">
        <v>47</v>
      </c>
      <c r="C63" s="34" t="s">
        <v>48</v>
      </c>
      <c r="D63" s="36">
        <v>80</v>
      </c>
      <c r="E63" s="34" t="s">
        <v>104</v>
      </c>
      <c r="F63" s="34" t="s">
        <v>105</v>
      </c>
      <c r="G63" s="36">
        <v>80</v>
      </c>
    </row>
    <row r="64" spans="2:7" outlineLevel="1" x14ac:dyDescent="0.3">
      <c r="B64" s="34" t="s">
        <v>49</v>
      </c>
      <c r="C64" s="34" t="s">
        <v>50</v>
      </c>
      <c r="D64" s="36">
        <v>0</v>
      </c>
      <c r="E64" s="34" t="s">
        <v>106</v>
      </c>
      <c r="F64" s="34" t="s">
        <v>85</v>
      </c>
      <c r="G64" s="36">
        <v>0</v>
      </c>
    </row>
    <row r="65" spans="2:7" outlineLevel="1" x14ac:dyDescent="0.3">
      <c r="B65" s="34" t="s">
        <v>51</v>
      </c>
      <c r="C65" s="34" t="s">
        <v>52</v>
      </c>
      <c r="D65" s="36">
        <v>79</v>
      </c>
      <c r="E65" s="34" t="s">
        <v>107</v>
      </c>
      <c r="F65" s="34" t="s">
        <v>105</v>
      </c>
      <c r="G65" s="36">
        <v>79</v>
      </c>
    </row>
    <row r="66" spans="2:7" outlineLevel="1" x14ac:dyDescent="0.3">
      <c r="B66" s="34" t="s">
        <v>53</v>
      </c>
      <c r="C66" s="34" t="s">
        <v>54</v>
      </c>
      <c r="D66" s="36">
        <v>0</v>
      </c>
      <c r="E66" s="34" t="s">
        <v>108</v>
      </c>
      <c r="F66" s="34" t="s">
        <v>85</v>
      </c>
      <c r="G66" s="36">
        <v>0</v>
      </c>
    </row>
    <row r="67" spans="2:7" outlineLevel="1" x14ac:dyDescent="0.3">
      <c r="B67" s="34" t="s">
        <v>55</v>
      </c>
      <c r="C67" s="34" t="s">
        <v>56</v>
      </c>
      <c r="D67" s="36">
        <v>81</v>
      </c>
      <c r="E67" s="34" t="s">
        <v>109</v>
      </c>
      <c r="F67" s="34" t="s">
        <v>105</v>
      </c>
      <c r="G67" s="36">
        <v>81</v>
      </c>
    </row>
    <row r="68" spans="2:7" outlineLevel="1" x14ac:dyDescent="0.3">
      <c r="B68" s="34" t="s">
        <v>57</v>
      </c>
      <c r="C68" s="34" t="s">
        <v>58</v>
      </c>
      <c r="D68" s="36">
        <v>0</v>
      </c>
      <c r="E68" s="34" t="s">
        <v>110</v>
      </c>
      <c r="F68" s="34" t="s">
        <v>85</v>
      </c>
      <c r="G68" s="36">
        <v>0</v>
      </c>
    </row>
    <row r="69" spans="2:7" outlineLevel="1" x14ac:dyDescent="0.3">
      <c r="B69" s="34" t="s">
        <v>59</v>
      </c>
      <c r="C69" s="34" t="s">
        <v>60</v>
      </c>
      <c r="D69" s="36">
        <v>1</v>
      </c>
      <c r="E69" s="34" t="s">
        <v>111</v>
      </c>
      <c r="F69" s="34" t="s">
        <v>105</v>
      </c>
      <c r="G69" s="36">
        <v>1</v>
      </c>
    </row>
    <row r="70" spans="2:7" outlineLevel="1" x14ac:dyDescent="0.3">
      <c r="B70" s="34" t="s">
        <v>61</v>
      </c>
      <c r="C70" s="34" t="s">
        <v>62</v>
      </c>
      <c r="D70" s="36">
        <v>79</v>
      </c>
      <c r="E70" s="34" t="s">
        <v>112</v>
      </c>
      <c r="F70" s="34" t="s">
        <v>105</v>
      </c>
      <c r="G70" s="36">
        <v>79</v>
      </c>
    </row>
    <row r="71" spans="2:7" outlineLevel="1" x14ac:dyDescent="0.3">
      <c r="B71" s="34" t="s">
        <v>63</v>
      </c>
      <c r="C71" s="34" t="s">
        <v>64</v>
      </c>
      <c r="D71" s="36">
        <v>0</v>
      </c>
      <c r="E71" s="34" t="s">
        <v>113</v>
      </c>
      <c r="F71" s="34" t="s">
        <v>85</v>
      </c>
      <c r="G71" s="36">
        <v>0</v>
      </c>
    </row>
    <row r="72" spans="2:7" outlineLevel="1" x14ac:dyDescent="0.3">
      <c r="B72" s="34" t="s">
        <v>65</v>
      </c>
      <c r="C72" s="34" t="s">
        <v>66</v>
      </c>
      <c r="D72" s="36">
        <v>0</v>
      </c>
      <c r="E72" s="34" t="s">
        <v>114</v>
      </c>
      <c r="F72" s="34" t="s">
        <v>85</v>
      </c>
      <c r="G72" s="36">
        <v>0</v>
      </c>
    </row>
    <row r="73" spans="2:7" outlineLevel="1" x14ac:dyDescent="0.3">
      <c r="B73" s="34" t="s">
        <v>67</v>
      </c>
      <c r="C73" s="34" t="s">
        <v>68</v>
      </c>
      <c r="D73" s="36">
        <v>0</v>
      </c>
      <c r="E73" s="34" t="s">
        <v>115</v>
      </c>
      <c r="F73" s="34" t="s">
        <v>85</v>
      </c>
      <c r="G73" s="36">
        <v>0</v>
      </c>
    </row>
    <row r="74" spans="2:7" outlineLevel="1" x14ac:dyDescent="0.3">
      <c r="B74" s="34" t="s">
        <v>69</v>
      </c>
      <c r="C74" s="34" t="s">
        <v>70</v>
      </c>
      <c r="D74" s="36">
        <v>81</v>
      </c>
      <c r="E74" s="34" t="s">
        <v>116</v>
      </c>
      <c r="F74" s="34" t="s">
        <v>105</v>
      </c>
      <c r="G74" s="36">
        <v>81</v>
      </c>
    </row>
    <row r="75" spans="2:7" outlineLevel="1" x14ac:dyDescent="0.3">
      <c r="B75" s="34" t="s">
        <v>71</v>
      </c>
      <c r="C75" s="34" t="s">
        <v>72</v>
      </c>
      <c r="D75" s="36">
        <v>0</v>
      </c>
      <c r="E75" s="34" t="s">
        <v>117</v>
      </c>
      <c r="F75" s="34" t="s">
        <v>85</v>
      </c>
      <c r="G75" s="36">
        <v>0</v>
      </c>
    </row>
    <row r="76" spans="2:7" outlineLevel="1" x14ac:dyDescent="0.3">
      <c r="B76" s="34" t="s">
        <v>73</v>
      </c>
      <c r="C76" s="34" t="s">
        <v>74</v>
      </c>
      <c r="D76" s="36">
        <v>79</v>
      </c>
      <c r="E76" s="34" t="s">
        <v>118</v>
      </c>
      <c r="F76" s="34" t="s">
        <v>105</v>
      </c>
      <c r="G76" s="36">
        <v>79</v>
      </c>
    </row>
    <row r="77" spans="2:7" outlineLevel="1" x14ac:dyDescent="0.3">
      <c r="B77" s="34" t="s">
        <v>75</v>
      </c>
      <c r="C77" s="34" t="s">
        <v>76</v>
      </c>
      <c r="D77" s="36">
        <v>0</v>
      </c>
      <c r="E77" s="34" t="s">
        <v>119</v>
      </c>
      <c r="F77" s="34" t="s">
        <v>85</v>
      </c>
      <c r="G77" s="36">
        <v>0</v>
      </c>
    </row>
    <row r="78" spans="2:7" outlineLevel="1" x14ac:dyDescent="0.3">
      <c r="B78" s="34" t="s">
        <v>77</v>
      </c>
      <c r="C78" s="34" t="s">
        <v>78</v>
      </c>
      <c r="D78" s="36">
        <v>0</v>
      </c>
      <c r="E78" s="34" t="s">
        <v>120</v>
      </c>
      <c r="F78" s="34" t="s">
        <v>85</v>
      </c>
      <c r="G78" s="36">
        <v>0</v>
      </c>
    </row>
    <row r="79" spans="2:7" outlineLevel="1" x14ac:dyDescent="0.3">
      <c r="B79" s="34" t="s">
        <v>79</v>
      </c>
      <c r="C79" s="34" t="s">
        <v>80</v>
      </c>
      <c r="D79" s="36">
        <v>79</v>
      </c>
      <c r="E79" s="34" t="s">
        <v>121</v>
      </c>
      <c r="F79" s="34" t="s">
        <v>105</v>
      </c>
      <c r="G79" s="36">
        <v>79</v>
      </c>
    </row>
    <row r="80" spans="2:7" outlineLevel="1" x14ac:dyDescent="0.3">
      <c r="B80" s="34" t="s">
        <v>81</v>
      </c>
      <c r="C80" s="34" t="s">
        <v>82</v>
      </c>
      <c r="D80" s="36">
        <v>81</v>
      </c>
      <c r="E80" s="34" t="s">
        <v>122</v>
      </c>
      <c r="F80" s="34" t="s">
        <v>105</v>
      </c>
      <c r="G80" s="36">
        <v>81</v>
      </c>
    </row>
    <row r="81" spans="2:7" x14ac:dyDescent="0.3">
      <c r="B81" s="34"/>
      <c r="C81" s="34"/>
      <c r="D81" s="36"/>
      <c r="E81" s="34"/>
      <c r="F81" s="34"/>
      <c r="G81" s="36"/>
    </row>
    <row r="82" spans="2:7" ht="15" thickBot="1" x14ac:dyDescent="0.35">
      <c r="B82" s="31" t="s">
        <v>123</v>
      </c>
      <c r="C82" s="31"/>
      <c r="D82" s="31"/>
      <c r="E82" s="31"/>
      <c r="F82" s="31"/>
      <c r="G82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26C7-3034-490D-BD33-7B57800B47A0}">
  <dimension ref="A1:J17"/>
  <sheetViews>
    <sheetView workbookViewId="0">
      <selection activeCell="K1" sqref="H1:K1"/>
    </sheetView>
  </sheetViews>
  <sheetFormatPr defaultRowHeight="14.4" x14ac:dyDescent="0.3"/>
  <cols>
    <col min="9" max="9" width="9.5546875" customWidth="1"/>
    <col min="10" max="10" width="10.21875" customWidth="1"/>
  </cols>
  <sheetData>
    <row r="1" spans="1:10" ht="15.6" thickTop="1" thickBot="1" x14ac:dyDescent="0.35">
      <c r="A1" s="1"/>
      <c r="B1" s="1"/>
      <c r="C1" s="1" t="s">
        <v>5</v>
      </c>
      <c r="D1" s="1" t="s">
        <v>6</v>
      </c>
      <c r="E1" s="1" t="s">
        <v>7</v>
      </c>
      <c r="F1" s="1" t="s">
        <v>8</v>
      </c>
      <c r="G1" s="1"/>
      <c r="I1" s="11"/>
      <c r="J1" s="12"/>
    </row>
    <row r="2" spans="1:10" x14ac:dyDescent="0.3">
      <c r="A2" s="1"/>
      <c r="B2" s="10" t="s">
        <v>0</v>
      </c>
      <c r="C2" s="8">
        <v>80</v>
      </c>
      <c r="D2" s="8">
        <v>160</v>
      </c>
      <c r="E2" s="8">
        <v>240</v>
      </c>
      <c r="F2" s="9">
        <v>160</v>
      </c>
      <c r="G2" s="1"/>
    </row>
    <row r="3" spans="1:10" x14ac:dyDescent="0.3">
      <c r="A3" s="1" t="s">
        <v>9</v>
      </c>
      <c r="B3" s="6">
        <v>80</v>
      </c>
      <c r="C3" s="2">
        <v>2</v>
      </c>
      <c r="D3" s="2">
        <v>5</v>
      </c>
      <c r="E3" s="2">
        <v>2</v>
      </c>
      <c r="F3" s="3">
        <v>3</v>
      </c>
      <c r="G3" s="25">
        <v>80</v>
      </c>
    </row>
    <row r="4" spans="1:10" x14ac:dyDescent="0.3">
      <c r="A4" s="1" t="s">
        <v>10</v>
      </c>
      <c r="B4" s="6">
        <v>160</v>
      </c>
      <c r="C4" s="2">
        <v>3</v>
      </c>
      <c r="D4" s="2">
        <v>4</v>
      </c>
      <c r="E4" s="2">
        <v>4</v>
      </c>
      <c r="F4" s="3">
        <v>5</v>
      </c>
      <c r="G4" s="25">
        <v>160</v>
      </c>
    </row>
    <row r="5" spans="1:10" x14ac:dyDescent="0.3">
      <c r="A5" s="1" t="s">
        <v>11</v>
      </c>
      <c r="B5" s="6">
        <v>80</v>
      </c>
      <c r="C5" s="2">
        <v>4</v>
      </c>
      <c r="D5" s="2">
        <v>3</v>
      </c>
      <c r="E5" s="2">
        <v>6</v>
      </c>
      <c r="F5" s="3">
        <v>7</v>
      </c>
      <c r="G5" s="25">
        <v>80</v>
      </c>
    </row>
    <row r="6" spans="1:10" x14ac:dyDescent="0.3">
      <c r="A6" s="1" t="s">
        <v>12</v>
      </c>
      <c r="B6" s="24">
        <v>160</v>
      </c>
      <c r="C6" s="26">
        <v>5</v>
      </c>
      <c r="D6" s="26">
        <v>2</v>
      </c>
      <c r="E6" s="26">
        <v>5</v>
      </c>
      <c r="F6" s="27">
        <v>4</v>
      </c>
      <c r="G6" s="25">
        <v>160</v>
      </c>
    </row>
    <row r="7" spans="1:10" ht="15" thickBot="1" x14ac:dyDescent="0.35">
      <c r="A7" s="25" t="s">
        <v>17</v>
      </c>
      <c r="B7" s="7">
        <v>160</v>
      </c>
      <c r="C7" s="19">
        <v>0</v>
      </c>
      <c r="D7" s="19">
        <v>0</v>
      </c>
      <c r="E7" s="19">
        <v>0</v>
      </c>
      <c r="F7" s="20">
        <v>0</v>
      </c>
      <c r="G7" s="25">
        <v>160</v>
      </c>
    </row>
    <row r="8" spans="1:10" x14ac:dyDescent="0.3">
      <c r="B8" s="29"/>
      <c r="C8" s="28">
        <v>80</v>
      </c>
      <c r="D8" s="28">
        <v>160</v>
      </c>
      <c r="E8" s="28">
        <v>240</v>
      </c>
      <c r="F8" s="28">
        <v>160</v>
      </c>
    </row>
    <row r="9" spans="1:10" ht="15" thickBot="1" x14ac:dyDescent="0.35">
      <c r="A9" s="1"/>
      <c r="B9" s="1"/>
      <c r="C9" s="1" t="s">
        <v>5</v>
      </c>
      <c r="D9" s="1" t="s">
        <v>6</v>
      </c>
      <c r="E9" s="1" t="s">
        <v>7</v>
      </c>
      <c r="F9" s="1" t="s">
        <v>8</v>
      </c>
      <c r="G9" s="1"/>
    </row>
    <row r="10" spans="1:10" x14ac:dyDescent="0.3">
      <c r="A10" s="1"/>
      <c r="B10" s="10" t="s">
        <v>0</v>
      </c>
      <c r="C10" s="8">
        <v>80</v>
      </c>
      <c r="D10" s="8">
        <v>160</v>
      </c>
      <c r="E10" s="8">
        <v>240</v>
      </c>
      <c r="F10" s="9">
        <v>160</v>
      </c>
      <c r="G10" s="1"/>
    </row>
    <row r="11" spans="1:10" x14ac:dyDescent="0.3">
      <c r="A11" s="1" t="s">
        <v>9</v>
      </c>
      <c r="B11" s="6">
        <v>80</v>
      </c>
      <c r="C11" s="2">
        <v>0</v>
      </c>
      <c r="D11" s="2">
        <v>0</v>
      </c>
      <c r="E11" s="2">
        <v>80</v>
      </c>
      <c r="F11" s="3">
        <v>0</v>
      </c>
      <c r="G11" s="25">
        <f>SUM(C11:F11)</f>
        <v>80</v>
      </c>
    </row>
    <row r="12" spans="1:10" x14ac:dyDescent="0.3">
      <c r="A12" s="1" t="s">
        <v>10</v>
      </c>
      <c r="B12" s="6">
        <v>160</v>
      </c>
      <c r="C12" s="2">
        <v>79</v>
      </c>
      <c r="D12" s="2">
        <v>0</v>
      </c>
      <c r="E12" s="2">
        <v>81</v>
      </c>
      <c r="F12" s="3">
        <v>0</v>
      </c>
      <c r="G12" s="25">
        <f t="shared" ref="G12:G15" si="0">SUM(C12:F12)</f>
        <v>160</v>
      </c>
    </row>
    <row r="13" spans="1:10" x14ac:dyDescent="0.3">
      <c r="A13" s="1" t="s">
        <v>11</v>
      </c>
      <c r="B13" s="6">
        <v>80</v>
      </c>
      <c r="C13" s="2">
        <v>1</v>
      </c>
      <c r="D13" s="2">
        <v>79</v>
      </c>
      <c r="E13" s="2">
        <v>0</v>
      </c>
      <c r="F13" s="3">
        <v>0</v>
      </c>
      <c r="G13" s="25">
        <f t="shared" si="0"/>
        <v>80</v>
      </c>
    </row>
    <row r="14" spans="1:10" x14ac:dyDescent="0.3">
      <c r="A14" s="1" t="s">
        <v>12</v>
      </c>
      <c r="B14" s="24">
        <v>160</v>
      </c>
      <c r="C14" s="26">
        <v>0</v>
      </c>
      <c r="D14" s="26">
        <v>81</v>
      </c>
      <c r="E14" s="26">
        <v>0</v>
      </c>
      <c r="F14" s="27">
        <v>79</v>
      </c>
      <c r="G14" s="25">
        <f t="shared" si="0"/>
        <v>160</v>
      </c>
    </row>
    <row r="15" spans="1:10" ht="15" thickBot="1" x14ac:dyDescent="0.35">
      <c r="A15" s="25" t="s">
        <v>17</v>
      </c>
      <c r="B15" s="7">
        <v>160</v>
      </c>
      <c r="C15" s="19">
        <v>0</v>
      </c>
      <c r="D15" s="19">
        <v>0</v>
      </c>
      <c r="E15" s="19">
        <v>79</v>
      </c>
      <c r="F15" s="20">
        <v>81</v>
      </c>
      <c r="G15" s="25">
        <f t="shared" si="0"/>
        <v>160</v>
      </c>
    </row>
    <row r="16" spans="1:10" x14ac:dyDescent="0.3">
      <c r="B16" s="29"/>
      <c r="C16" s="28">
        <f>SUM(C11:C15)</f>
        <v>80</v>
      </c>
      <c r="D16" s="28">
        <f t="shared" ref="D16:F16" si="1">SUM(D11:D15)</f>
        <v>160</v>
      </c>
      <c r="E16" s="28">
        <f t="shared" si="1"/>
        <v>240</v>
      </c>
      <c r="F16" s="28">
        <f t="shared" si="1"/>
        <v>160</v>
      </c>
    </row>
    <row r="17" spans="1:2" x14ac:dyDescent="0.3">
      <c r="A17">
        <f>SUMPRODUCT(C3:F7,C11:F15)</f>
        <v>1440</v>
      </c>
      <c r="B17" t="s">
        <v>128</v>
      </c>
    </row>
  </sheetData>
  <scenarios current="0">
    <scenario name="сценарий" count="20" user="Andmin" comment="Created by Andmin on 12/4/2022">
      <inputCells r="C11" val="0"/>
      <inputCells r="D11" val="0"/>
      <inputCells r="E11" val="80"/>
      <inputCells r="F11" val="0"/>
      <inputCells r="C12" val="79"/>
      <inputCells r="D12" val="0"/>
      <inputCells r="E12" val="81"/>
      <inputCells r="F12" val="0"/>
      <inputCells r="C13" val="1"/>
      <inputCells r="D13" val="79"/>
      <inputCells r="E13" val="0"/>
      <inputCells r="F13" val="0"/>
      <inputCells r="C14" val="0"/>
      <inputCells r="D14" val="81"/>
      <inputCells r="E14" val="0"/>
      <inputCells r="F14" val="79"/>
      <inputCells r="C15" val="0"/>
      <inputCells r="D15" val="0"/>
      <inputCells r="E15" val="79"/>
      <inputCells r="F15" val="81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Answer Report 1</vt:lpstr>
      <vt:lpstr>Sensitivity Report 1</vt:lpstr>
      <vt:lpstr>Limits Report 1</vt:lpstr>
      <vt:lpstr>Task 1 auto</vt:lpstr>
      <vt:lpstr>Task 1 graphics</vt:lpstr>
      <vt:lpstr>Task 1 manual</vt:lpstr>
      <vt:lpstr>Task 2 Manual</vt:lpstr>
      <vt:lpstr>Task 2 Answer Report</vt:lpstr>
      <vt:lpstr>Task 2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Andmin</dc:creator>
  <cp:lastModifiedBy>Andmin</cp:lastModifiedBy>
  <dcterms:created xsi:type="dcterms:W3CDTF">2022-12-01T19:19:31Z</dcterms:created>
  <dcterms:modified xsi:type="dcterms:W3CDTF">2022-12-05T23:06:11Z</dcterms:modified>
</cp:coreProperties>
</file>