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3 курс 1 сем\МОПС\Labaratory work №4\"/>
    </mc:Choice>
  </mc:AlternateContent>
  <xr:revisionPtr revIDLastSave="0" documentId="13_ncr:1_{956C527B-C1E7-4EE5-AD8F-3E5C146468E8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Игры с природой в усл-ях риска" sheetId="1" r:id="rId1"/>
    <sheet name="Игры с прир-й в усл-х неопр-и" sheetId="2" r:id="rId2"/>
    <sheet name="Пример 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2" i="1"/>
  <c r="H4" i="3" a="1"/>
  <c r="H4" i="3" s="1"/>
  <c r="E8" i="3"/>
  <c r="C8" i="3"/>
  <c r="B8" i="3"/>
  <c r="C7" i="3"/>
  <c r="E7" i="3"/>
  <c r="F7" i="3"/>
  <c r="F8" i="3" s="1"/>
  <c r="B7" i="3"/>
  <c r="G31" i="2"/>
  <c r="G30" i="2"/>
  <c r="G29" i="2"/>
  <c r="G28" i="2"/>
  <c r="F29" i="2"/>
  <c r="F30" i="2"/>
  <c r="F28" i="2"/>
  <c r="E29" i="2"/>
  <c r="E30" i="2"/>
  <c r="E28" i="2"/>
  <c r="C29" i="2"/>
  <c r="C30" i="2"/>
  <c r="C28" i="2"/>
  <c r="B28" i="2"/>
  <c r="B29" i="2"/>
  <c r="B30" i="2"/>
  <c r="F5" i="1" l="1"/>
  <c r="B9" i="3"/>
  <c r="H6" i="3" a="1"/>
  <c r="H6" i="3" s="1"/>
  <c r="H5" i="3" a="1"/>
  <c r="H5" i="3" s="1"/>
  <c r="H15" i="2"/>
  <c r="H14" i="2"/>
  <c r="H13" i="2"/>
  <c r="G15" i="2"/>
  <c r="I15" i="2" s="1"/>
  <c r="G14" i="2"/>
  <c r="I14" i="2" s="1"/>
  <c r="G13" i="2"/>
  <c r="I13" i="2" s="1"/>
  <c r="H7" i="3" l="1" a="1"/>
  <c r="H7" i="3" s="1"/>
  <c r="I4" i="3" s="1"/>
  <c r="A1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<sst xmlns="http://schemas.openxmlformats.org/spreadsheetml/2006/main" count="80" uniqueCount="50">
  <si>
    <r>
      <t>П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</si>
  <si>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</si>
  <si>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П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</si>
  <si>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</si>
  <si>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</si>
  <si>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A</t>
    </r>
    <r>
      <rPr>
        <vertAlign val="subscript"/>
        <sz val="14"/>
        <color theme="1"/>
        <rFont val="Times New Roman"/>
        <family val="1"/>
        <charset val="204"/>
      </rPr>
      <t>3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</si>
  <si>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4</t>
    </r>
  </si>
  <si>
    <t>q1</t>
  </si>
  <si>
    <t>q2</t>
  </si>
  <si>
    <t>q3</t>
  </si>
  <si>
    <t>α</t>
  </si>
  <si>
    <r>
      <t>А</t>
    </r>
    <r>
      <rPr>
        <vertAlign val="subscript"/>
        <sz val="14"/>
        <color theme="1"/>
        <rFont val="Times New Roman"/>
        <family val="1"/>
        <charset val="204"/>
      </rPr>
      <t>1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</si>
  <si>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2</t>
    </r>
  </si>
  <si>
    <r>
      <t>А</t>
    </r>
    <r>
      <rPr>
        <vertAlign val="subscript"/>
        <sz val="14"/>
        <color theme="1"/>
        <rFont val="Times New Roman"/>
        <family val="1"/>
        <charset val="204"/>
      </rPr>
      <t>3</t>
    </r>
  </si>
  <si>
    <t>№1</t>
  </si>
  <si>
    <t>Критерий Вальдера</t>
  </si>
  <si>
    <t>МИН</t>
  </si>
  <si>
    <t>Оптимальная 
стратегия</t>
  </si>
  <si>
    <t>П1</t>
  </si>
  <si>
    <t>П2</t>
  </si>
  <si>
    <t>П3</t>
  </si>
  <si>
    <t>П4</t>
  </si>
  <si>
    <t>Выйгрыш</t>
  </si>
  <si>
    <t>Старатегии</t>
  </si>
  <si>
    <t>Критерий Гурвица</t>
  </si>
  <si>
    <t>Покупательский спрос</t>
  </si>
  <si>
    <t>S1</t>
  </si>
  <si>
    <t>S2</t>
  </si>
  <si>
    <t>S = S1 + S2</t>
  </si>
  <si>
    <t>Опт. Стр.</t>
  </si>
  <si>
    <t>1- α</t>
  </si>
  <si>
    <t>№2</t>
  </si>
  <si>
    <t>№3</t>
  </si>
  <si>
    <t>Критерий Сэвиджа</t>
  </si>
  <si>
    <t>MAX</t>
  </si>
  <si>
    <t>ОПТ. СТР.</t>
  </si>
  <si>
    <t>РИСК</t>
  </si>
  <si>
    <t>Q1</t>
  </si>
  <si>
    <t>Q2</t>
  </si>
  <si>
    <t>Q3</t>
  </si>
  <si>
    <t>Q4</t>
  </si>
  <si>
    <t>β</t>
  </si>
  <si>
    <t>β2 * q</t>
  </si>
  <si>
    <t>β sum</t>
  </si>
  <si>
    <t>С=</t>
  </si>
  <si>
    <t>ALPH</t>
  </si>
  <si>
    <t>ALPH MAX</t>
  </si>
  <si>
    <t>УСЛОВИЕ ПРОВЕДЕНИЕ
 ЭКСПЕРИМЕНТА</t>
  </si>
  <si>
    <t>Математическое ожидание выйгрыша</t>
  </si>
  <si>
    <t>Наив. Стр.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</si>
</sst>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vertAlign val="subscript"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rgb="FF202122"/>
      <name val="Times New Roman"/>
      <family val="1"/>
      <charset val="204"/>
    </font>
    <font>
      <b/>
      <i/>
      <sz val="14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i/>
      <sz val="18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8152E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4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0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0" xfId="0" applyFo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7" xfId="0" applyFont="1" applyBorder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4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0" xfId="0" applyFont="1" applyBorder="1"/>
    <xf numFmtId="0" fontId="1" fillId="0" borderId="9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9" xfId="0" applyBorder="1"/>
    <xf numFmtId="0" fontId="0" fillId="0" borderId="1" xfId="0" applyBorder="1"/>
    <xf numFmtId="0" fontId="0" fillId="0" borderId="8" xfId="0" applyBorder="1"/>
    <xf numFmtId="0" fontId="0" fillId="0" borderId="3" xfId="0" applyBorder="1"/>
    <xf numFmtId="0" fontId="1" fillId="0" borderId="9" xfId="0" applyFont="1" applyBorder="1"/>
    <xf numFmtId="0" fontId="1" fillId="0" borderId="12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/>
    </xf>
    <xf numFmtId="0" fontId="9" fillId="2" borderId="6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6" borderId="9" xfId="0" applyFont="1" applyFill="1" applyBorder="1" applyAlignment="1">
      <alignment horizontal="center" vertical="center"/>
    </xf>
    <xf numFmtId="0" fontId="9" fillId="6" borderId="6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6" xfId="0" applyBorder="1"/>
    <xf numFmtId="0" fontId="1" fillId="0" borderId="6" xfId="0" applyFont="1" applyBorder="1"/>
    <xf numFmtId="0" fontId="1" fillId="0" borderId="13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9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4" xfId="0" applyFont="1" applyBorder="1"/>
    <xf numFmtId="0" fontId="1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9" fillId="10" borderId="9" xfId="0" applyFont="1" applyFill="1" applyBorder="1" applyAlignment="1">
      <alignment horizontal="center" vertical="center"/>
    </xf>
    <xf numFmtId="0" fontId="9" fillId="10" borderId="6" xfId="0" applyFont="1" applyFill="1" applyBorder="1" applyAlignment="1">
      <alignment horizontal="center" vertical="center"/>
    </xf>
    <xf numFmtId="0" fontId="9" fillId="10" borderId="2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/>
    </xf>
    <xf numFmtId="0" fontId="1" fillId="14" borderId="8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16" borderId="3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vertical="top" wrapText="1"/>
    </xf>
    <xf numFmtId="0" fontId="1" fillId="17" borderId="9" xfId="0" applyFont="1" applyFill="1" applyBorder="1" applyAlignment="1">
      <alignment vertical="top" wrapText="1"/>
    </xf>
    <xf numFmtId="0" fontId="1" fillId="17" borderId="2" xfId="0" applyFont="1" applyFill="1" applyBorder="1" applyAlignment="1">
      <alignment vertical="top" wrapText="1"/>
    </xf>
    <xf numFmtId="0" fontId="1" fillId="17" borderId="10" xfId="0" applyFont="1" applyFill="1" applyBorder="1" applyAlignment="1">
      <alignment vertical="top" wrapText="1"/>
    </xf>
    <xf numFmtId="0" fontId="3" fillId="0" borderId="9" xfId="0" applyFont="1" applyBorder="1" applyAlignment="1">
      <alignment horizontal="center"/>
    </xf>
    <xf numFmtId="0" fontId="1" fillId="4" borderId="3" xfId="0" applyFont="1" applyFill="1" applyBorder="1"/>
    <xf numFmtId="0" fontId="1" fillId="5" borderId="1" xfId="0" applyFont="1" applyFill="1" applyBorder="1"/>
    <xf numFmtId="0" fontId="1" fillId="12" borderId="1" xfId="0" applyFont="1" applyFill="1" applyBorder="1"/>
    <xf numFmtId="0" fontId="1" fillId="5" borderId="5" xfId="0" applyFont="1" applyFill="1" applyBorder="1"/>
    <xf numFmtId="0" fontId="1" fillId="12" borderId="2" xfId="0" applyFont="1" applyFill="1" applyBorder="1"/>
    <xf numFmtId="0" fontId="1" fillId="5" borderId="4" xfId="0" applyFont="1" applyFill="1" applyBorder="1"/>
    <xf numFmtId="0" fontId="10" fillId="9" borderId="1" xfId="0" applyFont="1" applyFill="1" applyBorder="1"/>
    <xf numFmtId="0" fontId="10" fillId="18" borderId="1" xfId="0" applyFont="1" applyFill="1" applyBorder="1"/>
    <xf numFmtId="0" fontId="1" fillId="4" borderId="9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19" borderId="1" xfId="0" applyFont="1" applyFill="1" applyBorder="1"/>
    <xf numFmtId="0" fontId="1" fillId="20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 wrapText="1"/>
    </xf>
    <xf numFmtId="0" fontId="10" fillId="0" borderId="8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Fill="1"/>
    <xf numFmtId="0" fontId="1" fillId="21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2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3" borderId="3" xfId="0" applyFont="1" applyFill="1" applyBorder="1" applyAlignment="1">
      <alignment horizontal="center" vertical="center" wrapText="1"/>
    </xf>
    <xf numFmtId="0" fontId="1" fillId="23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8" fillId="1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  <color rgb="FFFF00FF"/>
      <color rgb="FF8152E0"/>
      <color rgb="FF33CC33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wmf"/><Relationship Id="rId2" Type="http://schemas.openxmlformats.org/officeDocument/2006/relationships/image" Target="../media/image3.wmf"/><Relationship Id="rId1" Type="http://schemas.openxmlformats.org/officeDocument/2006/relationships/image" Target="../media/image2.w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wmf"/><Relationship Id="rId7" Type="http://schemas.openxmlformats.org/officeDocument/2006/relationships/image" Target="../media/image11.wmf"/><Relationship Id="rId2" Type="http://schemas.openxmlformats.org/officeDocument/2006/relationships/image" Target="../media/image6.wmf"/><Relationship Id="rId1" Type="http://schemas.openxmlformats.org/officeDocument/2006/relationships/image" Target="../media/image5.wmf"/><Relationship Id="rId6" Type="http://schemas.openxmlformats.org/officeDocument/2006/relationships/image" Target="../media/image10.wmf"/><Relationship Id="rId5" Type="http://schemas.openxmlformats.org/officeDocument/2006/relationships/image" Target="../media/image9.wmf"/><Relationship Id="rId4" Type="http://schemas.openxmlformats.org/officeDocument/2006/relationships/image" Target="../media/image8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9</xdr:row>
          <xdr:rowOff>0</xdr:rowOff>
        </xdr:from>
        <xdr:to>
          <xdr:col>6</xdr:col>
          <xdr:colOff>571500</xdr:colOff>
          <xdr:row>11</xdr:row>
          <xdr:rowOff>180975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3E93B86-7E58-4306-AF5F-DCE0C49EA3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0</xdr:colOff>
          <xdr:row>13</xdr:row>
          <xdr:rowOff>0</xdr:rowOff>
        </xdr:from>
        <xdr:to>
          <xdr:col>16</xdr:col>
          <xdr:colOff>295275</xdr:colOff>
          <xdr:row>14</xdr:row>
          <xdr:rowOff>152400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832A53D-D306-4521-ACFA-B98894EA59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0</xdr:colOff>
          <xdr:row>20</xdr:row>
          <xdr:rowOff>0</xdr:rowOff>
        </xdr:from>
        <xdr:to>
          <xdr:col>9</xdr:col>
          <xdr:colOff>466725</xdr:colOff>
          <xdr:row>21</xdr:row>
          <xdr:rowOff>161925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86D70C7C-6870-4C4E-AF25-A584EABA11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0</xdr:colOff>
          <xdr:row>1</xdr:row>
          <xdr:rowOff>0</xdr:rowOff>
        </xdr:from>
        <xdr:to>
          <xdr:col>16</xdr:col>
          <xdr:colOff>228600</xdr:colOff>
          <xdr:row>2</xdr:row>
          <xdr:rowOff>28575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85E961E7-104E-4B56-BC5E-88CDCBFD2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</xdr:row>
          <xdr:rowOff>0</xdr:rowOff>
        </xdr:from>
        <xdr:to>
          <xdr:col>1</xdr:col>
          <xdr:colOff>228600</xdr:colOff>
          <xdr:row>3</xdr:row>
          <xdr:rowOff>0</xdr:rowOff>
        </xdr:to>
        <xdr:sp macro="" textlink="">
          <xdr:nvSpPr>
            <xdr:cNvPr id="3076" name="Object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D02CB0E7-F565-4B21-8B5A-C51E38F215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2</xdr:row>
          <xdr:rowOff>0</xdr:rowOff>
        </xdr:from>
        <xdr:to>
          <xdr:col>2</xdr:col>
          <xdr:colOff>247650</xdr:colOff>
          <xdr:row>3</xdr:row>
          <xdr:rowOff>0</xdr:rowOff>
        </xdr:to>
        <xdr:sp macro="" textlink="">
          <xdr:nvSpPr>
            <xdr:cNvPr id="3075" name="Object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33CB2394-D76D-4B0A-A767-3C74663EA9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2</xdr:row>
          <xdr:rowOff>0</xdr:rowOff>
        </xdr:from>
        <xdr:to>
          <xdr:col>4</xdr:col>
          <xdr:colOff>247650</xdr:colOff>
          <xdr:row>3</xdr:row>
          <xdr:rowOff>0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EF8400AD-8FA0-423A-9A65-7A074085CF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0</xdr:colOff>
          <xdr:row>2</xdr:row>
          <xdr:rowOff>0</xdr:rowOff>
        </xdr:from>
        <xdr:to>
          <xdr:col>5</xdr:col>
          <xdr:colOff>247650</xdr:colOff>
          <xdr:row>3</xdr:row>
          <xdr:rowOff>0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5DBB8A18-7241-49CB-AF1E-1AB5DF3FB2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20</xdr:row>
          <xdr:rowOff>0</xdr:rowOff>
        </xdr:from>
        <xdr:to>
          <xdr:col>1</xdr:col>
          <xdr:colOff>333375</xdr:colOff>
          <xdr:row>22</xdr:row>
          <xdr:rowOff>95250</xdr:rowOff>
        </xdr:to>
        <xdr:sp macro="" textlink="">
          <xdr:nvSpPr>
            <xdr:cNvPr id="3078" name="Object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AD72346B-4DA6-4887-872A-A319375B05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23</xdr:row>
          <xdr:rowOff>0</xdr:rowOff>
        </xdr:from>
        <xdr:to>
          <xdr:col>2</xdr:col>
          <xdr:colOff>590550</xdr:colOff>
          <xdr:row>26</xdr:row>
          <xdr:rowOff>0</xdr:rowOff>
        </xdr:to>
        <xdr:sp macro="" textlink="">
          <xdr:nvSpPr>
            <xdr:cNvPr id="3079" name="Object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8E4C3C60-52BF-4C92-9089-CF0960F0C6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15</xdr:col>
          <xdr:colOff>0</xdr:colOff>
          <xdr:row>12</xdr:row>
          <xdr:rowOff>0</xdr:rowOff>
        </xdr:from>
        <xdr:to>
          <xdr:col>20</xdr:col>
          <xdr:colOff>485775</xdr:colOff>
          <xdr:row>13</xdr:row>
          <xdr:rowOff>142875</xdr:rowOff>
        </xdr:to>
        <xdr:sp macro="" textlink="">
          <xdr:nvSpPr>
            <xdr:cNvPr id="3080" name="Object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875BCCA4-A60C-47AC-9EC7-99BF7E1D5D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4.bin"/><Relationship Id="rId3" Type="http://schemas.openxmlformats.org/officeDocument/2006/relationships/vmlDrawing" Target="../drawings/vmlDrawing2.vml"/><Relationship Id="rId7" Type="http://schemas.openxmlformats.org/officeDocument/2006/relationships/image" Target="../media/image3.w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3.bin"/><Relationship Id="rId5" Type="http://schemas.openxmlformats.org/officeDocument/2006/relationships/image" Target="../media/image2.wmf"/><Relationship Id="rId4" Type="http://schemas.openxmlformats.org/officeDocument/2006/relationships/oleObject" Target="../embeddings/oleObject2.bin"/><Relationship Id="rId9" Type="http://schemas.openxmlformats.org/officeDocument/2006/relationships/image" Target="../media/image4.wmf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wmf"/><Relationship Id="rId13" Type="http://schemas.openxmlformats.org/officeDocument/2006/relationships/oleObject" Target="../embeddings/oleObject10.bin"/><Relationship Id="rId3" Type="http://schemas.openxmlformats.org/officeDocument/2006/relationships/oleObject" Target="../embeddings/oleObject5.bin"/><Relationship Id="rId7" Type="http://schemas.openxmlformats.org/officeDocument/2006/relationships/oleObject" Target="../embeddings/oleObject7.bin"/><Relationship Id="rId12" Type="http://schemas.openxmlformats.org/officeDocument/2006/relationships/image" Target="../media/image9.wmf"/><Relationship Id="rId2" Type="http://schemas.openxmlformats.org/officeDocument/2006/relationships/vmlDrawing" Target="../drawings/vmlDrawing3.vml"/><Relationship Id="rId16" Type="http://schemas.openxmlformats.org/officeDocument/2006/relationships/image" Target="../media/image11.wmf"/><Relationship Id="rId1" Type="http://schemas.openxmlformats.org/officeDocument/2006/relationships/drawing" Target="../drawings/drawing3.xml"/><Relationship Id="rId6" Type="http://schemas.openxmlformats.org/officeDocument/2006/relationships/image" Target="../media/image6.wmf"/><Relationship Id="rId11" Type="http://schemas.openxmlformats.org/officeDocument/2006/relationships/oleObject" Target="../embeddings/oleObject9.bin"/><Relationship Id="rId5" Type="http://schemas.openxmlformats.org/officeDocument/2006/relationships/oleObject" Target="../embeddings/oleObject6.bin"/><Relationship Id="rId15" Type="http://schemas.openxmlformats.org/officeDocument/2006/relationships/oleObject" Target="../embeddings/oleObject11.bin"/><Relationship Id="rId10" Type="http://schemas.openxmlformats.org/officeDocument/2006/relationships/image" Target="../media/image8.wmf"/><Relationship Id="rId4" Type="http://schemas.openxmlformats.org/officeDocument/2006/relationships/image" Target="../media/image5.wmf"/><Relationship Id="rId9" Type="http://schemas.openxmlformats.org/officeDocument/2006/relationships/oleObject" Target="../embeddings/oleObject8.bin"/><Relationship Id="rId14" Type="http://schemas.openxmlformats.org/officeDocument/2006/relationships/image" Target="../media/image10.w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F1" sqref="F1"/>
    </sheetView>
  </sheetViews>
  <sheetFormatPr defaultRowHeight="15" x14ac:dyDescent="0.25"/>
  <sheetData>
    <row r="1" spans="1:12" ht="38.25" thickBot="1" x14ac:dyDescent="0.3">
      <c r="A1" s="1"/>
      <c r="B1" s="32" t="s">
        <v>0</v>
      </c>
      <c r="C1" s="32" t="s">
        <v>1</v>
      </c>
      <c r="D1" s="104" t="s">
        <v>2</v>
      </c>
      <c r="E1" s="107" t="s">
        <v>10</v>
      </c>
      <c r="F1" s="108" t="s">
        <v>49</v>
      </c>
      <c r="H1" s="102" t="s">
        <v>7</v>
      </c>
      <c r="I1" s="101" t="s">
        <v>8</v>
      </c>
      <c r="J1" s="103" t="s">
        <v>9</v>
      </c>
    </row>
    <row r="2" spans="1:12" ht="21" thickBot="1" x14ac:dyDescent="0.3">
      <c r="A2" s="105" t="s">
        <v>3</v>
      </c>
      <c r="B2" s="5">
        <v>0.25</v>
      </c>
      <c r="C2" s="5">
        <v>0.35</v>
      </c>
      <c r="D2" s="10">
        <v>0.4</v>
      </c>
      <c r="E2" s="27">
        <f>B2*H$2+C$2*I2+D2*J$2</f>
        <v>0.31</v>
      </c>
      <c r="H2" s="11">
        <v>0.5</v>
      </c>
      <c r="I2" s="11">
        <v>0.3</v>
      </c>
      <c r="J2" s="11">
        <v>0.2</v>
      </c>
    </row>
    <row r="3" spans="1:12" ht="21" thickBot="1" x14ac:dyDescent="0.3">
      <c r="A3" s="105" t="s">
        <v>4</v>
      </c>
      <c r="B3" s="5">
        <v>0.7</v>
      </c>
      <c r="C3" s="5">
        <v>0.2</v>
      </c>
      <c r="D3" s="10">
        <v>0.3</v>
      </c>
      <c r="E3" s="27">
        <f>B3*H$2+C$2*I2+D3*J$2</f>
        <v>0.5149999999999999</v>
      </c>
    </row>
    <row r="4" spans="1:12" ht="21" thickBot="1" x14ac:dyDescent="0.3">
      <c r="A4" s="105" t="s">
        <v>5</v>
      </c>
      <c r="B4" s="5">
        <v>0.35</v>
      </c>
      <c r="C4" s="5">
        <v>0.85</v>
      </c>
      <c r="D4" s="10">
        <v>0.2</v>
      </c>
      <c r="E4" s="27">
        <f>B4*H$2+C$2*I3+D4*J$2</f>
        <v>0.215</v>
      </c>
    </row>
    <row r="5" spans="1:12" ht="21" thickBot="1" x14ac:dyDescent="0.3">
      <c r="A5" s="106" t="s">
        <v>6</v>
      </c>
      <c r="B5" s="10">
        <v>0.8</v>
      </c>
      <c r="C5" s="10">
        <v>0.1</v>
      </c>
      <c r="D5" s="10">
        <v>0.35</v>
      </c>
      <c r="E5" s="27">
        <f>B5*H$2+C$2*I4+D5*J$2</f>
        <v>0.47000000000000003</v>
      </c>
      <c r="F5" s="99">
        <f>MAX(E2:E5)</f>
        <v>0.5149999999999999</v>
      </c>
    </row>
    <row r="6" spans="1:12" ht="18.75" x14ac:dyDescent="0.3">
      <c r="A6" s="98"/>
      <c r="B6" s="98"/>
      <c r="C6" s="98"/>
      <c r="D6" s="98"/>
      <c r="E6" s="2"/>
      <c r="F6" s="2"/>
      <c r="G6" s="2"/>
    </row>
    <row r="7" spans="1:12" ht="18.75" x14ac:dyDescent="0.3">
      <c r="A7" s="100"/>
      <c r="C7" s="2"/>
      <c r="D7" s="2"/>
      <c r="E7" s="2"/>
      <c r="F7" s="12"/>
      <c r="G7" s="2"/>
      <c r="K7" s="6"/>
      <c r="L7" s="6"/>
    </row>
    <row r="8" spans="1:12" ht="18.75" x14ac:dyDescent="0.3">
      <c r="C8" s="2"/>
      <c r="D8" s="2"/>
      <c r="E8" s="2"/>
      <c r="F8" s="2"/>
      <c r="G8" s="2"/>
      <c r="K8" s="6"/>
      <c r="L8" s="6"/>
    </row>
    <row r="9" spans="1:12" ht="18.75" x14ac:dyDescent="0.3">
      <c r="C9" s="2"/>
      <c r="D9" s="2"/>
      <c r="E9" s="2"/>
      <c r="F9" s="2"/>
      <c r="G9" s="2"/>
      <c r="K9" s="6"/>
      <c r="L9" s="6"/>
    </row>
    <row r="10" spans="1:12" ht="18.75" x14ac:dyDescent="0.3">
      <c r="A10" s="2"/>
      <c r="B10" s="12"/>
      <c r="C10" s="12"/>
      <c r="D10" s="12"/>
      <c r="E10" s="12"/>
      <c r="F10" s="2"/>
      <c r="G10" s="2"/>
    </row>
    <row r="11" spans="1:12" ht="18.75" x14ac:dyDescent="0.3">
      <c r="A11" s="6"/>
      <c r="B11" s="12"/>
      <c r="C11" s="12"/>
      <c r="D11" s="12"/>
      <c r="E11" s="12"/>
      <c r="F11" s="2"/>
    </row>
    <row r="12" spans="1:12" ht="18.75" x14ac:dyDescent="0.25">
      <c r="B12" s="6"/>
      <c r="C12" s="13"/>
      <c r="D12" s="14"/>
      <c r="E12" s="15"/>
    </row>
    <row r="13" spans="1:12" ht="19.5" x14ac:dyDescent="0.35">
      <c r="A13" s="2" t="s">
        <v>48</v>
      </c>
      <c r="B13" s="16"/>
      <c r="C13" s="16"/>
      <c r="D13" s="12"/>
      <c r="E13" s="15"/>
    </row>
    <row r="14" spans="1:12" ht="19.5" x14ac:dyDescent="0.35">
      <c r="B14" s="16"/>
      <c r="C14" s="16"/>
      <c r="D14" s="12"/>
      <c r="E14" s="15"/>
    </row>
    <row r="15" spans="1:12" ht="19.5" x14ac:dyDescent="0.35">
      <c r="B15" s="16"/>
      <c r="C15" s="16"/>
      <c r="D15" s="12"/>
      <c r="E15" s="15"/>
    </row>
    <row r="16" spans="1:12" ht="19.5" x14ac:dyDescent="0.35">
      <c r="B16" s="16"/>
      <c r="C16" s="16"/>
      <c r="D16" s="12"/>
      <c r="E16" s="15"/>
    </row>
    <row r="17" spans="2:5" x14ac:dyDescent="0.25">
      <c r="B17" s="15"/>
      <c r="C17" s="15"/>
      <c r="D17" s="15"/>
      <c r="E17" s="15"/>
    </row>
    <row r="18" spans="2:5" x14ac:dyDescent="0.25">
      <c r="B18" s="15"/>
      <c r="C18" s="15"/>
      <c r="D18" s="15"/>
      <c r="E18" s="15"/>
    </row>
    <row r="19" spans="2:5" x14ac:dyDescent="0.25">
      <c r="B19" s="15"/>
      <c r="C19" s="15"/>
      <c r="D19" s="15"/>
      <c r="E19" s="15"/>
    </row>
    <row r="20" spans="2:5" x14ac:dyDescent="0.25">
      <c r="B20" s="15"/>
      <c r="C20" s="15"/>
      <c r="D20" s="15"/>
      <c r="E20" s="15"/>
    </row>
    <row r="21" spans="2:5" x14ac:dyDescent="0.25">
      <c r="B21" s="15"/>
      <c r="C21" s="15"/>
      <c r="D21" s="15"/>
      <c r="E21" s="15"/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1026" r:id="rId4">
          <objectPr defaultSize="0" autoPict="0" r:id="rId5">
            <anchor moveWithCells="1" sizeWithCells="1">
              <from>
                <xdr:col>0</xdr:col>
                <xdr:colOff>0</xdr:colOff>
                <xdr:row>9</xdr:row>
                <xdr:rowOff>0</xdr:rowOff>
              </from>
              <to>
                <xdr:col>6</xdr:col>
                <xdr:colOff>571500</xdr:colOff>
                <xdr:row>11</xdr:row>
                <xdr:rowOff>180975</xdr:rowOff>
              </to>
            </anchor>
          </objectPr>
        </oleObject>
      </mc:Choice>
      <mc:Fallback>
        <oleObject progId="Equation.3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53C4-9D32-4F15-B12E-FEA7FE6F59D0}">
  <dimension ref="A1:L31"/>
  <sheetViews>
    <sheetView tabSelected="1" zoomScale="89" workbookViewId="0">
      <selection activeCell="N10" sqref="N10"/>
    </sheetView>
  </sheetViews>
  <sheetFormatPr defaultRowHeight="15" x14ac:dyDescent="0.25"/>
  <cols>
    <col min="1" max="1" width="15.42578125" customWidth="1"/>
    <col min="2" max="2" width="12.140625" customWidth="1"/>
    <col min="9" max="9" width="17.28515625" customWidth="1"/>
  </cols>
  <sheetData>
    <row r="1" spans="1:12" ht="24" thickBot="1" x14ac:dyDescent="0.35">
      <c r="A1" s="38" t="s">
        <v>14</v>
      </c>
      <c r="B1" s="42" t="s">
        <v>15</v>
      </c>
      <c r="C1" s="43"/>
      <c r="D1" s="43"/>
      <c r="E1" s="44"/>
      <c r="F1" s="31"/>
    </row>
    <row r="2" spans="1:12" ht="32.25" thickBot="1" x14ac:dyDescent="0.35">
      <c r="A2" s="3" t="s">
        <v>23</v>
      </c>
      <c r="B2" s="32" t="s">
        <v>18</v>
      </c>
      <c r="C2" s="41" t="s">
        <v>19</v>
      </c>
      <c r="D2" s="32"/>
      <c r="E2" s="33" t="s">
        <v>20</v>
      </c>
      <c r="F2" s="33" t="s">
        <v>21</v>
      </c>
      <c r="G2" s="36" t="s">
        <v>16</v>
      </c>
      <c r="I2" s="39" t="s">
        <v>17</v>
      </c>
      <c r="K2" s="30" t="s">
        <v>10</v>
      </c>
      <c r="L2" s="7" t="s">
        <v>30</v>
      </c>
    </row>
    <row r="3" spans="1:12" ht="21" thickBot="1" x14ac:dyDescent="0.35">
      <c r="A3" s="34" t="s">
        <v>11</v>
      </c>
      <c r="B3" s="20">
        <v>280</v>
      </c>
      <c r="C3" s="23">
        <v>140</v>
      </c>
      <c r="D3" s="25"/>
      <c r="E3" s="24">
        <v>210</v>
      </c>
      <c r="F3" s="19">
        <v>245</v>
      </c>
      <c r="G3" s="64">
        <v>140</v>
      </c>
      <c r="H3" s="2"/>
      <c r="I3" s="82">
        <v>140</v>
      </c>
      <c r="K3" s="31">
        <v>0.4</v>
      </c>
      <c r="L3" s="8">
        <v>0.6</v>
      </c>
    </row>
    <row r="4" spans="1:12" ht="21" thickBot="1" x14ac:dyDescent="0.35">
      <c r="A4" s="35" t="s">
        <v>12</v>
      </c>
      <c r="B4" s="19">
        <v>420</v>
      </c>
      <c r="C4" s="23">
        <v>560</v>
      </c>
      <c r="D4" s="22"/>
      <c r="E4" s="24">
        <v>140</v>
      </c>
      <c r="F4" s="19">
        <v>280</v>
      </c>
      <c r="G4" s="11">
        <v>140</v>
      </c>
      <c r="H4" s="63"/>
      <c r="I4" s="82">
        <v>140</v>
      </c>
    </row>
    <row r="5" spans="1:12" ht="21" thickBot="1" x14ac:dyDescent="0.35">
      <c r="A5" s="34" t="s">
        <v>13</v>
      </c>
      <c r="B5" s="10">
        <v>245</v>
      </c>
      <c r="C5" s="23">
        <v>315</v>
      </c>
      <c r="D5" s="22"/>
      <c r="E5" s="10">
        <v>350</v>
      </c>
      <c r="F5" s="10">
        <v>490</v>
      </c>
      <c r="G5" s="64">
        <v>245</v>
      </c>
      <c r="H5" s="63"/>
      <c r="I5" s="81">
        <v>245</v>
      </c>
    </row>
    <row r="6" spans="1:12" ht="19.5" thickBot="1" x14ac:dyDescent="0.35">
      <c r="E6" s="12" t="s">
        <v>22</v>
      </c>
      <c r="G6" s="8">
        <v>245</v>
      </c>
      <c r="H6" s="2"/>
      <c r="I6" s="2"/>
    </row>
    <row r="7" spans="1:12" ht="44.25" customHeight="1" x14ac:dyDescent="0.3">
      <c r="D7" s="15"/>
      <c r="G7" s="56"/>
      <c r="H7" s="2"/>
      <c r="I7" s="2"/>
    </row>
    <row r="9" spans="1:12" ht="15.75" thickBot="1" x14ac:dyDescent="0.3"/>
    <row r="10" spans="1:12" ht="24" thickBot="1" x14ac:dyDescent="0.35">
      <c r="A10" s="38" t="s">
        <v>31</v>
      </c>
      <c r="B10" s="45" t="s">
        <v>24</v>
      </c>
      <c r="C10" s="46"/>
      <c r="D10" s="46"/>
      <c r="E10" s="47"/>
      <c r="F10" s="27"/>
      <c r="G10" s="8"/>
      <c r="H10" s="53"/>
      <c r="I10" s="8"/>
      <c r="J10" s="9"/>
      <c r="K10" s="2"/>
    </row>
    <row r="11" spans="1:12" ht="33.75" customHeight="1" thickBot="1" x14ac:dyDescent="0.35">
      <c r="B11" s="57" t="s">
        <v>25</v>
      </c>
      <c r="C11" s="58"/>
      <c r="D11" s="58"/>
      <c r="E11" s="59"/>
      <c r="F11" s="8"/>
      <c r="G11" s="8"/>
      <c r="H11" s="2"/>
      <c r="I11" s="8"/>
      <c r="J11" s="109" t="s">
        <v>29</v>
      </c>
      <c r="K11" s="2"/>
    </row>
    <row r="12" spans="1:12" ht="19.5" thickBot="1" x14ac:dyDescent="0.35">
      <c r="A12" s="3" t="s">
        <v>23</v>
      </c>
      <c r="B12" s="32" t="s">
        <v>18</v>
      </c>
      <c r="C12" s="41" t="s">
        <v>19</v>
      </c>
      <c r="D12" s="32"/>
      <c r="E12" s="33" t="s">
        <v>20</v>
      </c>
      <c r="F12" s="33" t="s">
        <v>21</v>
      </c>
      <c r="G12" s="60" t="s">
        <v>26</v>
      </c>
      <c r="H12" s="61" t="s">
        <v>27</v>
      </c>
      <c r="I12" s="62" t="s">
        <v>28</v>
      </c>
      <c r="J12" s="7"/>
      <c r="K12" s="2"/>
    </row>
    <row r="13" spans="1:12" ht="21" thickBot="1" x14ac:dyDescent="0.35">
      <c r="A13" s="34" t="s">
        <v>11</v>
      </c>
      <c r="B13" s="20">
        <v>280</v>
      </c>
      <c r="C13" s="23">
        <v>140</v>
      </c>
      <c r="D13" s="25"/>
      <c r="E13" s="24">
        <v>210</v>
      </c>
      <c r="F13" s="19">
        <v>245</v>
      </c>
      <c r="G13" s="54">
        <f>MIN(B13:F13)*K3</f>
        <v>56</v>
      </c>
      <c r="H13" s="8">
        <f>MAX(B13:F13)*L3</f>
        <v>168</v>
      </c>
      <c r="I13" s="55">
        <f>G13+H13</f>
        <v>224</v>
      </c>
      <c r="J13" s="82">
        <v>224</v>
      </c>
      <c r="K13" s="2"/>
    </row>
    <row r="14" spans="1:12" ht="21" thickBot="1" x14ac:dyDescent="0.35">
      <c r="A14" s="35" t="s">
        <v>12</v>
      </c>
      <c r="B14" s="19">
        <v>420</v>
      </c>
      <c r="C14" s="23">
        <v>560</v>
      </c>
      <c r="D14" s="22"/>
      <c r="E14" s="24">
        <v>140</v>
      </c>
      <c r="F14" s="19">
        <v>280</v>
      </c>
      <c r="G14" s="8">
        <f>MIN(B14:F14)*K3</f>
        <v>56</v>
      </c>
      <c r="H14" s="8">
        <f>MAX(B14:F14)*L3</f>
        <v>336</v>
      </c>
      <c r="I14" s="9">
        <f>G14+H14</f>
        <v>392</v>
      </c>
      <c r="J14" s="83">
        <v>392</v>
      </c>
      <c r="K14" s="2"/>
    </row>
    <row r="15" spans="1:12" ht="21" thickBot="1" x14ac:dyDescent="0.35">
      <c r="A15" s="34" t="s">
        <v>13</v>
      </c>
      <c r="B15" s="10">
        <v>245</v>
      </c>
      <c r="C15" s="23">
        <v>315</v>
      </c>
      <c r="D15" s="22"/>
      <c r="E15" s="10">
        <v>350</v>
      </c>
      <c r="F15" s="10">
        <v>490</v>
      </c>
      <c r="G15" s="31">
        <f>MIN(B15:F15)*K3</f>
        <v>98</v>
      </c>
      <c r="H15" s="8">
        <f>MAX(B15:F15)*L3</f>
        <v>294</v>
      </c>
      <c r="I15" s="8">
        <f>G15+H15</f>
        <v>392</v>
      </c>
      <c r="J15" s="83">
        <v>392</v>
      </c>
      <c r="K15" s="2"/>
    </row>
    <row r="16" spans="1:12" ht="19.5" thickBot="1" x14ac:dyDescent="0.35">
      <c r="G16" s="54"/>
      <c r="H16" s="8"/>
      <c r="I16" s="8"/>
      <c r="J16" s="8"/>
      <c r="K16" s="2"/>
    </row>
    <row r="17" spans="1:11" ht="18.75" x14ac:dyDescent="0.3">
      <c r="G17" s="56"/>
      <c r="H17" s="56"/>
      <c r="I17" s="2"/>
      <c r="J17" s="2"/>
      <c r="K17" s="2"/>
    </row>
    <row r="18" spans="1:11" ht="19.5" thickBot="1" x14ac:dyDescent="0.35">
      <c r="G18" s="2"/>
      <c r="H18" s="2"/>
      <c r="I18" s="2"/>
      <c r="J18" s="2"/>
      <c r="K18" s="2"/>
    </row>
    <row r="19" spans="1:11" ht="24" thickBot="1" x14ac:dyDescent="0.35">
      <c r="A19" s="38" t="s">
        <v>32</v>
      </c>
      <c r="B19" s="66" t="s">
        <v>33</v>
      </c>
      <c r="C19" s="67"/>
      <c r="D19" s="67"/>
      <c r="E19" s="68"/>
      <c r="F19" s="27"/>
      <c r="G19" s="2"/>
      <c r="H19" s="2"/>
      <c r="I19" s="2"/>
      <c r="J19" s="2"/>
      <c r="K19" s="2"/>
    </row>
    <row r="20" spans="1:11" ht="19.5" thickBot="1" x14ac:dyDescent="0.35">
      <c r="B20" s="17" t="s">
        <v>25</v>
      </c>
      <c r="C20" s="65"/>
      <c r="D20" s="65"/>
      <c r="E20" s="37"/>
      <c r="F20" s="8"/>
      <c r="G20" s="2"/>
      <c r="H20" s="2"/>
      <c r="I20" s="2"/>
      <c r="J20" s="2"/>
      <c r="K20" s="2"/>
    </row>
    <row r="21" spans="1:11" ht="19.5" thickBot="1" x14ac:dyDescent="0.35">
      <c r="A21" s="3" t="s">
        <v>23</v>
      </c>
      <c r="B21" s="32" t="s">
        <v>18</v>
      </c>
      <c r="C21" s="41" t="s">
        <v>19</v>
      </c>
      <c r="D21" s="32"/>
      <c r="E21" s="33" t="s">
        <v>20</v>
      </c>
      <c r="F21" s="33" t="s">
        <v>21</v>
      </c>
      <c r="G21" s="2"/>
      <c r="H21" s="2"/>
      <c r="J21" s="2"/>
      <c r="K21" s="2"/>
    </row>
    <row r="22" spans="1:11" ht="21" thickBot="1" x14ac:dyDescent="0.35">
      <c r="A22" s="34" t="s">
        <v>11</v>
      </c>
      <c r="B22" s="20">
        <v>280</v>
      </c>
      <c r="C22" s="23">
        <v>140</v>
      </c>
      <c r="D22" s="25"/>
      <c r="E22" s="24">
        <v>210</v>
      </c>
      <c r="F22" s="19">
        <v>245</v>
      </c>
      <c r="G22" s="2"/>
      <c r="H22" s="2"/>
      <c r="I22" s="2"/>
      <c r="J22" s="2"/>
      <c r="K22" s="2"/>
    </row>
    <row r="23" spans="1:11" ht="21" thickBot="1" x14ac:dyDescent="0.3">
      <c r="A23" s="35" t="s">
        <v>12</v>
      </c>
      <c r="B23" s="19">
        <v>420</v>
      </c>
      <c r="C23" s="23">
        <v>560</v>
      </c>
      <c r="D23" s="25"/>
      <c r="E23" s="24">
        <v>140</v>
      </c>
      <c r="F23" s="19">
        <v>280</v>
      </c>
    </row>
    <row r="24" spans="1:11" ht="21" thickBot="1" x14ac:dyDescent="0.3">
      <c r="A24" s="34" t="s">
        <v>13</v>
      </c>
      <c r="B24" s="10">
        <v>245</v>
      </c>
      <c r="C24" s="23">
        <v>315</v>
      </c>
      <c r="D24" s="22"/>
      <c r="E24" s="10">
        <v>350</v>
      </c>
      <c r="F24" s="10">
        <v>490</v>
      </c>
    </row>
    <row r="25" spans="1:11" ht="27.75" customHeight="1" thickBot="1" x14ac:dyDescent="0.3">
      <c r="A25" s="34" t="s">
        <v>41</v>
      </c>
      <c r="B25" s="11">
        <v>420</v>
      </c>
      <c r="C25" s="57">
        <v>560</v>
      </c>
      <c r="D25" s="59"/>
      <c r="E25" s="11">
        <v>350</v>
      </c>
      <c r="F25" s="11">
        <v>490</v>
      </c>
    </row>
    <row r="26" spans="1:11" ht="15.75" thickBot="1" x14ac:dyDescent="0.3"/>
    <row r="27" spans="1:11" ht="19.5" thickBot="1" x14ac:dyDescent="0.3">
      <c r="A27" s="3" t="s">
        <v>23</v>
      </c>
      <c r="B27" s="32" t="s">
        <v>18</v>
      </c>
      <c r="C27" s="41" t="s">
        <v>19</v>
      </c>
      <c r="D27" s="32"/>
      <c r="E27" s="33" t="s">
        <v>20</v>
      </c>
      <c r="F27" s="33" t="s">
        <v>21</v>
      </c>
      <c r="G27" s="34" t="s">
        <v>34</v>
      </c>
      <c r="H27" s="27"/>
      <c r="I27" s="34" t="s">
        <v>35</v>
      </c>
    </row>
    <row r="28" spans="1:11" ht="21" thickBot="1" x14ac:dyDescent="0.35">
      <c r="A28" s="34" t="s">
        <v>11</v>
      </c>
      <c r="B28" s="20">
        <f>B$25-B22</f>
        <v>140</v>
      </c>
      <c r="C28" s="23">
        <f>C$25-C22</f>
        <v>420</v>
      </c>
      <c r="D28" s="25"/>
      <c r="E28" s="24">
        <f>E$25-E22</f>
        <v>140</v>
      </c>
      <c r="F28" s="19">
        <f>F$25-F22</f>
        <v>245</v>
      </c>
      <c r="G28" s="8">
        <f>MAX(B28:F28)</f>
        <v>420</v>
      </c>
      <c r="H28" s="28"/>
      <c r="I28" s="84">
        <v>420</v>
      </c>
    </row>
    <row r="29" spans="1:11" ht="21" thickBot="1" x14ac:dyDescent="0.35">
      <c r="A29" s="35" t="s">
        <v>12</v>
      </c>
      <c r="B29" s="20">
        <f t="shared" ref="B29:C30" si="0">B$25-B23</f>
        <v>0</v>
      </c>
      <c r="C29" s="23">
        <f t="shared" si="0"/>
        <v>0</v>
      </c>
      <c r="D29" s="25"/>
      <c r="E29" s="24">
        <f t="shared" ref="E29:F30" si="1">E$25-E23</f>
        <v>210</v>
      </c>
      <c r="F29" s="19">
        <f t="shared" si="1"/>
        <v>210</v>
      </c>
      <c r="G29" s="8">
        <f>MAX(B29:F29)</f>
        <v>210</v>
      </c>
      <c r="H29" s="27"/>
      <c r="I29" s="85">
        <v>210</v>
      </c>
    </row>
    <row r="30" spans="1:11" ht="21" thickBot="1" x14ac:dyDescent="0.35">
      <c r="A30" s="34" t="s">
        <v>13</v>
      </c>
      <c r="B30" s="20">
        <f t="shared" si="0"/>
        <v>175</v>
      </c>
      <c r="C30" s="23">
        <f t="shared" si="0"/>
        <v>245</v>
      </c>
      <c r="D30" s="25"/>
      <c r="E30" s="24">
        <f t="shared" si="1"/>
        <v>0</v>
      </c>
      <c r="F30" s="19">
        <f t="shared" si="1"/>
        <v>0</v>
      </c>
      <c r="G30" s="31">
        <f>MAX(B30:F30)</f>
        <v>245</v>
      </c>
      <c r="H30" s="29"/>
      <c r="I30" s="86">
        <v>245</v>
      </c>
    </row>
    <row r="31" spans="1:11" ht="19.5" thickBot="1" x14ac:dyDescent="0.35">
      <c r="A31" s="26"/>
      <c r="B31" s="52"/>
      <c r="C31" s="52"/>
      <c r="D31" s="52"/>
      <c r="E31" s="52"/>
      <c r="F31" s="69" t="s">
        <v>36</v>
      </c>
      <c r="G31" s="30">
        <f>MIN(G28:G30)</f>
        <v>210</v>
      </c>
      <c r="H31" s="26"/>
      <c r="I31" s="27"/>
    </row>
  </sheetData>
  <mergeCells count="17">
    <mergeCell ref="C30:D30"/>
    <mergeCell ref="C25:D25"/>
    <mergeCell ref="C22:D22"/>
    <mergeCell ref="C28:D28"/>
    <mergeCell ref="C29:D29"/>
    <mergeCell ref="C23:D23"/>
    <mergeCell ref="C24:D24"/>
    <mergeCell ref="B19:E19"/>
    <mergeCell ref="B1:E1"/>
    <mergeCell ref="B10:E10"/>
    <mergeCell ref="C13:D13"/>
    <mergeCell ref="C14:D14"/>
    <mergeCell ref="C15:D15"/>
    <mergeCell ref="B11:E11"/>
    <mergeCell ref="C3:D3"/>
    <mergeCell ref="C4:D4"/>
    <mergeCell ref="C5:D5"/>
  </mergeCells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quation.3" shapeId="2053" r:id="rId4">
          <objectPr defaultSize="0" autoPict="0" r:id="rId5">
            <anchor moveWithCells="1" sizeWithCells="1">
              <from>
                <xdr:col>11</xdr:col>
                <xdr:colOff>0</xdr:colOff>
                <xdr:row>13</xdr:row>
                <xdr:rowOff>0</xdr:rowOff>
              </from>
              <to>
                <xdr:col>16</xdr:col>
                <xdr:colOff>295275</xdr:colOff>
                <xdr:row>14</xdr:row>
                <xdr:rowOff>152400</xdr:rowOff>
              </to>
            </anchor>
          </objectPr>
        </oleObject>
      </mc:Choice>
      <mc:Fallback>
        <oleObject progId="Equation.3" shapeId="2053" r:id="rId4"/>
      </mc:Fallback>
    </mc:AlternateContent>
    <mc:AlternateContent xmlns:mc="http://schemas.openxmlformats.org/markup-compatibility/2006">
      <mc:Choice Requires="x14">
        <oleObject progId="Equation.3" shapeId="2054" r:id="rId6">
          <objectPr defaultSize="0" autoPict="0" r:id="rId7">
            <anchor moveWithCells="1" sizeWithCells="1">
              <from>
                <xdr:col>8</xdr:col>
                <xdr:colOff>0</xdr:colOff>
                <xdr:row>20</xdr:row>
                <xdr:rowOff>0</xdr:rowOff>
              </from>
              <to>
                <xdr:col>9</xdr:col>
                <xdr:colOff>466725</xdr:colOff>
                <xdr:row>21</xdr:row>
                <xdr:rowOff>161925</xdr:rowOff>
              </to>
            </anchor>
          </objectPr>
        </oleObject>
      </mc:Choice>
      <mc:Fallback>
        <oleObject progId="Equation.3" shapeId="2054" r:id="rId6"/>
      </mc:Fallback>
    </mc:AlternateContent>
    <mc:AlternateContent xmlns:mc="http://schemas.openxmlformats.org/markup-compatibility/2006">
      <mc:Choice Requires="x14">
        <oleObject progId="Equation.3" shapeId="2055" r:id="rId8">
          <objectPr defaultSize="0" autoPict="0" r:id="rId9">
            <anchor moveWithCells="1" sizeWithCells="1">
              <from>
                <xdr:col>13</xdr:col>
                <xdr:colOff>0</xdr:colOff>
                <xdr:row>1</xdr:row>
                <xdr:rowOff>0</xdr:rowOff>
              </from>
              <to>
                <xdr:col>16</xdr:col>
                <xdr:colOff>228600</xdr:colOff>
                <xdr:row>2</xdr:row>
                <xdr:rowOff>28575</xdr:rowOff>
              </to>
            </anchor>
          </objectPr>
        </oleObject>
      </mc:Choice>
      <mc:Fallback>
        <oleObject progId="Equation.3" shapeId="2055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8E342-BF61-41D4-825A-B4D70C9E37AB}">
  <dimension ref="A2:M14"/>
  <sheetViews>
    <sheetView workbookViewId="0">
      <selection activeCell="D24" sqref="D24"/>
    </sheetView>
  </sheetViews>
  <sheetFormatPr defaultRowHeight="15" x14ac:dyDescent="0.25"/>
  <cols>
    <col min="4" max="4" width="17.28515625" customWidth="1"/>
    <col min="5" max="5" width="12" customWidth="1"/>
    <col min="7" max="7" width="12.7109375" customWidth="1"/>
    <col min="9" max="9" width="19" customWidth="1"/>
  </cols>
  <sheetData>
    <row r="2" spans="1:13" ht="37.5" customHeight="1" thickBot="1" x14ac:dyDescent="0.3">
      <c r="A2" s="40"/>
      <c r="B2" s="40"/>
      <c r="C2" s="40"/>
      <c r="D2" s="40"/>
      <c r="E2" s="40"/>
      <c r="F2" s="70"/>
      <c r="G2" s="70"/>
    </row>
    <row r="3" spans="1:13" ht="19.5" thickBot="1" x14ac:dyDescent="0.35">
      <c r="A3" s="1"/>
      <c r="B3" s="76"/>
      <c r="C3" s="77"/>
      <c r="D3" s="78"/>
      <c r="E3" s="79"/>
      <c r="F3" s="79"/>
      <c r="G3" s="95"/>
      <c r="H3" s="87" t="s">
        <v>45</v>
      </c>
      <c r="I3" s="88" t="s">
        <v>46</v>
      </c>
      <c r="L3" s="72" t="s">
        <v>37</v>
      </c>
      <c r="M3" s="11">
        <v>0.25</v>
      </c>
    </row>
    <row r="4" spans="1:13" ht="21" thickBot="1" x14ac:dyDescent="0.35">
      <c r="A4" s="35" t="s">
        <v>11</v>
      </c>
      <c r="B4" s="20">
        <v>4</v>
      </c>
      <c r="C4" s="23">
        <v>1</v>
      </c>
      <c r="D4" s="22"/>
      <c r="E4" s="10">
        <v>2</v>
      </c>
      <c r="F4" s="19">
        <v>5</v>
      </c>
      <c r="G4" s="96"/>
      <c r="H4" s="8" cm="1">
        <f t="array" ref="H4">SUMPRODUCT(B4:B6*M3)</f>
        <v>1.75</v>
      </c>
      <c r="I4" s="8">
        <f>MAX(H4:H7)</f>
        <v>3.54</v>
      </c>
      <c r="L4" s="73" t="s">
        <v>38</v>
      </c>
      <c r="M4" s="11">
        <v>0.15</v>
      </c>
    </row>
    <row r="5" spans="1:13" ht="21" thickBot="1" x14ac:dyDescent="0.35">
      <c r="A5" s="35" t="s">
        <v>12</v>
      </c>
      <c r="B5" s="10">
        <v>3</v>
      </c>
      <c r="C5" s="71">
        <v>2</v>
      </c>
      <c r="D5" s="21"/>
      <c r="E5" s="18">
        <v>0</v>
      </c>
      <c r="F5" s="10">
        <v>4</v>
      </c>
      <c r="G5" s="96"/>
      <c r="H5" s="8" cm="1">
        <f t="array" ref="H5">SUMPRODUCT(B5:B7*M4)</f>
        <v>1.0499999999999998</v>
      </c>
      <c r="I5" s="8"/>
      <c r="L5" s="74" t="s">
        <v>39</v>
      </c>
      <c r="M5" s="11">
        <v>0.2</v>
      </c>
    </row>
    <row r="6" spans="1:13" ht="21" thickBot="1" x14ac:dyDescent="0.35">
      <c r="A6" s="34" t="s">
        <v>13</v>
      </c>
      <c r="B6" s="24">
        <v>0</v>
      </c>
      <c r="C6" s="23">
        <v>3</v>
      </c>
      <c r="D6" s="22"/>
      <c r="E6" s="10">
        <v>2</v>
      </c>
      <c r="F6" s="4">
        <v>5</v>
      </c>
      <c r="G6" s="96"/>
      <c r="H6" s="8" cm="1">
        <f t="array" ref="H6">SUMPRODUCT(B6:B8*M5)</f>
        <v>1</v>
      </c>
      <c r="I6" s="8"/>
      <c r="L6" s="75" t="s">
        <v>40</v>
      </c>
      <c r="M6" s="11">
        <v>0.4</v>
      </c>
    </row>
    <row r="7" spans="1:13" ht="19.5" thickBot="1" x14ac:dyDescent="0.35">
      <c r="A7" s="34" t="s">
        <v>41</v>
      </c>
      <c r="B7" s="11">
        <f>MAX(B4:B6)</f>
        <v>4</v>
      </c>
      <c r="C7" s="57">
        <f t="shared" ref="C7:F7" si="0">MAX(C4:C6)</f>
        <v>3</v>
      </c>
      <c r="D7" s="59"/>
      <c r="E7" s="11">
        <f t="shared" si="0"/>
        <v>2</v>
      </c>
      <c r="F7" s="11">
        <f t="shared" si="0"/>
        <v>5</v>
      </c>
      <c r="G7" s="97"/>
      <c r="H7" s="8" cm="1">
        <f t="array" ref="H7">SUMPRODUCT(B7:B9*M6)</f>
        <v>3.54</v>
      </c>
      <c r="I7" s="8"/>
    </row>
    <row r="8" spans="1:13" ht="19.5" thickBot="1" x14ac:dyDescent="0.35">
      <c r="A8" s="93" t="s">
        <v>42</v>
      </c>
      <c r="B8" s="11">
        <f>B7*M3</f>
        <v>1</v>
      </c>
      <c r="C8" s="51">
        <f>C7*M4</f>
        <v>0.44999999999999996</v>
      </c>
      <c r="D8" s="50"/>
      <c r="E8" s="8">
        <f>E7*M5</f>
        <v>0.4</v>
      </c>
      <c r="F8" s="8">
        <f>F7*M6</f>
        <v>2</v>
      </c>
    </row>
    <row r="9" spans="1:13" ht="19.5" thickBot="1" x14ac:dyDescent="0.35">
      <c r="A9" s="92" t="s">
        <v>43</v>
      </c>
      <c r="B9" s="8">
        <f>SUM(B8:F8)</f>
        <v>3.85</v>
      </c>
    </row>
    <row r="10" spans="1:13" ht="19.5" thickBot="1" x14ac:dyDescent="0.35">
      <c r="A10" s="94" t="s">
        <v>44</v>
      </c>
      <c r="B10" s="8">
        <v>1.1000000000000001</v>
      </c>
    </row>
    <row r="12" spans="1:13" ht="15.75" thickBot="1" x14ac:dyDescent="0.3"/>
    <row r="13" spans="1:13" ht="48" customHeight="1" thickBot="1" x14ac:dyDescent="0.3">
      <c r="A13" s="89" t="s">
        <v>47</v>
      </c>
      <c r="B13" s="90"/>
      <c r="C13" s="90"/>
      <c r="D13" s="91"/>
    </row>
    <row r="14" spans="1:13" ht="15.75" thickBot="1" x14ac:dyDescent="0.3">
      <c r="A14" s="80" t="b">
        <f>IF(B10&lt;B9-I4,)</f>
        <v>0</v>
      </c>
      <c r="B14" s="48"/>
      <c r="C14" s="48"/>
      <c r="D14" s="49"/>
    </row>
  </sheetData>
  <mergeCells count="9">
    <mergeCell ref="C7:D7"/>
    <mergeCell ref="C8:D8"/>
    <mergeCell ref="A13:D13"/>
    <mergeCell ref="A14:D14"/>
    <mergeCell ref="G3:G7"/>
    <mergeCell ref="C3:D3"/>
    <mergeCell ref="C4:D4"/>
    <mergeCell ref="C5:D5"/>
    <mergeCell ref="C6:D6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3076" r:id="rId3">
          <objectPr defaultSize="0" autoPict="0" r:id="rId4">
            <anchor moveWithCells="1" sizeWithCells="1">
              <from>
                <xdr:col>1</xdr:col>
                <xdr:colOff>0</xdr:colOff>
                <xdr:row>2</xdr:row>
                <xdr:rowOff>0</xdr:rowOff>
              </from>
              <to>
                <xdr:col>1</xdr:col>
                <xdr:colOff>228600</xdr:colOff>
                <xdr:row>3</xdr:row>
                <xdr:rowOff>0</xdr:rowOff>
              </to>
            </anchor>
          </objectPr>
        </oleObject>
      </mc:Choice>
      <mc:Fallback>
        <oleObject progId="Equation.3" shapeId="3076" r:id="rId3"/>
      </mc:Fallback>
    </mc:AlternateContent>
    <mc:AlternateContent xmlns:mc="http://schemas.openxmlformats.org/markup-compatibility/2006">
      <mc:Choice Requires="x14">
        <oleObject progId="Equation.3" shapeId="3075" r:id="rId5">
          <objectPr defaultSize="0" autoPict="0" r:id="rId6">
            <anchor moveWithCells="1" sizeWithCells="1">
              <from>
                <xdr:col>2</xdr:col>
                <xdr:colOff>0</xdr:colOff>
                <xdr:row>2</xdr:row>
                <xdr:rowOff>0</xdr:rowOff>
              </from>
              <to>
                <xdr:col>2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5" r:id="rId5"/>
      </mc:Fallback>
    </mc:AlternateContent>
    <mc:AlternateContent xmlns:mc="http://schemas.openxmlformats.org/markup-compatibility/2006">
      <mc:Choice Requires="x14">
        <oleObject progId="Equation.3" shapeId="3074" r:id="rId7">
          <objectPr defaultSize="0" autoPict="0" r:id="rId8">
            <anchor moveWithCells="1" sizeWithCells="1">
              <from>
                <xdr:col>4</xdr:col>
                <xdr:colOff>0</xdr:colOff>
                <xdr:row>2</xdr:row>
                <xdr:rowOff>0</xdr:rowOff>
              </from>
              <to>
                <xdr:col>4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4" r:id="rId7"/>
      </mc:Fallback>
    </mc:AlternateContent>
    <mc:AlternateContent xmlns:mc="http://schemas.openxmlformats.org/markup-compatibility/2006">
      <mc:Choice Requires="x14">
        <oleObject progId="Equation.3" shapeId="3073" r:id="rId9">
          <objectPr defaultSize="0" autoPict="0" r:id="rId10">
            <anchor moveWithCells="1" sizeWithCells="1">
              <from>
                <xdr:col>5</xdr:col>
                <xdr:colOff>0</xdr:colOff>
                <xdr:row>2</xdr:row>
                <xdr:rowOff>0</xdr:rowOff>
              </from>
              <to>
                <xdr:col>5</xdr:col>
                <xdr:colOff>247650</xdr:colOff>
                <xdr:row>3</xdr:row>
                <xdr:rowOff>0</xdr:rowOff>
              </to>
            </anchor>
          </objectPr>
        </oleObject>
      </mc:Choice>
      <mc:Fallback>
        <oleObject progId="Equation.3" shapeId="3073" r:id="rId9"/>
      </mc:Fallback>
    </mc:AlternateContent>
    <mc:AlternateContent xmlns:mc="http://schemas.openxmlformats.org/markup-compatibility/2006">
      <mc:Choice Requires="x14">
        <oleObject progId="Equation.3" shapeId="3078" r:id="rId11">
          <objectPr defaultSize="0" autoPict="0" r:id="rId12">
            <anchor moveWithCells="1" sizeWithCells="1">
              <from>
                <xdr:col>0</xdr:col>
                <xdr:colOff>0</xdr:colOff>
                <xdr:row>20</xdr:row>
                <xdr:rowOff>0</xdr:rowOff>
              </from>
              <to>
                <xdr:col>1</xdr:col>
                <xdr:colOff>333375</xdr:colOff>
                <xdr:row>22</xdr:row>
                <xdr:rowOff>95250</xdr:rowOff>
              </to>
            </anchor>
          </objectPr>
        </oleObject>
      </mc:Choice>
      <mc:Fallback>
        <oleObject progId="Equation.3" shapeId="3078" r:id="rId11"/>
      </mc:Fallback>
    </mc:AlternateContent>
    <mc:AlternateContent xmlns:mc="http://schemas.openxmlformats.org/markup-compatibility/2006">
      <mc:Choice Requires="x14">
        <oleObject progId="Equation.3" shapeId="3079" r:id="rId13">
          <objectPr defaultSize="0" autoPict="0" r:id="rId14">
            <anchor moveWithCells="1" sizeWithCells="1">
              <from>
                <xdr:col>0</xdr:col>
                <xdr:colOff>0</xdr:colOff>
                <xdr:row>23</xdr:row>
                <xdr:rowOff>0</xdr:rowOff>
              </from>
              <to>
                <xdr:col>2</xdr:col>
                <xdr:colOff>590550</xdr:colOff>
                <xdr:row>26</xdr:row>
                <xdr:rowOff>0</xdr:rowOff>
              </to>
            </anchor>
          </objectPr>
        </oleObject>
      </mc:Choice>
      <mc:Fallback>
        <oleObject progId="Equation.3" shapeId="3079" r:id="rId13"/>
      </mc:Fallback>
    </mc:AlternateContent>
    <mc:AlternateContent xmlns:mc="http://schemas.openxmlformats.org/markup-compatibility/2006">
      <mc:Choice Requires="x14">
        <oleObject progId="Equation.3" shapeId="3080" r:id="rId15">
          <objectPr defaultSize="0" autoPict="0" r:id="rId16">
            <anchor moveWithCells="1" sizeWithCells="1">
              <from>
                <xdr:col>15</xdr:col>
                <xdr:colOff>0</xdr:colOff>
                <xdr:row>12</xdr:row>
                <xdr:rowOff>0</xdr:rowOff>
              </from>
              <to>
                <xdr:col>20</xdr:col>
                <xdr:colOff>485775</xdr:colOff>
                <xdr:row>13</xdr:row>
                <xdr:rowOff>142875</xdr:rowOff>
              </to>
            </anchor>
          </objectPr>
        </oleObject>
      </mc:Choice>
      <mc:Fallback>
        <oleObject progId="Equation.3" shapeId="3080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Игры с природой в усл-ях риска</vt:lpstr>
      <vt:lpstr>Игры с прир-й в усл-х неопр-и</vt:lpstr>
      <vt:lpstr>Пример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Vera</cp:lastModifiedBy>
  <dcterms:created xsi:type="dcterms:W3CDTF">2015-06-05T18:19:34Z</dcterms:created>
  <dcterms:modified xsi:type="dcterms:W3CDTF">2022-11-08T06:13:23Z</dcterms:modified>
</cp:coreProperties>
</file>