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rct-share\CRCT18\UTILISATEURS\Nathan\Projet Alexis IDH\"/>
    </mc:Choice>
  </mc:AlternateContent>
  <bookViews>
    <workbookView xWindow="0" yWindow="0" windowWidth="28800" windowHeight="12300" activeTab="3"/>
  </bookViews>
  <sheets>
    <sheet name="M13 (1)" sheetId="1" r:id="rId1"/>
    <sheet name="M13 (2)" sheetId="2" r:id="rId2"/>
    <sheet name="K562 (1)" sheetId="3" r:id="rId3"/>
    <sheet name="K562 (2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5" i="3" l="1"/>
  <c r="W66" i="3" s="1"/>
  <c r="F65" i="3"/>
  <c r="F66" i="3" s="1"/>
  <c r="W30" i="3"/>
  <c r="W39" i="3" s="1"/>
  <c r="W28" i="3"/>
  <c r="W37" i="3" s="1"/>
  <c r="W27" i="3"/>
  <c r="W36" i="3" s="1"/>
  <c r="W26" i="3"/>
  <c r="W35" i="3" s="1"/>
  <c r="W25" i="3"/>
  <c r="F30" i="3"/>
  <c r="F39" i="3" s="1"/>
  <c r="F28" i="3"/>
  <c r="F37" i="3" s="1"/>
  <c r="F27" i="3"/>
  <c r="F36" i="3" s="1"/>
  <c r="F26" i="3"/>
  <c r="F35" i="3" s="1"/>
  <c r="F25" i="3"/>
  <c r="F34" i="3" s="1"/>
  <c r="Y65" i="4"/>
  <c r="Y66" i="4" s="1"/>
  <c r="X65" i="4"/>
  <c r="X66" i="4" s="1"/>
  <c r="W65" i="4"/>
  <c r="W66" i="4" s="1"/>
  <c r="U65" i="4"/>
  <c r="U66" i="4" s="1"/>
  <c r="T65" i="4"/>
  <c r="T66" i="4" s="1"/>
  <c r="S65" i="4"/>
  <c r="S66" i="4" s="1"/>
  <c r="S68" i="4" s="1"/>
  <c r="Q65" i="4"/>
  <c r="Q66" i="4" s="1"/>
  <c r="P65" i="4"/>
  <c r="P66" i="4" s="1"/>
  <c r="O65" i="4"/>
  <c r="O66" i="4" s="1"/>
  <c r="M65" i="4"/>
  <c r="M66" i="4" s="1"/>
  <c r="L65" i="4"/>
  <c r="L66" i="4" s="1"/>
  <c r="K65" i="4"/>
  <c r="K66" i="4" s="1"/>
  <c r="I65" i="4"/>
  <c r="I66" i="4" s="1"/>
  <c r="H65" i="4"/>
  <c r="H66" i="4" s="1"/>
  <c r="G65" i="4"/>
  <c r="G66" i="4" s="1"/>
  <c r="E65" i="4"/>
  <c r="E66" i="4" s="1"/>
  <c r="D65" i="4"/>
  <c r="D66" i="4" s="1"/>
  <c r="C65" i="4"/>
  <c r="C66" i="4" s="1"/>
  <c r="S39" i="4"/>
  <c r="X37" i="4"/>
  <c r="M37" i="4"/>
  <c r="P36" i="4"/>
  <c r="K36" i="4"/>
  <c r="M35" i="4"/>
  <c r="H35" i="4"/>
  <c r="K34" i="4"/>
  <c r="K70" i="4" s="1"/>
  <c r="Y30" i="4"/>
  <c r="Y39" i="4" s="1"/>
  <c r="X30" i="4"/>
  <c r="X39" i="4" s="1"/>
  <c r="W30" i="4"/>
  <c r="W39" i="4" s="1"/>
  <c r="U30" i="4"/>
  <c r="U39" i="4" s="1"/>
  <c r="T30" i="4"/>
  <c r="T39" i="4" s="1"/>
  <c r="S30" i="4"/>
  <c r="Q30" i="4"/>
  <c r="Q39" i="4" s="1"/>
  <c r="P30" i="4"/>
  <c r="P39" i="4" s="1"/>
  <c r="O30" i="4"/>
  <c r="O39" i="4" s="1"/>
  <c r="M30" i="4"/>
  <c r="M39" i="4" s="1"/>
  <c r="L30" i="4"/>
  <c r="L39" i="4" s="1"/>
  <c r="K30" i="4"/>
  <c r="K39" i="4" s="1"/>
  <c r="I30" i="4"/>
  <c r="I39" i="4" s="1"/>
  <c r="H30" i="4"/>
  <c r="H39" i="4" s="1"/>
  <c r="G30" i="4"/>
  <c r="G39" i="4" s="1"/>
  <c r="E30" i="4"/>
  <c r="E39" i="4" s="1"/>
  <c r="D30" i="4"/>
  <c r="D39" i="4" s="1"/>
  <c r="C30" i="4"/>
  <c r="C39" i="4" s="1"/>
  <c r="Y28" i="4"/>
  <c r="X28" i="4"/>
  <c r="W28" i="4"/>
  <c r="W37" i="4" s="1"/>
  <c r="U28" i="4"/>
  <c r="U37" i="4" s="1"/>
  <c r="T28" i="4"/>
  <c r="S28" i="4"/>
  <c r="Q28" i="4"/>
  <c r="Q37" i="4" s="1"/>
  <c r="P28" i="4"/>
  <c r="P37" i="4" s="1"/>
  <c r="O28" i="4"/>
  <c r="M28" i="4"/>
  <c r="L28" i="4"/>
  <c r="L37" i="4" s="1"/>
  <c r="K28" i="4"/>
  <c r="K37" i="4" s="1"/>
  <c r="K45" i="4" s="1"/>
  <c r="I28" i="4"/>
  <c r="H28" i="4"/>
  <c r="G28" i="4"/>
  <c r="G37" i="4" s="1"/>
  <c r="E28" i="4"/>
  <c r="E37" i="4" s="1"/>
  <c r="D28" i="4"/>
  <c r="C28" i="4"/>
  <c r="Y27" i="4"/>
  <c r="Y36" i="4" s="1"/>
  <c r="X27" i="4"/>
  <c r="X36" i="4" s="1"/>
  <c r="W27" i="4"/>
  <c r="W36" i="4" s="1"/>
  <c r="U27" i="4"/>
  <c r="U36" i="4" s="1"/>
  <c r="T27" i="4"/>
  <c r="T36" i="4" s="1"/>
  <c r="S27" i="4"/>
  <c r="S36" i="4" s="1"/>
  <c r="Q27" i="4"/>
  <c r="Q36" i="4" s="1"/>
  <c r="P27" i="4"/>
  <c r="O27" i="4"/>
  <c r="O36" i="4" s="1"/>
  <c r="M27" i="4"/>
  <c r="M36" i="4" s="1"/>
  <c r="L27" i="4"/>
  <c r="L36" i="4" s="1"/>
  <c r="K27" i="4"/>
  <c r="I27" i="4"/>
  <c r="I36" i="4" s="1"/>
  <c r="H27" i="4"/>
  <c r="H36" i="4" s="1"/>
  <c r="G44" i="4" s="1"/>
  <c r="G27" i="4"/>
  <c r="G36" i="4" s="1"/>
  <c r="E27" i="4"/>
  <c r="E36" i="4" s="1"/>
  <c r="D27" i="4"/>
  <c r="D36" i="4" s="1"/>
  <c r="C27" i="4"/>
  <c r="C36" i="4" s="1"/>
  <c r="Y26" i="4"/>
  <c r="Y35" i="4" s="1"/>
  <c r="X26" i="4"/>
  <c r="X35" i="4" s="1"/>
  <c r="W26" i="4"/>
  <c r="W35" i="4" s="1"/>
  <c r="U26" i="4"/>
  <c r="U35" i="4" s="1"/>
  <c r="T26" i="4"/>
  <c r="T35" i="4" s="1"/>
  <c r="S26" i="4"/>
  <c r="S35" i="4" s="1"/>
  <c r="S43" i="4" s="1"/>
  <c r="Q26" i="4"/>
  <c r="Q35" i="4" s="1"/>
  <c r="P26" i="4"/>
  <c r="P35" i="4" s="1"/>
  <c r="O26" i="4"/>
  <c r="O35" i="4" s="1"/>
  <c r="M26" i="4"/>
  <c r="L26" i="4"/>
  <c r="L35" i="4" s="1"/>
  <c r="K26" i="4"/>
  <c r="K35" i="4" s="1"/>
  <c r="K43" i="4" s="1"/>
  <c r="I26" i="4"/>
  <c r="I35" i="4" s="1"/>
  <c r="H26" i="4"/>
  <c r="G26" i="4"/>
  <c r="G35" i="4" s="1"/>
  <c r="E26" i="4"/>
  <c r="E35" i="4" s="1"/>
  <c r="D26" i="4"/>
  <c r="D35" i="4" s="1"/>
  <c r="C26" i="4"/>
  <c r="C35" i="4" s="1"/>
  <c r="Y25" i="4"/>
  <c r="Y34" i="4" s="1"/>
  <c r="X25" i="4"/>
  <c r="X34" i="4" s="1"/>
  <c r="W25" i="4"/>
  <c r="U25" i="4"/>
  <c r="U34" i="4" s="1"/>
  <c r="U70" i="4" s="1"/>
  <c r="T25" i="4"/>
  <c r="T34" i="4" s="1"/>
  <c r="S25" i="4"/>
  <c r="S34" i="4" s="1"/>
  <c r="Q25" i="4"/>
  <c r="Q34" i="4" s="1"/>
  <c r="Q70" i="4" s="1"/>
  <c r="P25" i="4"/>
  <c r="O25" i="4"/>
  <c r="O34" i="4" s="1"/>
  <c r="M25" i="4"/>
  <c r="M34" i="4" s="1"/>
  <c r="L25" i="4"/>
  <c r="K25" i="4"/>
  <c r="I25" i="4"/>
  <c r="I34" i="4" s="1"/>
  <c r="H25" i="4"/>
  <c r="H34" i="4" s="1"/>
  <c r="G25" i="4"/>
  <c r="G34" i="4" s="1"/>
  <c r="E25" i="4"/>
  <c r="E34" i="4" s="1"/>
  <c r="E70" i="4" s="1"/>
  <c r="D25" i="4"/>
  <c r="D34" i="4" s="1"/>
  <c r="C25" i="4"/>
  <c r="C34" i="4" s="1"/>
  <c r="AA65" i="3"/>
  <c r="AA66" i="3" s="1"/>
  <c r="Z65" i="3"/>
  <c r="Z66" i="3" s="1"/>
  <c r="Y65" i="3"/>
  <c r="Y66" i="3" s="1"/>
  <c r="V65" i="3"/>
  <c r="V66" i="3" s="1"/>
  <c r="U65" i="3"/>
  <c r="U66" i="3" s="1"/>
  <c r="T65" i="3"/>
  <c r="T66" i="3" s="1"/>
  <c r="R65" i="3"/>
  <c r="R66" i="3" s="1"/>
  <c r="Q65" i="3"/>
  <c r="Q66" i="3" s="1"/>
  <c r="P65" i="3"/>
  <c r="P66" i="3" s="1"/>
  <c r="P68" i="3" s="1"/>
  <c r="N65" i="3"/>
  <c r="N66" i="3" s="1"/>
  <c r="M65" i="3"/>
  <c r="M66" i="3" s="1"/>
  <c r="L65" i="3"/>
  <c r="L66" i="3" s="1"/>
  <c r="J65" i="3"/>
  <c r="J66" i="3" s="1"/>
  <c r="I65" i="3"/>
  <c r="I66" i="3" s="1"/>
  <c r="H65" i="3"/>
  <c r="H66" i="3" s="1"/>
  <c r="E65" i="3"/>
  <c r="E66" i="3" s="1"/>
  <c r="D65" i="3"/>
  <c r="D66" i="3" s="1"/>
  <c r="C65" i="3"/>
  <c r="C66" i="3" s="1"/>
  <c r="AA30" i="3"/>
  <c r="AA39" i="3" s="1"/>
  <c r="Z30" i="3"/>
  <c r="Z39" i="3" s="1"/>
  <c r="Y30" i="3"/>
  <c r="Y39" i="3" s="1"/>
  <c r="V30" i="3"/>
  <c r="V39" i="3" s="1"/>
  <c r="U30" i="3"/>
  <c r="U39" i="3" s="1"/>
  <c r="T30" i="3"/>
  <c r="T39" i="3" s="1"/>
  <c r="R30" i="3"/>
  <c r="R39" i="3" s="1"/>
  <c r="Q30" i="3"/>
  <c r="Q39" i="3" s="1"/>
  <c r="P30" i="3"/>
  <c r="P39" i="3" s="1"/>
  <c r="N30" i="3"/>
  <c r="N39" i="3" s="1"/>
  <c r="M30" i="3"/>
  <c r="M39" i="3" s="1"/>
  <c r="L30" i="3"/>
  <c r="L39" i="3" s="1"/>
  <c r="J30" i="3"/>
  <c r="J39" i="3" s="1"/>
  <c r="I30" i="3"/>
  <c r="I39" i="3" s="1"/>
  <c r="H30" i="3"/>
  <c r="H39" i="3" s="1"/>
  <c r="E30" i="3"/>
  <c r="E39" i="3" s="1"/>
  <c r="D30" i="3"/>
  <c r="D39" i="3" s="1"/>
  <c r="C30" i="3"/>
  <c r="C39" i="3" s="1"/>
  <c r="AA28" i="3"/>
  <c r="Z28" i="3"/>
  <c r="Y28" i="3"/>
  <c r="Y37" i="3" s="1"/>
  <c r="V28" i="3"/>
  <c r="V37" i="3" s="1"/>
  <c r="U28" i="3"/>
  <c r="T28" i="3"/>
  <c r="R28" i="3"/>
  <c r="R37" i="3" s="1"/>
  <c r="Q28" i="3"/>
  <c r="Q37" i="3" s="1"/>
  <c r="P28" i="3"/>
  <c r="N28" i="3"/>
  <c r="N37" i="3" s="1"/>
  <c r="M28" i="3"/>
  <c r="M37" i="3" s="1"/>
  <c r="L28" i="3"/>
  <c r="L37" i="3" s="1"/>
  <c r="J28" i="3"/>
  <c r="I28" i="3"/>
  <c r="H28" i="3"/>
  <c r="H37" i="3" s="1"/>
  <c r="E28" i="3"/>
  <c r="E37" i="3" s="1"/>
  <c r="D28" i="3"/>
  <c r="C28" i="3"/>
  <c r="AA27" i="3"/>
  <c r="AA36" i="3" s="1"/>
  <c r="Z27" i="3"/>
  <c r="Z36" i="3" s="1"/>
  <c r="Y27" i="3"/>
  <c r="Y36" i="3" s="1"/>
  <c r="V27" i="3"/>
  <c r="V36" i="3" s="1"/>
  <c r="U27" i="3"/>
  <c r="U36" i="3" s="1"/>
  <c r="T27" i="3"/>
  <c r="T36" i="3" s="1"/>
  <c r="R27" i="3"/>
  <c r="R36" i="3" s="1"/>
  <c r="Q27" i="3"/>
  <c r="Q36" i="3" s="1"/>
  <c r="P27" i="3"/>
  <c r="P36" i="3" s="1"/>
  <c r="N27" i="3"/>
  <c r="N36" i="3" s="1"/>
  <c r="M27" i="3"/>
  <c r="M36" i="3" s="1"/>
  <c r="L27" i="3"/>
  <c r="L36" i="3" s="1"/>
  <c r="J27" i="3"/>
  <c r="J36" i="3" s="1"/>
  <c r="I27" i="3"/>
  <c r="I36" i="3" s="1"/>
  <c r="H27" i="3"/>
  <c r="H36" i="3" s="1"/>
  <c r="E27" i="3"/>
  <c r="E36" i="3" s="1"/>
  <c r="D27" i="3"/>
  <c r="D36" i="3" s="1"/>
  <c r="C27" i="3"/>
  <c r="C36" i="3" s="1"/>
  <c r="AA26" i="3"/>
  <c r="AA35" i="3" s="1"/>
  <c r="Z26" i="3"/>
  <c r="Z35" i="3" s="1"/>
  <c r="Y26" i="3"/>
  <c r="Y35" i="3" s="1"/>
  <c r="V26" i="3"/>
  <c r="V35" i="3" s="1"/>
  <c r="U26" i="3"/>
  <c r="U35" i="3" s="1"/>
  <c r="T26" i="3"/>
  <c r="T35" i="3" s="1"/>
  <c r="R26" i="3"/>
  <c r="R35" i="3" s="1"/>
  <c r="Q26" i="3"/>
  <c r="Q35" i="3" s="1"/>
  <c r="P26" i="3"/>
  <c r="P35" i="3" s="1"/>
  <c r="N26" i="3"/>
  <c r="N35" i="3" s="1"/>
  <c r="M26" i="3"/>
  <c r="M35" i="3" s="1"/>
  <c r="L26" i="3"/>
  <c r="L35" i="3" s="1"/>
  <c r="J26" i="3"/>
  <c r="J35" i="3" s="1"/>
  <c r="I26" i="3"/>
  <c r="I35" i="3" s="1"/>
  <c r="H26" i="3"/>
  <c r="H35" i="3" s="1"/>
  <c r="E26" i="3"/>
  <c r="E35" i="3" s="1"/>
  <c r="D26" i="3"/>
  <c r="D35" i="3" s="1"/>
  <c r="C26" i="3"/>
  <c r="C35" i="3" s="1"/>
  <c r="AA25" i="3"/>
  <c r="AA34" i="3" s="1"/>
  <c r="Z25" i="3"/>
  <c r="Z34" i="3" s="1"/>
  <c r="Y25" i="3"/>
  <c r="Y34" i="3" s="1"/>
  <c r="V25" i="3"/>
  <c r="V34" i="3" s="1"/>
  <c r="U25" i="3"/>
  <c r="U34" i="3" s="1"/>
  <c r="T25" i="3"/>
  <c r="T34" i="3" s="1"/>
  <c r="R25" i="3"/>
  <c r="R34" i="3" s="1"/>
  <c r="R70" i="3" s="1"/>
  <c r="Q25" i="3"/>
  <c r="P25" i="3"/>
  <c r="P34" i="3" s="1"/>
  <c r="N25" i="3"/>
  <c r="N34" i="3" s="1"/>
  <c r="M25" i="3"/>
  <c r="M34" i="3" s="1"/>
  <c r="M70" i="3" s="1"/>
  <c r="L25" i="3"/>
  <c r="L34" i="3" s="1"/>
  <c r="J25" i="3"/>
  <c r="J34" i="3" s="1"/>
  <c r="I25" i="3"/>
  <c r="I34" i="3" s="1"/>
  <c r="H25" i="3"/>
  <c r="H34" i="3" s="1"/>
  <c r="H70" i="3" s="1"/>
  <c r="E25" i="3"/>
  <c r="E34" i="3" s="1"/>
  <c r="D25" i="3"/>
  <c r="D34" i="3" s="1"/>
  <c r="C25" i="3"/>
  <c r="C34" i="3" s="1"/>
  <c r="Y65" i="2"/>
  <c r="Y66" i="2" s="1"/>
  <c r="X65" i="2"/>
  <c r="X66" i="2" s="1"/>
  <c r="W65" i="2"/>
  <c r="W66" i="2" s="1"/>
  <c r="U65" i="2"/>
  <c r="U66" i="2" s="1"/>
  <c r="T65" i="2"/>
  <c r="T66" i="2" s="1"/>
  <c r="S65" i="2"/>
  <c r="S66" i="2" s="1"/>
  <c r="S68" i="2" s="1"/>
  <c r="Q65" i="2"/>
  <c r="Q66" i="2" s="1"/>
  <c r="P65" i="2"/>
  <c r="P66" i="2" s="1"/>
  <c r="O65" i="2"/>
  <c r="O66" i="2" s="1"/>
  <c r="O68" i="2" s="1"/>
  <c r="M65" i="2"/>
  <c r="M66" i="2" s="1"/>
  <c r="L65" i="2"/>
  <c r="L66" i="2" s="1"/>
  <c r="K65" i="2"/>
  <c r="K66" i="2" s="1"/>
  <c r="I65" i="2"/>
  <c r="I66" i="2" s="1"/>
  <c r="H65" i="2"/>
  <c r="H66" i="2" s="1"/>
  <c r="G65" i="2"/>
  <c r="G66" i="2" s="1"/>
  <c r="E65" i="2"/>
  <c r="E66" i="2" s="1"/>
  <c r="D65" i="2"/>
  <c r="D66" i="2" s="1"/>
  <c r="C65" i="2"/>
  <c r="C66" i="2" s="1"/>
  <c r="Y30" i="2"/>
  <c r="Y39" i="2" s="1"/>
  <c r="X30" i="2"/>
  <c r="X39" i="2" s="1"/>
  <c r="W30" i="2"/>
  <c r="W39" i="2" s="1"/>
  <c r="W47" i="2" s="1"/>
  <c r="U30" i="2"/>
  <c r="U39" i="2" s="1"/>
  <c r="T30" i="2"/>
  <c r="T39" i="2" s="1"/>
  <c r="S30" i="2"/>
  <c r="S39" i="2" s="1"/>
  <c r="Q30" i="2"/>
  <c r="Q39" i="2" s="1"/>
  <c r="P30" i="2"/>
  <c r="P39" i="2" s="1"/>
  <c r="O30" i="2"/>
  <c r="O39" i="2" s="1"/>
  <c r="M30" i="2"/>
  <c r="M39" i="2" s="1"/>
  <c r="L30" i="2"/>
  <c r="L39" i="2" s="1"/>
  <c r="K30" i="2"/>
  <c r="K39" i="2" s="1"/>
  <c r="I30" i="2"/>
  <c r="I39" i="2" s="1"/>
  <c r="H30" i="2"/>
  <c r="H39" i="2" s="1"/>
  <c r="G30" i="2"/>
  <c r="G39" i="2" s="1"/>
  <c r="E30" i="2"/>
  <c r="E39" i="2" s="1"/>
  <c r="D30" i="2"/>
  <c r="D39" i="2" s="1"/>
  <c r="C30" i="2"/>
  <c r="C39" i="2" s="1"/>
  <c r="Y28" i="2"/>
  <c r="Y29" i="2" s="1"/>
  <c r="Y38" i="2" s="1"/>
  <c r="X28" i="2"/>
  <c r="X29" i="2" s="1"/>
  <c r="X38" i="2" s="1"/>
  <c r="W28" i="2"/>
  <c r="W37" i="2" s="1"/>
  <c r="U28" i="2"/>
  <c r="U37" i="2" s="1"/>
  <c r="T28" i="2"/>
  <c r="T29" i="2" s="1"/>
  <c r="T38" i="2" s="1"/>
  <c r="S28" i="2"/>
  <c r="S29" i="2" s="1"/>
  <c r="S38" i="2" s="1"/>
  <c r="Q28" i="2"/>
  <c r="Q37" i="2" s="1"/>
  <c r="P28" i="2"/>
  <c r="P37" i="2" s="1"/>
  <c r="O28" i="2"/>
  <c r="O29" i="2" s="1"/>
  <c r="O38" i="2" s="1"/>
  <c r="M28" i="2"/>
  <c r="M37" i="2" s="1"/>
  <c r="L28" i="2"/>
  <c r="L37" i="2" s="1"/>
  <c r="K28" i="2"/>
  <c r="K37" i="2" s="1"/>
  <c r="I28" i="2"/>
  <c r="I29" i="2" s="1"/>
  <c r="I38" i="2" s="1"/>
  <c r="H28" i="2"/>
  <c r="H29" i="2" s="1"/>
  <c r="H38" i="2" s="1"/>
  <c r="G28" i="2"/>
  <c r="G37" i="2" s="1"/>
  <c r="E28" i="2"/>
  <c r="E37" i="2" s="1"/>
  <c r="D28" i="2"/>
  <c r="D29" i="2" s="1"/>
  <c r="D38" i="2" s="1"/>
  <c r="C28" i="2"/>
  <c r="C29" i="2" s="1"/>
  <c r="C38" i="2" s="1"/>
  <c r="Y27" i="2"/>
  <c r="Y36" i="2" s="1"/>
  <c r="X27" i="2"/>
  <c r="X36" i="2" s="1"/>
  <c r="W27" i="2"/>
  <c r="W36" i="2" s="1"/>
  <c r="W44" i="2" s="1"/>
  <c r="U27" i="2"/>
  <c r="U36" i="2" s="1"/>
  <c r="T27" i="2"/>
  <c r="T36" i="2" s="1"/>
  <c r="S27" i="2"/>
  <c r="S36" i="2" s="1"/>
  <c r="Q27" i="2"/>
  <c r="Q36" i="2" s="1"/>
  <c r="P27" i="2"/>
  <c r="P36" i="2" s="1"/>
  <c r="O27" i="2"/>
  <c r="O36" i="2" s="1"/>
  <c r="M27" i="2"/>
  <c r="M36" i="2" s="1"/>
  <c r="L27" i="2"/>
  <c r="L36" i="2" s="1"/>
  <c r="K27" i="2"/>
  <c r="K36" i="2" s="1"/>
  <c r="I27" i="2"/>
  <c r="I36" i="2" s="1"/>
  <c r="H27" i="2"/>
  <c r="H36" i="2" s="1"/>
  <c r="G27" i="2"/>
  <c r="G36" i="2" s="1"/>
  <c r="E27" i="2"/>
  <c r="E36" i="2" s="1"/>
  <c r="D27" i="2"/>
  <c r="D36" i="2" s="1"/>
  <c r="C27" i="2"/>
  <c r="C36" i="2" s="1"/>
  <c r="Y26" i="2"/>
  <c r="Y35" i="2" s="1"/>
  <c r="X26" i="2"/>
  <c r="X35" i="2" s="1"/>
  <c r="W26" i="2"/>
  <c r="W35" i="2" s="1"/>
  <c r="U26" i="2"/>
  <c r="U35" i="2" s="1"/>
  <c r="T26" i="2"/>
  <c r="T35" i="2" s="1"/>
  <c r="S26" i="2"/>
  <c r="S35" i="2" s="1"/>
  <c r="Q26" i="2"/>
  <c r="Q35" i="2" s="1"/>
  <c r="P26" i="2"/>
  <c r="P35" i="2" s="1"/>
  <c r="O26" i="2"/>
  <c r="O35" i="2" s="1"/>
  <c r="O43" i="2" s="1"/>
  <c r="M26" i="2"/>
  <c r="M35" i="2" s="1"/>
  <c r="L26" i="2"/>
  <c r="L35" i="2" s="1"/>
  <c r="K26" i="2"/>
  <c r="K35" i="2" s="1"/>
  <c r="I26" i="2"/>
  <c r="I35" i="2" s="1"/>
  <c r="H26" i="2"/>
  <c r="H35" i="2" s="1"/>
  <c r="G26" i="2"/>
  <c r="G35" i="2" s="1"/>
  <c r="E26" i="2"/>
  <c r="E35" i="2" s="1"/>
  <c r="D26" i="2"/>
  <c r="D35" i="2" s="1"/>
  <c r="C26" i="2"/>
  <c r="C35" i="2" s="1"/>
  <c r="Y25" i="2"/>
  <c r="Y34" i="2" s="1"/>
  <c r="X25" i="2"/>
  <c r="X34" i="2" s="1"/>
  <c r="W25" i="2"/>
  <c r="W34" i="2" s="1"/>
  <c r="U25" i="2"/>
  <c r="U34" i="2" s="1"/>
  <c r="U70" i="2" s="1"/>
  <c r="T25" i="2"/>
  <c r="T34" i="2" s="1"/>
  <c r="S25" i="2"/>
  <c r="S34" i="2" s="1"/>
  <c r="Q25" i="2"/>
  <c r="Q34" i="2" s="1"/>
  <c r="Q70" i="2" s="1"/>
  <c r="P25" i="2"/>
  <c r="P29" i="2" s="1"/>
  <c r="P38" i="2" s="1"/>
  <c r="O25" i="2"/>
  <c r="O34" i="2" s="1"/>
  <c r="M25" i="2"/>
  <c r="M34" i="2" s="1"/>
  <c r="L25" i="2"/>
  <c r="L34" i="2" s="1"/>
  <c r="L70" i="2" s="1"/>
  <c r="K25" i="2"/>
  <c r="K34" i="2" s="1"/>
  <c r="I25" i="2"/>
  <c r="I34" i="2" s="1"/>
  <c r="H25" i="2"/>
  <c r="H34" i="2" s="1"/>
  <c r="G25" i="2"/>
  <c r="G34" i="2" s="1"/>
  <c r="G70" i="2" s="1"/>
  <c r="E25" i="2"/>
  <c r="E34" i="2" s="1"/>
  <c r="E70" i="2" s="1"/>
  <c r="D25" i="2"/>
  <c r="D34" i="2" s="1"/>
  <c r="C25" i="2"/>
  <c r="C34" i="2" s="1"/>
  <c r="Y70" i="1"/>
  <c r="X70" i="1"/>
  <c r="W70" i="1"/>
  <c r="W72" i="1" s="1"/>
  <c r="W68" i="1"/>
  <c r="U70" i="1"/>
  <c r="T70" i="1"/>
  <c r="S70" i="1"/>
  <c r="S72" i="1" s="1"/>
  <c r="S68" i="1"/>
  <c r="Y30" i="1"/>
  <c r="Y39" i="1" s="1"/>
  <c r="X30" i="1"/>
  <c r="X39" i="1" s="1"/>
  <c r="W30" i="1"/>
  <c r="W39" i="1" s="1"/>
  <c r="Y28" i="1"/>
  <c r="Y37" i="1" s="1"/>
  <c r="X28" i="1"/>
  <c r="X29" i="1" s="1"/>
  <c r="X38" i="1" s="1"/>
  <c r="W28" i="1"/>
  <c r="W37" i="1" s="1"/>
  <c r="W45" i="1" s="1"/>
  <c r="Y27" i="1"/>
  <c r="Y36" i="1" s="1"/>
  <c r="X27" i="1"/>
  <c r="X36" i="1" s="1"/>
  <c r="W27" i="1"/>
  <c r="W36" i="1" s="1"/>
  <c r="W44" i="1" s="1"/>
  <c r="Y26" i="1"/>
  <c r="Y35" i="1" s="1"/>
  <c r="X26" i="1"/>
  <c r="X35" i="1" s="1"/>
  <c r="W26" i="1"/>
  <c r="W35" i="1" s="1"/>
  <c r="Y25" i="1"/>
  <c r="Y34" i="1" s="1"/>
  <c r="X25" i="1"/>
  <c r="X34" i="1" s="1"/>
  <c r="W25" i="1"/>
  <c r="W29" i="1" s="1"/>
  <c r="W38" i="1" s="1"/>
  <c r="T37" i="1"/>
  <c r="U30" i="1"/>
  <c r="U39" i="1" s="1"/>
  <c r="T30" i="1"/>
  <c r="T39" i="1" s="1"/>
  <c r="S30" i="1"/>
  <c r="S39" i="1" s="1"/>
  <c r="U28" i="1"/>
  <c r="U37" i="1" s="1"/>
  <c r="T28" i="1"/>
  <c r="T29" i="1" s="1"/>
  <c r="T38" i="1" s="1"/>
  <c r="S28" i="1"/>
  <c r="S37" i="1" s="1"/>
  <c r="U27" i="1"/>
  <c r="U36" i="1" s="1"/>
  <c r="T27" i="1"/>
  <c r="T36" i="1" s="1"/>
  <c r="S27" i="1"/>
  <c r="S36" i="1" s="1"/>
  <c r="S44" i="1" s="1"/>
  <c r="U26" i="1"/>
  <c r="U35" i="1" s="1"/>
  <c r="T26" i="1"/>
  <c r="T35" i="1" s="1"/>
  <c r="S26" i="1"/>
  <c r="S35" i="1" s="1"/>
  <c r="S43" i="1" s="1"/>
  <c r="U25" i="1"/>
  <c r="U34" i="1" s="1"/>
  <c r="T25" i="1"/>
  <c r="T34" i="1" s="1"/>
  <c r="S25" i="1"/>
  <c r="S29" i="1" s="1"/>
  <c r="S38" i="1" s="1"/>
  <c r="X66" i="1"/>
  <c r="W66" i="1"/>
  <c r="Y65" i="1"/>
  <c r="Y66" i="1" s="1"/>
  <c r="X65" i="1"/>
  <c r="W65" i="1"/>
  <c r="T66" i="1"/>
  <c r="S66" i="1"/>
  <c r="U65" i="1"/>
  <c r="U66" i="1" s="1"/>
  <c r="T65" i="1"/>
  <c r="S65" i="1"/>
  <c r="O66" i="1"/>
  <c r="Q65" i="1"/>
  <c r="Q66" i="1" s="1"/>
  <c r="P65" i="1"/>
  <c r="P66" i="1" s="1"/>
  <c r="O65" i="1"/>
  <c r="L66" i="1"/>
  <c r="M65" i="1"/>
  <c r="M66" i="1" s="1"/>
  <c r="L65" i="1"/>
  <c r="K65" i="1"/>
  <c r="K66" i="1" s="1"/>
  <c r="H66" i="1"/>
  <c r="I65" i="1"/>
  <c r="I66" i="1" s="1"/>
  <c r="H65" i="1"/>
  <c r="G65" i="1"/>
  <c r="G66" i="1" s="1"/>
  <c r="D65" i="1"/>
  <c r="D66" i="1" s="1"/>
  <c r="E65" i="1"/>
  <c r="E66" i="1" s="1"/>
  <c r="C66" i="1"/>
  <c r="G70" i="4" l="1"/>
  <c r="M70" i="4"/>
  <c r="X70" i="4"/>
  <c r="K68" i="4"/>
  <c r="D70" i="4"/>
  <c r="I70" i="4"/>
  <c r="T70" i="4"/>
  <c r="Y70" i="4"/>
  <c r="G68" i="4"/>
  <c r="W68" i="4"/>
  <c r="E29" i="4"/>
  <c r="E38" i="4" s="1"/>
  <c r="K44" i="4"/>
  <c r="K29" i="4"/>
  <c r="K38" i="4" s="1"/>
  <c r="P29" i="4"/>
  <c r="P38" i="4" s="1"/>
  <c r="C43" i="4"/>
  <c r="C29" i="4"/>
  <c r="C38" i="4" s="1"/>
  <c r="C46" i="4" s="1"/>
  <c r="H29" i="4"/>
  <c r="H38" i="4" s="1"/>
  <c r="G46" i="4" s="1"/>
  <c r="M29" i="4"/>
  <c r="M38" i="4" s="1"/>
  <c r="S29" i="4"/>
  <c r="S38" i="4" s="1"/>
  <c r="X29" i="4"/>
  <c r="X38" i="4" s="1"/>
  <c r="U29" i="4"/>
  <c r="U38" i="4" s="1"/>
  <c r="S46" i="4" s="1"/>
  <c r="W47" i="4"/>
  <c r="P34" i="4"/>
  <c r="P70" i="4" s="1"/>
  <c r="C37" i="4"/>
  <c r="S47" i="4"/>
  <c r="L29" i="4"/>
  <c r="L38" i="4" s="1"/>
  <c r="K46" i="4" s="1"/>
  <c r="W29" i="4"/>
  <c r="W38" i="4" s="1"/>
  <c r="W46" i="4" s="1"/>
  <c r="O43" i="4"/>
  <c r="W44" i="4"/>
  <c r="D29" i="4"/>
  <c r="D38" i="4" s="1"/>
  <c r="I29" i="4"/>
  <c r="I38" i="4" s="1"/>
  <c r="O29" i="4"/>
  <c r="O38" i="4" s="1"/>
  <c r="T29" i="4"/>
  <c r="T38" i="4" s="1"/>
  <c r="Y29" i="4"/>
  <c r="Y38" i="4" s="1"/>
  <c r="C47" i="4"/>
  <c r="G47" i="4"/>
  <c r="H37" i="4"/>
  <c r="E70" i="3"/>
  <c r="Q29" i="3"/>
  <c r="Q38" i="3" s="1"/>
  <c r="V70" i="3"/>
  <c r="F70" i="3"/>
  <c r="D70" i="3"/>
  <c r="J70" i="3"/>
  <c r="U70" i="3"/>
  <c r="AA70" i="3"/>
  <c r="T68" i="3"/>
  <c r="N70" i="3"/>
  <c r="Z70" i="3"/>
  <c r="W29" i="3"/>
  <c r="W38" i="3" s="1"/>
  <c r="W34" i="3"/>
  <c r="W70" i="3" s="1"/>
  <c r="F29" i="3"/>
  <c r="F38" i="3" s="1"/>
  <c r="T44" i="3"/>
  <c r="T47" i="3"/>
  <c r="C29" i="3"/>
  <c r="C38" i="3" s="1"/>
  <c r="I29" i="3"/>
  <c r="I38" i="3" s="1"/>
  <c r="T29" i="3"/>
  <c r="T38" i="3" s="1"/>
  <c r="Z29" i="3"/>
  <c r="Z38" i="3" s="1"/>
  <c r="P43" i="3"/>
  <c r="Y44" i="3"/>
  <c r="D29" i="3"/>
  <c r="D38" i="3" s="1"/>
  <c r="J29" i="3"/>
  <c r="J38" i="3" s="1"/>
  <c r="P29" i="3"/>
  <c r="P38" i="3" s="1"/>
  <c r="U29" i="3"/>
  <c r="U38" i="3" s="1"/>
  <c r="AA29" i="3"/>
  <c r="AA38" i="3" s="1"/>
  <c r="Y47" i="3"/>
  <c r="M70" i="2"/>
  <c r="X70" i="2"/>
  <c r="D70" i="2"/>
  <c r="I70" i="2"/>
  <c r="T70" i="2"/>
  <c r="Y70" i="2"/>
  <c r="S44" i="2"/>
  <c r="S47" i="2"/>
  <c r="G42" i="4"/>
  <c r="H70" i="4"/>
  <c r="G72" i="4" s="1"/>
  <c r="S70" i="4"/>
  <c r="S72" i="4" s="1"/>
  <c r="S42" i="4"/>
  <c r="O70" i="4"/>
  <c r="O42" i="4"/>
  <c r="W43" i="4"/>
  <c r="G43" i="4"/>
  <c r="C42" i="4"/>
  <c r="C70" i="4"/>
  <c r="C72" i="4" s="1"/>
  <c r="C44" i="4"/>
  <c r="S44" i="4"/>
  <c r="O44" i="4"/>
  <c r="O47" i="4"/>
  <c r="C68" i="4"/>
  <c r="K47" i="4"/>
  <c r="S37" i="4"/>
  <c r="S45" i="4" s="1"/>
  <c r="O68" i="4"/>
  <c r="G29" i="4"/>
  <c r="G38" i="4" s="1"/>
  <c r="Q29" i="4"/>
  <c r="Q38" i="4" s="1"/>
  <c r="O46" i="4" s="1"/>
  <c r="L34" i="4"/>
  <c r="L70" i="4" s="1"/>
  <c r="K72" i="4" s="1"/>
  <c r="W34" i="4"/>
  <c r="D37" i="4"/>
  <c r="C45" i="4" s="1"/>
  <c r="O37" i="4"/>
  <c r="O45" i="4" s="1"/>
  <c r="Y37" i="4"/>
  <c r="W45" i="4" s="1"/>
  <c r="I37" i="4"/>
  <c r="T37" i="4"/>
  <c r="P70" i="3"/>
  <c r="P42" i="3"/>
  <c r="Y43" i="3"/>
  <c r="P44" i="3"/>
  <c r="P47" i="3"/>
  <c r="H68" i="3"/>
  <c r="Y68" i="3"/>
  <c r="L42" i="3"/>
  <c r="L70" i="3"/>
  <c r="C43" i="3"/>
  <c r="H43" i="3"/>
  <c r="T43" i="3"/>
  <c r="L44" i="3"/>
  <c r="L47" i="3"/>
  <c r="Y70" i="3"/>
  <c r="Y42" i="3"/>
  <c r="C42" i="3"/>
  <c r="C70" i="3"/>
  <c r="C72" i="3" s="1"/>
  <c r="H42" i="3"/>
  <c r="I70" i="3"/>
  <c r="H72" i="3" s="1"/>
  <c r="T70" i="3"/>
  <c r="T42" i="3"/>
  <c r="L43" i="3"/>
  <c r="C44" i="3"/>
  <c r="H44" i="3"/>
  <c r="L45" i="3"/>
  <c r="C47" i="3"/>
  <c r="H47" i="3"/>
  <c r="L68" i="3"/>
  <c r="C68" i="3"/>
  <c r="E29" i="3"/>
  <c r="E38" i="3" s="1"/>
  <c r="L29" i="3"/>
  <c r="L38" i="3" s="1"/>
  <c r="Q34" i="3"/>
  <c r="Q70" i="3" s="1"/>
  <c r="I37" i="3"/>
  <c r="H29" i="3"/>
  <c r="H38" i="3" s="1"/>
  <c r="M29" i="3"/>
  <c r="M38" i="3" s="1"/>
  <c r="R29" i="3"/>
  <c r="R38" i="3" s="1"/>
  <c r="Y29" i="3"/>
  <c r="Y38" i="3" s="1"/>
  <c r="D37" i="3"/>
  <c r="J37" i="3"/>
  <c r="P37" i="3"/>
  <c r="P45" i="3" s="1"/>
  <c r="U37" i="3"/>
  <c r="AA37" i="3"/>
  <c r="Y45" i="3" s="1"/>
  <c r="C37" i="3"/>
  <c r="T37" i="3"/>
  <c r="T45" i="3" s="1"/>
  <c r="Z37" i="3"/>
  <c r="N29" i="3"/>
  <c r="N38" i="3" s="1"/>
  <c r="V29" i="3"/>
  <c r="V38" i="3" s="1"/>
  <c r="W70" i="2"/>
  <c r="W72" i="2" s="1"/>
  <c r="W42" i="2"/>
  <c r="O70" i="2"/>
  <c r="O42" i="2"/>
  <c r="W43" i="2"/>
  <c r="O44" i="2"/>
  <c r="O47" i="2"/>
  <c r="G68" i="2"/>
  <c r="W68" i="2"/>
  <c r="K70" i="2"/>
  <c r="K72" i="2" s="1"/>
  <c r="K42" i="2"/>
  <c r="C43" i="2"/>
  <c r="G43" i="2"/>
  <c r="S43" i="2"/>
  <c r="K44" i="2"/>
  <c r="G46" i="2"/>
  <c r="K47" i="2"/>
  <c r="C42" i="2"/>
  <c r="C70" i="2"/>
  <c r="C72" i="2" s="1"/>
  <c r="G42" i="2"/>
  <c r="H70" i="2"/>
  <c r="S42" i="2"/>
  <c r="S70" i="2"/>
  <c r="S72" i="2" s="1"/>
  <c r="K43" i="2"/>
  <c r="C44" i="2"/>
  <c r="G44" i="2"/>
  <c r="K45" i="2"/>
  <c r="C47" i="2"/>
  <c r="G47" i="2"/>
  <c r="K68" i="2"/>
  <c r="C68" i="2"/>
  <c r="E29" i="2"/>
  <c r="E38" i="2" s="1"/>
  <c r="C46" i="2" s="1"/>
  <c r="U29" i="2"/>
  <c r="U38" i="2" s="1"/>
  <c r="S46" i="2" s="1"/>
  <c r="P34" i="2"/>
  <c r="P70" i="2" s="1"/>
  <c r="H37" i="2"/>
  <c r="G45" i="2" s="1"/>
  <c r="X37" i="2"/>
  <c r="G29" i="2"/>
  <c r="G38" i="2" s="1"/>
  <c r="L29" i="2"/>
  <c r="L38" i="2" s="1"/>
  <c r="Q29" i="2"/>
  <c r="Q38" i="2" s="1"/>
  <c r="O46" i="2" s="1"/>
  <c r="W29" i="2"/>
  <c r="W38" i="2" s="1"/>
  <c r="W46" i="2" s="1"/>
  <c r="D37" i="2"/>
  <c r="I37" i="2"/>
  <c r="O37" i="2"/>
  <c r="O45" i="2" s="1"/>
  <c r="T37" i="2"/>
  <c r="Y37" i="2"/>
  <c r="W45" i="2" s="1"/>
  <c r="K29" i="2"/>
  <c r="K38" i="2" s="1"/>
  <c r="C37" i="2"/>
  <c r="S37" i="2"/>
  <c r="S45" i="2" s="1"/>
  <c r="M29" i="2"/>
  <c r="M38" i="2" s="1"/>
  <c r="W43" i="1"/>
  <c r="W47" i="1"/>
  <c r="Y29" i="1"/>
  <c r="Y38" i="1" s="1"/>
  <c r="W46" i="1" s="1"/>
  <c r="W34" i="1"/>
  <c r="W42" i="1" s="1"/>
  <c r="X37" i="1"/>
  <c r="S46" i="1"/>
  <c r="S47" i="1"/>
  <c r="S45" i="1"/>
  <c r="U29" i="1"/>
  <c r="U38" i="1" s="1"/>
  <c r="S34" i="1"/>
  <c r="S42" i="1" s="1"/>
  <c r="O68" i="1"/>
  <c r="C65" i="1"/>
  <c r="Q30" i="1"/>
  <c r="Q39" i="1" s="1"/>
  <c r="P30" i="1"/>
  <c r="P39" i="1" s="1"/>
  <c r="O30" i="1"/>
  <c r="O39" i="1" s="1"/>
  <c r="Q28" i="1"/>
  <c r="Q37" i="1" s="1"/>
  <c r="P28" i="1"/>
  <c r="P37" i="1" s="1"/>
  <c r="O28" i="1"/>
  <c r="Q27" i="1"/>
  <c r="Q36" i="1" s="1"/>
  <c r="P27" i="1"/>
  <c r="P36" i="1" s="1"/>
  <c r="O27" i="1"/>
  <c r="Q26" i="1"/>
  <c r="Q35" i="1" s="1"/>
  <c r="P26" i="1"/>
  <c r="P35" i="1" s="1"/>
  <c r="O26" i="1"/>
  <c r="O35" i="1" s="1"/>
  <c r="Q25" i="1"/>
  <c r="P25" i="1"/>
  <c r="O25" i="1"/>
  <c r="K25" i="1"/>
  <c r="K34" i="1" s="1"/>
  <c r="M30" i="1"/>
  <c r="M39" i="1" s="1"/>
  <c r="L30" i="1"/>
  <c r="L39" i="1" s="1"/>
  <c r="K30" i="1"/>
  <c r="K39" i="1" s="1"/>
  <c r="M28" i="1"/>
  <c r="M37" i="1" s="1"/>
  <c r="L28" i="1"/>
  <c r="L37" i="1" s="1"/>
  <c r="K28" i="1"/>
  <c r="M27" i="1"/>
  <c r="M36" i="1" s="1"/>
  <c r="L27" i="1"/>
  <c r="L36" i="1" s="1"/>
  <c r="K27" i="1"/>
  <c r="M26" i="1"/>
  <c r="M35" i="1" s="1"/>
  <c r="L26" i="1"/>
  <c r="L35" i="1" s="1"/>
  <c r="K26" i="1"/>
  <c r="K35" i="1" s="1"/>
  <c r="M25" i="1"/>
  <c r="L25" i="1"/>
  <c r="L34" i="1" s="1"/>
  <c r="C25" i="1"/>
  <c r="C34" i="1" s="1"/>
  <c r="I30" i="1"/>
  <c r="I39" i="1" s="1"/>
  <c r="H30" i="1"/>
  <c r="H39" i="1" s="1"/>
  <c r="G30" i="1"/>
  <c r="G39" i="1" s="1"/>
  <c r="E30" i="1"/>
  <c r="E39" i="1" s="1"/>
  <c r="D30" i="1"/>
  <c r="D39" i="1" s="1"/>
  <c r="C30" i="1"/>
  <c r="C39" i="1" s="1"/>
  <c r="I28" i="1"/>
  <c r="I37" i="1" s="1"/>
  <c r="H28" i="1"/>
  <c r="G28" i="1"/>
  <c r="G37" i="1" s="1"/>
  <c r="E28" i="1"/>
  <c r="E37" i="1" s="1"/>
  <c r="D28" i="1"/>
  <c r="D37" i="1" s="1"/>
  <c r="C28" i="1"/>
  <c r="C37" i="1" s="1"/>
  <c r="I27" i="1"/>
  <c r="I36" i="1" s="1"/>
  <c r="H27" i="1"/>
  <c r="H36" i="1" s="1"/>
  <c r="G27" i="1"/>
  <c r="G36" i="1" s="1"/>
  <c r="E27" i="1"/>
  <c r="E36" i="1" s="1"/>
  <c r="D27" i="1"/>
  <c r="D36" i="1" s="1"/>
  <c r="C27" i="1"/>
  <c r="C36" i="1" s="1"/>
  <c r="I26" i="1"/>
  <c r="I35" i="1" s="1"/>
  <c r="H26" i="1"/>
  <c r="G26" i="1"/>
  <c r="G35" i="1" s="1"/>
  <c r="E26" i="1"/>
  <c r="E35" i="1" s="1"/>
  <c r="D26" i="1"/>
  <c r="D35" i="1" s="1"/>
  <c r="C26" i="1"/>
  <c r="C35" i="1" s="1"/>
  <c r="I25" i="1"/>
  <c r="I34" i="1" s="1"/>
  <c r="H25" i="1"/>
  <c r="H34" i="1" s="1"/>
  <c r="G25" i="1"/>
  <c r="G34" i="1" s="1"/>
  <c r="E25" i="1"/>
  <c r="E34" i="1" s="1"/>
  <c r="D25" i="1"/>
  <c r="D34" i="1" s="1"/>
  <c r="G45" i="4" l="1"/>
  <c r="O72" i="4"/>
  <c r="Y72" i="3"/>
  <c r="Y46" i="3"/>
  <c r="T72" i="3"/>
  <c r="L72" i="3"/>
  <c r="C46" i="3"/>
  <c r="P46" i="3"/>
  <c r="P72" i="3"/>
  <c r="H46" i="3"/>
  <c r="T46" i="3"/>
  <c r="C45" i="3"/>
  <c r="L46" i="3"/>
  <c r="G72" i="2"/>
  <c r="O72" i="2"/>
  <c r="W70" i="4"/>
  <c r="W72" i="4" s="1"/>
  <c r="W42" i="4"/>
  <c r="K42" i="4"/>
  <c r="H45" i="3"/>
  <c r="C45" i="2"/>
  <c r="K46" i="2"/>
  <c r="O43" i="1"/>
  <c r="P29" i="1"/>
  <c r="P38" i="1" s="1"/>
  <c r="P34" i="1"/>
  <c r="O37" i="1"/>
  <c r="O45" i="1" s="1"/>
  <c r="Q29" i="1"/>
  <c r="Q38" i="1" s="1"/>
  <c r="Q34" i="1"/>
  <c r="Q70" i="1" s="1"/>
  <c r="L70" i="1"/>
  <c r="G43" i="1"/>
  <c r="H35" i="1"/>
  <c r="K29" i="1"/>
  <c r="K38" i="1" s="1"/>
  <c r="K37" i="1"/>
  <c r="K45" i="1" s="1"/>
  <c r="M29" i="1"/>
  <c r="M38" i="1" s="1"/>
  <c r="M34" i="1"/>
  <c r="K36" i="1"/>
  <c r="K44" i="1" s="1"/>
  <c r="O36" i="1"/>
  <c r="O44" i="1" s="1"/>
  <c r="H37" i="1"/>
  <c r="G45" i="1" s="1"/>
  <c r="C42" i="1"/>
  <c r="O29" i="1"/>
  <c r="O38" i="1" s="1"/>
  <c r="O46" i="1" s="1"/>
  <c r="O34" i="1"/>
  <c r="C68" i="1"/>
  <c r="K68" i="1"/>
  <c r="K70" i="1"/>
  <c r="C70" i="1"/>
  <c r="K47" i="1"/>
  <c r="O47" i="1"/>
  <c r="G44" i="1"/>
  <c r="G47" i="1"/>
  <c r="K43" i="1"/>
  <c r="L29" i="1"/>
  <c r="P70" i="1"/>
  <c r="G42" i="1"/>
  <c r="M70" i="1"/>
  <c r="H70" i="1"/>
  <c r="D70" i="1"/>
  <c r="E70" i="1"/>
  <c r="C29" i="1"/>
  <c r="C38" i="1" s="1"/>
  <c r="H29" i="1"/>
  <c r="C44" i="1"/>
  <c r="C47" i="1"/>
  <c r="G29" i="1"/>
  <c r="G38" i="1" s="1"/>
  <c r="C43" i="1"/>
  <c r="G70" i="1"/>
  <c r="G68" i="1"/>
  <c r="D29" i="1"/>
  <c r="D38" i="1" s="1"/>
  <c r="E29" i="1"/>
  <c r="E38" i="1" s="1"/>
  <c r="C45" i="1"/>
  <c r="I29" i="1"/>
  <c r="I38" i="1" s="1"/>
  <c r="H38" i="1" l="1"/>
  <c r="G46" i="1" s="1"/>
  <c r="L38" i="1"/>
  <c r="K46" i="1" s="1"/>
  <c r="K72" i="1"/>
  <c r="C72" i="1"/>
  <c r="I70" i="1"/>
  <c r="K42" i="1"/>
  <c r="O70" i="1"/>
  <c r="O72" i="1" s="1"/>
  <c r="O42" i="1"/>
  <c r="G72" i="1"/>
  <c r="C46" i="1"/>
</calcChain>
</file>

<file path=xl/sharedStrings.xml><?xml version="1.0" encoding="utf-8"?>
<sst xmlns="http://schemas.openxmlformats.org/spreadsheetml/2006/main" count="454" uniqueCount="64">
  <si>
    <t>Unassigned Well</t>
  </si>
  <si>
    <t>Unselected Well</t>
  </si>
  <si>
    <t>OCR Data</t>
  </si>
  <si>
    <t>ECAR Data</t>
  </si>
  <si>
    <t>PER Data</t>
  </si>
  <si>
    <t>OCR (pmol/min):</t>
  </si>
  <si>
    <t>Time</t>
  </si>
  <si>
    <t>B02</t>
  </si>
  <si>
    <t>B05</t>
  </si>
  <si>
    <t>C05</t>
  </si>
  <si>
    <t>B03</t>
  </si>
  <si>
    <t>C02</t>
  </si>
  <si>
    <t>C04</t>
  </si>
  <si>
    <t>Basal OCR</t>
  </si>
  <si>
    <t>Oligo</t>
  </si>
  <si>
    <t>FCCP</t>
  </si>
  <si>
    <t>AA+ROT</t>
  </si>
  <si>
    <t>BASAL OCR</t>
  </si>
  <si>
    <t>ATP-linked OCR</t>
  </si>
  <si>
    <t>Proton leak</t>
  </si>
  <si>
    <t>Maximal OCR</t>
  </si>
  <si>
    <t>Spare Capacity OCR</t>
  </si>
  <si>
    <t>Non mito OCR</t>
  </si>
  <si>
    <t>ECAR (mpH/min):</t>
  </si>
  <si>
    <t>Moy 100000c ECAR</t>
  </si>
  <si>
    <t>Basal OCR/ECAR</t>
  </si>
  <si>
    <t>Moyenne basal OCR/ECAR</t>
  </si>
  <si>
    <t>PER (pmol/min)</t>
  </si>
  <si>
    <t>D03</t>
  </si>
  <si>
    <t>B06</t>
  </si>
  <si>
    <t>D05</t>
  </si>
  <si>
    <t>A04</t>
  </si>
  <si>
    <t>C06</t>
  </si>
  <si>
    <t>C01</t>
  </si>
  <si>
    <t>650000 cells ECAR</t>
  </si>
  <si>
    <t>Group Name: M13 WT</t>
  </si>
  <si>
    <t>Group Name: M13 IDH1</t>
  </si>
  <si>
    <t>Group Name: M13 IDH2</t>
  </si>
  <si>
    <t>Group Name: M13 WT ETX</t>
  </si>
  <si>
    <t>Group Name: M13 IDH1 ETX</t>
  </si>
  <si>
    <t>Group Name: M13 IDH2 ETX</t>
  </si>
  <si>
    <t>A02</t>
  </si>
  <si>
    <t>A03</t>
  </si>
  <si>
    <t>D01</t>
  </si>
  <si>
    <t>A06</t>
  </si>
  <si>
    <t>B01</t>
  </si>
  <si>
    <t>D04</t>
  </si>
  <si>
    <t>Tot. Cells</t>
  </si>
  <si>
    <t>Cells</t>
  </si>
  <si>
    <t>Moyenne</t>
  </si>
  <si>
    <t>Group Name: K562 WT</t>
  </si>
  <si>
    <t>Group Name: K562 WT+etx</t>
  </si>
  <si>
    <t>Group Name: K562 111</t>
  </si>
  <si>
    <t>Group Name: K562 111+etx</t>
  </si>
  <si>
    <t>Group Name: K562 119</t>
  </si>
  <si>
    <t>Group Name: K562 119+etx</t>
  </si>
  <si>
    <t>A05</t>
  </si>
  <si>
    <t>D02</t>
  </si>
  <si>
    <t>Group Name: WT</t>
  </si>
  <si>
    <t>Group Name: WT*</t>
  </si>
  <si>
    <t>Group Name: 111</t>
  </si>
  <si>
    <t>Group Name: 111*</t>
  </si>
  <si>
    <t>Group Name: 119</t>
  </si>
  <si>
    <t>Group Name: 119*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</si>
</sst>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1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2" fontId="0" fillId="4" borderId="2" xfId="0" applyNumberFormat="1" applyFill="1" applyBorder="1"/>
    <xf numFmtId="2" fontId="0" fillId="5" borderId="2" xfId="0" applyNumberFormat="1" applyFill="1" applyBorder="1"/>
    <xf numFmtId="2" fontId="0" fillId="6" borderId="2" xfId="0" applyNumberForma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Font="1"/>
    <xf numFmtId="0" fontId="0" fillId="0" borderId="0" xfId="0" applyFont="1"/>
    <xf numFmtId="0" fontId="4" fillId="0" borderId="0" xfId="0" applyFont="1"/>
    <xf numFmtId="0" fontId="0" fillId="0" borderId="0" xfId="0" applyAlignment="1">
      <alignment horizontal="center" textRotation="90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 wrapText="1"/>
    </xf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8"/>
  <sheetViews>
    <sheetView topLeftCell="A37" workbookViewId="0">
      <selection activeCell="E81" sqref="E81"/>
    </sheetView>
  </sheetViews>
  <sheetFormatPr baseColWidth="10" defaultColWidth="9.140625" defaultRowHeight="15" x14ac:dyDescent="0.25"/>
  <cols>
    <col min="1" max="1" width="9.5703125" bestFit="1" customWidth="1"/>
    <col min="2" max="2" width="24.28515625" bestFit="1" customWidth="1"/>
    <col min="3" max="5" width="17.7109375" customWidth="1"/>
    <col min="6" max="6" width="3" customWidth="1"/>
    <col min="7" max="9" width="17.7109375" customWidth="1"/>
    <col min="10" max="10" width="3" customWidth="1"/>
    <col min="11" max="13" width="17.7109375" customWidth="1"/>
    <col min="14" max="14" width="3" customWidth="1"/>
    <col min="15" max="17" width="17.7109375" customWidth="1"/>
    <col min="18" max="18" width="3.28515625" customWidth="1"/>
    <col min="19" max="21" width="17.7109375" customWidth="1"/>
    <col min="22" max="22" width="3" customWidth="1"/>
    <col min="23" max="30" width="17.7109375" customWidth="1"/>
  </cols>
  <sheetData>
    <row r="1" spans="1:25" x14ac:dyDescent="0.25">
      <c r="B1" s="1" t="s">
        <v>0</v>
      </c>
    </row>
    <row r="2" spans="1:25" x14ac:dyDescent="0.25">
      <c r="B2" s="2" t="s">
        <v>1</v>
      </c>
    </row>
    <row r="3" spans="1:25" x14ac:dyDescent="0.25">
      <c r="B3" s="3" t="s">
        <v>2</v>
      </c>
    </row>
    <row r="4" spans="1:25" x14ac:dyDescent="0.25">
      <c r="B4" s="4" t="s">
        <v>3</v>
      </c>
    </row>
    <row r="5" spans="1:25" x14ac:dyDescent="0.25">
      <c r="B5" s="5" t="s">
        <v>4</v>
      </c>
    </row>
    <row r="7" spans="1:25" x14ac:dyDescent="0.25">
      <c r="B7" s="6" t="s">
        <v>5</v>
      </c>
    </row>
    <row r="8" spans="1:25" x14ac:dyDescent="0.25">
      <c r="B8" s="7" t="s">
        <v>6</v>
      </c>
      <c r="C8" s="20" t="s">
        <v>35</v>
      </c>
      <c r="D8" s="21"/>
      <c r="E8" s="21"/>
      <c r="F8" s="9"/>
      <c r="G8" s="20" t="s">
        <v>36</v>
      </c>
      <c r="H8" s="21"/>
      <c r="I8" s="21"/>
      <c r="J8" s="9"/>
      <c r="K8" s="20" t="s">
        <v>37</v>
      </c>
      <c r="L8" s="21"/>
      <c r="M8" s="21"/>
      <c r="N8" s="9"/>
      <c r="O8" s="20" t="s">
        <v>38</v>
      </c>
      <c r="P8" s="21"/>
      <c r="Q8" s="21"/>
      <c r="R8" s="9"/>
      <c r="S8" s="20" t="s">
        <v>39</v>
      </c>
      <c r="T8" s="21"/>
      <c r="U8" s="21"/>
      <c r="V8" s="9"/>
      <c r="W8" s="20" t="s">
        <v>40</v>
      </c>
      <c r="X8" s="21"/>
      <c r="Y8" s="21"/>
    </row>
    <row r="9" spans="1:25" ht="15.75" thickBot="1" x14ac:dyDescent="0.3">
      <c r="C9" s="8" t="s">
        <v>41</v>
      </c>
      <c r="D9" s="8" t="s">
        <v>10</v>
      </c>
      <c r="E9" s="8" t="s">
        <v>9</v>
      </c>
      <c r="F9" s="9"/>
      <c r="G9" s="8" t="s">
        <v>42</v>
      </c>
      <c r="H9" s="8" t="s">
        <v>8</v>
      </c>
      <c r="I9" s="8" t="s">
        <v>32</v>
      </c>
      <c r="J9" s="9"/>
      <c r="K9" s="8" t="s">
        <v>31</v>
      </c>
      <c r="L9" s="8" t="s">
        <v>29</v>
      </c>
      <c r="M9" s="8" t="s">
        <v>43</v>
      </c>
      <c r="N9" s="9"/>
      <c r="O9" s="8" t="s">
        <v>44</v>
      </c>
      <c r="P9" s="8" t="s">
        <v>33</v>
      </c>
      <c r="Q9" s="8" t="s">
        <v>28</v>
      </c>
      <c r="R9" s="9"/>
      <c r="S9" s="8" t="s">
        <v>45</v>
      </c>
      <c r="T9" s="8" t="s">
        <v>11</v>
      </c>
      <c r="U9" s="8" t="s">
        <v>46</v>
      </c>
      <c r="V9" s="9"/>
      <c r="W9" s="8" t="s">
        <v>7</v>
      </c>
      <c r="X9" s="8" t="s">
        <v>12</v>
      </c>
      <c r="Y9" s="8" t="s">
        <v>30</v>
      </c>
    </row>
    <row r="10" spans="1:25" ht="30" x14ac:dyDescent="0.25">
      <c r="A10" s="10" t="s">
        <v>13</v>
      </c>
      <c r="B10" s="11">
        <v>1.4997024450000001</v>
      </c>
      <c r="C10" s="3">
        <v>446.59307782704201</v>
      </c>
      <c r="D10" s="3">
        <v>585.04337455566804</v>
      </c>
      <c r="E10" s="3">
        <v>449.43654863364702</v>
      </c>
      <c r="F10" s="9"/>
      <c r="G10" s="3">
        <v>213.64897253724601</v>
      </c>
      <c r="H10" s="3">
        <v>274.95716807305803</v>
      </c>
      <c r="I10" s="3">
        <v>196.40905513790301</v>
      </c>
      <c r="J10" s="9"/>
      <c r="K10" s="3">
        <v>195.92072768861499</v>
      </c>
      <c r="L10" s="3">
        <v>236.35969348043</v>
      </c>
      <c r="M10" s="3">
        <v>246.49316531505201</v>
      </c>
      <c r="N10" s="9"/>
      <c r="O10" s="3">
        <v>278.02835896906799</v>
      </c>
      <c r="P10" s="3">
        <v>313.78078776349503</v>
      </c>
      <c r="Q10" s="3">
        <v>336.06312019621998</v>
      </c>
      <c r="R10" s="9"/>
      <c r="S10" s="3">
        <v>211.25645961242699</v>
      </c>
      <c r="T10" s="3">
        <v>225.69768525564501</v>
      </c>
      <c r="U10" s="3">
        <v>200.83003506044699</v>
      </c>
      <c r="V10" s="9"/>
      <c r="W10" s="3">
        <v>214.581854215362</v>
      </c>
      <c r="X10" s="3">
        <v>213.65582373967399</v>
      </c>
      <c r="Y10" s="3">
        <v>108.669125593586</v>
      </c>
    </row>
    <row r="11" spans="1:25" x14ac:dyDescent="0.25">
      <c r="A11" s="12"/>
      <c r="B11" s="11">
        <v>10.000294394999999</v>
      </c>
      <c r="C11" s="3">
        <v>437.96297260212202</v>
      </c>
      <c r="D11" s="3">
        <v>588.415928191906</v>
      </c>
      <c r="E11" s="3">
        <v>437.63086787631602</v>
      </c>
      <c r="F11" s="9"/>
      <c r="G11" s="3">
        <v>199.03853186953401</v>
      </c>
      <c r="H11" s="3">
        <v>267.192186864257</v>
      </c>
      <c r="I11" s="3">
        <v>189.48464089419201</v>
      </c>
      <c r="J11" s="9"/>
      <c r="K11" s="3">
        <v>185.720465635973</v>
      </c>
      <c r="L11" s="3">
        <v>224.55316894689</v>
      </c>
      <c r="M11" s="3">
        <v>239.27204911253199</v>
      </c>
      <c r="N11" s="9"/>
      <c r="O11" s="3">
        <v>266.21754518845501</v>
      </c>
      <c r="P11" s="3">
        <v>313.38897713701101</v>
      </c>
      <c r="Q11" s="3">
        <v>331.73644175969599</v>
      </c>
      <c r="R11" s="9"/>
      <c r="S11" s="3">
        <v>203.99436880372099</v>
      </c>
      <c r="T11" s="3">
        <v>219.10643836537199</v>
      </c>
      <c r="U11" s="3">
        <v>188.61161399253899</v>
      </c>
      <c r="V11" s="9"/>
      <c r="W11" s="3">
        <v>207.77951569766</v>
      </c>
      <c r="X11" s="3">
        <v>208.38783283018299</v>
      </c>
      <c r="Y11" s="3">
        <v>97.533938300818406</v>
      </c>
    </row>
    <row r="12" spans="1:25" ht="15.75" thickBot="1" x14ac:dyDescent="0.3">
      <c r="A12" s="13"/>
      <c r="B12" s="11">
        <v>18.444776526666701</v>
      </c>
      <c r="C12" s="3">
        <v>447.803744465536</v>
      </c>
      <c r="D12" s="3">
        <v>597.47657845363199</v>
      </c>
      <c r="E12" s="3">
        <v>444.31691512039703</v>
      </c>
      <c r="F12" s="9"/>
      <c r="G12" s="3">
        <v>199.79768952578999</v>
      </c>
      <c r="H12" s="3">
        <v>269.390760969018</v>
      </c>
      <c r="I12" s="3">
        <v>190.29164855475301</v>
      </c>
      <c r="J12" s="9"/>
      <c r="K12" s="3">
        <v>189.05344381001001</v>
      </c>
      <c r="L12" s="3">
        <v>226.210710323077</v>
      </c>
      <c r="M12" s="3">
        <v>241.95477708934999</v>
      </c>
      <c r="N12" s="9"/>
      <c r="O12" s="3">
        <v>263.11215810033701</v>
      </c>
      <c r="P12" s="3">
        <v>319.914187399985</v>
      </c>
      <c r="Q12" s="3">
        <v>341.53305272391998</v>
      </c>
      <c r="R12" s="9"/>
      <c r="S12" s="3">
        <v>207.178141315754</v>
      </c>
      <c r="T12" s="3">
        <v>227.39265090675201</v>
      </c>
      <c r="U12" s="3">
        <v>191.722267089979</v>
      </c>
      <c r="V12" s="9"/>
      <c r="W12" s="3">
        <v>210.81333366803301</v>
      </c>
      <c r="X12" s="3">
        <v>210.46826553936299</v>
      </c>
      <c r="Y12" s="3">
        <v>95.711075108331698</v>
      </c>
    </row>
    <row r="13" spans="1:25" x14ac:dyDescent="0.25">
      <c r="A13" s="10" t="s">
        <v>14</v>
      </c>
      <c r="B13" s="11">
        <v>27.017344056666701</v>
      </c>
      <c r="C13" s="3">
        <v>109.02991095486701</v>
      </c>
      <c r="D13" s="3">
        <v>141.72935925479501</v>
      </c>
      <c r="E13" s="3">
        <v>98.730249802700897</v>
      </c>
      <c r="F13" s="9"/>
      <c r="G13" s="3">
        <v>36.339714806895202</v>
      </c>
      <c r="H13" s="3">
        <v>54.197992320054198</v>
      </c>
      <c r="I13" s="3">
        <v>47.175340054799001</v>
      </c>
      <c r="J13" s="9"/>
      <c r="K13" s="3">
        <v>39.553198895873201</v>
      </c>
      <c r="L13" s="3">
        <v>68.150355481805306</v>
      </c>
      <c r="M13" s="3">
        <v>51.8560745587315</v>
      </c>
      <c r="N13" s="9"/>
      <c r="O13" s="3">
        <v>85.679691933026803</v>
      </c>
      <c r="P13" s="3">
        <v>115.99278681515101</v>
      </c>
      <c r="Q13" s="3">
        <v>73.244455334839103</v>
      </c>
      <c r="R13" s="9"/>
      <c r="S13" s="3">
        <v>53.8812176021612</v>
      </c>
      <c r="T13" s="3">
        <v>49.140987739057202</v>
      </c>
      <c r="U13" s="3">
        <v>40.974684690559002</v>
      </c>
      <c r="V13" s="9"/>
      <c r="W13" s="3">
        <v>54.057353425681796</v>
      </c>
      <c r="X13" s="3">
        <v>53.165124542783602</v>
      </c>
      <c r="Y13" s="3">
        <v>-77.043900067334306</v>
      </c>
    </row>
    <row r="14" spans="1:25" x14ac:dyDescent="0.25">
      <c r="A14" s="12"/>
      <c r="B14" s="11">
        <v>35.519729573333301</v>
      </c>
      <c r="C14" s="3">
        <v>130.77509266880699</v>
      </c>
      <c r="D14" s="3">
        <v>146.27736303955501</v>
      </c>
      <c r="E14" s="3">
        <v>126.38815837136799</v>
      </c>
      <c r="F14" s="9"/>
      <c r="G14" s="3">
        <v>43.812460576388503</v>
      </c>
      <c r="H14" s="3">
        <v>61.401812997295401</v>
      </c>
      <c r="I14" s="3">
        <v>50.377849041706099</v>
      </c>
      <c r="J14" s="9"/>
      <c r="K14" s="3">
        <v>46.9712155194307</v>
      </c>
      <c r="L14" s="3">
        <v>73.2140007725896</v>
      </c>
      <c r="M14" s="3">
        <v>61.667774563382899</v>
      </c>
      <c r="N14" s="9"/>
      <c r="O14" s="3">
        <v>96.617493814108897</v>
      </c>
      <c r="P14" s="3">
        <v>126.85203627839</v>
      </c>
      <c r="Q14" s="3">
        <v>96.762783508748001</v>
      </c>
      <c r="R14" s="9"/>
      <c r="S14" s="3">
        <v>56.477918021655199</v>
      </c>
      <c r="T14" s="3">
        <v>54.673986395920998</v>
      </c>
      <c r="U14" s="3">
        <v>47.9551034740606</v>
      </c>
      <c r="V14" s="9"/>
      <c r="W14" s="3">
        <v>55.940046032055697</v>
      </c>
      <c r="X14" s="3">
        <v>58.303311627511199</v>
      </c>
      <c r="Y14" s="3">
        <v>-65.679459260492294</v>
      </c>
    </row>
    <row r="15" spans="1:25" ht="15.75" thickBot="1" x14ac:dyDescent="0.3">
      <c r="A15" s="13"/>
      <c r="B15" s="11">
        <v>43.994036253333299</v>
      </c>
      <c r="C15" s="3">
        <v>138.317403879274</v>
      </c>
      <c r="D15" s="3">
        <v>151.59648753769099</v>
      </c>
      <c r="E15" s="3">
        <v>132.25799755839401</v>
      </c>
      <c r="F15" s="9"/>
      <c r="G15" s="3">
        <v>44.362460904242198</v>
      </c>
      <c r="H15" s="3">
        <v>61.168595300499803</v>
      </c>
      <c r="I15" s="3">
        <v>50.025106546498797</v>
      </c>
      <c r="J15" s="9"/>
      <c r="K15" s="3">
        <v>48.502218244607697</v>
      </c>
      <c r="L15" s="3">
        <v>71.303934479287705</v>
      </c>
      <c r="M15" s="3">
        <v>60.070688794345699</v>
      </c>
      <c r="N15" s="9"/>
      <c r="O15" s="3">
        <v>102.18942998533301</v>
      </c>
      <c r="P15" s="3">
        <v>130.90600562686501</v>
      </c>
      <c r="Q15" s="3">
        <v>103.35190484287899</v>
      </c>
      <c r="R15" s="9"/>
      <c r="S15" s="3">
        <v>56.536183107729101</v>
      </c>
      <c r="T15" s="3">
        <v>52.993452427441703</v>
      </c>
      <c r="U15" s="3">
        <v>46.074942654476601</v>
      </c>
      <c r="V15" s="9"/>
      <c r="W15" s="3">
        <v>55.940966270451902</v>
      </c>
      <c r="X15" s="3">
        <v>59.079033346111402</v>
      </c>
      <c r="Y15" s="3">
        <v>-66.914790460584598</v>
      </c>
    </row>
    <row r="16" spans="1:25" x14ac:dyDescent="0.25">
      <c r="A16" s="10" t="s">
        <v>15</v>
      </c>
      <c r="B16" s="11">
        <v>52.602138716666701</v>
      </c>
      <c r="C16" s="3">
        <v>1258.2166188670899</v>
      </c>
      <c r="D16" s="3">
        <v>1414.4789548024801</v>
      </c>
      <c r="E16" s="3">
        <v>265.42482048991502</v>
      </c>
      <c r="F16" s="9"/>
      <c r="G16" s="3">
        <v>174.836917504388</v>
      </c>
      <c r="H16" s="3">
        <v>203.703752844663</v>
      </c>
      <c r="I16" s="3">
        <v>130.65484871627001</v>
      </c>
      <c r="J16" s="9"/>
      <c r="K16" s="3">
        <v>471.66088003115402</v>
      </c>
      <c r="L16" s="3">
        <v>368.75666549437102</v>
      </c>
      <c r="M16" s="3">
        <v>114.999265024331</v>
      </c>
      <c r="N16" s="9"/>
      <c r="O16" s="3">
        <v>578.98841735304302</v>
      </c>
      <c r="P16" s="3">
        <v>228.19186285622001</v>
      </c>
      <c r="Q16" s="3">
        <v>294.870388851531</v>
      </c>
      <c r="R16" s="9"/>
      <c r="S16" s="3">
        <v>274.39239318799298</v>
      </c>
      <c r="T16" s="3">
        <v>190.57072226475</v>
      </c>
      <c r="U16" s="3">
        <v>157.614866424269</v>
      </c>
      <c r="V16" s="9"/>
      <c r="W16" s="3">
        <v>279.53041546749</v>
      </c>
      <c r="X16" s="3">
        <v>232.50264074018801</v>
      </c>
      <c r="Y16" s="3">
        <v>30.2156886879018</v>
      </c>
    </row>
    <row r="17" spans="1:47" x14ac:dyDescent="0.25">
      <c r="A17" s="12"/>
      <c r="B17" s="11">
        <v>61.105414226666703</v>
      </c>
      <c r="C17" s="3">
        <v>1045.4147310692099</v>
      </c>
      <c r="D17" s="3">
        <v>1168.1034013769199</v>
      </c>
      <c r="E17" s="3">
        <v>216.70571664756201</v>
      </c>
      <c r="F17" s="9"/>
      <c r="G17" s="3">
        <v>192.96851807123801</v>
      </c>
      <c r="H17" s="3">
        <v>204.87507492146801</v>
      </c>
      <c r="I17" s="3">
        <v>138.92397726368799</v>
      </c>
      <c r="J17" s="9"/>
      <c r="K17" s="3">
        <v>423.42986590041602</v>
      </c>
      <c r="L17" s="3">
        <v>303.04790932057102</v>
      </c>
      <c r="M17" s="3">
        <v>125.28026829366399</v>
      </c>
      <c r="N17" s="9"/>
      <c r="O17" s="3">
        <v>321.565692614336</v>
      </c>
      <c r="P17" s="3">
        <v>231.08842144806201</v>
      </c>
      <c r="Q17" s="3">
        <v>262.66297300135</v>
      </c>
      <c r="R17" s="9"/>
      <c r="S17" s="3">
        <v>240.670440538083</v>
      </c>
      <c r="T17" s="3">
        <v>180.26931957258</v>
      </c>
      <c r="U17" s="3">
        <v>152.399242137963</v>
      </c>
      <c r="V17" s="9"/>
      <c r="W17" s="3">
        <v>224.12674850503799</v>
      </c>
      <c r="X17" s="3">
        <v>193.408088604255</v>
      </c>
      <c r="Y17" s="3">
        <v>15.9365132587041</v>
      </c>
    </row>
    <row r="18" spans="1:47" ht="15.75" thickBot="1" x14ac:dyDescent="0.3">
      <c r="A18" s="13"/>
      <c r="B18" s="11">
        <v>69.608308820000005</v>
      </c>
      <c r="C18" s="3">
        <v>983.02603545446595</v>
      </c>
      <c r="D18" s="3">
        <v>1144.99387076006</v>
      </c>
      <c r="E18" s="3">
        <v>209.387762593687</v>
      </c>
      <c r="F18" s="9"/>
      <c r="G18" s="3">
        <v>205.442671736677</v>
      </c>
      <c r="H18" s="3">
        <v>216.67940594390501</v>
      </c>
      <c r="I18" s="3">
        <v>146.91843020586401</v>
      </c>
      <c r="J18" s="9"/>
      <c r="K18" s="3">
        <v>381.94207791031499</v>
      </c>
      <c r="L18" s="3">
        <v>268.41846587806998</v>
      </c>
      <c r="M18" s="3">
        <v>131.62968912730099</v>
      </c>
      <c r="N18" s="9"/>
      <c r="O18" s="3">
        <v>254.05730165811099</v>
      </c>
      <c r="P18" s="3">
        <v>219.35982572560701</v>
      </c>
      <c r="Q18" s="3">
        <v>255.838164680429</v>
      </c>
      <c r="R18" s="9"/>
      <c r="S18" s="3">
        <v>240.83189415876501</v>
      </c>
      <c r="T18" s="3">
        <v>186.98716597237399</v>
      </c>
      <c r="U18" s="3">
        <v>152.89768700140399</v>
      </c>
      <c r="V18" s="9"/>
      <c r="W18" s="3">
        <v>206.32747664380801</v>
      </c>
      <c r="X18" s="3">
        <v>166.11386749781499</v>
      </c>
      <c r="Y18" s="3">
        <v>-2.0886344736768101</v>
      </c>
    </row>
    <row r="19" spans="1:47" x14ac:dyDescent="0.25">
      <c r="A19" s="10" t="s">
        <v>16</v>
      </c>
      <c r="B19" s="11">
        <v>78.159034581666702</v>
      </c>
      <c r="C19" s="3">
        <v>2.9924359431676901</v>
      </c>
      <c r="D19" s="3">
        <v>31.420536046734799</v>
      </c>
      <c r="E19" s="3">
        <v>44.1789539844793</v>
      </c>
      <c r="F19" s="9"/>
      <c r="G19" s="3">
        <v>7.6131640826072902</v>
      </c>
      <c r="H19" s="3">
        <v>25.826554966968601</v>
      </c>
      <c r="I19" s="3">
        <v>19.968471623067</v>
      </c>
      <c r="J19" s="9"/>
      <c r="K19" s="3">
        <v>-9.9752659420186998</v>
      </c>
      <c r="L19" s="3">
        <v>28.5297383727432</v>
      </c>
      <c r="M19" s="3">
        <v>8.7040159815539102</v>
      </c>
      <c r="N19" s="9"/>
      <c r="O19" s="3">
        <v>24.239243186409801</v>
      </c>
      <c r="P19" s="3">
        <v>58.138454319853103</v>
      </c>
      <c r="Q19" s="3">
        <v>19.864711825326101</v>
      </c>
      <c r="R19" s="9"/>
      <c r="S19" s="3">
        <v>23.7741545287635</v>
      </c>
      <c r="T19" s="3">
        <v>18.525849363693101</v>
      </c>
      <c r="U19" s="3">
        <v>11.1691293351632</v>
      </c>
      <c r="V19" s="9"/>
      <c r="W19" s="3">
        <v>15.9119645270584</v>
      </c>
      <c r="X19" s="3">
        <v>17.857741314331001</v>
      </c>
      <c r="Y19" s="3">
        <v>-115.515333767724</v>
      </c>
    </row>
    <row r="20" spans="1:47" x14ac:dyDescent="0.25">
      <c r="A20" s="12"/>
      <c r="B20" s="11">
        <v>86.661219653333305</v>
      </c>
      <c r="C20" s="3">
        <v>32.674414928900603</v>
      </c>
      <c r="D20" s="3">
        <v>60.021408054630399</v>
      </c>
      <c r="E20" s="3">
        <v>53.113837554483602</v>
      </c>
      <c r="F20" s="9"/>
      <c r="G20" s="3">
        <v>12.0972367048939</v>
      </c>
      <c r="H20" s="3">
        <v>29.004194997266399</v>
      </c>
      <c r="I20" s="3">
        <v>23.0128688164077</v>
      </c>
      <c r="J20" s="9"/>
      <c r="K20" s="3">
        <v>-0.36897118335069801</v>
      </c>
      <c r="L20" s="3">
        <v>32.490902973314398</v>
      </c>
      <c r="M20" s="3">
        <v>11.77484383551</v>
      </c>
      <c r="N20" s="9"/>
      <c r="O20" s="3">
        <v>28.649922736954402</v>
      </c>
      <c r="P20" s="3">
        <v>53.5187258068745</v>
      </c>
      <c r="Q20" s="3">
        <v>25.3580405972838</v>
      </c>
      <c r="R20" s="9"/>
      <c r="S20" s="3">
        <v>26.612509936481601</v>
      </c>
      <c r="T20" s="3">
        <v>20.167631870600001</v>
      </c>
      <c r="U20" s="3">
        <v>15.085048075962</v>
      </c>
      <c r="V20" s="9"/>
      <c r="W20" s="3">
        <v>18.4650681285604</v>
      </c>
      <c r="X20" s="3">
        <v>19.8343698446395</v>
      </c>
      <c r="Y20" s="3">
        <v>-110.614972508337</v>
      </c>
    </row>
    <row r="21" spans="1:47" ht="15.75" thickBot="1" x14ac:dyDescent="0.3">
      <c r="A21" s="13"/>
      <c r="B21" s="11">
        <v>95.162851461666705</v>
      </c>
      <c r="C21" s="3">
        <v>35.075729276908604</v>
      </c>
      <c r="D21" s="3">
        <v>55.269372863855601</v>
      </c>
      <c r="E21" s="3">
        <v>49.656668457944001</v>
      </c>
      <c r="F21" s="9"/>
      <c r="G21" s="3">
        <v>10.819227163784699</v>
      </c>
      <c r="H21" s="3">
        <v>28.482058951653801</v>
      </c>
      <c r="I21" s="3">
        <v>20.9379577092337</v>
      </c>
      <c r="J21" s="9"/>
      <c r="K21" s="3">
        <v>0.38333432447534299</v>
      </c>
      <c r="L21" s="3">
        <v>32.9809235294899</v>
      </c>
      <c r="M21" s="3">
        <v>12.625248529817799</v>
      </c>
      <c r="N21" s="9"/>
      <c r="O21" s="3">
        <v>25.871013646802901</v>
      </c>
      <c r="P21" s="3">
        <v>49.6869216863129</v>
      </c>
      <c r="Q21" s="3">
        <v>25.697522797689501</v>
      </c>
      <c r="R21" s="9"/>
      <c r="S21" s="3">
        <v>26.014221603250999</v>
      </c>
      <c r="T21" s="3">
        <v>18.0243671392452</v>
      </c>
      <c r="U21" s="3">
        <v>13.7483652046412</v>
      </c>
      <c r="V21" s="9"/>
      <c r="W21" s="3">
        <v>17.546707947131299</v>
      </c>
      <c r="X21" s="3">
        <v>17.909471771382101</v>
      </c>
      <c r="Y21" s="3">
        <v>-111.114120180904</v>
      </c>
    </row>
    <row r="23" spans="1:47" x14ac:dyDescent="0.25">
      <c r="A23" s="6" t="s">
        <v>47</v>
      </c>
      <c r="B23" s="6">
        <v>200000</v>
      </c>
      <c r="J23" s="6"/>
    </row>
    <row r="25" spans="1:47" x14ac:dyDescent="0.25">
      <c r="B25" s="6" t="s">
        <v>17</v>
      </c>
      <c r="C25" s="14">
        <f>C12-C21</f>
        <v>412.72801518862741</v>
      </c>
      <c r="D25" s="14">
        <f t="shared" ref="D25:I25" si="0">D12-D21</f>
        <v>542.20720558977644</v>
      </c>
      <c r="E25" s="14">
        <f t="shared" si="0"/>
        <v>394.66024666245301</v>
      </c>
      <c r="F25" s="14"/>
      <c r="G25" s="14">
        <f t="shared" si="0"/>
        <v>188.9784623620053</v>
      </c>
      <c r="H25" s="14">
        <f t="shared" si="0"/>
        <v>240.90870201736419</v>
      </c>
      <c r="I25" s="14">
        <f t="shared" si="0"/>
        <v>169.35369084551931</v>
      </c>
      <c r="J25" s="14"/>
      <c r="K25" s="14">
        <f>K12-K21</f>
        <v>188.67010948553465</v>
      </c>
      <c r="L25" s="14">
        <f t="shared" ref="L25:M25" si="1">L12-L21</f>
        <v>193.2297867935871</v>
      </c>
      <c r="M25" s="14">
        <f t="shared" si="1"/>
        <v>229.32952855953218</v>
      </c>
      <c r="N25" s="14"/>
      <c r="O25" s="14">
        <f>O12-O21</f>
        <v>237.2411444535341</v>
      </c>
      <c r="P25" s="14">
        <f t="shared" ref="P25:Q25" si="2">P12-P21</f>
        <v>270.22726571367207</v>
      </c>
      <c r="Q25" s="14">
        <f t="shared" si="2"/>
        <v>315.83552992623049</v>
      </c>
      <c r="R25" s="14"/>
      <c r="S25" s="14">
        <f>S12-S21</f>
        <v>181.163919712503</v>
      </c>
      <c r="T25" s="14">
        <f t="shared" ref="T25:U25" si="3">T12-T21</f>
        <v>209.3682837675068</v>
      </c>
      <c r="U25" s="14">
        <f t="shared" si="3"/>
        <v>177.9739018853378</v>
      </c>
      <c r="V25" s="14"/>
      <c r="W25" s="14">
        <f>W12-W21</f>
        <v>193.26662572090171</v>
      </c>
      <c r="X25" s="14">
        <f t="shared" ref="X25:Y25" si="4">X12-X21</f>
        <v>192.55879376798089</v>
      </c>
      <c r="Y25" s="14">
        <f t="shared" si="4"/>
        <v>206.82519528923569</v>
      </c>
      <c r="Z25" s="14"/>
      <c r="AA25" s="14"/>
      <c r="AC25" s="15"/>
      <c r="AD25" s="15"/>
      <c r="AE25" s="15"/>
      <c r="AP25" s="14"/>
      <c r="AU25" s="14"/>
    </row>
    <row r="26" spans="1:47" x14ac:dyDescent="0.25">
      <c r="B26" s="6" t="s">
        <v>18</v>
      </c>
      <c r="C26" s="14">
        <f>C12-C15</f>
        <v>309.48634058626203</v>
      </c>
      <c r="D26" s="14">
        <f>D12-D15</f>
        <v>445.88009091594097</v>
      </c>
      <c r="E26" s="14">
        <f>E12-E15</f>
        <v>312.05891756200299</v>
      </c>
      <c r="F26" s="14"/>
      <c r="G26" s="14">
        <f t="shared" ref="G26:I26" si="5">G12-G15</f>
        <v>155.43522862154779</v>
      </c>
      <c r="H26" s="14">
        <f t="shared" si="5"/>
        <v>208.22216566851819</v>
      </c>
      <c r="I26" s="14">
        <f t="shared" si="5"/>
        <v>140.26654200825422</v>
      </c>
      <c r="J26" s="14"/>
      <c r="K26" s="14">
        <f t="shared" ref="K26:M26" si="6">K12-K15</f>
        <v>140.55122556540232</v>
      </c>
      <c r="L26" s="14">
        <f t="shared" si="6"/>
        <v>154.90677584378929</v>
      </c>
      <c r="M26" s="14">
        <f t="shared" si="6"/>
        <v>181.88408829500429</v>
      </c>
      <c r="N26" s="14"/>
      <c r="O26" s="14">
        <f t="shared" ref="O26:Q26" si="7">O12-O15</f>
        <v>160.92272811500402</v>
      </c>
      <c r="P26" s="14">
        <f t="shared" si="7"/>
        <v>189.00818177311999</v>
      </c>
      <c r="Q26" s="14">
        <f t="shared" si="7"/>
        <v>238.181147881041</v>
      </c>
      <c r="R26" s="14"/>
      <c r="S26" s="14">
        <f t="shared" ref="S26:U26" si="8">S12-S15</f>
        <v>150.6419582080249</v>
      </c>
      <c r="T26" s="14">
        <f t="shared" si="8"/>
        <v>174.39919847931031</v>
      </c>
      <c r="U26" s="14">
        <f t="shared" si="8"/>
        <v>145.64732443550241</v>
      </c>
      <c r="V26" s="14"/>
      <c r="W26" s="14">
        <f t="shared" ref="W26:Y26" si="9">W12-W15</f>
        <v>154.87236739758112</v>
      </c>
      <c r="X26" s="14">
        <f t="shared" si="9"/>
        <v>151.38923219325159</v>
      </c>
      <c r="Y26" s="14">
        <f t="shared" si="9"/>
        <v>162.62586556891631</v>
      </c>
      <c r="Z26" s="14"/>
      <c r="AA26" s="14"/>
      <c r="AC26" s="16"/>
      <c r="AD26" s="15"/>
      <c r="AE26" s="15"/>
      <c r="AK26" s="14"/>
      <c r="AP26" s="14"/>
      <c r="AU26" s="14"/>
    </row>
    <row r="27" spans="1:47" x14ac:dyDescent="0.25">
      <c r="B27" s="6" t="s">
        <v>19</v>
      </c>
      <c r="C27" s="14">
        <f>C15-C21</f>
        <v>103.24167460236539</v>
      </c>
      <c r="D27" s="14">
        <f t="shared" ref="D27:E27" si="10">D15-D21</f>
        <v>96.327114673835382</v>
      </c>
      <c r="E27" s="14">
        <f t="shared" si="10"/>
        <v>82.601329100450016</v>
      </c>
      <c r="F27" s="14"/>
      <c r="G27" s="14">
        <f t="shared" ref="G27:I27" si="11">G15-G21</f>
        <v>33.543233740457495</v>
      </c>
      <c r="H27" s="14">
        <f t="shared" si="11"/>
        <v>32.686536348846005</v>
      </c>
      <c r="I27" s="14">
        <f t="shared" si="11"/>
        <v>29.087148837265097</v>
      </c>
      <c r="J27" s="14"/>
      <c r="K27" s="14">
        <f t="shared" ref="K27:M27" si="12">K15-K21</f>
        <v>48.118883920132355</v>
      </c>
      <c r="L27" s="14">
        <f t="shared" si="12"/>
        <v>38.323010949797805</v>
      </c>
      <c r="M27" s="14">
        <f t="shared" si="12"/>
        <v>47.445440264527903</v>
      </c>
      <c r="N27" s="14"/>
      <c r="O27" s="14">
        <f t="shared" ref="O27:Q27" si="13">O15-O21</f>
        <v>76.318416338530113</v>
      </c>
      <c r="P27" s="14">
        <f t="shared" si="13"/>
        <v>81.21908394055211</v>
      </c>
      <c r="Q27" s="14">
        <f t="shared" si="13"/>
        <v>77.654382045189493</v>
      </c>
      <c r="R27" s="14"/>
      <c r="S27" s="14">
        <f t="shared" ref="S27:U27" si="14">S15-S21</f>
        <v>30.521961504478103</v>
      </c>
      <c r="T27" s="14">
        <f t="shared" si="14"/>
        <v>34.969085288196503</v>
      </c>
      <c r="U27" s="14">
        <f t="shared" si="14"/>
        <v>32.326577449835398</v>
      </c>
      <c r="V27" s="14"/>
      <c r="W27" s="14">
        <f t="shared" ref="W27:Y27" si="15">W15-W21</f>
        <v>38.394258323320599</v>
      </c>
      <c r="X27" s="14">
        <f t="shared" si="15"/>
        <v>41.1695615747293</v>
      </c>
      <c r="Y27" s="14">
        <f t="shared" si="15"/>
        <v>44.199329720319398</v>
      </c>
      <c r="Z27" s="14"/>
      <c r="AA27" s="14"/>
      <c r="AC27" s="16"/>
      <c r="AD27" s="16"/>
      <c r="AE27" s="16"/>
      <c r="AP27" s="14"/>
    </row>
    <row r="28" spans="1:47" x14ac:dyDescent="0.25">
      <c r="B28" s="6" t="s">
        <v>20</v>
      </c>
      <c r="C28" s="14">
        <f>C16</f>
        <v>1258.2166188670899</v>
      </c>
      <c r="D28" s="14">
        <f t="shared" ref="D28" si="16">D16</f>
        <v>1414.4789548024801</v>
      </c>
      <c r="E28" s="14">
        <f>E16</f>
        <v>265.42482048991502</v>
      </c>
      <c r="F28" s="14"/>
      <c r="G28" s="14">
        <f t="shared" ref="G28:I28" si="17">G16</f>
        <v>174.836917504388</v>
      </c>
      <c r="H28" s="14">
        <f t="shared" si="17"/>
        <v>203.703752844663</v>
      </c>
      <c r="I28" s="14">
        <f t="shared" si="17"/>
        <v>130.65484871627001</v>
      </c>
      <c r="J28" s="14"/>
      <c r="K28" s="14">
        <f t="shared" ref="K28:M28" si="18">K16</f>
        <v>471.66088003115402</v>
      </c>
      <c r="L28" s="14">
        <f t="shared" si="18"/>
        <v>368.75666549437102</v>
      </c>
      <c r="M28" s="14">
        <f t="shared" si="18"/>
        <v>114.999265024331</v>
      </c>
      <c r="N28" s="14"/>
      <c r="O28" s="14">
        <f t="shared" ref="O28:Q28" si="19">O16</f>
        <v>578.98841735304302</v>
      </c>
      <c r="P28" s="14">
        <f t="shared" si="19"/>
        <v>228.19186285622001</v>
      </c>
      <c r="Q28" s="14">
        <f t="shared" si="19"/>
        <v>294.870388851531</v>
      </c>
      <c r="R28" s="14"/>
      <c r="S28" s="14">
        <f t="shared" ref="S28:U28" si="20">S16</f>
        <v>274.39239318799298</v>
      </c>
      <c r="T28" s="14">
        <f t="shared" si="20"/>
        <v>190.57072226475</v>
      </c>
      <c r="U28" s="14">
        <f t="shared" si="20"/>
        <v>157.614866424269</v>
      </c>
      <c r="V28" s="14"/>
      <c r="W28" s="14">
        <f t="shared" ref="W28:Y28" si="21">W16</f>
        <v>279.53041546749</v>
      </c>
      <c r="X28" s="14">
        <f t="shared" si="21"/>
        <v>232.50264074018801</v>
      </c>
      <c r="Y28" s="14">
        <f t="shared" si="21"/>
        <v>30.2156886879018</v>
      </c>
      <c r="Z28" s="14"/>
      <c r="AA28" s="14"/>
      <c r="AC28" s="16"/>
      <c r="AD28" s="16"/>
      <c r="AE28" s="16"/>
      <c r="AP28" s="14"/>
    </row>
    <row r="29" spans="1:47" x14ac:dyDescent="0.25">
      <c r="B29" s="6" t="s">
        <v>21</v>
      </c>
      <c r="C29" s="14">
        <f>C28-C25</f>
        <v>845.48860367846248</v>
      </c>
      <c r="D29" s="14">
        <f t="shared" ref="D29:E29" si="22">D28-D25</f>
        <v>872.27174921270364</v>
      </c>
      <c r="E29" s="14">
        <f t="shared" si="22"/>
        <v>-129.23542617253798</v>
      </c>
      <c r="F29" s="14"/>
      <c r="G29" s="14">
        <f t="shared" ref="G29:I29" si="23">G28-G25</f>
        <v>-14.141544857617305</v>
      </c>
      <c r="H29" s="14">
        <f t="shared" si="23"/>
        <v>-37.204949172701191</v>
      </c>
      <c r="I29" s="14">
        <f t="shared" si="23"/>
        <v>-38.6988421292493</v>
      </c>
      <c r="J29" s="14"/>
      <c r="K29" s="14">
        <f t="shared" ref="K29:M29" si="24">K28-K25</f>
        <v>282.9907705456194</v>
      </c>
      <c r="L29" s="14">
        <f t="shared" si="24"/>
        <v>175.52687870078393</v>
      </c>
      <c r="M29" s="14">
        <f t="shared" si="24"/>
        <v>-114.33026353520118</v>
      </c>
      <c r="N29" s="14"/>
      <c r="O29" s="14">
        <f t="shared" ref="O29:Q29" si="25">O28-O25</f>
        <v>341.74727289950891</v>
      </c>
      <c r="P29" s="14">
        <f t="shared" si="25"/>
        <v>-42.035402857452056</v>
      </c>
      <c r="Q29" s="14">
        <f t="shared" si="25"/>
        <v>-20.965141074699488</v>
      </c>
      <c r="R29" s="14"/>
      <c r="S29" s="14">
        <f t="shared" ref="S29:U29" si="26">S28-S25</f>
        <v>93.228473475489977</v>
      </c>
      <c r="T29" s="14">
        <f t="shared" si="26"/>
        <v>-18.797561502756793</v>
      </c>
      <c r="U29" s="14">
        <f t="shared" si="26"/>
        <v>-20.3590354610688</v>
      </c>
      <c r="V29" s="14"/>
      <c r="W29" s="14">
        <f t="shared" ref="W29:Y29" si="27">W28-W25</f>
        <v>86.263789746588287</v>
      </c>
      <c r="X29" s="14">
        <f t="shared" si="27"/>
        <v>39.943846972207126</v>
      </c>
      <c r="Y29" s="14">
        <f t="shared" si="27"/>
        <v>-176.60950660133389</v>
      </c>
      <c r="Z29" s="14"/>
      <c r="AA29" s="14"/>
      <c r="AC29" s="16"/>
      <c r="AD29" s="16"/>
      <c r="AE29" s="16"/>
      <c r="AP29" s="14"/>
    </row>
    <row r="30" spans="1:47" x14ac:dyDescent="0.25">
      <c r="B30" s="6" t="s">
        <v>22</v>
      </c>
      <c r="C30" s="14">
        <f>C21</f>
        <v>35.075729276908604</v>
      </c>
      <c r="D30" s="14">
        <f t="shared" ref="D30:E30" si="28">D21</f>
        <v>55.269372863855601</v>
      </c>
      <c r="E30" s="14">
        <f t="shared" si="28"/>
        <v>49.656668457944001</v>
      </c>
      <c r="F30" s="14"/>
      <c r="G30" s="14">
        <f t="shared" ref="G30:I30" si="29">G21</f>
        <v>10.819227163784699</v>
      </c>
      <c r="H30" s="14">
        <f t="shared" si="29"/>
        <v>28.482058951653801</v>
      </c>
      <c r="I30" s="14">
        <f t="shared" si="29"/>
        <v>20.9379577092337</v>
      </c>
      <c r="J30" s="14"/>
      <c r="K30" s="14">
        <f t="shared" ref="K30:M30" si="30">K21</f>
        <v>0.38333432447534299</v>
      </c>
      <c r="L30" s="14">
        <f t="shared" si="30"/>
        <v>32.9809235294899</v>
      </c>
      <c r="M30" s="14">
        <f t="shared" si="30"/>
        <v>12.625248529817799</v>
      </c>
      <c r="N30" s="14"/>
      <c r="O30" s="14">
        <f t="shared" ref="O30:Q30" si="31">O21</f>
        <v>25.871013646802901</v>
      </c>
      <c r="P30" s="14">
        <f t="shared" si="31"/>
        <v>49.6869216863129</v>
      </c>
      <c r="Q30" s="14">
        <f t="shared" si="31"/>
        <v>25.697522797689501</v>
      </c>
      <c r="R30" s="14"/>
      <c r="S30" s="14">
        <f t="shared" ref="S30:U30" si="32">S21</f>
        <v>26.014221603250999</v>
      </c>
      <c r="T30" s="14">
        <f t="shared" si="32"/>
        <v>18.0243671392452</v>
      </c>
      <c r="U30" s="14">
        <f t="shared" si="32"/>
        <v>13.7483652046412</v>
      </c>
      <c r="V30" s="14"/>
      <c r="W30" s="14">
        <f t="shared" ref="W30:Y30" si="33">W21</f>
        <v>17.546707947131299</v>
      </c>
      <c r="X30" s="14">
        <f t="shared" si="33"/>
        <v>17.909471771382101</v>
      </c>
      <c r="Y30" s="14">
        <f t="shared" si="33"/>
        <v>-111.114120180904</v>
      </c>
      <c r="Z30" s="14"/>
      <c r="AA30" s="14"/>
      <c r="AC30" s="16"/>
      <c r="AD30" s="16"/>
      <c r="AE30" s="16"/>
      <c r="AP30" s="14"/>
    </row>
    <row r="31" spans="1:47" x14ac:dyDescent="0.25">
      <c r="S31" s="9"/>
      <c r="T31" s="9"/>
      <c r="U31" s="9"/>
      <c r="W31" s="9"/>
      <c r="X31" s="9"/>
      <c r="Y31" s="9"/>
      <c r="AC31" s="16"/>
      <c r="AD31" s="16"/>
      <c r="AE31" s="16"/>
    </row>
    <row r="32" spans="1:47" x14ac:dyDescent="0.25">
      <c r="A32" s="6" t="s">
        <v>48</v>
      </c>
      <c r="B32" s="6">
        <v>100000</v>
      </c>
      <c r="J32" s="6"/>
      <c r="S32" s="9"/>
      <c r="T32" s="9"/>
      <c r="U32" s="9"/>
      <c r="W32" s="9"/>
      <c r="X32" s="9"/>
      <c r="Y32" s="9"/>
      <c r="AC32" s="16"/>
      <c r="AD32" s="16"/>
      <c r="AE32" s="16"/>
    </row>
    <row r="33" spans="1:47" x14ac:dyDescent="0.25">
      <c r="S33" s="9"/>
      <c r="T33" s="9"/>
      <c r="U33" s="9"/>
      <c r="W33" s="9"/>
      <c r="X33" s="9"/>
      <c r="Y33" s="9"/>
      <c r="AC33" s="16"/>
      <c r="AD33" s="16"/>
      <c r="AE33" s="16"/>
    </row>
    <row r="34" spans="1:47" x14ac:dyDescent="0.25">
      <c r="B34" s="6" t="s">
        <v>17</v>
      </c>
      <c r="C34" s="23">
        <f>C25/($B$23/$B$32)</f>
        <v>206.3640075943137</v>
      </c>
      <c r="D34" s="23">
        <f t="shared" ref="D34:E34" si="34">D25/($B$23/$B$32)</f>
        <v>271.10360279488822</v>
      </c>
      <c r="E34" s="23">
        <f t="shared" si="34"/>
        <v>197.3301233312265</v>
      </c>
      <c r="G34" s="23">
        <f>G25/($B$23/$B$32)</f>
        <v>94.489231181002651</v>
      </c>
      <c r="H34" s="23">
        <f t="shared" ref="H34:I34" si="35">H25/($B$23/$B$32)</f>
        <v>120.4543510086821</v>
      </c>
      <c r="I34" s="23">
        <f t="shared" si="35"/>
        <v>84.676845422759655</v>
      </c>
      <c r="K34" s="23">
        <f>K25/($B$23/$B$32)</f>
        <v>94.335054742767326</v>
      </c>
      <c r="L34" s="23">
        <f t="shared" ref="L34:M34" si="36">L25/($B$23/$B$32)</f>
        <v>96.614893396793548</v>
      </c>
      <c r="M34" s="23">
        <f t="shared" si="36"/>
        <v>114.66476427976609</v>
      </c>
      <c r="O34" s="23">
        <f>O25/($B$23/$B$32)</f>
        <v>118.62057222676705</v>
      </c>
      <c r="P34" s="23">
        <f t="shared" ref="P34:Q34" si="37">P25/($B$23/$B$32)</f>
        <v>135.11363285683603</v>
      </c>
      <c r="Q34" s="23">
        <f t="shared" si="37"/>
        <v>157.91776496311525</v>
      </c>
      <c r="S34" s="23">
        <f>S25/($B$23/$B$32)</f>
        <v>90.581959856251501</v>
      </c>
      <c r="T34" s="23">
        <f t="shared" ref="T34:U34" si="38">T25/($B$23/$B$32)</f>
        <v>104.6841418837534</v>
      </c>
      <c r="U34" s="23">
        <f t="shared" si="38"/>
        <v>88.986950942668898</v>
      </c>
      <c r="W34" s="23">
        <f>W25/($B$23/$B$32)</f>
        <v>96.633312860450857</v>
      </c>
      <c r="X34" s="23">
        <f t="shared" ref="X34:Y34" si="39">X25/($B$23/$B$32)</f>
        <v>96.279396883990444</v>
      </c>
      <c r="Y34" s="23">
        <f t="shared" si="39"/>
        <v>103.41259764461785</v>
      </c>
      <c r="AC34" s="16"/>
      <c r="AD34" s="16"/>
      <c r="AE34" s="16"/>
      <c r="AP34" s="16"/>
      <c r="AU34" s="16"/>
    </row>
    <row r="35" spans="1:47" x14ac:dyDescent="0.25">
      <c r="B35" s="6" t="s">
        <v>18</v>
      </c>
      <c r="C35" s="23">
        <f t="shared" ref="C35:E39" si="40">C26/($B$23/$B$32)</f>
        <v>154.74317029313102</v>
      </c>
      <c r="D35" s="23">
        <f t="shared" si="40"/>
        <v>222.94004545797048</v>
      </c>
      <c r="E35" s="23">
        <f t="shared" si="40"/>
        <v>156.02945878100149</v>
      </c>
      <c r="G35" s="23">
        <f t="shared" ref="G35:I35" si="41">G26/($B$23/$B$32)</f>
        <v>77.717614310773897</v>
      </c>
      <c r="H35" s="23">
        <f t="shared" si="41"/>
        <v>104.11108283425909</v>
      </c>
      <c r="I35" s="23">
        <f t="shared" si="41"/>
        <v>70.13327100412711</v>
      </c>
      <c r="K35" s="23">
        <f t="shared" ref="K35:M35" si="42">K26/($B$23/$B$32)</f>
        <v>70.27561278270116</v>
      </c>
      <c r="L35" s="23">
        <f t="shared" si="42"/>
        <v>77.453387921894645</v>
      </c>
      <c r="M35" s="23">
        <f t="shared" si="42"/>
        <v>90.942044147502145</v>
      </c>
      <c r="O35" s="23">
        <f t="shared" ref="O35:Q35" si="43">O26/($B$23/$B$32)</f>
        <v>80.46136405750201</v>
      </c>
      <c r="P35" s="23">
        <f t="shared" si="43"/>
        <v>94.504090886559993</v>
      </c>
      <c r="Q35" s="23">
        <f t="shared" si="43"/>
        <v>119.0905739405205</v>
      </c>
      <c r="S35" s="23">
        <f t="shared" ref="S35:U35" si="44">S26/($B$23/$B$32)</f>
        <v>75.320979104012451</v>
      </c>
      <c r="T35" s="23">
        <f t="shared" si="44"/>
        <v>87.199599239655157</v>
      </c>
      <c r="U35" s="23">
        <f t="shared" si="44"/>
        <v>72.823662217751206</v>
      </c>
      <c r="W35" s="23">
        <f t="shared" ref="W35:Y35" si="45">W26/($B$23/$B$32)</f>
        <v>77.436183698790558</v>
      </c>
      <c r="X35" s="23">
        <f t="shared" si="45"/>
        <v>75.694616096625793</v>
      </c>
      <c r="Y35" s="23">
        <f t="shared" si="45"/>
        <v>81.312932784458155</v>
      </c>
      <c r="AC35" s="16"/>
      <c r="AD35" s="16"/>
      <c r="AE35" s="16"/>
    </row>
    <row r="36" spans="1:47" x14ac:dyDescent="0.25">
      <c r="B36" s="6" t="s">
        <v>19</v>
      </c>
      <c r="C36" s="23">
        <f t="shared" si="40"/>
        <v>51.620837301182696</v>
      </c>
      <c r="D36" s="23">
        <f t="shared" si="40"/>
        <v>48.163557336917691</v>
      </c>
      <c r="E36" s="23">
        <f t="shared" si="40"/>
        <v>41.300664550225008</v>
      </c>
      <c r="G36" s="23">
        <f t="shared" ref="G36:I36" si="46">G27/($B$23/$B$32)</f>
        <v>16.771616870228748</v>
      </c>
      <c r="H36" s="23">
        <f t="shared" si="46"/>
        <v>16.343268174423002</v>
      </c>
      <c r="I36" s="23">
        <f t="shared" si="46"/>
        <v>14.543574418632549</v>
      </c>
      <c r="K36" s="23">
        <f t="shared" ref="K36:M36" si="47">K27/($B$23/$B$32)</f>
        <v>24.059441960066177</v>
      </c>
      <c r="L36" s="23">
        <f t="shared" si="47"/>
        <v>19.161505474898902</v>
      </c>
      <c r="M36" s="23">
        <f t="shared" si="47"/>
        <v>23.722720132263952</v>
      </c>
      <c r="O36" s="23">
        <f t="shared" ref="O36:Q36" si="48">O27/($B$23/$B$32)</f>
        <v>38.159208169265057</v>
      </c>
      <c r="P36" s="23">
        <f t="shared" si="48"/>
        <v>40.609541970276055</v>
      </c>
      <c r="Q36" s="23">
        <f t="shared" si="48"/>
        <v>38.827191022594747</v>
      </c>
      <c r="S36" s="23">
        <f t="shared" ref="S36:U36" si="49">S27/($B$23/$B$32)</f>
        <v>15.260980752239051</v>
      </c>
      <c r="T36" s="23">
        <f t="shared" si="49"/>
        <v>17.484542644098251</v>
      </c>
      <c r="U36" s="23">
        <f t="shared" si="49"/>
        <v>16.163288724917699</v>
      </c>
      <c r="W36" s="23">
        <f t="shared" ref="W36:Y36" si="50">W27/($B$23/$B$32)</f>
        <v>19.1971291616603</v>
      </c>
      <c r="X36" s="23">
        <f t="shared" si="50"/>
        <v>20.58478078736465</v>
      </c>
      <c r="Y36" s="23">
        <f t="shared" si="50"/>
        <v>22.099664860159699</v>
      </c>
      <c r="AC36" s="16"/>
      <c r="AD36" s="16"/>
      <c r="AE36" s="16"/>
    </row>
    <row r="37" spans="1:47" x14ac:dyDescent="0.25">
      <c r="B37" s="6" t="s">
        <v>20</v>
      </c>
      <c r="C37" s="23">
        <f t="shared" si="40"/>
        <v>629.10830943354495</v>
      </c>
      <c r="D37" s="23">
        <f t="shared" si="40"/>
        <v>707.23947740124004</v>
      </c>
      <c r="E37" s="23">
        <f t="shared" si="40"/>
        <v>132.71241024495751</v>
      </c>
      <c r="G37" s="23">
        <f t="shared" ref="G37:I37" si="51">G28/($B$23/$B$32)</f>
        <v>87.418458752193999</v>
      </c>
      <c r="H37" s="23">
        <f t="shared" si="51"/>
        <v>101.8518764223315</v>
      </c>
      <c r="I37" s="23">
        <f t="shared" si="51"/>
        <v>65.327424358135005</v>
      </c>
      <c r="K37" s="23">
        <f t="shared" ref="K37:M37" si="52">K28/($B$23/$B$32)</f>
        <v>235.83044001557701</v>
      </c>
      <c r="L37" s="23">
        <f t="shared" si="52"/>
        <v>184.37833274718551</v>
      </c>
      <c r="M37" s="23">
        <f t="shared" si="52"/>
        <v>57.499632512165498</v>
      </c>
      <c r="O37" s="23">
        <f t="shared" ref="O37:Q37" si="53">O28/($B$23/$B$32)</f>
        <v>289.49420867652151</v>
      </c>
      <c r="P37" s="23">
        <f t="shared" si="53"/>
        <v>114.09593142811001</v>
      </c>
      <c r="Q37" s="23">
        <f t="shared" si="53"/>
        <v>147.4351944257655</v>
      </c>
      <c r="S37" s="23">
        <f t="shared" ref="S37:U37" si="54">S28/($B$23/$B$32)</f>
        <v>137.19619659399649</v>
      </c>
      <c r="T37" s="23">
        <f t="shared" si="54"/>
        <v>95.285361132375002</v>
      </c>
      <c r="U37" s="23">
        <f t="shared" si="54"/>
        <v>78.807433212134498</v>
      </c>
      <c r="W37" s="23">
        <f t="shared" ref="W37:Y37" si="55">W28/($B$23/$B$32)</f>
        <v>139.765207733745</v>
      </c>
      <c r="X37" s="23">
        <f t="shared" si="55"/>
        <v>116.25132037009401</v>
      </c>
      <c r="Y37" s="23">
        <f t="shared" si="55"/>
        <v>15.1078443439509</v>
      </c>
      <c r="AC37" s="16"/>
      <c r="AD37" s="16"/>
      <c r="AE37" s="16"/>
      <c r="AP37" s="16"/>
    </row>
    <row r="38" spans="1:47" x14ac:dyDescent="0.25">
      <c r="B38" s="6" t="s">
        <v>21</v>
      </c>
      <c r="C38" s="23">
        <f t="shared" si="40"/>
        <v>422.74430183923124</v>
      </c>
      <c r="D38" s="23">
        <f t="shared" si="40"/>
        <v>436.13587460635182</v>
      </c>
      <c r="E38" s="23">
        <f t="shared" si="40"/>
        <v>-64.617713086268992</v>
      </c>
      <c r="G38" s="23">
        <f t="shared" ref="G38:I38" si="56">G29/($B$23/$B$32)</f>
        <v>-7.0707724288086524</v>
      </c>
      <c r="H38" s="23">
        <f t="shared" si="56"/>
        <v>-18.602474586350596</v>
      </c>
      <c r="I38" s="23">
        <f t="shared" si="56"/>
        <v>-19.34942106462465</v>
      </c>
      <c r="J38" s="16"/>
      <c r="K38" s="23">
        <f t="shared" ref="K38:M38" si="57">K29/($B$23/$B$32)</f>
        <v>141.4953852728097</v>
      </c>
      <c r="L38" s="23">
        <f t="shared" si="57"/>
        <v>87.763439350391963</v>
      </c>
      <c r="M38" s="23">
        <f t="shared" si="57"/>
        <v>-57.165131767600592</v>
      </c>
      <c r="O38" s="23">
        <f t="shared" ref="O38:Q38" si="58">O29/($B$23/$B$32)</f>
        <v>170.87363644975446</v>
      </c>
      <c r="P38" s="23">
        <f t="shared" si="58"/>
        <v>-21.017701428726028</v>
      </c>
      <c r="Q38" s="23">
        <f t="shared" si="58"/>
        <v>-10.482570537349744</v>
      </c>
      <c r="R38" s="16"/>
      <c r="S38" s="23">
        <f t="shared" ref="S38:U38" si="59">S29/($B$23/$B$32)</f>
        <v>46.614236737744989</v>
      </c>
      <c r="T38" s="23">
        <f t="shared" si="59"/>
        <v>-9.3987807513783963</v>
      </c>
      <c r="U38" s="23">
        <f t="shared" si="59"/>
        <v>-10.1795177305344</v>
      </c>
      <c r="V38" s="16"/>
      <c r="W38" s="23">
        <f t="shared" ref="W38:Y38" si="60">W29/($B$23/$B$32)</f>
        <v>43.131894873294144</v>
      </c>
      <c r="X38" s="23">
        <f t="shared" si="60"/>
        <v>19.971923486103563</v>
      </c>
      <c r="Y38" s="23">
        <f t="shared" si="60"/>
        <v>-88.304753300666945</v>
      </c>
      <c r="Z38" s="16"/>
      <c r="AA38" s="16"/>
      <c r="AC38" s="16"/>
      <c r="AD38" s="16"/>
      <c r="AE38" s="16"/>
      <c r="AP38" s="16"/>
    </row>
    <row r="39" spans="1:47" x14ac:dyDescent="0.25">
      <c r="B39" s="6" t="s">
        <v>22</v>
      </c>
      <c r="C39" s="23">
        <f t="shared" si="40"/>
        <v>17.537864638454302</v>
      </c>
      <c r="D39" s="23">
        <f t="shared" si="40"/>
        <v>27.6346864319278</v>
      </c>
      <c r="E39" s="23">
        <f t="shared" si="40"/>
        <v>24.828334228972</v>
      </c>
      <c r="G39" s="23">
        <f t="shared" ref="G39:I39" si="61">G30/($B$23/$B$32)</f>
        <v>5.4096135818923496</v>
      </c>
      <c r="H39" s="23">
        <f t="shared" si="61"/>
        <v>14.241029475826901</v>
      </c>
      <c r="I39" s="23">
        <f t="shared" si="61"/>
        <v>10.46897885461685</v>
      </c>
      <c r="K39" s="23">
        <f t="shared" ref="K39:M39" si="62">K30/($B$23/$B$32)</f>
        <v>0.1916671622376715</v>
      </c>
      <c r="L39" s="23">
        <f t="shared" si="62"/>
        <v>16.49046176474495</v>
      </c>
      <c r="M39" s="23">
        <f t="shared" si="62"/>
        <v>6.3126242649088997</v>
      </c>
      <c r="O39" s="23">
        <f t="shared" ref="O39:Q39" si="63">O30/($B$23/$B$32)</f>
        <v>12.93550682340145</v>
      </c>
      <c r="P39" s="23">
        <f t="shared" si="63"/>
        <v>24.84346084315645</v>
      </c>
      <c r="Q39" s="23">
        <f t="shared" si="63"/>
        <v>12.848761398844751</v>
      </c>
      <c r="S39" s="23">
        <f t="shared" ref="S39:U39" si="64">S30/($B$23/$B$32)</f>
        <v>13.007110801625499</v>
      </c>
      <c r="T39" s="23">
        <f t="shared" si="64"/>
        <v>9.0121835696226</v>
      </c>
      <c r="U39" s="23">
        <f t="shared" si="64"/>
        <v>6.8741826023205999</v>
      </c>
      <c r="W39" s="23">
        <f t="shared" ref="W39:Y39" si="65">W30/($B$23/$B$32)</f>
        <v>8.7733539735656496</v>
      </c>
      <c r="X39" s="23">
        <f t="shared" si="65"/>
        <v>8.9547358856910506</v>
      </c>
      <c r="Y39" s="23">
        <f t="shared" si="65"/>
        <v>-55.557060090451998</v>
      </c>
      <c r="AC39" s="16"/>
      <c r="AD39" s="16"/>
      <c r="AE39" s="16"/>
    </row>
    <row r="40" spans="1:47" x14ac:dyDescent="0.25">
      <c r="C40" s="17"/>
      <c r="S40" s="9"/>
      <c r="T40" s="9"/>
      <c r="U40" s="9"/>
      <c r="W40" s="9"/>
      <c r="X40" s="9"/>
      <c r="Y40" s="9"/>
      <c r="AC40" s="16"/>
      <c r="AD40" s="16"/>
      <c r="AE40" s="16"/>
    </row>
    <row r="41" spans="1:47" ht="14.25" customHeight="1" x14ac:dyDescent="0.25">
      <c r="S41" s="9"/>
      <c r="T41" s="9"/>
      <c r="U41" s="9"/>
      <c r="W41" s="9"/>
      <c r="X41" s="9"/>
      <c r="Y41" s="9"/>
      <c r="AC41" s="16"/>
      <c r="AD41" s="16"/>
      <c r="AE41" s="16"/>
    </row>
    <row r="42" spans="1:47" ht="15" customHeight="1" x14ac:dyDescent="0.25">
      <c r="A42" s="22" t="s">
        <v>49</v>
      </c>
      <c r="B42" s="6" t="s">
        <v>17</v>
      </c>
      <c r="C42" s="14">
        <f>AVERAGE(C34:E34)</f>
        <v>224.93257790680946</v>
      </c>
      <c r="G42" s="14">
        <f>AVERAGE(H34:I34)</f>
        <v>102.56559821572088</v>
      </c>
      <c r="K42" s="14">
        <f>AVERAGE(K34:M34)</f>
        <v>101.87157080644232</v>
      </c>
      <c r="O42" s="14">
        <f>AVERAGE(O34,Q34)</f>
        <v>138.26916859494116</v>
      </c>
      <c r="S42" s="14">
        <f>AVERAGE(S34,U34)</f>
        <v>89.784455399460199</v>
      </c>
      <c r="T42" s="9"/>
      <c r="U42" s="9"/>
      <c r="W42" s="14">
        <f>AVERAGE(W34,Y34)</f>
        <v>100.02295525253436</v>
      </c>
      <c r="X42" s="9"/>
      <c r="Y42" s="9"/>
      <c r="AC42" s="16"/>
      <c r="AD42" s="16"/>
      <c r="AE42" s="16"/>
    </row>
    <row r="43" spans="1:47" x14ac:dyDescent="0.25">
      <c r="A43" s="18"/>
      <c r="B43" s="6" t="s">
        <v>18</v>
      </c>
      <c r="C43" s="14">
        <f t="shared" ref="C43:C47" si="66">AVERAGE(C35:E35)</f>
        <v>177.9042248440343</v>
      </c>
      <c r="G43" s="14">
        <f t="shared" ref="G43:G47" si="67">AVERAGE(H35:I35)</f>
        <v>87.122176919193095</v>
      </c>
      <c r="K43" s="14">
        <f>AVERAGE(K35:M35)</f>
        <v>79.557014950699326</v>
      </c>
      <c r="O43" s="14">
        <f t="shared" ref="O43:O47" si="68">AVERAGE(O35,Q35)</f>
        <v>99.775968999011255</v>
      </c>
      <c r="S43" s="14">
        <f t="shared" ref="S43:S47" si="69">AVERAGE(S35,U35)</f>
        <v>74.072320660881829</v>
      </c>
      <c r="T43" s="9"/>
      <c r="U43" s="9"/>
      <c r="W43" s="14">
        <f t="shared" ref="W43:W47" si="70">AVERAGE(W35,Y35)</f>
        <v>79.374558241624356</v>
      </c>
      <c r="X43" s="9"/>
      <c r="Y43" s="9"/>
      <c r="AG43" s="19"/>
      <c r="AH43" s="19"/>
      <c r="AI43" s="19"/>
    </row>
    <row r="44" spans="1:47" x14ac:dyDescent="0.25">
      <c r="A44" s="18"/>
      <c r="B44" s="6" t="s">
        <v>19</v>
      </c>
      <c r="C44" s="14">
        <f t="shared" si="66"/>
        <v>47.028353062775132</v>
      </c>
      <c r="G44" s="14">
        <f t="shared" si="67"/>
        <v>15.443421296527776</v>
      </c>
      <c r="K44" s="14">
        <f>AVERAGE(K36:M36)</f>
        <v>22.314555855743009</v>
      </c>
      <c r="O44" s="14">
        <f t="shared" si="68"/>
        <v>38.493199595929902</v>
      </c>
      <c r="S44" s="14">
        <f t="shared" si="69"/>
        <v>15.712134738578374</v>
      </c>
      <c r="T44" s="9"/>
      <c r="U44" s="9"/>
      <c r="W44" s="14">
        <f t="shared" si="70"/>
        <v>20.648397010909999</v>
      </c>
      <c r="X44" s="9"/>
      <c r="Y44" s="9"/>
    </row>
    <row r="45" spans="1:47" x14ac:dyDescent="0.25">
      <c r="A45" s="18"/>
      <c r="B45" s="6" t="s">
        <v>20</v>
      </c>
      <c r="C45" s="14">
        <f t="shared" si="66"/>
        <v>489.68673235991417</v>
      </c>
      <c r="G45" s="14">
        <f t="shared" si="67"/>
        <v>83.58965039023326</v>
      </c>
      <c r="K45" s="14">
        <f>AVERAGE(K37:M37)</f>
        <v>159.23613509164267</v>
      </c>
      <c r="O45" s="14">
        <f t="shared" si="68"/>
        <v>218.46470155114349</v>
      </c>
      <c r="S45" s="14">
        <f t="shared" si="69"/>
        <v>108.00181490306549</v>
      </c>
      <c r="T45" s="9"/>
      <c r="U45" s="9"/>
      <c r="W45" s="14">
        <f t="shared" si="70"/>
        <v>77.436526038847944</v>
      </c>
      <c r="X45" s="9"/>
      <c r="Y45" s="9"/>
    </row>
    <row r="46" spans="1:47" x14ac:dyDescent="0.25">
      <c r="A46" s="18"/>
      <c r="B46" s="6" t="s">
        <v>21</v>
      </c>
      <c r="C46" s="14">
        <f t="shared" si="66"/>
        <v>264.75415445310472</v>
      </c>
      <c r="G46" s="14">
        <f t="shared" si="67"/>
        <v>-18.975947825487623</v>
      </c>
      <c r="K46" s="14">
        <f>AVERAGE(L38:M38)</f>
        <v>15.299153791395685</v>
      </c>
      <c r="L46" s="16"/>
      <c r="O46" s="14">
        <f t="shared" si="68"/>
        <v>80.195532956202356</v>
      </c>
      <c r="P46" s="16"/>
      <c r="Q46" s="16"/>
      <c r="S46" s="14">
        <f t="shared" si="69"/>
        <v>18.217359503605294</v>
      </c>
      <c r="T46" s="16"/>
      <c r="U46" s="16"/>
      <c r="W46" s="14">
        <f t="shared" si="70"/>
        <v>-22.586429213686401</v>
      </c>
      <c r="X46" s="16"/>
      <c r="Y46" s="16"/>
    </row>
    <row r="47" spans="1:47" x14ac:dyDescent="0.25">
      <c r="A47" s="18"/>
      <c r="B47" s="6" t="s">
        <v>22</v>
      </c>
      <c r="C47" s="14">
        <f t="shared" si="66"/>
        <v>23.333628433118033</v>
      </c>
      <c r="G47" s="14">
        <f t="shared" si="67"/>
        <v>12.355004165221875</v>
      </c>
      <c r="K47" s="14">
        <f>AVERAGE(K39:M39)</f>
        <v>7.6649177306305063</v>
      </c>
      <c r="O47" s="14">
        <f t="shared" si="68"/>
        <v>12.8921341111231</v>
      </c>
      <c r="S47" s="14">
        <f t="shared" si="69"/>
        <v>9.9406467019730496</v>
      </c>
      <c r="T47" s="9"/>
      <c r="U47" s="9"/>
      <c r="W47" s="14">
        <f t="shared" si="70"/>
        <v>-23.391853058443175</v>
      </c>
      <c r="X47" s="9"/>
      <c r="Y47" s="9"/>
    </row>
    <row r="49" spans="2:25" x14ac:dyDescent="0.25">
      <c r="B49" s="6" t="s">
        <v>23</v>
      </c>
    </row>
    <row r="50" spans="2:25" x14ac:dyDescent="0.25">
      <c r="B50" s="7" t="s">
        <v>6</v>
      </c>
      <c r="C50" s="20" t="s">
        <v>35</v>
      </c>
      <c r="D50" s="21"/>
      <c r="E50" s="21"/>
      <c r="F50" s="9"/>
      <c r="G50" s="20" t="s">
        <v>36</v>
      </c>
      <c r="H50" s="21"/>
      <c r="I50" s="21"/>
      <c r="J50" s="9"/>
      <c r="K50" s="20" t="s">
        <v>37</v>
      </c>
      <c r="L50" s="21"/>
      <c r="M50" s="21"/>
      <c r="N50" s="9"/>
      <c r="O50" s="20" t="s">
        <v>38</v>
      </c>
      <c r="P50" s="21"/>
      <c r="Q50" s="21"/>
      <c r="R50" s="9"/>
      <c r="S50" s="20" t="s">
        <v>39</v>
      </c>
      <c r="T50" s="21"/>
      <c r="U50" s="21"/>
      <c r="V50" s="9"/>
      <c r="W50" s="20" t="s">
        <v>40</v>
      </c>
      <c r="X50" s="21"/>
      <c r="Y50" s="21"/>
    </row>
    <row r="51" spans="2:25" x14ac:dyDescent="0.25">
      <c r="C51" s="8" t="s">
        <v>41</v>
      </c>
      <c r="D51" s="8" t="s">
        <v>10</v>
      </c>
      <c r="E51" s="8" t="s">
        <v>9</v>
      </c>
      <c r="F51" s="9"/>
      <c r="G51" s="8" t="s">
        <v>42</v>
      </c>
      <c r="H51" s="8" t="s">
        <v>8</v>
      </c>
      <c r="I51" s="8" t="s">
        <v>32</v>
      </c>
      <c r="J51" s="9"/>
      <c r="K51" s="8" t="s">
        <v>31</v>
      </c>
      <c r="L51" s="8" t="s">
        <v>29</v>
      </c>
      <c r="M51" s="8" t="s">
        <v>43</v>
      </c>
      <c r="N51" s="9"/>
      <c r="O51" s="8" t="s">
        <v>44</v>
      </c>
      <c r="P51" s="8" t="s">
        <v>33</v>
      </c>
      <c r="Q51" s="8" t="s">
        <v>28</v>
      </c>
      <c r="R51" s="9"/>
      <c r="S51" s="8" t="s">
        <v>45</v>
      </c>
      <c r="T51" s="8" t="s">
        <v>11</v>
      </c>
      <c r="U51" s="8" t="s">
        <v>46</v>
      </c>
      <c r="V51" s="9"/>
      <c r="W51" s="8" t="s">
        <v>7</v>
      </c>
      <c r="X51" s="8" t="s">
        <v>12</v>
      </c>
      <c r="Y51" s="8" t="s">
        <v>30</v>
      </c>
    </row>
    <row r="52" spans="2:25" x14ac:dyDescent="0.25">
      <c r="B52" s="11">
        <v>1.4997024450000001</v>
      </c>
      <c r="C52" s="4">
        <v>77.415055254392101</v>
      </c>
      <c r="D52" s="4">
        <v>82.227977752011697</v>
      </c>
      <c r="E52" s="4">
        <v>73.947331607964102</v>
      </c>
      <c r="F52" s="9"/>
      <c r="G52" s="4">
        <v>94.933409214754604</v>
      </c>
      <c r="H52" s="4">
        <v>97.885584853871606</v>
      </c>
      <c r="I52" s="4">
        <v>90.9038746252766</v>
      </c>
      <c r="J52" s="9"/>
      <c r="K52" s="4">
        <v>78.749293387602705</v>
      </c>
      <c r="L52" s="4">
        <v>103.127052757207</v>
      </c>
      <c r="M52" s="4">
        <v>96.568656904726197</v>
      </c>
      <c r="N52" s="9"/>
      <c r="O52" s="4">
        <v>71.484343698910493</v>
      </c>
      <c r="P52" s="4">
        <v>78.050354120311994</v>
      </c>
      <c r="Q52" s="4">
        <v>80.263478217773894</v>
      </c>
      <c r="R52" s="9"/>
      <c r="S52" s="4">
        <v>83.604497385645601</v>
      </c>
      <c r="T52" s="4">
        <v>88.045078692011501</v>
      </c>
      <c r="U52" s="4">
        <v>88.798669700901897</v>
      </c>
      <c r="V52" s="9"/>
      <c r="W52" s="4">
        <v>93.040578739828604</v>
      </c>
      <c r="X52" s="4">
        <v>92.678949444986799</v>
      </c>
      <c r="Y52" s="4">
        <v>91.282951942749804</v>
      </c>
    </row>
    <row r="53" spans="2:25" x14ac:dyDescent="0.25">
      <c r="B53" s="11">
        <v>10.000294394999999</v>
      </c>
      <c r="C53" s="4">
        <v>76.665129801685794</v>
      </c>
      <c r="D53" s="4">
        <v>83.440072637790493</v>
      </c>
      <c r="E53" s="4">
        <v>73.100561103789104</v>
      </c>
      <c r="F53" s="9"/>
      <c r="G53" s="4">
        <v>86.673612342387401</v>
      </c>
      <c r="H53" s="4">
        <v>95.889353454613698</v>
      </c>
      <c r="I53" s="4">
        <v>89.433584698781104</v>
      </c>
      <c r="J53" s="9"/>
      <c r="K53" s="4">
        <v>76.888664022898496</v>
      </c>
      <c r="L53" s="4">
        <v>104.453810334728</v>
      </c>
      <c r="M53" s="4">
        <v>98.071581921629402</v>
      </c>
      <c r="N53" s="9"/>
      <c r="O53" s="4">
        <v>72.174026099075903</v>
      </c>
      <c r="P53" s="4">
        <v>78.983069575906498</v>
      </c>
      <c r="Q53" s="4">
        <v>81.008432175142005</v>
      </c>
      <c r="R53" s="9"/>
      <c r="S53" s="4">
        <v>82.228491792693404</v>
      </c>
      <c r="T53" s="4">
        <v>87.238571348369504</v>
      </c>
      <c r="U53" s="4">
        <v>87.677783084953106</v>
      </c>
      <c r="V53" s="9"/>
      <c r="W53" s="4">
        <v>93.2630668383824</v>
      </c>
      <c r="X53" s="4">
        <v>93.019163877321006</v>
      </c>
      <c r="Y53" s="4">
        <v>93.501954141698803</v>
      </c>
    </row>
    <row r="54" spans="2:25" x14ac:dyDescent="0.25">
      <c r="B54" s="11">
        <v>18.444776526666701</v>
      </c>
      <c r="C54" s="4">
        <v>75.361719589733397</v>
      </c>
      <c r="D54" s="4">
        <v>82.335393185398402</v>
      </c>
      <c r="E54" s="4">
        <v>73.355575787989594</v>
      </c>
      <c r="F54" s="9"/>
      <c r="G54" s="4">
        <v>84.471530633682804</v>
      </c>
      <c r="H54" s="4">
        <v>96.972167640647498</v>
      </c>
      <c r="I54" s="4">
        <v>90.402882767407306</v>
      </c>
      <c r="J54" s="9"/>
      <c r="K54" s="4">
        <v>78.087198024555406</v>
      </c>
      <c r="L54" s="4">
        <v>105.77596952578401</v>
      </c>
      <c r="M54" s="4">
        <v>98.8902011231676</v>
      </c>
      <c r="N54" s="9"/>
      <c r="O54" s="4">
        <v>73.510621603610602</v>
      </c>
      <c r="P54" s="4">
        <v>80.218808961172996</v>
      </c>
      <c r="Q54" s="4">
        <v>82.960434054576098</v>
      </c>
      <c r="R54" s="9"/>
      <c r="S54" s="4">
        <v>82.961185396721007</v>
      </c>
      <c r="T54" s="4">
        <v>88.521445714395597</v>
      </c>
      <c r="U54" s="4">
        <v>88.993556059109295</v>
      </c>
      <c r="V54" s="9"/>
      <c r="W54" s="4">
        <v>94.854665015440403</v>
      </c>
      <c r="X54" s="4">
        <v>95.083126969649499</v>
      </c>
      <c r="Y54" s="4">
        <v>95.749807630165094</v>
      </c>
    </row>
    <row r="55" spans="2:25" x14ac:dyDescent="0.25">
      <c r="B55" s="11">
        <v>27.017344056666701</v>
      </c>
      <c r="C55" s="4">
        <v>158.15105800081199</v>
      </c>
      <c r="D55" s="4">
        <v>150.259935766653</v>
      </c>
      <c r="E55" s="4">
        <v>129.58853522151901</v>
      </c>
      <c r="F55" s="9"/>
      <c r="G55" s="4">
        <v>101.69925153885301</v>
      </c>
      <c r="H55" s="4">
        <v>105.90810737207001</v>
      </c>
      <c r="I55" s="4">
        <v>101.95655049432</v>
      </c>
      <c r="J55" s="9"/>
      <c r="K55" s="4">
        <v>125.216175898995</v>
      </c>
      <c r="L55" s="4">
        <v>144.14623160643799</v>
      </c>
      <c r="M55" s="4">
        <v>128.03623637876899</v>
      </c>
      <c r="N55" s="9"/>
      <c r="O55" s="4">
        <v>125.760975610008</v>
      </c>
      <c r="P55" s="4">
        <v>134.635953299102</v>
      </c>
      <c r="Q55" s="4">
        <v>132.70503269326801</v>
      </c>
      <c r="R55" s="9"/>
      <c r="S55" s="4">
        <v>100.309344148668</v>
      </c>
      <c r="T55" s="4">
        <v>103.217971567796</v>
      </c>
      <c r="U55" s="4">
        <v>102.339004221875</v>
      </c>
      <c r="V55" s="9"/>
      <c r="W55" s="4">
        <v>127.798458123948</v>
      </c>
      <c r="X55" s="4">
        <v>123.354817608117</v>
      </c>
      <c r="Y55" s="4">
        <v>121.279401073069</v>
      </c>
    </row>
    <row r="56" spans="2:25" x14ac:dyDescent="0.25">
      <c r="B56" s="11">
        <v>35.519729573333301</v>
      </c>
      <c r="C56" s="4">
        <v>148.705926258793</v>
      </c>
      <c r="D56" s="4">
        <v>143.89108292229801</v>
      </c>
      <c r="E56" s="4">
        <v>124.749562400361</v>
      </c>
      <c r="F56" s="9"/>
      <c r="G56" s="4">
        <v>101.93059947892</v>
      </c>
      <c r="H56" s="4">
        <v>110.343772342577</v>
      </c>
      <c r="I56" s="4">
        <v>106.35057562791501</v>
      </c>
      <c r="J56" s="9"/>
      <c r="K56" s="4">
        <v>122.035284103393</v>
      </c>
      <c r="L56" s="4">
        <v>146.53108551789799</v>
      </c>
      <c r="M56" s="4">
        <v>129.58786453750201</v>
      </c>
      <c r="N56" s="9"/>
      <c r="O56" s="4">
        <v>119.518314585491</v>
      </c>
      <c r="P56" s="4">
        <v>131.856951931065</v>
      </c>
      <c r="Q56" s="4">
        <v>130.439020351388</v>
      </c>
      <c r="R56" s="9"/>
      <c r="S56" s="4">
        <v>103.073162112882</v>
      </c>
      <c r="T56" s="4">
        <v>106.840800921</v>
      </c>
      <c r="U56" s="4">
        <v>106.191239821784</v>
      </c>
      <c r="V56" s="9"/>
      <c r="W56" s="4">
        <v>125.02548906785501</v>
      </c>
      <c r="X56" s="4">
        <v>126.36105705833501</v>
      </c>
      <c r="Y56" s="4">
        <v>121.622290327266</v>
      </c>
    </row>
    <row r="57" spans="2:25" x14ac:dyDescent="0.25">
      <c r="B57" s="11">
        <v>43.994036253333299</v>
      </c>
      <c r="C57" s="4">
        <v>144.61719950005201</v>
      </c>
      <c r="D57" s="4">
        <v>142.312938498373</v>
      </c>
      <c r="E57" s="4">
        <v>129.41994882456899</v>
      </c>
      <c r="F57" s="9"/>
      <c r="G57" s="4">
        <v>101.27127965062</v>
      </c>
      <c r="H57" s="4">
        <v>112.347014138172</v>
      </c>
      <c r="I57" s="4">
        <v>109.49180868165401</v>
      </c>
      <c r="J57" s="9"/>
      <c r="K57" s="4">
        <v>118.023247619492</v>
      </c>
      <c r="L57" s="4">
        <v>145.17474191918899</v>
      </c>
      <c r="M57" s="4">
        <v>129.10649041643001</v>
      </c>
      <c r="N57" s="9"/>
      <c r="O57" s="4">
        <v>117.834954244252</v>
      </c>
      <c r="P57" s="4">
        <v>131.75119062155801</v>
      </c>
      <c r="Q57" s="4">
        <v>129.559759424042</v>
      </c>
      <c r="R57" s="9"/>
      <c r="S57" s="4">
        <v>104.622603027804</v>
      </c>
      <c r="T57" s="4">
        <v>109.226332356881</v>
      </c>
      <c r="U57" s="4">
        <v>107.818878117267</v>
      </c>
      <c r="V57" s="9"/>
      <c r="W57" s="4">
        <v>123.348559031877</v>
      </c>
      <c r="X57" s="4">
        <v>124.22256328148799</v>
      </c>
      <c r="Y57" s="4">
        <v>121.422624928411</v>
      </c>
    </row>
    <row r="58" spans="2:25" x14ac:dyDescent="0.25">
      <c r="B58" s="11">
        <v>52.602138716666701</v>
      </c>
      <c r="C58" s="4">
        <v>149.858589941291</v>
      </c>
      <c r="D58" s="4">
        <v>153.49483262829699</v>
      </c>
      <c r="E58" s="4">
        <v>79.860173845534803</v>
      </c>
      <c r="F58" s="9"/>
      <c r="G58" s="4">
        <v>100.687457805614</v>
      </c>
      <c r="H58" s="4">
        <v>107.94056088422199</v>
      </c>
      <c r="I58" s="4">
        <v>100.88505125058801</v>
      </c>
      <c r="J58" s="9"/>
      <c r="K58" s="4">
        <v>141.4517045716</v>
      </c>
      <c r="L58" s="4">
        <v>145.85320738058999</v>
      </c>
      <c r="M58" s="4">
        <v>85.320208213795794</v>
      </c>
      <c r="N58" s="9"/>
      <c r="O58" s="4">
        <v>142.752482126519</v>
      </c>
      <c r="P58" s="4">
        <v>78.624617324513906</v>
      </c>
      <c r="Q58" s="4">
        <v>99.4669629219173</v>
      </c>
      <c r="R58" s="9"/>
      <c r="S58" s="4">
        <v>111.64710955584501</v>
      </c>
      <c r="T58" s="4">
        <v>104.146982345867</v>
      </c>
      <c r="U58" s="4">
        <v>105.186135950945</v>
      </c>
      <c r="V58" s="9"/>
      <c r="W58" s="4">
        <v>138.96982970193099</v>
      </c>
      <c r="X58" s="4">
        <v>104.478748629696</v>
      </c>
      <c r="Y58" s="4">
        <v>90.672165563643105</v>
      </c>
    </row>
    <row r="59" spans="2:25" x14ac:dyDescent="0.25">
      <c r="B59" s="11">
        <v>61.105414226666703</v>
      </c>
      <c r="C59" s="4">
        <v>144.944595002483</v>
      </c>
      <c r="D59" s="4">
        <v>148.15782895224399</v>
      </c>
      <c r="E59" s="4">
        <v>79.653178673688004</v>
      </c>
      <c r="F59" s="9"/>
      <c r="G59" s="4">
        <v>101.32854311737501</v>
      </c>
      <c r="H59" s="4">
        <v>110.329986545648</v>
      </c>
      <c r="I59" s="4">
        <v>104.110213673291</v>
      </c>
      <c r="J59" s="9"/>
      <c r="K59" s="4">
        <v>137.84815336048499</v>
      </c>
      <c r="L59" s="4">
        <v>142.66731654607099</v>
      </c>
      <c r="M59" s="4">
        <v>84.009572117028497</v>
      </c>
      <c r="N59" s="9"/>
      <c r="O59" s="4">
        <v>138.79146805555499</v>
      </c>
      <c r="P59" s="4">
        <v>83.388658250331204</v>
      </c>
      <c r="Q59" s="4">
        <v>99.938165448967595</v>
      </c>
      <c r="R59" s="9"/>
      <c r="S59" s="4">
        <v>111.919515407638</v>
      </c>
      <c r="T59" s="4">
        <v>107.09120020141999</v>
      </c>
      <c r="U59" s="4">
        <v>106.87061594000799</v>
      </c>
      <c r="V59" s="9"/>
      <c r="W59" s="4">
        <v>135.83397838615599</v>
      </c>
      <c r="X59" s="4">
        <v>107.55655887692799</v>
      </c>
      <c r="Y59" s="4">
        <v>90.622812217825995</v>
      </c>
    </row>
    <row r="60" spans="2:25" x14ac:dyDescent="0.25">
      <c r="B60" s="11">
        <v>69.608308820000005</v>
      </c>
      <c r="C60" s="4">
        <v>141.81748917767001</v>
      </c>
      <c r="D60" s="4">
        <v>148.38191631230501</v>
      </c>
      <c r="E60" s="4">
        <v>84.494051656061202</v>
      </c>
      <c r="F60" s="9"/>
      <c r="G60" s="4">
        <v>102.010352601734</v>
      </c>
      <c r="H60" s="4">
        <v>112.516743629613</v>
      </c>
      <c r="I60" s="4">
        <v>106.322930315508</v>
      </c>
      <c r="J60" s="9"/>
      <c r="K60" s="4">
        <v>136.641086652723</v>
      </c>
      <c r="L60" s="4">
        <v>141.97612909479699</v>
      </c>
      <c r="M60" s="4">
        <v>85.079173452622598</v>
      </c>
      <c r="N60" s="9"/>
      <c r="O60" s="4">
        <v>137.36941215186701</v>
      </c>
      <c r="P60" s="4">
        <v>82.504433945872293</v>
      </c>
      <c r="Q60" s="4">
        <v>101.375736502628</v>
      </c>
      <c r="R60" s="9"/>
      <c r="S60" s="4">
        <v>113.392003817033</v>
      </c>
      <c r="T60" s="4">
        <v>109.387401480344</v>
      </c>
      <c r="U60" s="4">
        <v>109.444134428664</v>
      </c>
      <c r="V60" s="9"/>
      <c r="W60" s="4">
        <v>136.18352869934401</v>
      </c>
      <c r="X60" s="4">
        <v>107.642110630177</v>
      </c>
      <c r="Y60" s="4">
        <v>92.114078252541503</v>
      </c>
    </row>
    <row r="61" spans="2:25" x14ac:dyDescent="0.25">
      <c r="B61" s="11">
        <v>78.159034581666702</v>
      </c>
      <c r="C61" s="4">
        <v>52.622703432902597</v>
      </c>
      <c r="D61" s="4">
        <v>105.992482639125</v>
      </c>
      <c r="E61" s="4">
        <v>130.38724020479199</v>
      </c>
      <c r="F61" s="9"/>
      <c r="G61" s="4">
        <v>94.279411380245406</v>
      </c>
      <c r="H61" s="4">
        <v>110.770538676824</v>
      </c>
      <c r="I61" s="4">
        <v>110.47503280320301</v>
      </c>
      <c r="J61" s="9"/>
      <c r="K61" s="4">
        <v>66.055203179766295</v>
      </c>
      <c r="L61" s="4">
        <v>126.157089274393</v>
      </c>
      <c r="M61" s="4">
        <v>122.321224058504</v>
      </c>
      <c r="N61" s="9"/>
      <c r="O61" s="4">
        <v>62.500758004789297</v>
      </c>
      <c r="P61" s="4">
        <v>122.10904811793201</v>
      </c>
      <c r="Q61" s="4">
        <v>124.013352619619</v>
      </c>
      <c r="R61" s="9"/>
      <c r="S61" s="4">
        <v>103.559282544468</v>
      </c>
      <c r="T61" s="4">
        <v>112.195999257114</v>
      </c>
      <c r="U61" s="4">
        <v>112.244270237344</v>
      </c>
      <c r="V61" s="9"/>
      <c r="W61" s="4">
        <v>76.675837849087401</v>
      </c>
      <c r="X61" s="4">
        <v>118.155402544534</v>
      </c>
      <c r="Y61" s="4">
        <v>108.625070731747</v>
      </c>
    </row>
    <row r="62" spans="2:25" x14ac:dyDescent="0.25">
      <c r="B62" s="11">
        <v>86.661219653333305</v>
      </c>
      <c r="C62" s="4">
        <v>46.951293757072399</v>
      </c>
      <c r="D62" s="4">
        <v>104.869494946907</v>
      </c>
      <c r="E62" s="4">
        <v>130.532949201413</v>
      </c>
      <c r="F62" s="9"/>
      <c r="G62" s="4">
        <v>92.179001367987993</v>
      </c>
      <c r="H62" s="4">
        <v>109.70530407736899</v>
      </c>
      <c r="I62" s="4">
        <v>109.439082004339</v>
      </c>
      <c r="J62" s="9"/>
      <c r="K62" s="4">
        <v>64.5795845128727</v>
      </c>
      <c r="L62" s="4">
        <v>123.31284735879299</v>
      </c>
      <c r="M62" s="4">
        <v>122.613770817522</v>
      </c>
      <c r="N62" s="9"/>
      <c r="O62" s="4">
        <v>61.506920080178801</v>
      </c>
      <c r="P62" s="4">
        <v>121.74025891911199</v>
      </c>
      <c r="Q62" s="4">
        <v>122.884108127964</v>
      </c>
      <c r="R62" s="9"/>
      <c r="S62" s="4">
        <v>103.255664907373</v>
      </c>
      <c r="T62" s="4">
        <v>112.049693831181</v>
      </c>
      <c r="U62" s="4">
        <v>111.521571901337</v>
      </c>
      <c r="V62" s="9"/>
      <c r="W62" s="4">
        <v>75.733826439289402</v>
      </c>
      <c r="X62" s="4">
        <v>117.12544452096201</v>
      </c>
      <c r="Y62" s="4">
        <v>108.61981669930201</v>
      </c>
    </row>
    <row r="63" spans="2:25" x14ac:dyDescent="0.25">
      <c r="B63" s="11">
        <v>95.162851461666705</v>
      </c>
      <c r="C63" s="4">
        <v>44.0103889153146</v>
      </c>
      <c r="D63" s="4">
        <v>104.515612652615</v>
      </c>
      <c r="E63" s="4">
        <v>134.00091735790701</v>
      </c>
      <c r="F63" s="9"/>
      <c r="G63" s="4">
        <v>91.843583812574195</v>
      </c>
      <c r="H63" s="4">
        <v>109.158899762131</v>
      </c>
      <c r="I63" s="4">
        <v>109.600453247554</v>
      </c>
      <c r="J63" s="9"/>
      <c r="K63" s="4">
        <v>63.968385673974403</v>
      </c>
      <c r="L63" s="4">
        <v>122.03718557316201</v>
      </c>
      <c r="M63" s="4">
        <v>123.326792965482</v>
      </c>
      <c r="N63" s="9"/>
      <c r="O63" s="4">
        <v>60.690706121494102</v>
      </c>
      <c r="P63" s="4">
        <v>121.983032669609</v>
      </c>
      <c r="Q63" s="4">
        <v>121.568164962257</v>
      </c>
      <c r="R63" s="9"/>
      <c r="S63" s="4">
        <v>102.819134267517</v>
      </c>
      <c r="T63" s="4">
        <v>112.55718267866401</v>
      </c>
      <c r="U63" s="4">
        <v>111.76952028423899</v>
      </c>
      <c r="V63" s="9"/>
      <c r="W63" s="4">
        <v>75.005413684728595</v>
      </c>
      <c r="X63" s="4">
        <v>116.931811750897</v>
      </c>
      <c r="Y63" s="4">
        <v>108.651042574258</v>
      </c>
    </row>
    <row r="65" spans="2:27" x14ac:dyDescent="0.25">
      <c r="B65" s="6">
        <v>200000</v>
      </c>
      <c r="C65" s="14">
        <f>C52</f>
        <v>77.415055254392101</v>
      </c>
      <c r="D65" s="14">
        <f t="shared" ref="D65:E65" si="71">D52</f>
        <v>82.227977752011697</v>
      </c>
      <c r="E65" s="14">
        <f t="shared" si="71"/>
        <v>73.947331607964102</v>
      </c>
      <c r="F65" s="14"/>
      <c r="G65" s="14">
        <f>G52</f>
        <v>94.933409214754604</v>
      </c>
      <c r="H65" s="14">
        <f t="shared" ref="H65:I65" si="72">H52</f>
        <v>97.885584853871606</v>
      </c>
      <c r="I65" s="14">
        <f t="shared" si="72"/>
        <v>90.9038746252766</v>
      </c>
      <c r="J65" t="s">
        <v>34</v>
      </c>
      <c r="K65" s="14">
        <f>K52</f>
        <v>78.749293387602705</v>
      </c>
      <c r="L65" s="14">
        <f t="shared" ref="L65:M65" si="73">L52</f>
        <v>103.127052757207</v>
      </c>
      <c r="M65" s="14">
        <f t="shared" si="73"/>
        <v>96.568656904726197</v>
      </c>
      <c r="N65" s="14"/>
      <c r="O65" s="14">
        <f>O52</f>
        <v>71.484343698910493</v>
      </c>
      <c r="P65" s="14">
        <f t="shared" ref="P65:Q65" si="74">P52</f>
        <v>78.050354120311994</v>
      </c>
      <c r="Q65" s="14">
        <f t="shared" si="74"/>
        <v>80.263478217773894</v>
      </c>
      <c r="R65" s="14"/>
      <c r="S65" s="14">
        <f>S52</f>
        <v>83.604497385645601</v>
      </c>
      <c r="T65" s="14">
        <f t="shared" ref="T65:U65" si="75">T52</f>
        <v>88.045078692011501</v>
      </c>
      <c r="U65" s="14">
        <f t="shared" si="75"/>
        <v>88.798669700901897</v>
      </c>
      <c r="V65" s="14"/>
      <c r="W65" s="14">
        <f>W52</f>
        <v>93.040578739828604</v>
      </c>
      <c r="X65" s="14">
        <f t="shared" ref="X65:Y65" si="76">X52</f>
        <v>92.678949444986799</v>
      </c>
      <c r="Y65" s="14">
        <f t="shared" si="76"/>
        <v>91.282951942749804</v>
      </c>
      <c r="Z65" s="14"/>
      <c r="AA65" s="14"/>
    </row>
    <row r="66" spans="2:27" x14ac:dyDescent="0.25">
      <c r="B66" s="6">
        <v>100000</v>
      </c>
      <c r="C66">
        <f>C65/($B$65/$B$66)</f>
        <v>38.70752762719605</v>
      </c>
      <c r="D66" s="9">
        <f t="shared" ref="D66:E66" si="77">D65/($B$65/$B$66)</f>
        <v>41.113988876005848</v>
      </c>
      <c r="E66" s="9">
        <f t="shared" si="77"/>
        <v>36.973665803982051</v>
      </c>
      <c r="G66" s="9">
        <f>G65/($B$65/$B$66)</f>
        <v>47.466704607377302</v>
      </c>
      <c r="H66" s="9">
        <f t="shared" ref="H66" si="78">H65/($B$65/$B$66)</f>
        <v>48.942792426935803</v>
      </c>
      <c r="I66" s="9">
        <f t="shared" ref="I66" si="79">I65/($B$65/$B$66)</f>
        <v>45.4519373126383</v>
      </c>
      <c r="K66" s="9">
        <f>K65/($B$65/$B$66)</f>
        <v>39.374646693801353</v>
      </c>
      <c r="L66" s="9">
        <f t="shared" ref="L66" si="80">L65/($B$65/$B$66)</f>
        <v>51.563526378603498</v>
      </c>
      <c r="M66" s="9">
        <f t="shared" ref="M66" si="81">M65/($B$65/$B$66)</f>
        <v>48.284328452363098</v>
      </c>
      <c r="O66" s="9">
        <f>O65/($B$65/$B$66)</f>
        <v>35.742171849455247</v>
      </c>
      <c r="P66" s="9">
        <f t="shared" ref="P66" si="82">P65/($B$65/$B$66)</f>
        <v>39.025177060155997</v>
      </c>
      <c r="Q66" s="9">
        <f t="shared" ref="Q66" si="83">Q65/($B$65/$B$66)</f>
        <v>40.131739108886947</v>
      </c>
      <c r="S66" s="9">
        <f>S65/($B$65/$B$66)</f>
        <v>41.802248692822801</v>
      </c>
      <c r="T66" s="9">
        <f t="shared" ref="T66" si="84">T65/($B$65/$B$66)</f>
        <v>44.02253934600575</v>
      </c>
      <c r="U66" s="9">
        <f t="shared" ref="U66" si="85">U65/($B$65/$B$66)</f>
        <v>44.399334850450948</v>
      </c>
      <c r="W66" s="9">
        <f>W65/($B$65/$B$66)</f>
        <v>46.520289369914302</v>
      </c>
      <c r="X66" s="9">
        <f t="shared" ref="X66" si="86">X65/($B$65/$B$66)</f>
        <v>46.339474722493399</v>
      </c>
      <c r="Y66" s="9">
        <f t="shared" ref="Y66" si="87">Y65/($B$65/$B$66)</f>
        <v>45.641475971374902</v>
      </c>
    </row>
    <row r="68" spans="2:27" x14ac:dyDescent="0.25">
      <c r="B68" s="6" t="s">
        <v>24</v>
      </c>
      <c r="C68">
        <f>AVERAGE(C66:E66)</f>
        <v>38.931727435727986</v>
      </c>
      <c r="G68">
        <f>AVERAGE(G66:J66)</f>
        <v>47.287144782317135</v>
      </c>
      <c r="K68">
        <f>AVERAGE(K66:M66)</f>
        <v>46.407500508255985</v>
      </c>
      <c r="O68">
        <f>AVERAGE(O66,Q66)</f>
        <v>37.936955479171097</v>
      </c>
      <c r="S68" s="9">
        <f>AVERAGE(S66,U66)</f>
        <v>43.100791771636878</v>
      </c>
      <c r="T68" s="9"/>
      <c r="U68" s="9"/>
      <c r="W68" s="9">
        <f>AVERAGE(W66,Y66)</f>
        <v>46.080882670644598</v>
      </c>
      <c r="X68" s="9"/>
      <c r="Y68" s="9"/>
    </row>
    <row r="69" spans="2:27" x14ac:dyDescent="0.25">
      <c r="B69" s="6"/>
      <c r="S69" s="9"/>
      <c r="T69" s="9"/>
      <c r="U69" s="9"/>
      <c r="W69" s="9"/>
      <c r="X69" s="9"/>
      <c r="Y69" s="9"/>
    </row>
    <row r="70" spans="2:27" x14ac:dyDescent="0.25">
      <c r="B70" s="6" t="s">
        <v>25</v>
      </c>
      <c r="C70">
        <f>C34/C66</f>
        <v>5.33136628052993</v>
      </c>
      <c r="D70">
        <f>D34/D66</f>
        <v>6.5939503854150345</v>
      </c>
      <c r="E70">
        <f>E34/E66</f>
        <v>5.3370451384881106</v>
      </c>
      <c r="G70">
        <f>G34/G66</f>
        <v>1.9906423241843731</v>
      </c>
      <c r="H70">
        <f>H34/H66</f>
        <v>2.4611254290098437</v>
      </c>
      <c r="I70">
        <f>I34/I66</f>
        <v>1.8629974964612681</v>
      </c>
      <c r="K70">
        <f>K34/K66</f>
        <v>2.3958324115608698</v>
      </c>
      <c r="L70">
        <f>L34/L66</f>
        <v>1.8737060899869777</v>
      </c>
      <c r="M70">
        <f>M34/M66</f>
        <v>2.3747822110209809</v>
      </c>
      <c r="O70">
        <f>O34/O66</f>
        <v>3.3187846761632915</v>
      </c>
      <c r="P70">
        <f>P34/P66</f>
        <v>3.4622170361600899</v>
      </c>
      <c r="Q70">
        <f>Q34/Q66</f>
        <v>3.934984340814307</v>
      </c>
      <c r="S70" s="9">
        <f>S34/S66</f>
        <v>2.1669159599972403</v>
      </c>
      <c r="T70" s="9">
        <f>T34/T66</f>
        <v>2.3779669105628636</v>
      </c>
      <c r="U70" s="9">
        <f>U34/U66</f>
        <v>2.0042406320365198</v>
      </c>
      <c r="W70" s="9">
        <f>W34/W66</f>
        <v>2.0772294018219446</v>
      </c>
      <c r="X70" s="9">
        <f>X34/X66</f>
        <v>2.0776972000775826</v>
      </c>
      <c r="Y70" s="9">
        <f>Y34/Y66</f>
        <v>2.2657592780188667</v>
      </c>
    </row>
    <row r="71" spans="2:27" x14ac:dyDescent="0.25">
      <c r="B71" s="6"/>
      <c r="S71" s="9"/>
      <c r="T71" s="9"/>
      <c r="U71" s="9"/>
      <c r="W71" s="9"/>
      <c r="X71" s="9"/>
      <c r="Y71" s="9"/>
    </row>
    <row r="72" spans="2:27" x14ac:dyDescent="0.25">
      <c r="B72" s="6" t="s">
        <v>26</v>
      </c>
      <c r="C72">
        <f>AVERAGE(C70:E70)</f>
        <v>5.754120601477692</v>
      </c>
      <c r="G72">
        <f>AVERAGE(G70:J70)</f>
        <v>2.1049217498851616</v>
      </c>
      <c r="K72">
        <f>AVERAGE(K70:M70)</f>
        <v>2.2147735708562761</v>
      </c>
      <c r="O72">
        <f>AVERAGE(O70:R70)</f>
        <v>3.5719953510458962</v>
      </c>
      <c r="S72" s="9">
        <f>AVERAGE(S70:V70)</f>
        <v>2.1830411675322079</v>
      </c>
      <c r="T72" s="9"/>
      <c r="U72" s="9"/>
      <c r="W72" s="9">
        <f>AVERAGE(W70:Z70)</f>
        <v>2.1402286266394648</v>
      </c>
      <c r="X72" s="9"/>
      <c r="Y72" s="9"/>
    </row>
    <row r="74" spans="2:27" x14ac:dyDescent="0.25">
      <c r="B74" s="6" t="s">
        <v>27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2:27" x14ac:dyDescent="0.25">
      <c r="B75" s="8" t="s">
        <v>6</v>
      </c>
      <c r="C75" s="20" t="s">
        <v>35</v>
      </c>
      <c r="D75" s="21"/>
      <c r="E75" s="21"/>
      <c r="F75" s="9"/>
      <c r="G75" s="20" t="s">
        <v>36</v>
      </c>
      <c r="H75" s="21"/>
      <c r="I75" s="21"/>
      <c r="J75" s="9"/>
      <c r="K75" s="20" t="s">
        <v>37</v>
      </c>
      <c r="L75" s="21"/>
      <c r="M75" s="21"/>
      <c r="N75" s="9"/>
      <c r="O75" s="20" t="s">
        <v>38</v>
      </c>
      <c r="P75" s="21"/>
      <c r="Q75" s="21"/>
      <c r="R75" s="9"/>
      <c r="S75" s="20" t="s">
        <v>39</v>
      </c>
      <c r="T75" s="21"/>
      <c r="U75" s="21"/>
      <c r="V75" s="9"/>
      <c r="W75" s="20" t="s">
        <v>40</v>
      </c>
      <c r="X75" s="21"/>
      <c r="Y75" s="21"/>
    </row>
    <row r="76" spans="2:27" x14ac:dyDescent="0.25">
      <c r="B76" s="9"/>
      <c r="C76" s="8" t="s">
        <v>41</v>
      </c>
      <c r="D76" s="8" t="s">
        <v>10</v>
      </c>
      <c r="E76" s="8" t="s">
        <v>9</v>
      </c>
      <c r="F76" s="9"/>
      <c r="G76" s="8" t="s">
        <v>42</v>
      </c>
      <c r="H76" s="8" t="s">
        <v>8</v>
      </c>
      <c r="I76" s="8" t="s">
        <v>32</v>
      </c>
      <c r="J76" s="9"/>
      <c r="K76" s="8" t="s">
        <v>31</v>
      </c>
      <c r="L76" s="8" t="s">
        <v>29</v>
      </c>
      <c r="M76" s="8" t="s">
        <v>43</v>
      </c>
      <c r="N76" s="9"/>
      <c r="O76" s="8" t="s">
        <v>44</v>
      </c>
      <c r="P76" s="8" t="s">
        <v>33</v>
      </c>
      <c r="Q76" s="8" t="s">
        <v>28</v>
      </c>
      <c r="R76" s="9"/>
      <c r="S76" s="8" t="s">
        <v>45</v>
      </c>
      <c r="T76" s="8" t="s">
        <v>11</v>
      </c>
      <c r="U76" s="8" t="s">
        <v>46</v>
      </c>
      <c r="V76" s="9"/>
      <c r="W76" s="8" t="s">
        <v>7</v>
      </c>
      <c r="X76" s="8" t="s">
        <v>12</v>
      </c>
      <c r="Y76" s="8" t="s">
        <v>30</v>
      </c>
    </row>
    <row r="77" spans="2:27" x14ac:dyDescent="0.25">
      <c r="B77" s="11">
        <v>1.4997024450000001</v>
      </c>
      <c r="C77" s="5">
        <v>0</v>
      </c>
      <c r="D77" s="5">
        <v>0</v>
      </c>
      <c r="E77" s="5">
        <v>0</v>
      </c>
      <c r="F77" s="9"/>
      <c r="G77" s="5">
        <v>0</v>
      </c>
      <c r="H77" s="5">
        <v>0</v>
      </c>
      <c r="I77" s="5">
        <v>0</v>
      </c>
      <c r="J77" s="9"/>
      <c r="K77" s="5">
        <v>0</v>
      </c>
      <c r="L77" s="5">
        <v>0</v>
      </c>
      <c r="M77" s="5">
        <v>0</v>
      </c>
      <c r="N77" s="9"/>
      <c r="O77" s="5">
        <v>0</v>
      </c>
      <c r="P77" s="5">
        <v>0</v>
      </c>
      <c r="Q77" s="5">
        <v>0</v>
      </c>
      <c r="R77" s="9"/>
      <c r="S77" s="5">
        <v>0</v>
      </c>
      <c r="T77" s="5">
        <v>0</v>
      </c>
      <c r="U77" s="5">
        <v>0</v>
      </c>
      <c r="V77" s="9"/>
      <c r="W77" s="5">
        <v>0</v>
      </c>
      <c r="X77" s="5">
        <v>0</v>
      </c>
      <c r="Y77" s="5">
        <v>0</v>
      </c>
    </row>
    <row r="78" spans="2:27" x14ac:dyDescent="0.25">
      <c r="B78" s="11">
        <v>10.000294394999999</v>
      </c>
      <c r="C78" s="5">
        <v>0</v>
      </c>
      <c r="D78" s="5">
        <v>0</v>
      </c>
      <c r="E78" s="5">
        <v>0</v>
      </c>
      <c r="F78" s="9"/>
      <c r="G78" s="5">
        <v>0</v>
      </c>
      <c r="H78" s="5">
        <v>0</v>
      </c>
      <c r="I78" s="5">
        <v>0</v>
      </c>
      <c r="J78" s="9"/>
      <c r="K78" s="5">
        <v>0</v>
      </c>
      <c r="L78" s="5">
        <v>0</v>
      </c>
      <c r="M78" s="5">
        <v>0</v>
      </c>
      <c r="N78" s="9"/>
      <c r="O78" s="5">
        <v>0</v>
      </c>
      <c r="P78" s="5">
        <v>0</v>
      </c>
      <c r="Q78" s="5">
        <v>0</v>
      </c>
      <c r="R78" s="9"/>
      <c r="S78" s="5">
        <v>0</v>
      </c>
      <c r="T78" s="5">
        <v>0</v>
      </c>
      <c r="U78" s="5">
        <v>0</v>
      </c>
      <c r="V78" s="9"/>
      <c r="W78" s="5">
        <v>0</v>
      </c>
      <c r="X78" s="5">
        <v>0</v>
      </c>
      <c r="Y78" s="5">
        <v>0</v>
      </c>
    </row>
    <row r="79" spans="2:27" x14ac:dyDescent="0.25">
      <c r="B79" s="11">
        <v>18.444776526666701</v>
      </c>
      <c r="C79" s="5">
        <v>0</v>
      </c>
      <c r="D79" s="5">
        <v>0</v>
      </c>
      <c r="E79" s="5">
        <v>0</v>
      </c>
      <c r="F79" s="9"/>
      <c r="G79" s="5">
        <v>0</v>
      </c>
      <c r="H79" s="5">
        <v>0</v>
      </c>
      <c r="I79" s="5">
        <v>0</v>
      </c>
      <c r="J79" s="9"/>
      <c r="K79" s="5">
        <v>0</v>
      </c>
      <c r="L79" s="5">
        <v>0</v>
      </c>
      <c r="M79" s="5">
        <v>0</v>
      </c>
      <c r="N79" s="9"/>
      <c r="O79" s="5">
        <v>0</v>
      </c>
      <c r="P79" s="5">
        <v>0</v>
      </c>
      <c r="Q79" s="5">
        <v>0</v>
      </c>
      <c r="R79" s="9"/>
      <c r="S79" s="5">
        <v>0</v>
      </c>
      <c r="T79" s="5">
        <v>0</v>
      </c>
      <c r="U79" s="5">
        <v>0</v>
      </c>
      <c r="V79" s="9"/>
      <c r="W79" s="5">
        <v>0</v>
      </c>
      <c r="X79" s="5">
        <v>0</v>
      </c>
      <c r="Y79" s="5">
        <v>0</v>
      </c>
    </row>
    <row r="80" spans="2:27" x14ac:dyDescent="0.25">
      <c r="B80" s="11">
        <v>27.017344056666701</v>
      </c>
      <c r="C80" s="5">
        <v>0</v>
      </c>
      <c r="D80" s="5">
        <v>0</v>
      </c>
      <c r="E80" s="5">
        <v>0</v>
      </c>
      <c r="F80" s="9"/>
      <c r="G80" s="5">
        <v>0</v>
      </c>
      <c r="H80" s="5">
        <v>0</v>
      </c>
      <c r="I80" s="5">
        <v>0</v>
      </c>
      <c r="J80" s="9"/>
      <c r="K80" s="5">
        <v>0</v>
      </c>
      <c r="L80" s="5">
        <v>0</v>
      </c>
      <c r="M80" s="5">
        <v>0</v>
      </c>
      <c r="N80" s="9"/>
      <c r="O80" s="5">
        <v>0</v>
      </c>
      <c r="P80" s="5">
        <v>0</v>
      </c>
      <c r="Q80" s="5">
        <v>0</v>
      </c>
      <c r="R80" s="9"/>
      <c r="S80" s="5">
        <v>0</v>
      </c>
      <c r="T80" s="5">
        <v>0</v>
      </c>
      <c r="U80" s="5">
        <v>0</v>
      </c>
      <c r="V80" s="9"/>
      <c r="W80" s="5">
        <v>0</v>
      </c>
      <c r="X80" s="5">
        <v>0</v>
      </c>
      <c r="Y80" s="5">
        <v>0</v>
      </c>
    </row>
    <row r="81" spans="2:25" x14ac:dyDescent="0.25">
      <c r="B81" s="11">
        <v>35.519729573333301</v>
      </c>
      <c r="C81" s="5">
        <v>0</v>
      </c>
      <c r="D81" s="5">
        <v>0</v>
      </c>
      <c r="E81" s="5">
        <v>0</v>
      </c>
      <c r="F81" s="9"/>
      <c r="G81" s="5">
        <v>0</v>
      </c>
      <c r="H81" s="5">
        <v>0</v>
      </c>
      <c r="I81" s="5">
        <v>0</v>
      </c>
      <c r="J81" s="9"/>
      <c r="K81" s="5">
        <v>0</v>
      </c>
      <c r="L81" s="5">
        <v>0</v>
      </c>
      <c r="M81" s="5">
        <v>0</v>
      </c>
      <c r="N81" s="9"/>
      <c r="O81" s="5">
        <v>0</v>
      </c>
      <c r="P81" s="5">
        <v>0</v>
      </c>
      <c r="Q81" s="5">
        <v>0</v>
      </c>
      <c r="R81" s="9"/>
      <c r="S81" s="5">
        <v>0</v>
      </c>
      <c r="T81" s="5">
        <v>0</v>
      </c>
      <c r="U81" s="5">
        <v>0</v>
      </c>
      <c r="V81" s="9"/>
      <c r="W81" s="5">
        <v>0</v>
      </c>
      <c r="X81" s="5">
        <v>0</v>
      </c>
      <c r="Y81" s="5">
        <v>0</v>
      </c>
    </row>
    <row r="82" spans="2:25" x14ac:dyDescent="0.25">
      <c r="B82" s="11">
        <v>43.994036253333299</v>
      </c>
      <c r="C82" s="5">
        <v>0</v>
      </c>
      <c r="D82" s="5">
        <v>0</v>
      </c>
      <c r="E82" s="5">
        <v>0</v>
      </c>
      <c r="F82" s="9"/>
      <c r="G82" s="5">
        <v>0</v>
      </c>
      <c r="H82" s="5">
        <v>0</v>
      </c>
      <c r="I82" s="5">
        <v>0</v>
      </c>
      <c r="J82" s="9"/>
      <c r="K82" s="5">
        <v>0</v>
      </c>
      <c r="L82" s="5">
        <v>0</v>
      </c>
      <c r="M82" s="5">
        <v>0</v>
      </c>
      <c r="N82" s="9"/>
      <c r="O82" s="5">
        <v>0</v>
      </c>
      <c r="P82" s="5">
        <v>0</v>
      </c>
      <c r="Q82" s="5">
        <v>0</v>
      </c>
      <c r="R82" s="9"/>
      <c r="S82" s="5">
        <v>0</v>
      </c>
      <c r="T82" s="5">
        <v>0</v>
      </c>
      <c r="U82" s="5">
        <v>0</v>
      </c>
      <c r="V82" s="9"/>
      <c r="W82" s="5">
        <v>0</v>
      </c>
      <c r="X82" s="5">
        <v>0</v>
      </c>
      <c r="Y82" s="5">
        <v>0</v>
      </c>
    </row>
    <row r="83" spans="2:25" x14ac:dyDescent="0.25">
      <c r="B83" s="11">
        <v>52.602138716666701</v>
      </c>
      <c r="C83" s="5">
        <v>0</v>
      </c>
      <c r="D83" s="5">
        <v>0</v>
      </c>
      <c r="E83" s="5">
        <v>0</v>
      </c>
      <c r="F83" s="9"/>
      <c r="G83" s="5">
        <v>0</v>
      </c>
      <c r="H83" s="5">
        <v>0</v>
      </c>
      <c r="I83" s="5">
        <v>0</v>
      </c>
      <c r="J83" s="9"/>
      <c r="K83" s="5">
        <v>0</v>
      </c>
      <c r="L83" s="5">
        <v>0</v>
      </c>
      <c r="M83" s="5">
        <v>0</v>
      </c>
      <c r="N83" s="9"/>
      <c r="O83" s="5">
        <v>0</v>
      </c>
      <c r="P83" s="5">
        <v>0</v>
      </c>
      <c r="Q83" s="5">
        <v>0</v>
      </c>
      <c r="R83" s="9"/>
      <c r="S83" s="5">
        <v>0</v>
      </c>
      <c r="T83" s="5">
        <v>0</v>
      </c>
      <c r="U83" s="5">
        <v>0</v>
      </c>
      <c r="V83" s="9"/>
      <c r="W83" s="5">
        <v>0</v>
      </c>
      <c r="X83" s="5">
        <v>0</v>
      </c>
      <c r="Y83" s="5">
        <v>0</v>
      </c>
    </row>
    <row r="84" spans="2:25" x14ac:dyDescent="0.25">
      <c r="B84" s="11">
        <v>61.105414226666703</v>
      </c>
      <c r="C84" s="5">
        <v>0</v>
      </c>
      <c r="D84" s="5">
        <v>0</v>
      </c>
      <c r="E84" s="5">
        <v>0</v>
      </c>
      <c r="F84" s="9"/>
      <c r="G84" s="5">
        <v>0</v>
      </c>
      <c r="H84" s="5">
        <v>0</v>
      </c>
      <c r="I84" s="5">
        <v>0</v>
      </c>
      <c r="J84" s="9"/>
      <c r="K84" s="5">
        <v>0</v>
      </c>
      <c r="L84" s="5">
        <v>0</v>
      </c>
      <c r="M84" s="5">
        <v>0</v>
      </c>
      <c r="N84" s="9"/>
      <c r="O84" s="5">
        <v>0</v>
      </c>
      <c r="P84" s="5">
        <v>0</v>
      </c>
      <c r="Q84" s="5">
        <v>0</v>
      </c>
      <c r="R84" s="9"/>
      <c r="S84" s="5">
        <v>0</v>
      </c>
      <c r="T84" s="5">
        <v>0</v>
      </c>
      <c r="U84" s="5">
        <v>0</v>
      </c>
      <c r="V84" s="9"/>
      <c r="W84" s="5">
        <v>0</v>
      </c>
      <c r="X84" s="5">
        <v>0</v>
      </c>
      <c r="Y84" s="5">
        <v>0</v>
      </c>
    </row>
    <row r="85" spans="2:25" x14ac:dyDescent="0.25">
      <c r="B85" s="11">
        <v>69.608308820000005</v>
      </c>
      <c r="C85" s="5">
        <v>0</v>
      </c>
      <c r="D85" s="5">
        <v>0</v>
      </c>
      <c r="E85" s="5">
        <v>0</v>
      </c>
      <c r="F85" s="9"/>
      <c r="G85" s="5">
        <v>0</v>
      </c>
      <c r="H85" s="5">
        <v>0</v>
      </c>
      <c r="I85" s="5">
        <v>0</v>
      </c>
      <c r="J85" s="9"/>
      <c r="K85" s="5">
        <v>0</v>
      </c>
      <c r="L85" s="5">
        <v>0</v>
      </c>
      <c r="M85" s="5">
        <v>0</v>
      </c>
      <c r="N85" s="9"/>
      <c r="O85" s="5">
        <v>0</v>
      </c>
      <c r="P85" s="5">
        <v>0</v>
      </c>
      <c r="Q85" s="5">
        <v>0</v>
      </c>
      <c r="R85" s="9"/>
      <c r="S85" s="5">
        <v>0</v>
      </c>
      <c r="T85" s="5">
        <v>0</v>
      </c>
      <c r="U85" s="5">
        <v>0</v>
      </c>
      <c r="V85" s="9"/>
      <c r="W85" s="5">
        <v>0</v>
      </c>
      <c r="X85" s="5">
        <v>0</v>
      </c>
      <c r="Y85" s="5">
        <v>0</v>
      </c>
    </row>
    <row r="86" spans="2:25" x14ac:dyDescent="0.25">
      <c r="B86" s="11">
        <v>78.159034581666702</v>
      </c>
      <c r="C86" s="5">
        <v>0</v>
      </c>
      <c r="D86" s="5">
        <v>0</v>
      </c>
      <c r="E86" s="5">
        <v>0</v>
      </c>
      <c r="F86" s="9"/>
      <c r="G86" s="5">
        <v>0</v>
      </c>
      <c r="H86" s="5">
        <v>0</v>
      </c>
      <c r="I86" s="5">
        <v>0</v>
      </c>
      <c r="J86" s="9"/>
      <c r="K86" s="5">
        <v>0</v>
      </c>
      <c r="L86" s="5">
        <v>0</v>
      </c>
      <c r="M86" s="5">
        <v>0</v>
      </c>
      <c r="N86" s="9"/>
      <c r="O86" s="5">
        <v>0</v>
      </c>
      <c r="P86" s="5">
        <v>0</v>
      </c>
      <c r="Q86" s="5">
        <v>0</v>
      </c>
      <c r="R86" s="9"/>
      <c r="S86" s="5">
        <v>0</v>
      </c>
      <c r="T86" s="5">
        <v>0</v>
      </c>
      <c r="U86" s="5">
        <v>0</v>
      </c>
      <c r="V86" s="9"/>
      <c r="W86" s="5">
        <v>0</v>
      </c>
      <c r="X86" s="5">
        <v>0</v>
      </c>
      <c r="Y86" s="5">
        <v>0</v>
      </c>
    </row>
    <row r="87" spans="2:25" x14ac:dyDescent="0.25">
      <c r="B87" s="11">
        <v>86.661219653333305</v>
      </c>
      <c r="C87" s="5">
        <v>0</v>
      </c>
      <c r="D87" s="5">
        <v>0</v>
      </c>
      <c r="E87" s="5">
        <v>0</v>
      </c>
      <c r="F87" s="9"/>
      <c r="G87" s="5">
        <v>0</v>
      </c>
      <c r="H87" s="5">
        <v>0</v>
      </c>
      <c r="I87" s="5">
        <v>0</v>
      </c>
      <c r="J87" s="9"/>
      <c r="K87" s="5">
        <v>0</v>
      </c>
      <c r="L87" s="5">
        <v>0</v>
      </c>
      <c r="M87" s="5">
        <v>0</v>
      </c>
      <c r="N87" s="9"/>
      <c r="O87" s="5">
        <v>0</v>
      </c>
      <c r="P87" s="5">
        <v>0</v>
      </c>
      <c r="Q87" s="5">
        <v>0</v>
      </c>
      <c r="R87" s="9"/>
      <c r="S87" s="5">
        <v>0</v>
      </c>
      <c r="T87" s="5">
        <v>0</v>
      </c>
      <c r="U87" s="5">
        <v>0</v>
      </c>
      <c r="V87" s="9"/>
      <c r="W87" s="5">
        <v>0</v>
      </c>
      <c r="X87" s="5">
        <v>0</v>
      </c>
      <c r="Y87" s="5">
        <v>0</v>
      </c>
    </row>
    <row r="88" spans="2:25" x14ac:dyDescent="0.25">
      <c r="B88" s="11">
        <v>95.162851461666705</v>
      </c>
      <c r="C88" s="5">
        <v>0</v>
      </c>
      <c r="D88" s="5">
        <v>0</v>
      </c>
      <c r="E88" s="5">
        <v>0</v>
      </c>
      <c r="F88" s="9"/>
      <c r="G88" s="5">
        <v>0</v>
      </c>
      <c r="H88" s="5">
        <v>0</v>
      </c>
      <c r="I88" s="5">
        <v>0</v>
      </c>
      <c r="J88" s="9"/>
      <c r="K88" s="5">
        <v>0</v>
      </c>
      <c r="L88" s="5">
        <v>0</v>
      </c>
      <c r="M88" s="5">
        <v>0</v>
      </c>
      <c r="N88" s="9"/>
      <c r="O88" s="5">
        <v>0</v>
      </c>
      <c r="P88" s="5">
        <v>0</v>
      </c>
      <c r="Q88" s="5">
        <v>0</v>
      </c>
      <c r="R88" s="9"/>
      <c r="S88" s="5">
        <v>0</v>
      </c>
      <c r="T88" s="5">
        <v>0</v>
      </c>
      <c r="U88" s="5">
        <v>0</v>
      </c>
      <c r="V88" s="9"/>
      <c r="W88" s="5">
        <v>0</v>
      </c>
      <c r="X88" s="5">
        <v>0</v>
      </c>
      <c r="Y88" s="5">
        <v>0</v>
      </c>
    </row>
  </sheetData>
  <mergeCells count="18">
    <mergeCell ref="C75:E75"/>
    <mergeCell ref="G75:I75"/>
    <mergeCell ref="S8:U8"/>
    <mergeCell ref="W8:Y8"/>
    <mergeCell ref="S50:U50"/>
    <mergeCell ref="W50:Y50"/>
    <mergeCell ref="K75:M75"/>
    <mergeCell ref="O75:Q75"/>
    <mergeCell ref="S75:U75"/>
    <mergeCell ref="W75:Y75"/>
    <mergeCell ref="K8:M8"/>
    <mergeCell ref="O8:Q8"/>
    <mergeCell ref="K50:M50"/>
    <mergeCell ref="O50:Q50"/>
    <mergeCell ref="C8:E8"/>
    <mergeCell ref="G8:I8"/>
    <mergeCell ref="C50:E50"/>
    <mergeCell ref="G50:I5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8"/>
  <sheetViews>
    <sheetView topLeftCell="A40" workbookViewId="0">
      <selection activeCell="B81" sqref="B81"/>
    </sheetView>
  </sheetViews>
  <sheetFormatPr baseColWidth="10" defaultColWidth="9.140625" defaultRowHeight="15" x14ac:dyDescent="0.25"/>
  <cols>
    <col min="1" max="1" width="9.5703125" style="9" bestFit="1" customWidth="1"/>
    <col min="2" max="2" width="24.28515625" style="9" bestFit="1" customWidth="1"/>
    <col min="3" max="5" width="17.7109375" style="9" customWidth="1"/>
    <col min="6" max="6" width="3" style="9" customWidth="1"/>
    <col min="7" max="9" width="17.7109375" style="9" customWidth="1"/>
    <col min="10" max="10" width="3" style="9" customWidth="1"/>
    <col min="11" max="13" width="17.7109375" style="9" customWidth="1"/>
    <col min="14" max="14" width="3" style="9" customWidth="1"/>
    <col min="15" max="17" width="17.7109375" style="9" customWidth="1"/>
    <col min="18" max="18" width="3.28515625" style="9" customWidth="1"/>
    <col min="19" max="21" width="17.7109375" style="9" customWidth="1"/>
    <col min="22" max="22" width="3" style="9" customWidth="1"/>
    <col min="23" max="30" width="17.7109375" style="9" customWidth="1"/>
    <col min="31" max="16384" width="9.140625" style="9"/>
  </cols>
  <sheetData>
    <row r="1" spans="1:25" x14ac:dyDescent="0.25">
      <c r="B1" s="1" t="s">
        <v>0</v>
      </c>
    </row>
    <row r="2" spans="1:25" x14ac:dyDescent="0.25">
      <c r="B2" s="2" t="s">
        <v>1</v>
      </c>
    </row>
    <row r="3" spans="1:25" x14ac:dyDescent="0.25">
      <c r="B3" s="3" t="s">
        <v>2</v>
      </c>
    </row>
    <row r="4" spans="1:25" x14ac:dyDescent="0.25">
      <c r="B4" s="4" t="s">
        <v>3</v>
      </c>
    </row>
    <row r="5" spans="1:25" x14ac:dyDescent="0.25">
      <c r="B5" s="5" t="s">
        <v>4</v>
      </c>
    </row>
    <row r="7" spans="1:25" x14ac:dyDescent="0.25">
      <c r="B7" s="6" t="s">
        <v>5</v>
      </c>
    </row>
    <row r="8" spans="1:25" x14ac:dyDescent="0.25">
      <c r="B8" s="8" t="s">
        <v>6</v>
      </c>
      <c r="C8" s="20" t="s">
        <v>35</v>
      </c>
      <c r="D8" s="21"/>
      <c r="E8" s="21"/>
      <c r="G8" s="20" t="s">
        <v>36</v>
      </c>
      <c r="H8" s="21"/>
      <c r="I8" s="21"/>
      <c r="K8" s="20" t="s">
        <v>37</v>
      </c>
      <c r="L8" s="21"/>
      <c r="M8" s="21"/>
      <c r="O8" s="20" t="s">
        <v>38</v>
      </c>
      <c r="P8" s="21"/>
      <c r="Q8" s="21"/>
      <c r="S8" s="20" t="s">
        <v>39</v>
      </c>
      <c r="T8" s="21"/>
      <c r="U8" s="21"/>
      <c r="W8" s="20" t="s">
        <v>40</v>
      </c>
      <c r="X8" s="21"/>
      <c r="Y8" s="21"/>
    </row>
    <row r="9" spans="1:25" ht="15.75" thickBot="1" x14ac:dyDescent="0.3">
      <c r="C9" s="8" t="s">
        <v>41</v>
      </c>
      <c r="D9" s="8" t="s">
        <v>10</v>
      </c>
      <c r="E9" s="8" t="s">
        <v>9</v>
      </c>
      <c r="G9" s="8" t="s">
        <v>42</v>
      </c>
      <c r="H9" s="8" t="s">
        <v>8</v>
      </c>
      <c r="I9" s="8" t="s">
        <v>32</v>
      </c>
      <c r="K9" s="8" t="s">
        <v>31</v>
      </c>
      <c r="L9" s="8" t="s">
        <v>29</v>
      </c>
      <c r="M9" s="8" t="s">
        <v>43</v>
      </c>
      <c r="O9" s="8" t="s">
        <v>44</v>
      </c>
      <c r="P9" s="8" t="s">
        <v>33</v>
      </c>
      <c r="Q9" s="8" t="s">
        <v>28</v>
      </c>
      <c r="S9" s="8" t="s">
        <v>45</v>
      </c>
      <c r="T9" s="8" t="s">
        <v>11</v>
      </c>
      <c r="U9" s="8" t="s">
        <v>46</v>
      </c>
      <c r="W9" s="8" t="s">
        <v>7</v>
      </c>
      <c r="X9" s="8" t="s">
        <v>12</v>
      </c>
      <c r="Y9" s="8" t="s">
        <v>30</v>
      </c>
    </row>
    <row r="10" spans="1:25" ht="30" x14ac:dyDescent="0.25">
      <c r="A10" s="10" t="s">
        <v>13</v>
      </c>
      <c r="B10" s="11">
        <v>1.500052465</v>
      </c>
      <c r="C10" s="3">
        <v>369.11545837244898</v>
      </c>
      <c r="D10" s="3">
        <v>517.81753972479999</v>
      </c>
      <c r="E10" s="3">
        <v>754.69214710095696</v>
      </c>
      <c r="G10" s="3">
        <v>248.18529345802</v>
      </c>
      <c r="H10" s="3">
        <v>299.79725043609199</v>
      </c>
      <c r="I10" s="3">
        <v>235.23848227358499</v>
      </c>
      <c r="K10" s="3">
        <v>207.51109188777099</v>
      </c>
      <c r="L10" s="3">
        <v>252.069256946444</v>
      </c>
      <c r="M10" s="3">
        <v>220.95131662807501</v>
      </c>
      <c r="O10" s="3">
        <v>313.48689814736599</v>
      </c>
      <c r="P10" s="3">
        <v>379.53569332766199</v>
      </c>
      <c r="Q10" s="3">
        <v>451.17879787878599</v>
      </c>
      <c r="S10" s="3">
        <v>202.80720134324301</v>
      </c>
      <c r="T10" s="3">
        <v>193.12944301677999</v>
      </c>
      <c r="U10" s="3">
        <v>279.69063353191598</v>
      </c>
      <c r="W10" s="3">
        <v>136.11210363113801</v>
      </c>
      <c r="X10" s="3">
        <v>152.81331292427799</v>
      </c>
      <c r="Y10" s="3">
        <v>278.88942599915799</v>
      </c>
    </row>
    <row r="11" spans="1:25" x14ac:dyDescent="0.25">
      <c r="A11" s="12"/>
      <c r="B11" s="11">
        <v>9.9955174683333308</v>
      </c>
      <c r="C11" s="3">
        <v>367.51692648183302</v>
      </c>
      <c r="D11" s="3">
        <v>517.09886198792196</v>
      </c>
      <c r="E11" s="3">
        <v>737.34498059073906</v>
      </c>
      <c r="G11" s="3">
        <v>256.98670353962399</v>
      </c>
      <c r="H11" s="3">
        <v>296.66067142548701</v>
      </c>
      <c r="I11" s="3">
        <v>232.08037352139701</v>
      </c>
      <c r="K11" s="3">
        <v>201.843758287165</v>
      </c>
      <c r="L11" s="3">
        <v>245.67273416994101</v>
      </c>
      <c r="M11" s="3">
        <v>216.71937678486901</v>
      </c>
      <c r="O11" s="3">
        <v>309.509474621827</v>
      </c>
      <c r="P11" s="3">
        <v>372.96259490527302</v>
      </c>
      <c r="Q11" s="3">
        <v>439.91707164036598</v>
      </c>
      <c r="S11" s="3">
        <v>199.967438338975</v>
      </c>
      <c r="T11" s="3">
        <v>189.38775280305501</v>
      </c>
      <c r="U11" s="3">
        <v>271.537726274806</v>
      </c>
      <c r="W11" s="3">
        <v>135.049450211231</v>
      </c>
      <c r="X11" s="3">
        <v>145.52771852373499</v>
      </c>
      <c r="Y11" s="3">
        <v>268.523413516392</v>
      </c>
    </row>
    <row r="12" spans="1:25" ht="15.75" thickBot="1" x14ac:dyDescent="0.3">
      <c r="A12" s="13"/>
      <c r="B12" s="11">
        <v>18.493752603333299</v>
      </c>
      <c r="C12" s="3">
        <v>368.90055984811301</v>
      </c>
      <c r="D12" s="3">
        <v>524.95319570874199</v>
      </c>
      <c r="E12" s="3">
        <v>731.05048019571598</v>
      </c>
      <c r="G12" s="3">
        <v>257.470573410013</v>
      </c>
      <c r="H12" s="3">
        <v>301.241476863657</v>
      </c>
      <c r="I12" s="3">
        <v>233.55526086971199</v>
      </c>
      <c r="K12" s="3">
        <v>202.94108252640001</v>
      </c>
      <c r="L12" s="3">
        <v>246.02999321676199</v>
      </c>
      <c r="M12" s="3">
        <v>217.306808591394</v>
      </c>
      <c r="O12" s="3">
        <v>311.17135094308901</v>
      </c>
      <c r="P12" s="3">
        <v>377.55266147978301</v>
      </c>
      <c r="Q12" s="3">
        <v>440.990861298553</v>
      </c>
      <c r="S12" s="3">
        <v>200.18923550420101</v>
      </c>
      <c r="T12" s="3">
        <v>190.14399667734699</v>
      </c>
      <c r="U12" s="3">
        <v>269.29620900140202</v>
      </c>
      <c r="W12" s="3">
        <v>136.64862641431799</v>
      </c>
      <c r="X12" s="3">
        <v>151.66800568401001</v>
      </c>
      <c r="Y12" s="3">
        <v>265.70880646563802</v>
      </c>
    </row>
    <row r="13" spans="1:25" x14ac:dyDescent="0.25">
      <c r="A13" s="10" t="s">
        <v>14</v>
      </c>
      <c r="B13" s="11">
        <v>27.103972214999999</v>
      </c>
      <c r="C13" s="3">
        <v>102.216382782502</v>
      </c>
      <c r="D13" s="3">
        <v>128.025323659176</v>
      </c>
      <c r="E13" s="3">
        <v>126.42690737949199</v>
      </c>
      <c r="G13" s="3">
        <v>68.175636729611298</v>
      </c>
      <c r="H13" s="3">
        <v>66.663700296569999</v>
      </c>
      <c r="I13" s="3">
        <v>54.110697108985299</v>
      </c>
      <c r="K13" s="3">
        <v>39.588380457374299</v>
      </c>
      <c r="L13" s="3">
        <v>57.645894168032598</v>
      </c>
      <c r="M13" s="3">
        <v>38.7266794598793</v>
      </c>
      <c r="O13" s="3">
        <v>95.321984584518106</v>
      </c>
      <c r="P13" s="3">
        <v>96.504402471331005</v>
      </c>
      <c r="Q13" s="3">
        <v>82.004498400176999</v>
      </c>
      <c r="S13" s="3">
        <v>48.705639149685403</v>
      </c>
      <c r="T13" s="3">
        <v>52.305743102130002</v>
      </c>
      <c r="U13" s="3">
        <v>57.634419157911204</v>
      </c>
      <c r="W13" s="3">
        <v>33.807501154863999</v>
      </c>
      <c r="X13" s="3">
        <v>38.441221894876499</v>
      </c>
      <c r="Y13" s="3">
        <v>20.620847529829099</v>
      </c>
    </row>
    <row r="14" spans="1:25" x14ac:dyDescent="0.25">
      <c r="A14" s="12"/>
      <c r="B14" s="11">
        <v>35.5800029183333</v>
      </c>
      <c r="C14" s="3">
        <v>119.211104280266</v>
      </c>
      <c r="D14" s="3">
        <v>141.279950256299</v>
      </c>
      <c r="E14" s="3">
        <v>146.629855821213</v>
      </c>
      <c r="G14" s="3">
        <v>75.129645402012699</v>
      </c>
      <c r="H14" s="3">
        <v>72.682137736982796</v>
      </c>
      <c r="I14" s="3">
        <v>57.241193828709697</v>
      </c>
      <c r="K14" s="3">
        <v>47.761687223978001</v>
      </c>
      <c r="L14" s="3">
        <v>62.764422904582297</v>
      </c>
      <c r="M14" s="3">
        <v>45.801925949118498</v>
      </c>
      <c r="O14" s="3">
        <v>110.100230236705</v>
      </c>
      <c r="P14" s="3">
        <v>110.081436227518</v>
      </c>
      <c r="Q14" s="3">
        <v>104.692939597501</v>
      </c>
      <c r="S14" s="3">
        <v>50.838848571242302</v>
      </c>
      <c r="T14" s="3">
        <v>55.218778960436097</v>
      </c>
      <c r="U14" s="3">
        <v>66.976967004997903</v>
      </c>
      <c r="W14" s="3">
        <v>32.449630603028801</v>
      </c>
      <c r="X14" s="3">
        <v>38.838819766438199</v>
      </c>
      <c r="Y14" s="3">
        <v>29.282114751963299</v>
      </c>
    </row>
    <row r="15" spans="1:25" ht="15.75" thickBot="1" x14ac:dyDescent="0.3">
      <c r="A15" s="13"/>
      <c r="B15" s="11">
        <v>44.082918061666703</v>
      </c>
      <c r="C15" s="3">
        <v>128.99983512774699</v>
      </c>
      <c r="D15" s="3">
        <v>144.815352564525</v>
      </c>
      <c r="E15" s="3">
        <v>156.12608371443201</v>
      </c>
      <c r="G15" s="3">
        <v>75.989263342288098</v>
      </c>
      <c r="H15" s="3">
        <v>72.577175634523897</v>
      </c>
      <c r="I15" s="3">
        <v>58.6039141159888</v>
      </c>
      <c r="K15" s="3">
        <v>49.534927645841002</v>
      </c>
      <c r="L15" s="3">
        <v>62.492647257299502</v>
      </c>
      <c r="M15" s="3">
        <v>47.702381901365399</v>
      </c>
      <c r="O15" s="3">
        <v>119.5916327259</v>
      </c>
      <c r="P15" s="3">
        <v>114.66083982254401</v>
      </c>
      <c r="Q15" s="3">
        <v>112.633637461696</v>
      </c>
      <c r="S15" s="3">
        <v>50.315808086485198</v>
      </c>
      <c r="T15" s="3">
        <v>56.981641117892401</v>
      </c>
      <c r="U15" s="3">
        <v>66.319025851997907</v>
      </c>
      <c r="W15" s="3">
        <v>32.513014109297401</v>
      </c>
      <c r="X15" s="3">
        <v>41.644265214064902</v>
      </c>
      <c r="Y15" s="3">
        <v>31.2530647247325</v>
      </c>
    </row>
    <row r="16" spans="1:25" x14ac:dyDescent="0.25">
      <c r="A16" s="10" t="s">
        <v>15</v>
      </c>
      <c r="B16" s="11">
        <v>52.6662257883333</v>
      </c>
      <c r="C16" s="3">
        <v>1555.9266583414101</v>
      </c>
      <c r="D16" s="3">
        <v>319.86229110990502</v>
      </c>
      <c r="E16" s="3">
        <v>422.46739218875598</v>
      </c>
      <c r="G16" s="3">
        <v>352.22170850845202</v>
      </c>
      <c r="H16" s="3">
        <v>110.20616063165799</v>
      </c>
      <c r="I16" s="3">
        <v>170.13994385981701</v>
      </c>
      <c r="K16" s="3">
        <v>119.631662166475</v>
      </c>
      <c r="L16" s="3">
        <v>457.67945630678599</v>
      </c>
      <c r="M16" s="3">
        <v>98.997262457915994</v>
      </c>
      <c r="O16" s="3">
        <v>1038.12546858157</v>
      </c>
      <c r="P16" s="3">
        <v>243.145438064687</v>
      </c>
      <c r="Q16" s="3">
        <v>104.532524738455</v>
      </c>
      <c r="S16" s="3">
        <v>315.32860104705702</v>
      </c>
      <c r="T16" s="3">
        <v>245.80669535307399</v>
      </c>
      <c r="U16" s="3">
        <v>68.128803302906803</v>
      </c>
      <c r="W16" s="3">
        <v>327.86590882769201</v>
      </c>
      <c r="X16" s="3">
        <v>63.712217702674899</v>
      </c>
      <c r="Y16" s="3">
        <v>33.846619933687698</v>
      </c>
    </row>
    <row r="17" spans="1:47" x14ac:dyDescent="0.25">
      <c r="A17" s="12"/>
      <c r="B17" s="11">
        <v>61.178041223333302</v>
      </c>
      <c r="C17" s="3">
        <v>1313.1470465792199</v>
      </c>
      <c r="D17" s="3">
        <v>315.87774046058797</v>
      </c>
      <c r="E17" s="3">
        <v>376.39653060291602</v>
      </c>
      <c r="G17" s="3">
        <v>346.20827721599699</v>
      </c>
      <c r="H17" s="3">
        <v>118.881995747712</v>
      </c>
      <c r="I17" s="3">
        <v>166.08975512292901</v>
      </c>
      <c r="K17" s="3">
        <v>133.84327151791001</v>
      </c>
      <c r="L17" s="3">
        <v>392.75872423587202</v>
      </c>
      <c r="M17" s="3">
        <v>94.3942572747453</v>
      </c>
      <c r="O17" s="3">
        <v>741.50435076633903</v>
      </c>
      <c r="P17" s="3">
        <v>188.77972925776501</v>
      </c>
      <c r="Q17" s="3">
        <v>99.509672723731896</v>
      </c>
      <c r="S17" s="3">
        <v>253.72441985006401</v>
      </c>
      <c r="T17" s="3">
        <v>223.16455227676701</v>
      </c>
      <c r="U17" s="3">
        <v>71.908839411955597</v>
      </c>
      <c r="W17" s="3">
        <v>272.72131529271098</v>
      </c>
      <c r="X17" s="3">
        <v>68.941193783332807</v>
      </c>
      <c r="Y17" s="3">
        <v>30.532164061487801</v>
      </c>
    </row>
    <row r="18" spans="1:47" ht="15.75" thickBot="1" x14ac:dyDescent="0.3">
      <c r="A18" s="13"/>
      <c r="B18" s="11">
        <v>69.677715588333299</v>
      </c>
      <c r="C18" s="3">
        <v>1321.6923687840199</v>
      </c>
      <c r="D18" s="3">
        <v>318.95860106189298</v>
      </c>
      <c r="E18" s="3">
        <v>397.28580291883401</v>
      </c>
      <c r="G18" s="3">
        <v>363.71807149579899</v>
      </c>
      <c r="H18" s="3">
        <v>133.83451944620299</v>
      </c>
      <c r="I18" s="3">
        <v>182.99841226945099</v>
      </c>
      <c r="K18" s="3">
        <v>140.58801737585301</v>
      </c>
      <c r="L18" s="3">
        <v>364.87111435381701</v>
      </c>
      <c r="M18" s="3">
        <v>99.550141237802194</v>
      </c>
      <c r="O18" s="3">
        <v>652.29120611276699</v>
      </c>
      <c r="P18" s="3">
        <v>187.21732922406201</v>
      </c>
      <c r="Q18" s="3">
        <v>106.96751773540799</v>
      </c>
      <c r="S18" s="3">
        <v>241.83111168901601</v>
      </c>
      <c r="T18" s="3">
        <v>232.33534042129</v>
      </c>
      <c r="U18" s="3">
        <v>85.726190344243406</v>
      </c>
      <c r="W18" s="3">
        <v>256.97062708204101</v>
      </c>
      <c r="X18" s="3">
        <v>76.441549639280396</v>
      </c>
      <c r="Y18" s="3">
        <v>29.4522444814903</v>
      </c>
    </row>
    <row r="19" spans="1:47" x14ac:dyDescent="0.25">
      <c r="A19" s="10" t="s">
        <v>16</v>
      </c>
      <c r="B19" s="11">
        <v>78.292144995000001</v>
      </c>
      <c r="C19" s="3">
        <v>2.9151171786438002</v>
      </c>
      <c r="D19" s="3">
        <v>56.837699294434898</v>
      </c>
      <c r="E19" s="3">
        <v>47.770962666885403</v>
      </c>
      <c r="G19" s="3">
        <v>38.346640589228898</v>
      </c>
      <c r="H19" s="3">
        <v>26.276630892269601</v>
      </c>
      <c r="I19" s="3">
        <v>17.7149808852337</v>
      </c>
      <c r="K19" s="3">
        <v>5.4423982289305197</v>
      </c>
      <c r="L19" s="3">
        <v>8.7566903619879799</v>
      </c>
      <c r="M19" s="3">
        <v>5.4490379891458396</v>
      </c>
      <c r="O19" s="3">
        <v>29.205621174197798</v>
      </c>
      <c r="P19" s="3">
        <v>42.808513012004497</v>
      </c>
      <c r="Q19" s="3">
        <v>20.115751189753599</v>
      </c>
      <c r="S19" s="3">
        <v>12.958048848543999</v>
      </c>
      <c r="T19" s="3">
        <v>25.733440484770401</v>
      </c>
      <c r="U19" s="3">
        <v>30.229365536487698</v>
      </c>
      <c r="W19" s="3">
        <v>6.1952614285798697</v>
      </c>
      <c r="X19" s="3">
        <v>11.050009528352</v>
      </c>
      <c r="Y19" s="3">
        <v>6.6203368532756404</v>
      </c>
    </row>
    <row r="20" spans="1:47" x14ac:dyDescent="0.25">
      <c r="A20" s="12"/>
      <c r="B20" s="11">
        <v>86.794636765000007</v>
      </c>
      <c r="C20" s="3">
        <v>42.510225482739102</v>
      </c>
      <c r="D20" s="3">
        <v>50.8453355831411</v>
      </c>
      <c r="E20" s="3">
        <v>62.0362082674623</v>
      </c>
      <c r="G20" s="3">
        <v>44.188476098570398</v>
      </c>
      <c r="H20" s="3">
        <v>30.2181293727478</v>
      </c>
      <c r="I20" s="3">
        <v>22.994971437636099</v>
      </c>
      <c r="K20" s="3">
        <v>5.63197186215148</v>
      </c>
      <c r="L20" s="3">
        <v>21.340096766889602</v>
      </c>
      <c r="M20" s="3">
        <v>7.4594188562758701</v>
      </c>
      <c r="O20" s="3">
        <v>44.380641152506797</v>
      </c>
      <c r="P20" s="3">
        <v>40.589487708470898</v>
      </c>
      <c r="Q20" s="3">
        <v>21.2222336703366</v>
      </c>
      <c r="S20" s="3">
        <v>18.434457765387901</v>
      </c>
      <c r="T20" s="3">
        <v>30.317710766426501</v>
      </c>
      <c r="U20" s="3">
        <v>33.559473265473301</v>
      </c>
      <c r="W20" s="3">
        <v>9.1304624333722195</v>
      </c>
      <c r="X20" s="3">
        <v>13.0507627285668</v>
      </c>
      <c r="Y20" s="3">
        <v>7.3869984158138697</v>
      </c>
    </row>
    <row r="21" spans="1:47" ht="15.75" thickBot="1" x14ac:dyDescent="0.3">
      <c r="A21" s="13"/>
      <c r="B21" s="11">
        <v>95.279544196666706</v>
      </c>
      <c r="C21" s="3">
        <v>41.898692272195497</v>
      </c>
      <c r="D21" s="3">
        <v>45.878556324245302</v>
      </c>
      <c r="E21" s="3">
        <v>61.613093916505697</v>
      </c>
      <c r="G21" s="3">
        <v>42.9588602683164</v>
      </c>
      <c r="H21" s="3">
        <v>28.421621327195801</v>
      </c>
      <c r="I21" s="3">
        <v>23.700791360900102</v>
      </c>
      <c r="K21" s="3">
        <v>3.9324995749173102</v>
      </c>
      <c r="L21" s="3">
        <v>20.952458730130498</v>
      </c>
      <c r="M21" s="3">
        <v>5.8896075405509301</v>
      </c>
      <c r="O21" s="3">
        <v>40.0236314277983</v>
      </c>
      <c r="P21" s="3">
        <v>40.308476949668602</v>
      </c>
      <c r="Q21" s="3">
        <v>22.822406997936099</v>
      </c>
      <c r="S21" s="3">
        <v>15.809362383744499</v>
      </c>
      <c r="T21" s="3">
        <v>28.843354399189199</v>
      </c>
      <c r="U21" s="3">
        <v>33.8467729775873</v>
      </c>
      <c r="W21" s="3">
        <v>8.8222476209121599</v>
      </c>
      <c r="X21" s="3">
        <v>14.0508135781095</v>
      </c>
      <c r="Y21" s="3">
        <v>7.0366780629904104</v>
      </c>
    </row>
    <row r="23" spans="1:47" x14ac:dyDescent="0.25">
      <c r="A23" s="6" t="s">
        <v>47</v>
      </c>
      <c r="B23" s="6">
        <v>200000</v>
      </c>
      <c r="J23" s="6"/>
    </row>
    <row r="25" spans="1:47" x14ac:dyDescent="0.25">
      <c r="B25" s="6" t="s">
        <v>17</v>
      </c>
      <c r="C25" s="14">
        <f>C12-C21</f>
        <v>327.00186757591752</v>
      </c>
      <c r="D25" s="14">
        <f t="shared" ref="D25:I25" si="0">D12-D21</f>
        <v>479.07463938449666</v>
      </c>
      <c r="E25" s="14">
        <f t="shared" si="0"/>
        <v>669.43738627921027</v>
      </c>
      <c r="F25" s="14"/>
      <c r="G25" s="14">
        <f t="shared" si="0"/>
        <v>214.51171314169659</v>
      </c>
      <c r="H25" s="14">
        <f t="shared" si="0"/>
        <v>272.8198555364612</v>
      </c>
      <c r="I25" s="14">
        <f t="shared" si="0"/>
        <v>209.85446950881189</v>
      </c>
      <c r="J25" s="14"/>
      <c r="K25" s="14">
        <f>K12-K21</f>
        <v>199.00858295148271</v>
      </c>
      <c r="L25" s="14">
        <f t="shared" ref="L25:M25" si="1">L12-L21</f>
        <v>225.07753448663149</v>
      </c>
      <c r="M25" s="14">
        <f t="shared" si="1"/>
        <v>211.41720105084306</v>
      </c>
      <c r="N25" s="14"/>
      <c r="O25" s="14">
        <f>O12-O21</f>
        <v>271.1477195152907</v>
      </c>
      <c r="P25" s="14">
        <f t="shared" ref="P25:Q25" si="2">P12-P21</f>
        <v>337.24418453011441</v>
      </c>
      <c r="Q25" s="14">
        <f t="shared" si="2"/>
        <v>418.16845430061687</v>
      </c>
      <c r="R25" s="14"/>
      <c r="S25" s="14">
        <f>S12-S21</f>
        <v>184.37987312045652</v>
      </c>
      <c r="T25" s="14">
        <f t="shared" ref="T25:U25" si="3">T12-T21</f>
        <v>161.3006422781578</v>
      </c>
      <c r="U25" s="14">
        <f t="shared" si="3"/>
        <v>235.44943602381471</v>
      </c>
      <c r="V25" s="14"/>
      <c r="W25" s="14">
        <f>W12-W21</f>
        <v>127.82637879340582</v>
      </c>
      <c r="X25" s="14">
        <f t="shared" ref="X25:Y25" si="4">X12-X21</f>
        <v>137.6171921059005</v>
      </c>
      <c r="Y25" s="14">
        <f t="shared" si="4"/>
        <v>258.67212840264762</v>
      </c>
      <c r="Z25" s="14"/>
      <c r="AA25" s="14"/>
      <c r="AC25" s="15"/>
      <c r="AD25" s="15"/>
      <c r="AE25" s="15"/>
      <c r="AP25" s="14"/>
      <c r="AU25" s="14"/>
    </row>
    <row r="26" spans="1:47" x14ac:dyDescent="0.25">
      <c r="B26" s="6" t="s">
        <v>18</v>
      </c>
      <c r="C26" s="14">
        <f>C12-C15</f>
        <v>239.90072472036601</v>
      </c>
      <c r="D26" s="14">
        <f>D12-D15</f>
        <v>380.13784314421696</v>
      </c>
      <c r="E26" s="14">
        <f>E12-E15</f>
        <v>574.92439648128402</v>
      </c>
      <c r="F26" s="14"/>
      <c r="G26" s="14">
        <f t="shared" ref="G26:I26" si="5">G12-G15</f>
        <v>181.48131006772491</v>
      </c>
      <c r="H26" s="14">
        <f t="shared" si="5"/>
        <v>228.66430122913312</v>
      </c>
      <c r="I26" s="14">
        <f t="shared" si="5"/>
        <v>174.95134675372319</v>
      </c>
      <c r="J26" s="14"/>
      <c r="K26" s="14">
        <f t="shared" ref="K26:M26" si="6">K12-K15</f>
        <v>153.406154880559</v>
      </c>
      <c r="L26" s="14">
        <f t="shared" si="6"/>
        <v>183.5373459594625</v>
      </c>
      <c r="M26" s="14">
        <f t="shared" si="6"/>
        <v>169.60442669002862</v>
      </c>
      <c r="N26" s="14"/>
      <c r="O26" s="14">
        <f t="shared" ref="O26:Q26" si="7">O12-O15</f>
        <v>191.579718217189</v>
      </c>
      <c r="P26" s="14">
        <f t="shared" si="7"/>
        <v>262.89182165723901</v>
      </c>
      <c r="Q26" s="14">
        <f t="shared" si="7"/>
        <v>328.35722383685697</v>
      </c>
      <c r="R26" s="14"/>
      <c r="S26" s="14">
        <f t="shared" ref="S26:U26" si="8">S12-S15</f>
        <v>149.87342741771582</v>
      </c>
      <c r="T26" s="14">
        <f t="shared" si="8"/>
        <v>133.1623555594546</v>
      </c>
      <c r="U26" s="14">
        <f t="shared" si="8"/>
        <v>202.97718314940411</v>
      </c>
      <c r="V26" s="14"/>
      <c r="W26" s="14">
        <f t="shared" ref="W26:Y26" si="9">W12-W15</f>
        <v>104.13561230502059</v>
      </c>
      <c r="X26" s="14">
        <f t="shared" si="9"/>
        <v>110.02374046994511</v>
      </c>
      <c r="Y26" s="14">
        <f t="shared" si="9"/>
        <v>234.45574174090552</v>
      </c>
      <c r="Z26" s="14"/>
      <c r="AA26" s="14"/>
      <c r="AC26" s="16"/>
      <c r="AD26" s="15"/>
      <c r="AE26" s="15"/>
      <c r="AK26" s="14"/>
      <c r="AP26" s="14"/>
      <c r="AU26" s="14"/>
    </row>
    <row r="27" spans="1:47" x14ac:dyDescent="0.25">
      <c r="B27" s="6" t="s">
        <v>19</v>
      </c>
      <c r="C27" s="14">
        <f>C15-C21</f>
        <v>87.101142855551501</v>
      </c>
      <c r="D27" s="14">
        <f t="shared" ref="D27:E27" si="10">D15-D21</f>
        <v>98.936796240279705</v>
      </c>
      <c r="E27" s="14">
        <f t="shared" si="10"/>
        <v>94.512989797926309</v>
      </c>
      <c r="F27" s="14"/>
      <c r="G27" s="14">
        <f t="shared" ref="G27:I27" si="11">G15-G21</f>
        <v>33.030403073971698</v>
      </c>
      <c r="H27" s="14">
        <f t="shared" si="11"/>
        <v>44.155554307328096</v>
      </c>
      <c r="I27" s="14">
        <f t="shared" si="11"/>
        <v>34.903122755088702</v>
      </c>
      <c r="J27" s="14"/>
      <c r="K27" s="14">
        <f t="shared" ref="K27:M27" si="12">K15-K21</f>
        <v>45.602428070923693</v>
      </c>
      <c r="L27" s="14">
        <f t="shared" si="12"/>
        <v>41.540188527169008</v>
      </c>
      <c r="M27" s="14">
        <f t="shared" si="12"/>
        <v>41.812774360814473</v>
      </c>
      <c r="N27" s="14"/>
      <c r="O27" s="14">
        <f t="shared" ref="O27:Q27" si="13">O15-O21</f>
        <v>79.568001298101706</v>
      </c>
      <c r="P27" s="14">
        <f t="shared" si="13"/>
        <v>74.352362872875403</v>
      </c>
      <c r="Q27" s="14">
        <f t="shared" si="13"/>
        <v>89.811230463759898</v>
      </c>
      <c r="R27" s="14"/>
      <c r="S27" s="14">
        <f t="shared" ref="S27:U27" si="14">S15-S21</f>
        <v>34.506445702740699</v>
      </c>
      <c r="T27" s="14">
        <f t="shared" si="14"/>
        <v>28.138286718703203</v>
      </c>
      <c r="U27" s="14">
        <f t="shared" si="14"/>
        <v>32.472252874410607</v>
      </c>
      <c r="V27" s="14"/>
      <c r="W27" s="14">
        <f t="shared" ref="W27:Y27" si="15">W15-W21</f>
        <v>23.690766488385243</v>
      </c>
      <c r="X27" s="14">
        <f t="shared" si="15"/>
        <v>27.593451635955404</v>
      </c>
      <c r="Y27" s="14">
        <f t="shared" si="15"/>
        <v>24.216386661742089</v>
      </c>
      <c r="Z27" s="14"/>
      <c r="AA27" s="14"/>
      <c r="AC27" s="16"/>
      <c r="AD27" s="16"/>
      <c r="AE27" s="16"/>
      <c r="AP27" s="14"/>
    </row>
    <row r="28" spans="1:47" x14ac:dyDescent="0.25">
      <c r="B28" s="6" t="s">
        <v>20</v>
      </c>
      <c r="C28" s="14">
        <f>C16</f>
        <v>1555.9266583414101</v>
      </c>
      <c r="D28" s="14">
        <f t="shared" ref="D28" si="16">D16</f>
        <v>319.86229110990502</v>
      </c>
      <c r="E28" s="14">
        <f>E16</f>
        <v>422.46739218875598</v>
      </c>
      <c r="F28" s="14"/>
      <c r="G28" s="14">
        <f t="shared" ref="G28:I28" si="17">G16</f>
        <v>352.22170850845202</v>
      </c>
      <c r="H28" s="14">
        <f t="shared" si="17"/>
        <v>110.20616063165799</v>
      </c>
      <c r="I28" s="14">
        <f t="shared" si="17"/>
        <v>170.13994385981701</v>
      </c>
      <c r="J28" s="14"/>
      <c r="K28" s="14">
        <f t="shared" ref="K28:M28" si="18">K16</f>
        <v>119.631662166475</v>
      </c>
      <c r="L28" s="14">
        <f t="shared" si="18"/>
        <v>457.67945630678599</v>
      </c>
      <c r="M28" s="14">
        <f t="shared" si="18"/>
        <v>98.997262457915994</v>
      </c>
      <c r="N28" s="14"/>
      <c r="O28" s="14">
        <f t="shared" ref="O28:Q28" si="19">O16</f>
        <v>1038.12546858157</v>
      </c>
      <c r="P28" s="14">
        <f t="shared" si="19"/>
        <v>243.145438064687</v>
      </c>
      <c r="Q28" s="14">
        <f t="shared" si="19"/>
        <v>104.532524738455</v>
      </c>
      <c r="R28" s="14"/>
      <c r="S28" s="14">
        <f t="shared" ref="S28:U28" si="20">S16</f>
        <v>315.32860104705702</v>
      </c>
      <c r="T28" s="14">
        <f t="shared" si="20"/>
        <v>245.80669535307399</v>
      </c>
      <c r="U28" s="14">
        <f t="shared" si="20"/>
        <v>68.128803302906803</v>
      </c>
      <c r="V28" s="14"/>
      <c r="W28" s="14">
        <f t="shared" ref="W28:Y28" si="21">W16</f>
        <v>327.86590882769201</v>
      </c>
      <c r="X28" s="14">
        <f t="shared" si="21"/>
        <v>63.712217702674899</v>
      </c>
      <c r="Y28" s="14">
        <f t="shared" si="21"/>
        <v>33.846619933687698</v>
      </c>
      <c r="Z28" s="14"/>
      <c r="AA28" s="14"/>
      <c r="AC28" s="16"/>
      <c r="AD28" s="16"/>
      <c r="AE28" s="16"/>
      <c r="AP28" s="14"/>
    </row>
    <row r="29" spans="1:47" x14ac:dyDescent="0.25">
      <c r="B29" s="6" t="s">
        <v>21</v>
      </c>
      <c r="C29" s="14">
        <f>C28-C25</f>
        <v>1228.9247907654926</v>
      </c>
      <c r="D29" s="14">
        <f t="shared" ref="D29:E29" si="22">D28-D25</f>
        <v>-159.21234827459165</v>
      </c>
      <c r="E29" s="14">
        <f t="shared" si="22"/>
        <v>-246.96999409045429</v>
      </c>
      <c r="F29" s="14"/>
      <c r="G29" s="14">
        <f t="shared" ref="G29:I29" si="23">G28-G25</f>
        <v>137.70999536675544</v>
      </c>
      <c r="H29" s="14">
        <f t="shared" si="23"/>
        <v>-162.6136949048032</v>
      </c>
      <c r="I29" s="14">
        <f t="shared" si="23"/>
        <v>-39.714525648994879</v>
      </c>
      <c r="J29" s="14"/>
      <c r="K29" s="14">
        <f t="shared" ref="K29:M29" si="24">K28-K25</f>
        <v>-79.376920785007712</v>
      </c>
      <c r="L29" s="14">
        <f t="shared" si="24"/>
        <v>232.6019218201545</v>
      </c>
      <c r="M29" s="14">
        <f t="shared" si="24"/>
        <v>-112.41993859292707</v>
      </c>
      <c r="N29" s="14"/>
      <c r="O29" s="14">
        <f t="shared" ref="O29:Q29" si="25">O28-O25</f>
        <v>766.97774906627933</v>
      </c>
      <c r="P29" s="14">
        <f t="shared" si="25"/>
        <v>-94.098746465427411</v>
      </c>
      <c r="Q29" s="14">
        <f t="shared" si="25"/>
        <v>-313.63592956216189</v>
      </c>
      <c r="R29" s="14"/>
      <c r="S29" s="14">
        <f t="shared" ref="S29:U29" si="26">S28-S25</f>
        <v>130.9487279266005</v>
      </c>
      <c r="T29" s="14">
        <f t="shared" si="26"/>
        <v>84.506053074916196</v>
      </c>
      <c r="U29" s="14">
        <f t="shared" si="26"/>
        <v>-167.32063272090789</v>
      </c>
      <c r="V29" s="14"/>
      <c r="W29" s="14">
        <f t="shared" ref="W29:Y29" si="27">W28-W25</f>
        <v>200.0395300342862</v>
      </c>
      <c r="X29" s="14">
        <f t="shared" si="27"/>
        <v>-73.904974403225594</v>
      </c>
      <c r="Y29" s="14">
        <f t="shared" si="27"/>
        <v>-224.82550846895992</v>
      </c>
      <c r="Z29" s="14"/>
      <c r="AA29" s="14"/>
      <c r="AC29" s="16"/>
      <c r="AD29" s="16"/>
      <c r="AE29" s="16"/>
      <c r="AP29" s="14"/>
    </row>
    <row r="30" spans="1:47" x14ac:dyDescent="0.25">
      <c r="B30" s="6" t="s">
        <v>22</v>
      </c>
      <c r="C30" s="14">
        <f>C21</f>
        <v>41.898692272195497</v>
      </c>
      <c r="D30" s="14">
        <f t="shared" ref="D30:E30" si="28">D21</f>
        <v>45.878556324245302</v>
      </c>
      <c r="E30" s="14">
        <f t="shared" si="28"/>
        <v>61.613093916505697</v>
      </c>
      <c r="F30" s="14"/>
      <c r="G30" s="14">
        <f t="shared" ref="G30:I30" si="29">G21</f>
        <v>42.9588602683164</v>
      </c>
      <c r="H30" s="14">
        <f t="shared" si="29"/>
        <v>28.421621327195801</v>
      </c>
      <c r="I30" s="14">
        <f t="shared" si="29"/>
        <v>23.700791360900102</v>
      </c>
      <c r="J30" s="14"/>
      <c r="K30" s="14">
        <f t="shared" ref="K30:M30" si="30">K21</f>
        <v>3.9324995749173102</v>
      </c>
      <c r="L30" s="14">
        <f t="shared" si="30"/>
        <v>20.952458730130498</v>
      </c>
      <c r="M30" s="14">
        <f t="shared" si="30"/>
        <v>5.8896075405509301</v>
      </c>
      <c r="N30" s="14"/>
      <c r="O30" s="14">
        <f t="shared" ref="O30:Q30" si="31">O21</f>
        <v>40.0236314277983</v>
      </c>
      <c r="P30" s="14">
        <f t="shared" si="31"/>
        <v>40.308476949668602</v>
      </c>
      <c r="Q30" s="14">
        <f t="shared" si="31"/>
        <v>22.822406997936099</v>
      </c>
      <c r="R30" s="14"/>
      <c r="S30" s="14">
        <f t="shared" ref="S30:U30" si="32">S21</f>
        <v>15.809362383744499</v>
      </c>
      <c r="T30" s="14">
        <f t="shared" si="32"/>
        <v>28.843354399189199</v>
      </c>
      <c r="U30" s="14">
        <f t="shared" si="32"/>
        <v>33.8467729775873</v>
      </c>
      <c r="V30" s="14"/>
      <c r="W30" s="14">
        <f t="shared" ref="W30:Y30" si="33">W21</f>
        <v>8.8222476209121599</v>
      </c>
      <c r="X30" s="14">
        <f t="shared" si="33"/>
        <v>14.0508135781095</v>
      </c>
      <c r="Y30" s="14">
        <f t="shared" si="33"/>
        <v>7.0366780629904104</v>
      </c>
      <c r="Z30" s="14"/>
      <c r="AA30" s="14"/>
      <c r="AC30" s="16"/>
      <c r="AD30" s="16"/>
      <c r="AE30" s="16"/>
      <c r="AP30" s="14"/>
    </row>
    <row r="31" spans="1:47" x14ac:dyDescent="0.25">
      <c r="AC31" s="16"/>
      <c r="AD31" s="16"/>
      <c r="AE31" s="16"/>
    </row>
    <row r="32" spans="1:47" x14ac:dyDescent="0.25">
      <c r="A32" s="6" t="s">
        <v>48</v>
      </c>
      <c r="B32" s="6">
        <v>100000</v>
      </c>
      <c r="J32" s="6"/>
      <c r="AC32" s="16"/>
      <c r="AD32" s="16"/>
      <c r="AE32" s="16"/>
    </row>
    <row r="33" spans="1:47" x14ac:dyDescent="0.25">
      <c r="AC33" s="16"/>
      <c r="AD33" s="16"/>
      <c r="AE33" s="16"/>
    </row>
    <row r="34" spans="1:47" x14ac:dyDescent="0.25">
      <c r="B34" s="6" t="s">
        <v>17</v>
      </c>
      <c r="C34" s="23">
        <f>C25/($B$23/$B$32)</f>
        <v>163.50093378795876</v>
      </c>
      <c r="D34" s="23">
        <f t="shared" ref="D34:E34" si="34">D25/($B$23/$B$32)</f>
        <v>239.53731969224833</v>
      </c>
      <c r="E34" s="23">
        <f t="shared" si="34"/>
        <v>334.71869313960514</v>
      </c>
      <c r="G34" s="23">
        <f>G25/($B$23/$B$32)</f>
        <v>107.25585657084829</v>
      </c>
      <c r="H34" s="23">
        <f t="shared" ref="H34:I34" si="35">H25/($B$23/$B$32)</f>
        <v>136.4099277682306</v>
      </c>
      <c r="I34" s="23">
        <f t="shared" si="35"/>
        <v>104.92723475440594</v>
      </c>
      <c r="K34" s="23">
        <f>K25/($B$23/$B$32)</f>
        <v>99.504291475741354</v>
      </c>
      <c r="L34" s="23">
        <f t="shared" ref="L34:M34" si="36">L25/($B$23/$B$32)</f>
        <v>112.53876724331575</v>
      </c>
      <c r="M34" s="23">
        <f t="shared" si="36"/>
        <v>105.70860052542153</v>
      </c>
      <c r="O34" s="23">
        <f>O25/($B$23/$B$32)</f>
        <v>135.57385975764535</v>
      </c>
      <c r="P34" s="23">
        <f t="shared" ref="P34:Q34" si="37">P25/($B$23/$B$32)</f>
        <v>168.6220922650572</v>
      </c>
      <c r="Q34" s="23">
        <f t="shared" si="37"/>
        <v>209.08422715030844</v>
      </c>
      <c r="S34" s="23">
        <f>S25/($B$23/$B$32)</f>
        <v>92.189936560228261</v>
      </c>
      <c r="T34" s="23">
        <f t="shared" ref="T34:U34" si="38">T25/($B$23/$B$32)</f>
        <v>80.650321139078898</v>
      </c>
      <c r="U34" s="23">
        <f t="shared" si="38"/>
        <v>117.72471801190736</v>
      </c>
      <c r="W34" s="23">
        <f>W25/($B$23/$B$32)</f>
        <v>63.913189396702911</v>
      </c>
      <c r="X34" s="23">
        <f t="shared" ref="X34:Y34" si="39">X25/($B$23/$B$32)</f>
        <v>68.80859605295025</v>
      </c>
      <c r="Y34" s="23">
        <f t="shared" si="39"/>
        <v>129.33606420132381</v>
      </c>
      <c r="AC34" s="16"/>
      <c r="AD34" s="16"/>
      <c r="AE34" s="16"/>
      <c r="AP34" s="16"/>
      <c r="AU34" s="16"/>
    </row>
    <row r="35" spans="1:47" x14ac:dyDescent="0.25">
      <c r="B35" s="6" t="s">
        <v>18</v>
      </c>
      <c r="C35" s="23">
        <f t="shared" ref="C35:E39" si="40">C26/($B$23/$B$32)</f>
        <v>119.95036236018301</v>
      </c>
      <c r="D35" s="23">
        <f t="shared" si="40"/>
        <v>190.06892157210848</v>
      </c>
      <c r="E35" s="23">
        <f t="shared" si="40"/>
        <v>287.46219824064201</v>
      </c>
      <c r="G35" s="23">
        <f t="shared" ref="G35:I39" si="41">G26/($B$23/$B$32)</f>
        <v>90.740655033862453</v>
      </c>
      <c r="H35" s="23">
        <f t="shared" si="41"/>
        <v>114.33215061456656</v>
      </c>
      <c r="I35" s="23">
        <f t="shared" si="41"/>
        <v>87.475673376861593</v>
      </c>
      <c r="K35" s="23">
        <f t="shared" ref="K35:M39" si="42">K26/($B$23/$B$32)</f>
        <v>76.7030774402795</v>
      </c>
      <c r="L35" s="23">
        <f t="shared" si="42"/>
        <v>91.768672979731249</v>
      </c>
      <c r="M35" s="23">
        <f t="shared" si="42"/>
        <v>84.802213345014309</v>
      </c>
      <c r="O35" s="23">
        <f t="shared" ref="O35:Q39" si="43">O26/($B$23/$B$32)</f>
        <v>95.789859108594499</v>
      </c>
      <c r="P35" s="23">
        <f t="shared" si="43"/>
        <v>131.4459108286195</v>
      </c>
      <c r="Q35" s="23">
        <f t="shared" si="43"/>
        <v>164.17861191842849</v>
      </c>
      <c r="S35" s="23">
        <f t="shared" ref="S35:U39" si="44">S26/($B$23/$B$32)</f>
        <v>74.936713708857909</v>
      </c>
      <c r="T35" s="23">
        <f t="shared" si="44"/>
        <v>66.581177779727298</v>
      </c>
      <c r="U35" s="23">
        <f t="shared" si="44"/>
        <v>101.48859157470206</v>
      </c>
      <c r="W35" s="23">
        <f t="shared" ref="W35:Y39" si="45">W26/($B$23/$B$32)</f>
        <v>52.067806152510293</v>
      </c>
      <c r="X35" s="23">
        <f t="shared" si="45"/>
        <v>55.011870234972555</v>
      </c>
      <c r="Y35" s="23">
        <f t="shared" si="45"/>
        <v>117.22787087045276</v>
      </c>
      <c r="AC35" s="16"/>
      <c r="AD35" s="16"/>
      <c r="AE35" s="16"/>
    </row>
    <row r="36" spans="1:47" x14ac:dyDescent="0.25">
      <c r="B36" s="6" t="s">
        <v>19</v>
      </c>
      <c r="C36" s="23">
        <f t="shared" si="40"/>
        <v>43.550571427775751</v>
      </c>
      <c r="D36" s="23">
        <f t="shared" si="40"/>
        <v>49.468398120139852</v>
      </c>
      <c r="E36" s="23">
        <f t="shared" si="40"/>
        <v>47.256494898963155</v>
      </c>
      <c r="G36" s="23">
        <f t="shared" si="41"/>
        <v>16.515201536985849</v>
      </c>
      <c r="H36" s="23">
        <f t="shared" si="41"/>
        <v>22.077777153664048</v>
      </c>
      <c r="I36" s="23">
        <f t="shared" si="41"/>
        <v>17.451561377544351</v>
      </c>
      <c r="K36" s="23">
        <f t="shared" si="42"/>
        <v>22.801214035461847</v>
      </c>
      <c r="L36" s="23">
        <f t="shared" si="42"/>
        <v>20.770094263584504</v>
      </c>
      <c r="M36" s="23">
        <f t="shared" si="42"/>
        <v>20.906387180407236</v>
      </c>
      <c r="O36" s="23">
        <f t="shared" si="43"/>
        <v>39.784000649050853</v>
      </c>
      <c r="P36" s="23">
        <f t="shared" si="43"/>
        <v>37.176181436437702</v>
      </c>
      <c r="Q36" s="23">
        <f t="shared" si="43"/>
        <v>44.905615231879949</v>
      </c>
      <c r="S36" s="23">
        <f t="shared" si="44"/>
        <v>17.253222851370349</v>
      </c>
      <c r="T36" s="23">
        <f t="shared" si="44"/>
        <v>14.069143359351601</v>
      </c>
      <c r="U36" s="23">
        <f t="shared" si="44"/>
        <v>16.236126437205304</v>
      </c>
      <c r="W36" s="23">
        <f t="shared" si="45"/>
        <v>11.845383244192622</v>
      </c>
      <c r="X36" s="23">
        <f t="shared" si="45"/>
        <v>13.796725817977702</v>
      </c>
      <c r="Y36" s="23">
        <f t="shared" si="45"/>
        <v>12.108193330871044</v>
      </c>
      <c r="AC36" s="16"/>
      <c r="AD36" s="16"/>
      <c r="AE36" s="16"/>
    </row>
    <row r="37" spans="1:47" x14ac:dyDescent="0.25">
      <c r="B37" s="6" t="s">
        <v>20</v>
      </c>
      <c r="C37" s="23">
        <f t="shared" si="40"/>
        <v>777.96332917070504</v>
      </c>
      <c r="D37" s="23">
        <f t="shared" si="40"/>
        <v>159.93114555495251</v>
      </c>
      <c r="E37" s="23">
        <f t="shared" si="40"/>
        <v>211.23369609437799</v>
      </c>
      <c r="G37" s="23">
        <f t="shared" si="41"/>
        <v>176.11085425422601</v>
      </c>
      <c r="H37" s="23">
        <f t="shared" si="41"/>
        <v>55.103080315828997</v>
      </c>
      <c r="I37" s="23">
        <f t="shared" si="41"/>
        <v>85.069971929908505</v>
      </c>
      <c r="K37" s="23">
        <f t="shared" si="42"/>
        <v>59.815831083237498</v>
      </c>
      <c r="L37" s="23">
        <f t="shared" si="42"/>
        <v>228.839728153393</v>
      </c>
      <c r="M37" s="23">
        <f t="shared" si="42"/>
        <v>49.498631228957997</v>
      </c>
      <c r="O37" s="23">
        <f t="shared" si="43"/>
        <v>519.06273429078499</v>
      </c>
      <c r="P37" s="23">
        <f t="shared" si="43"/>
        <v>121.5727190323435</v>
      </c>
      <c r="Q37" s="23">
        <f t="shared" si="43"/>
        <v>52.266262369227498</v>
      </c>
      <c r="S37" s="23">
        <f t="shared" si="44"/>
        <v>157.66430052352851</v>
      </c>
      <c r="T37" s="23">
        <f t="shared" si="44"/>
        <v>122.903347676537</v>
      </c>
      <c r="U37" s="23">
        <f t="shared" si="44"/>
        <v>34.064401651453402</v>
      </c>
      <c r="W37" s="23">
        <f t="shared" si="45"/>
        <v>163.93295441384601</v>
      </c>
      <c r="X37" s="23">
        <f t="shared" si="45"/>
        <v>31.856108851337449</v>
      </c>
      <c r="Y37" s="23">
        <f t="shared" si="45"/>
        <v>16.923309966843849</v>
      </c>
      <c r="AC37" s="16"/>
      <c r="AD37" s="16"/>
      <c r="AE37" s="16"/>
      <c r="AP37" s="16"/>
    </row>
    <row r="38" spans="1:47" x14ac:dyDescent="0.25">
      <c r="B38" s="6" t="s">
        <v>21</v>
      </c>
      <c r="C38" s="23">
        <f t="shared" si="40"/>
        <v>614.46239538274631</v>
      </c>
      <c r="D38" s="23">
        <f t="shared" si="40"/>
        <v>-79.606174137295824</v>
      </c>
      <c r="E38" s="23">
        <f t="shared" si="40"/>
        <v>-123.48499704522715</v>
      </c>
      <c r="G38" s="23">
        <f t="shared" si="41"/>
        <v>68.854997683377718</v>
      </c>
      <c r="H38" s="23">
        <f t="shared" si="41"/>
        <v>-81.306847452401598</v>
      </c>
      <c r="I38" s="23">
        <f t="shared" si="41"/>
        <v>-19.85726282449744</v>
      </c>
      <c r="J38" s="16"/>
      <c r="K38" s="23">
        <f t="shared" si="42"/>
        <v>-39.688460392503856</v>
      </c>
      <c r="L38" s="23">
        <f t="shared" si="42"/>
        <v>116.30096091007725</v>
      </c>
      <c r="M38" s="23">
        <f t="shared" si="42"/>
        <v>-56.209969296463534</v>
      </c>
      <c r="O38" s="23">
        <f t="shared" si="43"/>
        <v>383.48887453313966</v>
      </c>
      <c r="P38" s="23">
        <f t="shared" si="43"/>
        <v>-47.049373232713705</v>
      </c>
      <c r="Q38" s="23">
        <f t="shared" si="43"/>
        <v>-156.81796478108095</v>
      </c>
      <c r="R38" s="16"/>
      <c r="S38" s="23">
        <f t="shared" si="44"/>
        <v>65.474363963300249</v>
      </c>
      <c r="T38" s="23">
        <f t="shared" si="44"/>
        <v>42.253026537458098</v>
      </c>
      <c r="U38" s="23">
        <f t="shared" si="44"/>
        <v>-83.660316360453947</v>
      </c>
      <c r="V38" s="16"/>
      <c r="W38" s="23">
        <f t="shared" si="45"/>
        <v>100.0197650171431</v>
      </c>
      <c r="X38" s="23">
        <f t="shared" si="45"/>
        <v>-36.952487201612797</v>
      </c>
      <c r="Y38" s="23">
        <f t="shared" si="45"/>
        <v>-112.41275423447996</v>
      </c>
      <c r="Z38" s="16"/>
      <c r="AA38" s="16"/>
      <c r="AC38" s="16"/>
      <c r="AD38" s="16"/>
      <c r="AE38" s="16"/>
      <c r="AP38" s="16"/>
    </row>
    <row r="39" spans="1:47" x14ac:dyDescent="0.25">
      <c r="B39" s="6" t="s">
        <v>22</v>
      </c>
      <c r="C39" s="23">
        <f t="shared" si="40"/>
        <v>20.949346136097748</v>
      </c>
      <c r="D39" s="23">
        <f t="shared" si="40"/>
        <v>22.939278162122651</v>
      </c>
      <c r="E39" s="23">
        <f t="shared" si="40"/>
        <v>30.806546958252849</v>
      </c>
      <c r="G39" s="23">
        <f t="shared" si="41"/>
        <v>21.4794301341582</v>
      </c>
      <c r="H39" s="23">
        <f t="shared" si="41"/>
        <v>14.210810663597901</v>
      </c>
      <c r="I39" s="23">
        <f t="shared" si="41"/>
        <v>11.850395680450051</v>
      </c>
      <c r="K39" s="23">
        <f t="shared" si="42"/>
        <v>1.9662497874586551</v>
      </c>
      <c r="L39" s="23">
        <f t="shared" si="42"/>
        <v>10.476229365065249</v>
      </c>
      <c r="M39" s="23">
        <f t="shared" si="42"/>
        <v>2.944803770275465</v>
      </c>
      <c r="O39" s="23">
        <f t="shared" si="43"/>
        <v>20.01181571389915</v>
      </c>
      <c r="P39" s="23">
        <f t="shared" si="43"/>
        <v>20.154238474834301</v>
      </c>
      <c r="Q39" s="23">
        <f t="shared" si="43"/>
        <v>11.41120349896805</v>
      </c>
      <c r="S39" s="23">
        <f t="shared" si="44"/>
        <v>7.9046811918722497</v>
      </c>
      <c r="T39" s="23">
        <f t="shared" si="44"/>
        <v>14.421677199594599</v>
      </c>
      <c r="U39" s="23">
        <f t="shared" si="44"/>
        <v>16.92338648879365</v>
      </c>
      <c r="W39" s="23">
        <f t="shared" si="45"/>
        <v>4.4111238104560799</v>
      </c>
      <c r="X39" s="23">
        <f t="shared" si="45"/>
        <v>7.0254067890547498</v>
      </c>
      <c r="Y39" s="23">
        <f t="shared" si="45"/>
        <v>3.5183390314952052</v>
      </c>
      <c r="AC39" s="16"/>
      <c r="AD39" s="16"/>
      <c r="AE39" s="16"/>
    </row>
    <row r="40" spans="1:47" x14ac:dyDescent="0.25">
      <c r="C40" s="17"/>
      <c r="AC40" s="16"/>
      <c r="AD40" s="16"/>
      <c r="AE40" s="16"/>
    </row>
    <row r="41" spans="1:47" ht="14.25" customHeight="1" x14ac:dyDescent="0.25">
      <c r="AC41" s="16"/>
      <c r="AD41" s="16"/>
      <c r="AE41" s="16"/>
    </row>
    <row r="42" spans="1:47" ht="15" customHeight="1" x14ac:dyDescent="0.25">
      <c r="A42" s="22" t="s">
        <v>49</v>
      </c>
      <c r="B42" s="6" t="s">
        <v>17</v>
      </c>
      <c r="C42" s="14">
        <f>AVERAGE(C34:E34)</f>
        <v>245.91898220660406</v>
      </c>
      <c r="G42" s="14">
        <f>AVERAGE(H34:I34)</f>
        <v>120.66858126131828</v>
      </c>
      <c r="K42" s="14">
        <f>AVERAGE(K34:M34)</f>
        <v>105.91721974815955</v>
      </c>
      <c r="O42" s="14">
        <f>AVERAGE(O34,Q34)</f>
        <v>172.32904345397691</v>
      </c>
      <c r="S42" s="14">
        <f>AVERAGE(S34,U34)</f>
        <v>104.95732728606781</v>
      </c>
      <c r="W42" s="14">
        <f>AVERAGE(W34,Y34)</f>
        <v>96.624626799013356</v>
      </c>
      <c r="AC42" s="16"/>
      <c r="AD42" s="16"/>
      <c r="AE42" s="16"/>
    </row>
    <row r="43" spans="1:47" x14ac:dyDescent="0.25">
      <c r="A43" s="18"/>
      <c r="B43" s="6" t="s">
        <v>18</v>
      </c>
      <c r="C43" s="14">
        <f t="shared" ref="C43:C47" si="46">AVERAGE(C35:E35)</f>
        <v>199.16049405764451</v>
      </c>
      <c r="G43" s="14">
        <f t="shared" ref="G43:G47" si="47">AVERAGE(H35:I35)</f>
        <v>100.90391199571408</v>
      </c>
      <c r="K43" s="14">
        <f>AVERAGE(K35:M35)</f>
        <v>84.424654588341681</v>
      </c>
      <c r="O43" s="14">
        <f t="shared" ref="O43:O47" si="48">AVERAGE(O35,Q35)</f>
        <v>129.98423551351149</v>
      </c>
      <c r="S43" s="14">
        <f t="shared" ref="S43:S47" si="49">AVERAGE(S35,U35)</f>
        <v>88.212652641779982</v>
      </c>
      <c r="W43" s="14">
        <f t="shared" ref="W43:W47" si="50">AVERAGE(W35,Y35)</f>
        <v>84.647838511481524</v>
      </c>
      <c r="AG43" s="19"/>
      <c r="AH43" s="19"/>
      <c r="AI43" s="19"/>
    </row>
    <row r="44" spans="1:47" x14ac:dyDescent="0.25">
      <c r="A44" s="18"/>
      <c r="B44" s="6" t="s">
        <v>19</v>
      </c>
      <c r="C44" s="14">
        <f t="shared" si="46"/>
        <v>46.758488148959579</v>
      </c>
      <c r="G44" s="14">
        <f t="shared" si="47"/>
        <v>19.764669265604198</v>
      </c>
      <c r="K44" s="14">
        <f>AVERAGE(K36:M36)</f>
        <v>21.492565159817861</v>
      </c>
      <c r="O44" s="14">
        <f t="shared" si="48"/>
        <v>42.344807940465401</v>
      </c>
      <c r="S44" s="14">
        <f t="shared" si="49"/>
        <v>16.744674644287826</v>
      </c>
      <c r="W44" s="14">
        <f t="shared" si="50"/>
        <v>11.976788287531832</v>
      </c>
    </row>
    <row r="45" spans="1:47" x14ac:dyDescent="0.25">
      <c r="A45" s="18"/>
      <c r="B45" s="6" t="s">
        <v>20</v>
      </c>
      <c r="C45" s="14">
        <f t="shared" si="46"/>
        <v>383.04272360667852</v>
      </c>
      <c r="G45" s="14">
        <f t="shared" si="47"/>
        <v>70.086526122868747</v>
      </c>
      <c r="K45" s="14">
        <f>AVERAGE(K37:M37)</f>
        <v>112.71806348852949</v>
      </c>
      <c r="O45" s="14">
        <f t="shared" si="48"/>
        <v>285.66449833000627</v>
      </c>
      <c r="S45" s="14">
        <f t="shared" si="49"/>
        <v>95.864351087490959</v>
      </c>
      <c r="W45" s="14">
        <f t="shared" si="50"/>
        <v>90.428132190344925</v>
      </c>
    </row>
    <row r="46" spans="1:47" x14ac:dyDescent="0.25">
      <c r="A46" s="18"/>
      <c r="B46" s="6" t="s">
        <v>21</v>
      </c>
      <c r="C46" s="14">
        <f t="shared" si="46"/>
        <v>137.12374140007444</v>
      </c>
      <c r="G46" s="14">
        <f t="shared" si="47"/>
        <v>-50.582055138449519</v>
      </c>
      <c r="K46" s="14">
        <f>AVERAGE(L38:M38)</f>
        <v>30.045495806806858</v>
      </c>
      <c r="L46" s="16"/>
      <c r="O46" s="14">
        <f t="shared" si="48"/>
        <v>113.33545487602936</v>
      </c>
      <c r="P46" s="16"/>
      <c r="Q46" s="16"/>
      <c r="S46" s="14">
        <f t="shared" si="49"/>
        <v>-9.0929761985768494</v>
      </c>
      <c r="T46" s="16"/>
      <c r="U46" s="16"/>
      <c r="W46" s="14">
        <f t="shared" si="50"/>
        <v>-6.1964946086684307</v>
      </c>
      <c r="X46" s="16"/>
      <c r="Y46" s="16"/>
    </row>
    <row r="47" spans="1:47" x14ac:dyDescent="0.25">
      <c r="A47" s="18"/>
      <c r="B47" s="6" t="s">
        <v>22</v>
      </c>
      <c r="C47" s="14">
        <f t="shared" si="46"/>
        <v>24.898390418824416</v>
      </c>
      <c r="G47" s="14">
        <f t="shared" si="47"/>
        <v>13.030603172023977</v>
      </c>
      <c r="K47" s="14">
        <f>AVERAGE(K39:M39)</f>
        <v>5.1290943075997903</v>
      </c>
      <c r="O47" s="14">
        <f t="shared" si="48"/>
        <v>15.7115096064336</v>
      </c>
      <c r="S47" s="14">
        <f t="shared" si="49"/>
        <v>12.41403384033295</v>
      </c>
      <c r="W47" s="14">
        <f t="shared" si="50"/>
        <v>3.9647314209756424</v>
      </c>
    </row>
    <row r="49" spans="2:25" x14ac:dyDescent="0.25">
      <c r="B49" s="6" t="s">
        <v>23</v>
      </c>
    </row>
    <row r="50" spans="2:25" x14ac:dyDescent="0.25">
      <c r="B50" s="8" t="s">
        <v>6</v>
      </c>
      <c r="C50" s="20" t="s">
        <v>35</v>
      </c>
      <c r="D50" s="21"/>
      <c r="E50" s="21"/>
      <c r="G50" s="20" t="s">
        <v>36</v>
      </c>
      <c r="H50" s="21"/>
      <c r="I50" s="21"/>
      <c r="K50" s="20" t="s">
        <v>37</v>
      </c>
      <c r="L50" s="21"/>
      <c r="M50" s="21"/>
      <c r="O50" s="20" t="s">
        <v>38</v>
      </c>
      <c r="P50" s="21"/>
      <c r="Q50" s="21"/>
      <c r="S50" s="20" t="s">
        <v>39</v>
      </c>
      <c r="T50" s="21"/>
      <c r="U50" s="21"/>
      <c r="W50" s="20" t="s">
        <v>40</v>
      </c>
      <c r="X50" s="21"/>
      <c r="Y50" s="21"/>
    </row>
    <row r="51" spans="2:25" x14ac:dyDescent="0.25">
      <c r="C51" s="8" t="s">
        <v>41</v>
      </c>
      <c r="D51" s="8" t="s">
        <v>10</v>
      </c>
      <c r="E51" s="8" t="s">
        <v>9</v>
      </c>
      <c r="G51" s="8" t="s">
        <v>42</v>
      </c>
      <c r="H51" s="8" t="s">
        <v>8</v>
      </c>
      <c r="I51" s="8" t="s">
        <v>32</v>
      </c>
      <c r="K51" s="8" t="s">
        <v>31</v>
      </c>
      <c r="L51" s="8" t="s">
        <v>29</v>
      </c>
      <c r="M51" s="8" t="s">
        <v>43</v>
      </c>
      <c r="O51" s="8" t="s">
        <v>44</v>
      </c>
      <c r="P51" s="8" t="s">
        <v>33</v>
      </c>
      <c r="Q51" s="8" t="s">
        <v>28</v>
      </c>
      <c r="S51" s="8" t="s">
        <v>45</v>
      </c>
      <c r="T51" s="8" t="s">
        <v>11</v>
      </c>
      <c r="U51" s="8" t="s">
        <v>46</v>
      </c>
      <c r="W51" s="8" t="s">
        <v>7</v>
      </c>
      <c r="X51" s="8" t="s">
        <v>12</v>
      </c>
      <c r="Y51" s="8" t="s">
        <v>30</v>
      </c>
    </row>
    <row r="52" spans="2:25" x14ac:dyDescent="0.25">
      <c r="B52" s="11">
        <v>1.500052465</v>
      </c>
      <c r="C52" s="4">
        <v>60.582347064884303</v>
      </c>
      <c r="D52" s="4">
        <v>79.152026412816099</v>
      </c>
      <c r="E52" s="4">
        <v>103.064379719491</v>
      </c>
      <c r="G52" s="4">
        <v>110.270194438007</v>
      </c>
      <c r="H52" s="4">
        <v>104.775358449794</v>
      </c>
      <c r="I52" s="4">
        <v>97.615347411357007</v>
      </c>
      <c r="K52" s="4">
        <v>87.544322420952696</v>
      </c>
      <c r="L52" s="4">
        <v>110.626247980616</v>
      </c>
      <c r="M52" s="4">
        <v>93.157720622826005</v>
      </c>
      <c r="O52" s="4">
        <v>66.502980798624804</v>
      </c>
      <c r="P52" s="4">
        <v>79.801956694645796</v>
      </c>
      <c r="Q52" s="4">
        <v>86.865414672591797</v>
      </c>
      <c r="S52" s="4">
        <v>80.709663099880999</v>
      </c>
      <c r="T52" s="4">
        <v>78.633594287889494</v>
      </c>
      <c r="U52" s="4">
        <v>100.521330804331</v>
      </c>
      <c r="W52" s="4">
        <v>70.448920824943102</v>
      </c>
      <c r="X52" s="4">
        <v>68.130239937509302</v>
      </c>
      <c r="Y52" s="4">
        <v>111.66399485001899</v>
      </c>
    </row>
    <row r="53" spans="2:25" x14ac:dyDescent="0.25">
      <c r="B53" s="11">
        <v>9.9955174683333308</v>
      </c>
      <c r="C53" s="4">
        <v>58.754063410204502</v>
      </c>
      <c r="D53" s="4">
        <v>74.435621124962196</v>
      </c>
      <c r="E53" s="4">
        <v>100.151478928686</v>
      </c>
      <c r="G53" s="4">
        <v>104.152790078083</v>
      </c>
      <c r="H53" s="4">
        <v>98.556932092289003</v>
      </c>
      <c r="I53" s="4">
        <v>92.364749685955999</v>
      </c>
      <c r="K53" s="4">
        <v>84.949880548852704</v>
      </c>
      <c r="L53" s="4">
        <v>106.792005558843</v>
      </c>
      <c r="M53" s="4">
        <v>90.762150489693695</v>
      </c>
      <c r="O53" s="4">
        <v>64.991170578027393</v>
      </c>
      <c r="P53" s="4">
        <v>77.084392016764198</v>
      </c>
      <c r="Q53" s="4">
        <v>85.464951005792003</v>
      </c>
      <c r="S53" s="4">
        <v>78.171254675666106</v>
      </c>
      <c r="T53" s="4">
        <v>76.173148853641806</v>
      </c>
      <c r="U53" s="4">
        <v>95.228123825111297</v>
      </c>
      <c r="W53" s="4">
        <v>69.176435627106798</v>
      </c>
      <c r="X53" s="4">
        <v>66.834440668799104</v>
      </c>
      <c r="Y53" s="4">
        <v>108.048382110494</v>
      </c>
    </row>
    <row r="54" spans="2:25" x14ac:dyDescent="0.25">
      <c r="B54" s="11">
        <v>18.493752603333299</v>
      </c>
      <c r="C54" s="4">
        <v>58.347631366130003</v>
      </c>
      <c r="D54" s="4">
        <v>74.976765633656598</v>
      </c>
      <c r="E54" s="4">
        <v>98.107489497663394</v>
      </c>
      <c r="G54" s="4">
        <v>101.363684549675</v>
      </c>
      <c r="H54" s="4">
        <v>97.014580481260595</v>
      </c>
      <c r="I54" s="4">
        <v>91.097955427068996</v>
      </c>
      <c r="K54" s="4">
        <v>84.906920716999295</v>
      </c>
      <c r="L54" s="4">
        <v>106.860515837661</v>
      </c>
      <c r="M54" s="4">
        <v>91.148768463718199</v>
      </c>
      <c r="O54" s="4">
        <v>63.508031223385302</v>
      </c>
      <c r="P54" s="4">
        <v>77.124627578048305</v>
      </c>
      <c r="Q54" s="4">
        <v>84.259003922854603</v>
      </c>
      <c r="S54" s="4">
        <v>78.616626842604504</v>
      </c>
      <c r="T54" s="4">
        <v>75.186504064158598</v>
      </c>
      <c r="U54" s="4">
        <v>93.638822365759097</v>
      </c>
      <c r="W54" s="4">
        <v>70.207458488644306</v>
      </c>
      <c r="X54" s="4">
        <v>67.523626027765701</v>
      </c>
      <c r="Y54" s="4">
        <v>108.64093056929499</v>
      </c>
    </row>
    <row r="55" spans="2:25" x14ac:dyDescent="0.25">
      <c r="B55" s="11">
        <v>27.103972214999999</v>
      </c>
      <c r="C55" s="4">
        <v>151.94016695792101</v>
      </c>
      <c r="D55" s="4">
        <v>135.89356824364501</v>
      </c>
      <c r="E55" s="4">
        <v>160.344713299625</v>
      </c>
      <c r="G55" s="4">
        <v>108.785425078312</v>
      </c>
      <c r="H55" s="4">
        <v>96.264089347497503</v>
      </c>
      <c r="I55" s="4">
        <v>95.735065659694399</v>
      </c>
      <c r="K55" s="4">
        <v>107.770249794394</v>
      </c>
      <c r="L55" s="4">
        <v>139.812909645601</v>
      </c>
      <c r="M55" s="4">
        <v>109.609751414097</v>
      </c>
      <c r="O55" s="4">
        <v>144.80637008062101</v>
      </c>
      <c r="P55" s="4">
        <v>120.51640448997399</v>
      </c>
      <c r="Q55" s="4">
        <v>119.76073514840201</v>
      </c>
      <c r="S55" s="4">
        <v>86.099344237382695</v>
      </c>
      <c r="T55" s="4">
        <v>84.654031382522206</v>
      </c>
      <c r="U55" s="4">
        <v>83.927566617133905</v>
      </c>
      <c r="W55" s="4">
        <v>84.583870256610297</v>
      </c>
      <c r="X55" s="4">
        <v>85.741528880488005</v>
      </c>
      <c r="Y55" s="4">
        <v>69.273847523025097</v>
      </c>
    </row>
    <row r="56" spans="2:25" x14ac:dyDescent="0.25">
      <c r="B56" s="11">
        <v>35.5800029183333</v>
      </c>
      <c r="C56" s="4">
        <v>144.65695440148099</v>
      </c>
      <c r="D56" s="4">
        <v>129.908675913385</v>
      </c>
      <c r="E56" s="4">
        <v>157.08416786488201</v>
      </c>
      <c r="G56" s="4">
        <v>111.933304557637</v>
      </c>
      <c r="H56" s="4">
        <v>98.502963587491607</v>
      </c>
      <c r="I56" s="4">
        <v>98.551249478748801</v>
      </c>
      <c r="K56" s="4">
        <v>111.215026850307</v>
      </c>
      <c r="L56" s="4">
        <v>143.27858678185399</v>
      </c>
      <c r="M56" s="4">
        <v>111.83888599539701</v>
      </c>
      <c r="O56" s="4">
        <v>139.852794469093</v>
      </c>
      <c r="P56" s="4">
        <v>118.21181290527799</v>
      </c>
      <c r="Q56" s="4">
        <v>118.028959375242</v>
      </c>
      <c r="S56" s="4">
        <v>93.287837279637799</v>
      </c>
      <c r="T56" s="4">
        <v>90.665746330527099</v>
      </c>
      <c r="U56" s="4">
        <v>86.178659322289207</v>
      </c>
      <c r="W56" s="4">
        <v>84.6343234686626</v>
      </c>
      <c r="X56" s="4">
        <v>85.093648690997497</v>
      </c>
      <c r="Y56" s="4">
        <v>66.8817619776935</v>
      </c>
    </row>
    <row r="57" spans="2:25" x14ac:dyDescent="0.25">
      <c r="B57" s="11">
        <v>44.082918061666703</v>
      </c>
      <c r="C57" s="4">
        <v>142.94268736216</v>
      </c>
      <c r="D57" s="4">
        <v>128.48378456932201</v>
      </c>
      <c r="E57" s="4">
        <v>156.00196764854999</v>
      </c>
      <c r="G57" s="4">
        <v>115.081013029022</v>
      </c>
      <c r="H57" s="4">
        <v>104.548786912952</v>
      </c>
      <c r="I57" s="4">
        <v>102.89418038367501</v>
      </c>
      <c r="K57" s="4">
        <v>112.587308871522</v>
      </c>
      <c r="L57" s="4">
        <v>141.535514914853</v>
      </c>
      <c r="M57" s="4">
        <v>112.531105925194</v>
      </c>
      <c r="O57" s="4">
        <v>139.55935293804299</v>
      </c>
      <c r="P57" s="4">
        <v>117.547071381888</v>
      </c>
      <c r="Q57" s="4">
        <v>117.704248665515</v>
      </c>
      <c r="S57" s="4">
        <v>96.575159837851302</v>
      </c>
      <c r="T57" s="4">
        <v>93.703976905402001</v>
      </c>
      <c r="U57" s="4">
        <v>88.945698225487703</v>
      </c>
      <c r="W57" s="4">
        <v>89.014950137040898</v>
      </c>
      <c r="X57" s="4">
        <v>86.344875168687807</v>
      </c>
      <c r="Y57" s="4">
        <v>67.423963654880296</v>
      </c>
    </row>
    <row r="58" spans="2:25" x14ac:dyDescent="0.25">
      <c r="B58" s="11">
        <v>52.6662257883333</v>
      </c>
      <c r="C58" s="4">
        <v>184.44033550416901</v>
      </c>
      <c r="D58" s="4">
        <v>71.814258689695507</v>
      </c>
      <c r="E58" s="4">
        <v>109.53409689119</v>
      </c>
      <c r="G58" s="4">
        <v>113.19398161856699</v>
      </c>
      <c r="H58" s="4">
        <v>66.852696090333296</v>
      </c>
      <c r="I58" s="4">
        <v>88.431903937093495</v>
      </c>
      <c r="K58" s="4">
        <v>86.892071635962097</v>
      </c>
      <c r="L58" s="4">
        <v>135.655583259157</v>
      </c>
      <c r="M58" s="4">
        <v>78.261022314778202</v>
      </c>
      <c r="O58" s="4">
        <v>154.229277399967</v>
      </c>
      <c r="P58" s="4">
        <v>74.463892137168202</v>
      </c>
      <c r="Q58" s="4">
        <v>51.085300790952701</v>
      </c>
      <c r="S58" s="4">
        <v>126.77440932343499</v>
      </c>
      <c r="T58" s="4">
        <v>112.35622304456599</v>
      </c>
      <c r="U58" s="4">
        <v>67.955409972013896</v>
      </c>
      <c r="W58" s="4">
        <v>134.10352303324899</v>
      </c>
      <c r="X58" s="4">
        <v>66.464208042419401</v>
      </c>
      <c r="Y58" s="4">
        <v>40.892897155192301</v>
      </c>
    </row>
    <row r="59" spans="2:25" x14ac:dyDescent="0.25">
      <c r="B59" s="11">
        <v>61.178041223333302</v>
      </c>
      <c r="C59" s="4">
        <v>174.11751760333101</v>
      </c>
      <c r="D59" s="4">
        <v>71.826431565354198</v>
      </c>
      <c r="E59" s="4">
        <v>109.137757044163</v>
      </c>
      <c r="G59" s="4">
        <v>116.455003232046</v>
      </c>
      <c r="H59" s="4">
        <v>68.109756250583402</v>
      </c>
      <c r="I59" s="4">
        <v>91.439998614016204</v>
      </c>
      <c r="K59" s="4">
        <v>89.419736814515701</v>
      </c>
      <c r="L59" s="4">
        <v>132.431761657175</v>
      </c>
      <c r="M59" s="4">
        <v>77.288502590059807</v>
      </c>
      <c r="O59" s="4">
        <v>148.181366142977</v>
      </c>
      <c r="P59" s="4">
        <v>78.506414378161196</v>
      </c>
      <c r="Q59" s="4">
        <v>54.5417863701173</v>
      </c>
      <c r="S59" s="4">
        <v>127.072137078054</v>
      </c>
      <c r="T59" s="4">
        <v>115.620900934868</v>
      </c>
      <c r="U59" s="4">
        <v>69.816647162417397</v>
      </c>
      <c r="W59" s="4">
        <v>134.42078088864599</v>
      </c>
      <c r="X59" s="4">
        <v>69.257658997637506</v>
      </c>
      <c r="Y59" s="4">
        <v>41.579190586553601</v>
      </c>
    </row>
    <row r="60" spans="2:25" x14ac:dyDescent="0.25">
      <c r="B60" s="11">
        <v>69.677715588333299</v>
      </c>
      <c r="C60" s="4">
        <v>172.27298463187699</v>
      </c>
      <c r="D60" s="4">
        <v>73.067038819400807</v>
      </c>
      <c r="E60" s="4">
        <v>111.628875504625</v>
      </c>
      <c r="G60" s="4">
        <v>119.326029645795</v>
      </c>
      <c r="H60" s="4">
        <v>71.012701554819401</v>
      </c>
      <c r="I60" s="4">
        <v>93.312574846935803</v>
      </c>
      <c r="K60" s="4">
        <v>90.819076247625702</v>
      </c>
      <c r="L60" s="4">
        <v>132.03909213364</v>
      </c>
      <c r="M60" s="4">
        <v>76.350315729138998</v>
      </c>
      <c r="O60" s="4">
        <v>145.12889466592699</v>
      </c>
      <c r="P60" s="4">
        <v>79.8820913787238</v>
      </c>
      <c r="Q60" s="4">
        <v>57.140295529974701</v>
      </c>
      <c r="S60" s="4">
        <v>129.28899306032099</v>
      </c>
      <c r="T60" s="4">
        <v>118.602127447806</v>
      </c>
      <c r="U60" s="4">
        <v>72.374291402836604</v>
      </c>
      <c r="W60" s="4">
        <v>137.744010726689</v>
      </c>
      <c r="X60" s="4">
        <v>70.668090375407303</v>
      </c>
      <c r="Y60" s="4">
        <v>42.519324667802898</v>
      </c>
    </row>
    <row r="61" spans="2:25" x14ac:dyDescent="0.25">
      <c r="B61" s="11">
        <v>78.292144995000001</v>
      </c>
      <c r="C61" s="4">
        <v>21.843014737311499</v>
      </c>
      <c r="D61" s="4">
        <v>111.96048065762901</v>
      </c>
      <c r="E61" s="4">
        <v>165.07040451717401</v>
      </c>
      <c r="G61" s="4">
        <v>103.839104791198</v>
      </c>
      <c r="H61" s="4">
        <v>63.637102698031597</v>
      </c>
      <c r="I61" s="4">
        <v>75.602068598017794</v>
      </c>
      <c r="K61" s="4">
        <v>65.266131217720897</v>
      </c>
      <c r="L61" s="4">
        <v>109.544782201361</v>
      </c>
      <c r="M61" s="4">
        <v>64.1230305593011</v>
      </c>
      <c r="O61" s="4">
        <v>138.883217256352</v>
      </c>
      <c r="P61" s="4">
        <v>144.273050263367</v>
      </c>
      <c r="Q61" s="4">
        <v>125.020761856901</v>
      </c>
      <c r="S61" s="4">
        <v>84.7132867507421</v>
      </c>
      <c r="T61" s="4">
        <v>89.705208445811394</v>
      </c>
      <c r="U61" s="4">
        <v>97.558394538775602</v>
      </c>
      <c r="W61" s="4">
        <v>46.322638695821801</v>
      </c>
      <c r="X61" s="4">
        <v>55.864439486982199</v>
      </c>
      <c r="Y61" s="4">
        <v>60.644323115173997</v>
      </c>
    </row>
    <row r="62" spans="2:25" x14ac:dyDescent="0.25">
      <c r="B62" s="11">
        <v>86.794636765000007</v>
      </c>
      <c r="C62" s="4">
        <v>21.580876563820901</v>
      </c>
      <c r="D62" s="4">
        <v>113.129255158028</v>
      </c>
      <c r="E62" s="4">
        <v>164.581151755793</v>
      </c>
      <c r="G62" s="4">
        <v>104.635664301133</v>
      </c>
      <c r="H62" s="4">
        <v>65.8473311177965</v>
      </c>
      <c r="I62" s="4">
        <v>76.066975483374705</v>
      </c>
      <c r="K62" s="4">
        <v>64.976774600107106</v>
      </c>
      <c r="L62" s="4">
        <v>109.290538978911</v>
      </c>
      <c r="M62" s="4">
        <v>66.552763279803202</v>
      </c>
      <c r="O62" s="4">
        <v>136.33096406935201</v>
      </c>
      <c r="P62" s="4">
        <v>141.64530502979099</v>
      </c>
      <c r="Q62" s="4">
        <v>125.49214197416001</v>
      </c>
      <c r="S62" s="4">
        <v>85.870824155989197</v>
      </c>
      <c r="T62" s="4">
        <v>90.235582462264205</v>
      </c>
      <c r="U62" s="4">
        <v>99.265016117428303</v>
      </c>
      <c r="W62" s="4">
        <v>47.308690031418102</v>
      </c>
      <c r="X62" s="4">
        <v>58.487822836829302</v>
      </c>
      <c r="Y62" s="4">
        <v>62.991539911514998</v>
      </c>
    </row>
    <row r="63" spans="2:25" x14ac:dyDescent="0.25">
      <c r="B63" s="11">
        <v>95.279544196666706</v>
      </c>
      <c r="C63" s="4">
        <v>21.291037356371699</v>
      </c>
      <c r="D63" s="4">
        <v>112.08769673681699</v>
      </c>
      <c r="E63" s="4">
        <v>164.844061951957</v>
      </c>
      <c r="G63" s="4">
        <v>104.152962246474</v>
      </c>
      <c r="H63" s="4">
        <v>65.451445149573502</v>
      </c>
      <c r="I63" s="4">
        <v>76.2025354958203</v>
      </c>
      <c r="K63" s="4">
        <v>65.7570761553973</v>
      </c>
      <c r="L63" s="4">
        <v>108.713729752546</v>
      </c>
      <c r="M63" s="4">
        <v>68.372732138260105</v>
      </c>
      <c r="O63" s="4">
        <v>135.539935979028</v>
      </c>
      <c r="P63" s="4">
        <v>141.40946290344999</v>
      </c>
      <c r="Q63" s="4">
        <v>125.88248639817699</v>
      </c>
      <c r="S63" s="4">
        <v>85.946344323660597</v>
      </c>
      <c r="T63" s="4">
        <v>90.641205201714399</v>
      </c>
      <c r="U63" s="4">
        <v>101.305264390367</v>
      </c>
      <c r="W63" s="4">
        <v>47.904160345114697</v>
      </c>
      <c r="X63" s="4">
        <v>59.732087997494297</v>
      </c>
      <c r="Y63" s="4">
        <v>64.805020170106602</v>
      </c>
    </row>
    <row r="65" spans="2:27" x14ac:dyDescent="0.25">
      <c r="B65" s="6">
        <v>200000</v>
      </c>
      <c r="C65" s="14">
        <f>C52</f>
        <v>60.582347064884303</v>
      </c>
      <c r="D65" s="14">
        <f t="shared" ref="D65:E65" si="51">D52</f>
        <v>79.152026412816099</v>
      </c>
      <c r="E65" s="14">
        <f t="shared" si="51"/>
        <v>103.064379719491</v>
      </c>
      <c r="F65" s="14"/>
      <c r="G65" s="14">
        <f>G52</f>
        <v>110.270194438007</v>
      </c>
      <c r="H65" s="14">
        <f t="shared" ref="H65:I65" si="52">H52</f>
        <v>104.775358449794</v>
      </c>
      <c r="I65" s="14">
        <f t="shared" si="52"/>
        <v>97.615347411357007</v>
      </c>
      <c r="J65" s="9" t="s">
        <v>34</v>
      </c>
      <c r="K65" s="14">
        <f>K52</f>
        <v>87.544322420952696</v>
      </c>
      <c r="L65" s="14">
        <f t="shared" ref="L65:M65" si="53">L52</f>
        <v>110.626247980616</v>
      </c>
      <c r="M65" s="14">
        <f t="shared" si="53"/>
        <v>93.157720622826005</v>
      </c>
      <c r="N65" s="14"/>
      <c r="O65" s="14">
        <f>O52</f>
        <v>66.502980798624804</v>
      </c>
      <c r="P65" s="14">
        <f t="shared" ref="P65:Q65" si="54">P52</f>
        <v>79.801956694645796</v>
      </c>
      <c r="Q65" s="14">
        <f t="shared" si="54"/>
        <v>86.865414672591797</v>
      </c>
      <c r="R65" s="14"/>
      <c r="S65" s="14">
        <f>S52</f>
        <v>80.709663099880999</v>
      </c>
      <c r="T65" s="14">
        <f t="shared" ref="T65:U65" si="55">T52</f>
        <v>78.633594287889494</v>
      </c>
      <c r="U65" s="14">
        <f t="shared" si="55"/>
        <v>100.521330804331</v>
      </c>
      <c r="V65" s="14"/>
      <c r="W65" s="14">
        <f>W52</f>
        <v>70.448920824943102</v>
      </c>
      <c r="X65" s="14">
        <f t="shared" ref="X65:Y65" si="56">X52</f>
        <v>68.130239937509302</v>
      </c>
      <c r="Y65" s="14">
        <f t="shared" si="56"/>
        <v>111.66399485001899</v>
      </c>
      <c r="Z65" s="14"/>
      <c r="AA65" s="14"/>
    </row>
    <row r="66" spans="2:27" x14ac:dyDescent="0.25">
      <c r="B66" s="6">
        <v>100000</v>
      </c>
      <c r="C66" s="9">
        <f>C65/($B$65/$B$66)</f>
        <v>30.291173532442151</v>
      </c>
      <c r="D66" s="9">
        <f t="shared" ref="D66:E66" si="57">D65/($B$65/$B$66)</f>
        <v>39.576013206408049</v>
      </c>
      <c r="E66" s="9">
        <f t="shared" si="57"/>
        <v>51.5321898597455</v>
      </c>
      <c r="G66" s="9">
        <f>G65/($B$65/$B$66)</f>
        <v>55.135097219003498</v>
      </c>
      <c r="H66" s="9">
        <f t="shared" ref="H66:I66" si="58">H65/($B$65/$B$66)</f>
        <v>52.387679224896999</v>
      </c>
      <c r="I66" s="9">
        <f t="shared" si="58"/>
        <v>48.807673705678503</v>
      </c>
      <c r="K66" s="9">
        <f>K65/($B$65/$B$66)</f>
        <v>43.772161210476348</v>
      </c>
      <c r="L66" s="9">
        <f t="shared" ref="L66:M66" si="59">L65/($B$65/$B$66)</f>
        <v>55.313123990308</v>
      </c>
      <c r="M66" s="9">
        <f t="shared" si="59"/>
        <v>46.578860311413003</v>
      </c>
      <c r="O66" s="9">
        <f>O65/($B$65/$B$66)</f>
        <v>33.251490399312402</v>
      </c>
      <c r="P66" s="9">
        <f t="shared" ref="P66:Q66" si="60">P65/($B$65/$B$66)</f>
        <v>39.900978347322898</v>
      </c>
      <c r="Q66" s="9">
        <f t="shared" si="60"/>
        <v>43.432707336295898</v>
      </c>
      <c r="S66" s="9">
        <f>S65/($B$65/$B$66)</f>
        <v>40.354831549940499</v>
      </c>
      <c r="T66" s="9">
        <f t="shared" ref="T66:U66" si="61">T65/($B$65/$B$66)</f>
        <v>39.316797143944747</v>
      </c>
      <c r="U66" s="9">
        <f t="shared" si="61"/>
        <v>50.2606654021655</v>
      </c>
      <c r="W66" s="9">
        <f>W65/($B$65/$B$66)</f>
        <v>35.224460412471551</v>
      </c>
      <c r="X66" s="9">
        <f t="shared" ref="X66:Y66" si="62">X65/($B$65/$B$66)</f>
        <v>34.065119968754651</v>
      </c>
      <c r="Y66" s="9">
        <f t="shared" si="62"/>
        <v>55.831997425009497</v>
      </c>
    </row>
    <row r="68" spans="2:27" x14ac:dyDescent="0.25">
      <c r="B68" s="6" t="s">
        <v>24</v>
      </c>
      <c r="C68" s="9">
        <f>AVERAGE(C66:E66)</f>
        <v>40.466458866198565</v>
      </c>
      <c r="G68" s="9">
        <f>AVERAGE(G66:J66)</f>
        <v>52.110150049859669</v>
      </c>
      <c r="K68" s="9">
        <f>AVERAGE(K66:M66)</f>
        <v>48.554715170732443</v>
      </c>
      <c r="O68" s="9">
        <f>AVERAGE(O66,Q66)</f>
        <v>38.342098867804154</v>
      </c>
      <c r="S68" s="9">
        <f>AVERAGE(S66,U66)</f>
        <v>45.307748476053</v>
      </c>
      <c r="W68" s="9">
        <f>AVERAGE(W66,Y66)</f>
        <v>45.528228918740524</v>
      </c>
    </row>
    <row r="69" spans="2:27" x14ac:dyDescent="0.25">
      <c r="B69" s="6"/>
    </row>
    <row r="70" spans="2:27" x14ac:dyDescent="0.25">
      <c r="B70" s="6" t="s">
        <v>25</v>
      </c>
      <c r="C70" s="9">
        <f>C34/C66</f>
        <v>5.3976427691996687</v>
      </c>
      <c r="D70" s="9">
        <f>D34/D66</f>
        <v>6.0525884313547538</v>
      </c>
      <c r="E70" s="9">
        <f>E34/E66</f>
        <v>6.4953322195428669</v>
      </c>
      <c r="G70" s="9">
        <f>G34/G66</f>
        <v>1.9453281481451756</v>
      </c>
      <c r="H70" s="9">
        <f>H34/H66</f>
        <v>2.6038551389656219</v>
      </c>
      <c r="I70" s="9">
        <f>I34/I66</f>
        <v>2.1498101996653496</v>
      </c>
      <c r="K70" s="9">
        <f>K34/K66</f>
        <v>2.2732323176203186</v>
      </c>
      <c r="L70" s="9">
        <f>L34/L66</f>
        <v>2.0345762293779477</v>
      </c>
      <c r="M70" s="9">
        <f>M34/M66</f>
        <v>2.2694544224286277</v>
      </c>
      <c r="O70" s="9">
        <f>O34/O66</f>
        <v>4.0772265582552309</v>
      </c>
      <c r="P70" s="9">
        <f>P34/P66</f>
        <v>4.2260139788369546</v>
      </c>
      <c r="Q70" s="9">
        <f>Q34/Q66</f>
        <v>4.8139809828428692</v>
      </c>
      <c r="S70" s="9">
        <f>S34/S66</f>
        <v>2.2844832457332904</v>
      </c>
      <c r="T70" s="9">
        <f>T34/T66</f>
        <v>2.0512942812662449</v>
      </c>
      <c r="U70" s="9">
        <f>U34/U66</f>
        <v>2.3422833157882375</v>
      </c>
      <c r="W70" s="9">
        <f>W34/W66</f>
        <v>1.8144547467382595</v>
      </c>
      <c r="X70" s="9">
        <f>X34/X66</f>
        <v>2.0199135102434149</v>
      </c>
      <c r="Y70" s="9">
        <f>Y34/Y66</f>
        <v>2.316522248286764</v>
      </c>
    </row>
    <row r="71" spans="2:27" x14ac:dyDescent="0.25">
      <c r="B71" s="6"/>
    </row>
    <row r="72" spans="2:27" x14ac:dyDescent="0.25">
      <c r="B72" s="6" t="s">
        <v>26</v>
      </c>
      <c r="C72" s="9">
        <f>AVERAGE(C70:E70)</f>
        <v>5.9818544733657637</v>
      </c>
      <c r="G72" s="9">
        <f>AVERAGE(G70:J70)</f>
        <v>2.2329978289253822</v>
      </c>
      <c r="K72" s="9">
        <f>AVERAGE(K70:M70)</f>
        <v>2.1924209898089648</v>
      </c>
      <c r="O72" s="9">
        <f>AVERAGE(O70:R70)</f>
        <v>4.3724071733116849</v>
      </c>
      <c r="S72" s="9">
        <f>AVERAGE(S70:V70)</f>
        <v>2.2260202809292577</v>
      </c>
      <c r="W72" s="9">
        <f>AVERAGE(W70:Z70)</f>
        <v>2.0502968350894797</v>
      </c>
    </row>
    <row r="74" spans="2:27" x14ac:dyDescent="0.25">
      <c r="B74" s="6" t="s">
        <v>27</v>
      </c>
    </row>
    <row r="75" spans="2:27" x14ac:dyDescent="0.25">
      <c r="B75" s="8" t="s">
        <v>6</v>
      </c>
      <c r="C75" s="20" t="s">
        <v>35</v>
      </c>
      <c r="D75" s="21"/>
      <c r="E75" s="21"/>
      <c r="G75" s="20" t="s">
        <v>36</v>
      </c>
      <c r="H75" s="21"/>
      <c r="I75" s="21"/>
      <c r="K75" s="20" t="s">
        <v>37</v>
      </c>
      <c r="L75" s="21"/>
      <c r="M75" s="21"/>
      <c r="O75" s="20" t="s">
        <v>38</v>
      </c>
      <c r="P75" s="21"/>
      <c r="Q75" s="21"/>
      <c r="S75" s="20" t="s">
        <v>39</v>
      </c>
      <c r="T75" s="21"/>
      <c r="U75" s="21"/>
      <c r="W75" s="20" t="s">
        <v>40</v>
      </c>
      <c r="X75" s="21"/>
      <c r="Y75" s="21"/>
    </row>
    <row r="76" spans="2:27" x14ac:dyDescent="0.25">
      <c r="C76" s="8" t="s">
        <v>41</v>
      </c>
      <c r="D76" s="8" t="s">
        <v>10</v>
      </c>
      <c r="E76" s="8" t="s">
        <v>9</v>
      </c>
      <c r="G76" s="8" t="s">
        <v>42</v>
      </c>
      <c r="H76" s="8" t="s">
        <v>8</v>
      </c>
      <c r="I76" s="8" t="s">
        <v>32</v>
      </c>
      <c r="K76" s="8" t="s">
        <v>31</v>
      </c>
      <c r="L76" s="8" t="s">
        <v>29</v>
      </c>
      <c r="M76" s="8" t="s">
        <v>43</v>
      </c>
      <c r="O76" s="8" t="s">
        <v>44</v>
      </c>
      <c r="P76" s="8" t="s">
        <v>33</v>
      </c>
      <c r="Q76" s="8" t="s">
        <v>28</v>
      </c>
      <c r="S76" s="8" t="s">
        <v>45</v>
      </c>
      <c r="T76" s="8" t="s">
        <v>11</v>
      </c>
      <c r="U76" s="8" t="s">
        <v>46</v>
      </c>
      <c r="W76" s="8" t="s">
        <v>7</v>
      </c>
      <c r="X76" s="8" t="s">
        <v>12</v>
      </c>
      <c r="Y76" s="8" t="s">
        <v>30</v>
      </c>
    </row>
    <row r="77" spans="2:27" x14ac:dyDescent="0.25">
      <c r="B77" s="11">
        <v>1.500052465</v>
      </c>
      <c r="C77" s="5">
        <v>0</v>
      </c>
      <c r="D77" s="5">
        <v>0</v>
      </c>
      <c r="E77" s="5">
        <v>0</v>
      </c>
      <c r="G77" s="5">
        <v>0</v>
      </c>
      <c r="H77" s="5">
        <v>0</v>
      </c>
      <c r="I77" s="5">
        <v>0</v>
      </c>
      <c r="K77" s="5">
        <v>0</v>
      </c>
      <c r="L77" s="5">
        <v>0</v>
      </c>
      <c r="M77" s="5">
        <v>0</v>
      </c>
      <c r="O77" s="5">
        <v>0</v>
      </c>
      <c r="P77" s="5">
        <v>0</v>
      </c>
      <c r="Q77" s="5">
        <v>0</v>
      </c>
      <c r="S77" s="5">
        <v>0</v>
      </c>
      <c r="T77" s="5">
        <v>0</v>
      </c>
      <c r="U77" s="5">
        <v>0</v>
      </c>
      <c r="W77" s="5">
        <v>0</v>
      </c>
      <c r="X77" s="5">
        <v>0</v>
      </c>
      <c r="Y77" s="5">
        <v>0</v>
      </c>
    </row>
    <row r="78" spans="2:27" x14ac:dyDescent="0.25">
      <c r="B78" s="11">
        <v>9.9955174683333308</v>
      </c>
      <c r="C78" s="5">
        <v>0</v>
      </c>
      <c r="D78" s="5">
        <v>0</v>
      </c>
      <c r="E78" s="5">
        <v>0</v>
      </c>
      <c r="G78" s="5">
        <v>0</v>
      </c>
      <c r="H78" s="5">
        <v>0</v>
      </c>
      <c r="I78" s="5">
        <v>0</v>
      </c>
      <c r="K78" s="5">
        <v>0</v>
      </c>
      <c r="L78" s="5">
        <v>0</v>
      </c>
      <c r="M78" s="5">
        <v>0</v>
      </c>
      <c r="O78" s="5">
        <v>0</v>
      </c>
      <c r="P78" s="5">
        <v>0</v>
      </c>
      <c r="Q78" s="5">
        <v>0</v>
      </c>
      <c r="S78" s="5">
        <v>0</v>
      </c>
      <c r="T78" s="5">
        <v>0</v>
      </c>
      <c r="U78" s="5">
        <v>0</v>
      </c>
      <c r="W78" s="5">
        <v>0</v>
      </c>
      <c r="X78" s="5">
        <v>0</v>
      </c>
      <c r="Y78" s="5">
        <v>0</v>
      </c>
    </row>
    <row r="79" spans="2:27" x14ac:dyDescent="0.25">
      <c r="B79" s="11">
        <v>18.493752603333299</v>
      </c>
      <c r="C79" s="5">
        <v>0</v>
      </c>
      <c r="D79" s="5">
        <v>0</v>
      </c>
      <c r="E79" s="5">
        <v>0</v>
      </c>
      <c r="G79" s="5">
        <v>0</v>
      </c>
      <c r="H79" s="5">
        <v>0</v>
      </c>
      <c r="I79" s="5">
        <v>0</v>
      </c>
      <c r="K79" s="5">
        <v>0</v>
      </c>
      <c r="L79" s="5">
        <v>0</v>
      </c>
      <c r="M79" s="5">
        <v>0</v>
      </c>
      <c r="O79" s="5">
        <v>0</v>
      </c>
      <c r="P79" s="5">
        <v>0</v>
      </c>
      <c r="Q79" s="5">
        <v>0</v>
      </c>
      <c r="S79" s="5">
        <v>0</v>
      </c>
      <c r="T79" s="5">
        <v>0</v>
      </c>
      <c r="U79" s="5">
        <v>0</v>
      </c>
      <c r="W79" s="5">
        <v>0</v>
      </c>
      <c r="X79" s="5">
        <v>0</v>
      </c>
      <c r="Y79" s="5">
        <v>0</v>
      </c>
    </row>
    <row r="80" spans="2:27" x14ac:dyDescent="0.25">
      <c r="B80" s="11">
        <v>27.103972214999999</v>
      </c>
      <c r="C80" s="5">
        <v>0</v>
      </c>
      <c r="D80" s="5">
        <v>0</v>
      </c>
      <c r="E80" s="5">
        <v>0</v>
      </c>
      <c r="G80" s="5">
        <v>0</v>
      </c>
      <c r="H80" s="5">
        <v>0</v>
      </c>
      <c r="I80" s="5">
        <v>0</v>
      </c>
      <c r="K80" s="5">
        <v>0</v>
      </c>
      <c r="L80" s="5">
        <v>0</v>
      </c>
      <c r="M80" s="5">
        <v>0</v>
      </c>
      <c r="O80" s="5">
        <v>0</v>
      </c>
      <c r="P80" s="5">
        <v>0</v>
      </c>
      <c r="Q80" s="5">
        <v>0</v>
      </c>
      <c r="S80" s="5">
        <v>0</v>
      </c>
      <c r="T80" s="5">
        <v>0</v>
      </c>
      <c r="U80" s="5">
        <v>0</v>
      </c>
      <c r="W80" s="5">
        <v>0</v>
      </c>
      <c r="X80" s="5">
        <v>0</v>
      </c>
      <c r="Y80" s="5">
        <v>0</v>
      </c>
    </row>
    <row r="81" spans="2:25" x14ac:dyDescent="0.25">
      <c r="B81" s="11">
        <v>35.5800029183333</v>
      </c>
      <c r="C81" s="5">
        <v>0</v>
      </c>
      <c r="D81" s="5">
        <v>0</v>
      </c>
      <c r="E81" s="5">
        <v>0</v>
      </c>
      <c r="G81" s="5">
        <v>0</v>
      </c>
      <c r="H81" s="5">
        <v>0</v>
      </c>
      <c r="I81" s="5">
        <v>0</v>
      </c>
      <c r="K81" s="5">
        <v>0</v>
      </c>
      <c r="L81" s="5">
        <v>0</v>
      </c>
      <c r="M81" s="5">
        <v>0</v>
      </c>
      <c r="O81" s="5">
        <v>0</v>
      </c>
      <c r="P81" s="5">
        <v>0</v>
      </c>
      <c r="Q81" s="5">
        <v>0</v>
      </c>
      <c r="S81" s="5">
        <v>0</v>
      </c>
      <c r="T81" s="5">
        <v>0</v>
      </c>
      <c r="U81" s="5">
        <v>0</v>
      </c>
      <c r="W81" s="5">
        <v>0</v>
      </c>
      <c r="X81" s="5">
        <v>0</v>
      </c>
      <c r="Y81" s="5">
        <v>0</v>
      </c>
    </row>
    <row r="82" spans="2:25" x14ac:dyDescent="0.25">
      <c r="B82" s="11">
        <v>44.082918061666703</v>
      </c>
      <c r="C82" s="5">
        <v>0</v>
      </c>
      <c r="D82" s="5">
        <v>0</v>
      </c>
      <c r="E82" s="5">
        <v>0</v>
      </c>
      <c r="G82" s="5">
        <v>0</v>
      </c>
      <c r="H82" s="5">
        <v>0</v>
      </c>
      <c r="I82" s="5">
        <v>0</v>
      </c>
      <c r="K82" s="5">
        <v>0</v>
      </c>
      <c r="L82" s="5">
        <v>0</v>
      </c>
      <c r="M82" s="5">
        <v>0</v>
      </c>
      <c r="O82" s="5">
        <v>0</v>
      </c>
      <c r="P82" s="5">
        <v>0</v>
      </c>
      <c r="Q82" s="5">
        <v>0</v>
      </c>
      <c r="S82" s="5">
        <v>0</v>
      </c>
      <c r="T82" s="5">
        <v>0</v>
      </c>
      <c r="U82" s="5">
        <v>0</v>
      </c>
      <c r="W82" s="5">
        <v>0</v>
      </c>
      <c r="X82" s="5">
        <v>0</v>
      </c>
      <c r="Y82" s="5">
        <v>0</v>
      </c>
    </row>
    <row r="83" spans="2:25" x14ac:dyDescent="0.25">
      <c r="B83" s="11">
        <v>52.6662257883333</v>
      </c>
      <c r="C83" s="5">
        <v>0</v>
      </c>
      <c r="D83" s="5">
        <v>0</v>
      </c>
      <c r="E83" s="5">
        <v>0</v>
      </c>
      <c r="G83" s="5">
        <v>0</v>
      </c>
      <c r="H83" s="5">
        <v>0</v>
      </c>
      <c r="I83" s="5">
        <v>0</v>
      </c>
      <c r="K83" s="5">
        <v>0</v>
      </c>
      <c r="L83" s="5">
        <v>0</v>
      </c>
      <c r="M83" s="5">
        <v>0</v>
      </c>
      <c r="O83" s="5">
        <v>0</v>
      </c>
      <c r="P83" s="5">
        <v>0</v>
      </c>
      <c r="Q83" s="5">
        <v>0</v>
      </c>
      <c r="S83" s="5">
        <v>0</v>
      </c>
      <c r="T83" s="5">
        <v>0</v>
      </c>
      <c r="U83" s="5">
        <v>0</v>
      </c>
      <c r="W83" s="5">
        <v>0</v>
      </c>
      <c r="X83" s="5">
        <v>0</v>
      </c>
      <c r="Y83" s="5">
        <v>0</v>
      </c>
    </row>
    <row r="84" spans="2:25" x14ac:dyDescent="0.25">
      <c r="B84" s="11">
        <v>61.178041223333302</v>
      </c>
      <c r="C84" s="5">
        <v>0</v>
      </c>
      <c r="D84" s="5">
        <v>0</v>
      </c>
      <c r="E84" s="5">
        <v>0</v>
      </c>
      <c r="G84" s="5">
        <v>0</v>
      </c>
      <c r="H84" s="5">
        <v>0</v>
      </c>
      <c r="I84" s="5">
        <v>0</v>
      </c>
      <c r="K84" s="5">
        <v>0</v>
      </c>
      <c r="L84" s="5">
        <v>0</v>
      </c>
      <c r="M84" s="5">
        <v>0</v>
      </c>
      <c r="O84" s="5">
        <v>0</v>
      </c>
      <c r="P84" s="5">
        <v>0</v>
      </c>
      <c r="Q84" s="5">
        <v>0</v>
      </c>
      <c r="S84" s="5">
        <v>0</v>
      </c>
      <c r="T84" s="5">
        <v>0</v>
      </c>
      <c r="U84" s="5">
        <v>0</v>
      </c>
      <c r="W84" s="5">
        <v>0</v>
      </c>
      <c r="X84" s="5">
        <v>0</v>
      </c>
      <c r="Y84" s="5">
        <v>0</v>
      </c>
    </row>
    <row r="85" spans="2:25" x14ac:dyDescent="0.25">
      <c r="B85" s="11">
        <v>69.677715588333299</v>
      </c>
      <c r="C85" s="5">
        <v>0</v>
      </c>
      <c r="D85" s="5">
        <v>0</v>
      </c>
      <c r="E85" s="5">
        <v>0</v>
      </c>
      <c r="G85" s="5">
        <v>0</v>
      </c>
      <c r="H85" s="5">
        <v>0</v>
      </c>
      <c r="I85" s="5">
        <v>0</v>
      </c>
      <c r="K85" s="5">
        <v>0</v>
      </c>
      <c r="L85" s="5">
        <v>0</v>
      </c>
      <c r="M85" s="5">
        <v>0</v>
      </c>
      <c r="O85" s="5">
        <v>0</v>
      </c>
      <c r="P85" s="5">
        <v>0</v>
      </c>
      <c r="Q85" s="5">
        <v>0</v>
      </c>
      <c r="S85" s="5">
        <v>0</v>
      </c>
      <c r="T85" s="5">
        <v>0</v>
      </c>
      <c r="U85" s="5">
        <v>0</v>
      </c>
      <c r="W85" s="5">
        <v>0</v>
      </c>
      <c r="X85" s="5">
        <v>0</v>
      </c>
      <c r="Y85" s="5">
        <v>0</v>
      </c>
    </row>
    <row r="86" spans="2:25" x14ac:dyDescent="0.25">
      <c r="B86" s="11">
        <v>78.292144995000001</v>
      </c>
      <c r="C86" s="5">
        <v>0</v>
      </c>
      <c r="D86" s="5">
        <v>0</v>
      </c>
      <c r="E86" s="5">
        <v>0</v>
      </c>
      <c r="G86" s="5">
        <v>0</v>
      </c>
      <c r="H86" s="5">
        <v>0</v>
      </c>
      <c r="I86" s="5">
        <v>0</v>
      </c>
      <c r="K86" s="5">
        <v>0</v>
      </c>
      <c r="L86" s="5">
        <v>0</v>
      </c>
      <c r="M86" s="5">
        <v>0</v>
      </c>
      <c r="O86" s="5">
        <v>0</v>
      </c>
      <c r="P86" s="5">
        <v>0</v>
      </c>
      <c r="Q86" s="5">
        <v>0</v>
      </c>
      <c r="S86" s="5">
        <v>0</v>
      </c>
      <c r="T86" s="5">
        <v>0</v>
      </c>
      <c r="U86" s="5">
        <v>0</v>
      </c>
      <c r="W86" s="5">
        <v>0</v>
      </c>
      <c r="X86" s="5">
        <v>0</v>
      </c>
      <c r="Y86" s="5">
        <v>0</v>
      </c>
    </row>
    <row r="87" spans="2:25" x14ac:dyDescent="0.25">
      <c r="B87" s="11">
        <v>86.794636765000007</v>
      </c>
      <c r="C87" s="5">
        <v>0</v>
      </c>
      <c r="D87" s="5">
        <v>0</v>
      </c>
      <c r="E87" s="5">
        <v>0</v>
      </c>
      <c r="G87" s="5">
        <v>0</v>
      </c>
      <c r="H87" s="5">
        <v>0</v>
      </c>
      <c r="I87" s="5">
        <v>0</v>
      </c>
      <c r="K87" s="5">
        <v>0</v>
      </c>
      <c r="L87" s="5">
        <v>0</v>
      </c>
      <c r="M87" s="5">
        <v>0</v>
      </c>
      <c r="O87" s="5">
        <v>0</v>
      </c>
      <c r="P87" s="5">
        <v>0</v>
      </c>
      <c r="Q87" s="5">
        <v>0</v>
      </c>
      <c r="S87" s="5">
        <v>0</v>
      </c>
      <c r="T87" s="5">
        <v>0</v>
      </c>
      <c r="U87" s="5">
        <v>0</v>
      </c>
      <c r="W87" s="5">
        <v>0</v>
      </c>
      <c r="X87" s="5">
        <v>0</v>
      </c>
      <c r="Y87" s="5">
        <v>0</v>
      </c>
    </row>
    <row r="88" spans="2:25" x14ac:dyDescent="0.25">
      <c r="B88" s="11">
        <v>95.279544196666706</v>
      </c>
      <c r="C88" s="5">
        <v>0</v>
      </c>
      <c r="D88" s="5">
        <v>0</v>
      </c>
      <c r="E88" s="5">
        <v>0</v>
      </c>
      <c r="G88" s="5">
        <v>0</v>
      </c>
      <c r="H88" s="5">
        <v>0</v>
      </c>
      <c r="I88" s="5">
        <v>0</v>
      </c>
      <c r="K88" s="5">
        <v>0</v>
      </c>
      <c r="L88" s="5">
        <v>0</v>
      </c>
      <c r="M88" s="5">
        <v>0</v>
      </c>
      <c r="O88" s="5">
        <v>0</v>
      </c>
      <c r="P88" s="5">
        <v>0</v>
      </c>
      <c r="Q88" s="5">
        <v>0</v>
      </c>
      <c r="S88" s="5">
        <v>0</v>
      </c>
      <c r="T88" s="5">
        <v>0</v>
      </c>
      <c r="U88" s="5">
        <v>0</v>
      </c>
      <c r="W88" s="5">
        <v>0</v>
      </c>
      <c r="X88" s="5">
        <v>0</v>
      </c>
      <c r="Y88" s="5">
        <v>0</v>
      </c>
    </row>
  </sheetData>
  <mergeCells count="18">
    <mergeCell ref="C75:E75"/>
    <mergeCell ref="G75:I75"/>
    <mergeCell ref="K75:M75"/>
    <mergeCell ref="O75:Q75"/>
    <mergeCell ref="S75:U75"/>
    <mergeCell ref="W75:Y75"/>
    <mergeCell ref="C50:E50"/>
    <mergeCell ref="G50:I50"/>
    <mergeCell ref="K50:M50"/>
    <mergeCell ref="O50:Q50"/>
    <mergeCell ref="S50:U50"/>
    <mergeCell ref="W50:Y50"/>
    <mergeCell ref="C8:E8"/>
    <mergeCell ref="G8:I8"/>
    <mergeCell ref="K8:M8"/>
    <mergeCell ref="O8:Q8"/>
    <mergeCell ref="S8:U8"/>
    <mergeCell ref="W8:Y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8"/>
  <sheetViews>
    <sheetView topLeftCell="A37" workbookViewId="0">
      <selection activeCell="B68" sqref="B68:B72"/>
    </sheetView>
  </sheetViews>
  <sheetFormatPr baseColWidth="10" defaultColWidth="9.140625" defaultRowHeight="15" x14ac:dyDescent="0.25"/>
  <cols>
    <col min="1" max="1" width="9.5703125" style="9" bestFit="1" customWidth="1"/>
    <col min="2" max="2" width="24.28515625" style="9" bestFit="1" customWidth="1"/>
    <col min="3" max="6" width="17.7109375" style="9" customWidth="1"/>
    <col min="7" max="7" width="3" style="9" customWidth="1"/>
    <col min="8" max="10" width="17.7109375" style="9" customWidth="1"/>
    <col min="11" max="11" width="3" style="9" customWidth="1"/>
    <col min="12" max="14" width="17.7109375" style="9" customWidth="1"/>
    <col min="15" max="15" width="3" style="9" customWidth="1"/>
    <col min="16" max="18" width="17.7109375" style="9" customWidth="1"/>
    <col min="19" max="19" width="3.28515625" style="9" customWidth="1"/>
    <col min="20" max="23" width="17.7109375" style="9" customWidth="1"/>
    <col min="24" max="24" width="3" style="9" customWidth="1"/>
    <col min="25" max="32" width="17.7109375" style="9" customWidth="1"/>
    <col min="33" max="16384" width="9.140625" style="9"/>
  </cols>
  <sheetData>
    <row r="1" spans="1:27" x14ac:dyDescent="0.25">
      <c r="B1" s="1" t="s">
        <v>0</v>
      </c>
    </row>
    <row r="2" spans="1:27" x14ac:dyDescent="0.25">
      <c r="B2" s="2" t="s">
        <v>1</v>
      </c>
    </row>
    <row r="3" spans="1:27" x14ac:dyDescent="0.25">
      <c r="B3" s="3" t="s">
        <v>2</v>
      </c>
    </row>
    <row r="4" spans="1:27" x14ac:dyDescent="0.25">
      <c r="B4" s="4" t="s">
        <v>3</v>
      </c>
    </row>
    <row r="5" spans="1:27" x14ac:dyDescent="0.25">
      <c r="B5" s="5" t="s">
        <v>4</v>
      </c>
    </row>
    <row r="7" spans="1:27" x14ac:dyDescent="0.25">
      <c r="B7" s="6" t="s">
        <v>5</v>
      </c>
    </row>
    <row r="8" spans="1:27" x14ac:dyDescent="0.25">
      <c r="B8" s="8" t="s">
        <v>6</v>
      </c>
      <c r="C8" s="20" t="s">
        <v>50</v>
      </c>
      <c r="D8" s="21"/>
      <c r="E8" s="21"/>
      <c r="F8" s="21"/>
      <c r="H8" s="20" t="s">
        <v>51</v>
      </c>
      <c r="I8" s="21"/>
      <c r="J8" s="21"/>
      <c r="L8" s="20" t="s">
        <v>52</v>
      </c>
      <c r="M8" s="21"/>
      <c r="N8" s="21"/>
      <c r="P8" s="20" t="s">
        <v>53</v>
      </c>
      <c r="Q8" s="21"/>
      <c r="R8" s="21"/>
      <c r="T8" s="20" t="s">
        <v>54</v>
      </c>
      <c r="U8" s="21"/>
      <c r="V8" s="21"/>
      <c r="W8" s="21"/>
      <c r="Y8" s="20" t="s">
        <v>55</v>
      </c>
      <c r="Z8" s="21"/>
      <c r="AA8" s="21"/>
    </row>
    <row r="9" spans="1:27" ht="15.75" thickBot="1" x14ac:dyDescent="0.3">
      <c r="C9" s="8" t="s">
        <v>56</v>
      </c>
      <c r="D9" s="8" t="s">
        <v>44</v>
      </c>
      <c r="E9" s="8" t="s">
        <v>8</v>
      </c>
      <c r="F9" s="8" t="s">
        <v>29</v>
      </c>
      <c r="H9" s="8" t="s">
        <v>41</v>
      </c>
      <c r="I9" s="8" t="s">
        <v>42</v>
      </c>
      <c r="J9" s="8" t="s">
        <v>31</v>
      </c>
      <c r="L9" s="8" t="s">
        <v>45</v>
      </c>
      <c r="M9" s="8" t="s">
        <v>7</v>
      </c>
      <c r="N9" s="8" t="s">
        <v>10</v>
      </c>
      <c r="P9" s="8" t="s">
        <v>12</v>
      </c>
      <c r="Q9" s="8" t="s">
        <v>9</v>
      </c>
      <c r="R9" s="8" t="s">
        <v>32</v>
      </c>
      <c r="T9" s="8" t="s">
        <v>33</v>
      </c>
      <c r="U9" s="8" t="s">
        <v>11</v>
      </c>
      <c r="V9" s="8" t="s">
        <v>43</v>
      </c>
      <c r="W9" s="8" t="s">
        <v>57</v>
      </c>
      <c r="Y9" s="8" t="s">
        <v>28</v>
      </c>
      <c r="Z9" s="8" t="s">
        <v>46</v>
      </c>
      <c r="AA9" s="8" t="s">
        <v>30</v>
      </c>
    </row>
    <row r="10" spans="1:27" ht="30" x14ac:dyDescent="0.25">
      <c r="A10" s="10" t="s">
        <v>13</v>
      </c>
      <c r="B10" s="11">
        <v>1.4998524533333299</v>
      </c>
      <c r="C10" s="3">
        <v>635.073708563889</v>
      </c>
      <c r="D10" s="3">
        <v>368.01176926038301</v>
      </c>
      <c r="E10" s="3">
        <v>453.22909347626103</v>
      </c>
      <c r="F10" s="3">
        <v>388.80332454034902</v>
      </c>
      <c r="H10" s="3">
        <v>473.29413539295302</v>
      </c>
      <c r="I10" s="3">
        <v>654.523959667344</v>
      </c>
      <c r="J10" s="3">
        <v>363.35801615073501</v>
      </c>
      <c r="L10" s="3">
        <v>652.28160610883003</v>
      </c>
      <c r="M10" s="3">
        <v>541.36372422304498</v>
      </c>
      <c r="N10" s="3">
        <v>467.75884144861902</v>
      </c>
      <c r="P10" s="3">
        <v>439.20086568288298</v>
      </c>
      <c r="Q10" s="3">
        <v>393.30414020862401</v>
      </c>
      <c r="R10" s="3">
        <v>382.55939024588599</v>
      </c>
      <c r="T10" s="3">
        <v>363.82475257166902</v>
      </c>
      <c r="U10" s="3">
        <v>413.04294199096103</v>
      </c>
      <c r="V10" s="3">
        <v>368.58380565587299</v>
      </c>
      <c r="W10" s="3">
        <v>370.66767403842402</v>
      </c>
      <c r="Y10" s="3">
        <v>764.77399351793701</v>
      </c>
      <c r="Z10" s="3">
        <v>442.77610384742502</v>
      </c>
      <c r="AA10" s="3">
        <v>333.32663006926202</v>
      </c>
    </row>
    <row r="11" spans="1:27" x14ac:dyDescent="0.25">
      <c r="A11" s="12"/>
      <c r="B11" s="11">
        <v>10.000837745</v>
      </c>
      <c r="C11" s="3">
        <v>608.72579707813804</v>
      </c>
      <c r="D11" s="3">
        <v>360.17159266755499</v>
      </c>
      <c r="E11" s="3">
        <v>445.08471130523901</v>
      </c>
      <c r="F11" s="3">
        <v>375.47789462205401</v>
      </c>
      <c r="H11" s="3">
        <v>439.11237296521199</v>
      </c>
      <c r="I11" s="3">
        <v>616.27325537617503</v>
      </c>
      <c r="J11" s="3">
        <v>348.34022541623301</v>
      </c>
      <c r="L11" s="3">
        <v>643.08897447586901</v>
      </c>
      <c r="M11" s="3">
        <v>534.10489100394</v>
      </c>
      <c r="N11" s="3">
        <v>464.93683042907202</v>
      </c>
      <c r="P11" s="3">
        <v>443.15427188511302</v>
      </c>
      <c r="Q11" s="3">
        <v>391.06716364182802</v>
      </c>
      <c r="R11" s="3">
        <v>372.71242195367802</v>
      </c>
      <c r="T11" s="3">
        <v>349.747164564206</v>
      </c>
      <c r="U11" s="3">
        <v>408.74431330316202</v>
      </c>
      <c r="V11" s="3">
        <v>360.63866686932499</v>
      </c>
      <c r="W11" s="3">
        <v>360.02121922099599</v>
      </c>
      <c r="Y11" s="3">
        <v>722.25647892794302</v>
      </c>
      <c r="Z11" s="3">
        <v>430.70768772803899</v>
      </c>
      <c r="AA11" s="3">
        <v>321.31012528580101</v>
      </c>
    </row>
    <row r="12" spans="1:27" ht="15.75" thickBot="1" x14ac:dyDescent="0.3">
      <c r="A12" s="13"/>
      <c r="B12" s="11">
        <v>18.477645001666701</v>
      </c>
      <c r="C12" s="3">
        <v>604.76782935527103</v>
      </c>
      <c r="D12" s="3">
        <v>365.97645426286402</v>
      </c>
      <c r="E12" s="3">
        <v>453.910422104178</v>
      </c>
      <c r="F12" s="3">
        <v>380.12749163213698</v>
      </c>
      <c r="H12" s="3">
        <v>414.58953390871699</v>
      </c>
      <c r="I12" s="3">
        <v>586.68299371763999</v>
      </c>
      <c r="J12" s="3">
        <v>344.104783584144</v>
      </c>
      <c r="L12" s="3">
        <v>652.90405934477997</v>
      </c>
      <c r="M12" s="3">
        <v>540.62057557494904</v>
      </c>
      <c r="N12" s="3">
        <v>470.81387146732698</v>
      </c>
      <c r="P12" s="3">
        <v>457.22145757143102</v>
      </c>
      <c r="Q12" s="3">
        <v>407.50031707694802</v>
      </c>
      <c r="R12" s="3">
        <v>377.25250888683701</v>
      </c>
      <c r="T12" s="3">
        <v>351.96342839234501</v>
      </c>
      <c r="U12" s="3">
        <v>420.99575617232802</v>
      </c>
      <c r="V12" s="3">
        <v>365.26159462554801</v>
      </c>
      <c r="W12" s="3">
        <v>363.33526995558799</v>
      </c>
      <c r="Y12" s="3">
        <v>703.47344462475405</v>
      </c>
      <c r="Z12" s="3">
        <v>419.87893527681399</v>
      </c>
      <c r="AA12" s="3">
        <v>321.20128043712702</v>
      </c>
    </row>
    <row r="13" spans="1:27" x14ac:dyDescent="0.25">
      <c r="A13" s="10" t="s">
        <v>14</v>
      </c>
      <c r="B13" s="11">
        <v>27.083660491666699</v>
      </c>
      <c r="C13" s="3">
        <v>148.60113074311201</v>
      </c>
      <c r="D13" s="3">
        <v>103.267802811089</v>
      </c>
      <c r="E13" s="3">
        <v>120.082683856375</v>
      </c>
      <c r="F13" s="3">
        <v>105.441181964668</v>
      </c>
      <c r="H13" s="3">
        <v>121.383366990399</v>
      </c>
      <c r="I13" s="3">
        <v>121.127879383408</v>
      </c>
      <c r="J13" s="3">
        <v>100.80127962548799</v>
      </c>
      <c r="L13" s="3">
        <v>197.73581351732</v>
      </c>
      <c r="M13" s="3">
        <v>170.411723621568</v>
      </c>
      <c r="N13" s="3">
        <v>176.11199003645001</v>
      </c>
      <c r="P13" s="3">
        <v>144.53836091883801</v>
      </c>
      <c r="Q13" s="3">
        <v>137.31057801126701</v>
      </c>
      <c r="R13" s="3">
        <v>132.82292164777201</v>
      </c>
      <c r="T13" s="3">
        <v>129.341420125008</v>
      </c>
      <c r="U13" s="3">
        <v>122.125902108064</v>
      </c>
      <c r="V13" s="3">
        <v>112.042115582063</v>
      </c>
      <c r="W13" s="3">
        <v>133.646759383941</v>
      </c>
      <c r="Y13" s="3">
        <v>85.648285835919594</v>
      </c>
      <c r="Z13" s="3">
        <v>110.671887072343</v>
      </c>
      <c r="AA13" s="3">
        <v>102.042630642286</v>
      </c>
    </row>
    <row r="14" spans="1:27" x14ac:dyDescent="0.25">
      <c r="A14" s="12"/>
      <c r="B14" s="11">
        <v>35.598096553333299</v>
      </c>
      <c r="C14" s="3">
        <v>162.28436225992499</v>
      </c>
      <c r="D14" s="3">
        <v>116.6274666468</v>
      </c>
      <c r="E14" s="3">
        <v>131.28013574336001</v>
      </c>
      <c r="F14" s="3">
        <v>115.811614892912</v>
      </c>
      <c r="H14" s="3">
        <v>135.08704546118301</v>
      </c>
      <c r="I14" s="3">
        <v>138.64844458924199</v>
      </c>
      <c r="J14" s="3">
        <v>112.87339461184</v>
      </c>
      <c r="L14" s="3">
        <v>199.43094827036899</v>
      </c>
      <c r="M14" s="3">
        <v>178.988130254379</v>
      </c>
      <c r="N14" s="3">
        <v>186.368218425615</v>
      </c>
      <c r="P14" s="3">
        <v>157.17764124012001</v>
      </c>
      <c r="Q14" s="3">
        <v>148.47984440234401</v>
      </c>
      <c r="R14" s="3">
        <v>141.815241658405</v>
      </c>
      <c r="T14" s="3">
        <v>134.89483960960101</v>
      </c>
      <c r="U14" s="3">
        <v>131.683191452888</v>
      </c>
      <c r="V14" s="3">
        <v>122.789546992856</v>
      </c>
      <c r="W14" s="3">
        <v>148.22722330218801</v>
      </c>
      <c r="Y14" s="3">
        <v>116.60992106258099</v>
      </c>
      <c r="Z14" s="3">
        <v>126.524108676675</v>
      </c>
      <c r="AA14" s="3">
        <v>118.28544558128699</v>
      </c>
    </row>
    <row r="15" spans="1:27" ht="15.75" thickBot="1" x14ac:dyDescent="0.3">
      <c r="A15" s="13"/>
      <c r="B15" s="11">
        <v>44.108068563333298</v>
      </c>
      <c r="C15" s="3">
        <v>165.32035223438899</v>
      </c>
      <c r="D15" s="3">
        <v>128.119594239799</v>
      </c>
      <c r="E15" s="3">
        <v>139.08460142076601</v>
      </c>
      <c r="F15" s="3">
        <v>126.141304710006</v>
      </c>
      <c r="H15" s="3">
        <v>143.12963516491601</v>
      </c>
      <c r="I15" s="3">
        <v>147.19377531520601</v>
      </c>
      <c r="J15" s="3">
        <v>122.276002847117</v>
      </c>
      <c r="L15" s="3">
        <v>205.81770745767901</v>
      </c>
      <c r="M15" s="3">
        <v>189.42110421279099</v>
      </c>
      <c r="N15" s="3">
        <v>198.53186694437801</v>
      </c>
      <c r="P15" s="3">
        <v>165.08053686919999</v>
      </c>
      <c r="Q15" s="3">
        <v>155.77899545350999</v>
      </c>
      <c r="R15" s="3">
        <v>151.71893385549001</v>
      </c>
      <c r="T15" s="3">
        <v>134.80282669157901</v>
      </c>
      <c r="U15" s="3">
        <v>138.03648168013501</v>
      </c>
      <c r="V15" s="3">
        <v>129.77660450788801</v>
      </c>
      <c r="W15" s="3">
        <v>148.079949786844</v>
      </c>
      <c r="Y15" s="3">
        <v>128.95809092379901</v>
      </c>
      <c r="Z15" s="3">
        <v>137.572513470237</v>
      </c>
      <c r="AA15" s="3">
        <v>127.025105884421</v>
      </c>
    </row>
    <row r="16" spans="1:27" x14ac:dyDescent="0.25">
      <c r="A16" s="10" t="s">
        <v>15</v>
      </c>
      <c r="B16" s="11">
        <v>52.691289214999998</v>
      </c>
      <c r="C16" s="3">
        <v>1036.4068066714799</v>
      </c>
      <c r="D16" s="3">
        <v>633.67742576973501</v>
      </c>
      <c r="E16" s="3">
        <v>662.11546132268302</v>
      </c>
      <c r="F16" s="3">
        <v>594.49221946879402</v>
      </c>
      <c r="H16" s="3">
        <v>572.01967552107101</v>
      </c>
      <c r="I16" s="3">
        <v>607.95469779442499</v>
      </c>
      <c r="J16" s="3">
        <v>560.934497703754</v>
      </c>
      <c r="L16" s="3">
        <v>793.34745334360503</v>
      </c>
      <c r="M16" s="3">
        <v>1198.0558701724799</v>
      </c>
      <c r="N16" s="3">
        <v>1157.78037072037</v>
      </c>
      <c r="P16" s="3">
        <v>701.55803766215195</v>
      </c>
      <c r="Q16" s="3">
        <v>778.40024830955394</v>
      </c>
      <c r="R16" s="3">
        <v>776.35430737799902</v>
      </c>
      <c r="T16" s="3">
        <v>439.135284532806</v>
      </c>
      <c r="U16" s="3">
        <v>556.33951362631603</v>
      </c>
      <c r="V16" s="3">
        <v>543.24726042939801</v>
      </c>
      <c r="W16" s="3">
        <v>552.77000251222296</v>
      </c>
      <c r="Y16" s="3">
        <v>541.52951171325799</v>
      </c>
      <c r="Z16" s="3">
        <v>515.538997649056</v>
      </c>
      <c r="AA16" s="3">
        <v>516.374283899283</v>
      </c>
    </row>
    <row r="17" spans="1:49" x14ac:dyDescent="0.25">
      <c r="A17" s="12"/>
      <c r="B17" s="11">
        <v>61.201718076666701</v>
      </c>
      <c r="C17" s="3">
        <v>905.44990786872597</v>
      </c>
      <c r="D17" s="3">
        <v>569.04217700486299</v>
      </c>
      <c r="E17" s="3">
        <v>612.40056910557996</v>
      </c>
      <c r="F17" s="3">
        <v>550.09683408781302</v>
      </c>
      <c r="H17" s="3">
        <v>460.65067979683801</v>
      </c>
      <c r="I17" s="3">
        <v>500.623583056087</v>
      </c>
      <c r="J17" s="3">
        <v>470.15716327691302</v>
      </c>
      <c r="L17" s="3">
        <v>733.96364449776502</v>
      </c>
      <c r="M17" s="3">
        <v>1090.3613672244601</v>
      </c>
      <c r="N17" s="3">
        <v>1050.9497343847499</v>
      </c>
      <c r="P17" s="3">
        <v>619.45450215857397</v>
      </c>
      <c r="Q17" s="3">
        <v>700.87688690121195</v>
      </c>
      <c r="R17" s="3">
        <v>705.61829177847505</v>
      </c>
      <c r="T17" s="3">
        <v>395.232358258131</v>
      </c>
      <c r="U17" s="3">
        <v>506.64033348983202</v>
      </c>
      <c r="V17" s="3">
        <v>503.74692647243199</v>
      </c>
      <c r="W17" s="3">
        <v>514.27499391668096</v>
      </c>
      <c r="Y17" s="3">
        <v>485.68125438261302</v>
      </c>
      <c r="Z17" s="3">
        <v>460.67271031412503</v>
      </c>
      <c r="AA17" s="3">
        <v>456.17318027345499</v>
      </c>
    </row>
    <row r="18" spans="1:49" ht="15.75" thickBot="1" x14ac:dyDescent="0.3">
      <c r="A18" s="13"/>
      <c r="B18" s="11">
        <v>69.685132033333304</v>
      </c>
      <c r="C18" s="3">
        <v>748.34164363006903</v>
      </c>
      <c r="D18" s="3">
        <v>493.97239122690098</v>
      </c>
      <c r="E18" s="3">
        <v>558.67171500061397</v>
      </c>
      <c r="F18" s="3">
        <v>516.80732251096197</v>
      </c>
      <c r="H18" s="3">
        <v>373.90399135656997</v>
      </c>
      <c r="I18" s="3">
        <v>417.23447918023402</v>
      </c>
      <c r="J18" s="3">
        <v>391.04621337952699</v>
      </c>
      <c r="L18" s="3">
        <v>700.43249347573806</v>
      </c>
      <c r="M18" s="3">
        <v>1011.2199876375601</v>
      </c>
      <c r="N18" s="3">
        <v>991.49694568623102</v>
      </c>
      <c r="P18" s="3">
        <v>599.50047286028098</v>
      </c>
      <c r="Q18" s="3">
        <v>651.227623161829</v>
      </c>
      <c r="R18" s="3">
        <v>673.418227147121</v>
      </c>
      <c r="T18" s="3">
        <v>406.979682827337</v>
      </c>
      <c r="U18" s="3">
        <v>469.25175647820203</v>
      </c>
      <c r="V18" s="3">
        <v>475.71155066117001</v>
      </c>
      <c r="W18" s="3">
        <v>484.07784096738999</v>
      </c>
      <c r="Y18" s="3">
        <v>442.368380037235</v>
      </c>
      <c r="Z18" s="3">
        <v>420.48031384723203</v>
      </c>
      <c r="AA18" s="3">
        <v>418.58665010366201</v>
      </c>
    </row>
    <row r="19" spans="1:49" x14ac:dyDescent="0.25">
      <c r="A19" s="10" t="s">
        <v>16</v>
      </c>
      <c r="B19" s="11">
        <v>78.278449811666704</v>
      </c>
      <c r="C19" s="3">
        <v>28.9345059535828</v>
      </c>
      <c r="D19" s="3">
        <v>30.0982209372083</v>
      </c>
      <c r="E19" s="3">
        <v>46.268796793182901</v>
      </c>
      <c r="F19" s="3">
        <v>32.7904603552482</v>
      </c>
      <c r="H19" s="3">
        <v>45.998221280545003</v>
      </c>
      <c r="I19" s="3">
        <v>40.480320241841603</v>
      </c>
      <c r="J19" s="3">
        <v>27.1634171973691</v>
      </c>
      <c r="L19" s="3">
        <v>85.6915029702906</v>
      </c>
      <c r="M19" s="3">
        <v>68.429410218315198</v>
      </c>
      <c r="N19" s="3">
        <v>66.602809495515103</v>
      </c>
      <c r="P19" s="3">
        <v>66.3689099809353</v>
      </c>
      <c r="Q19" s="3">
        <v>50.099802912111201</v>
      </c>
      <c r="R19" s="3">
        <v>55.453916523276298</v>
      </c>
      <c r="T19" s="3">
        <v>61.4203010649044</v>
      </c>
      <c r="U19" s="3">
        <v>52.480045327989203</v>
      </c>
      <c r="V19" s="3">
        <v>49.686565481734</v>
      </c>
      <c r="W19" s="3">
        <v>66.995032408849994</v>
      </c>
      <c r="Y19" s="3">
        <v>33.2215446557978</v>
      </c>
      <c r="Z19" s="3">
        <v>43.364107871498703</v>
      </c>
      <c r="AA19" s="3">
        <v>36.883724618078901</v>
      </c>
    </row>
    <row r="20" spans="1:49" x14ac:dyDescent="0.25">
      <c r="A20" s="12"/>
      <c r="B20" s="11">
        <v>86.780844233333298</v>
      </c>
      <c r="C20" s="3">
        <v>43.855355589708097</v>
      </c>
      <c r="D20" s="3">
        <v>35.663895842891002</v>
      </c>
      <c r="E20" s="3">
        <v>50.67617444439</v>
      </c>
      <c r="F20" s="3">
        <v>40.216791450217698</v>
      </c>
      <c r="H20" s="3">
        <v>47.356563041219196</v>
      </c>
      <c r="I20" s="3">
        <v>41.745412490961201</v>
      </c>
      <c r="J20" s="3">
        <v>31.797192573230301</v>
      </c>
      <c r="L20" s="3">
        <v>82.560308451891601</v>
      </c>
      <c r="M20" s="3">
        <v>78.564409558007895</v>
      </c>
      <c r="N20" s="3">
        <v>77.844764793359801</v>
      </c>
      <c r="P20" s="3">
        <v>73.274764165676103</v>
      </c>
      <c r="Q20" s="3">
        <v>61.613188965457297</v>
      </c>
      <c r="R20" s="3">
        <v>64.305241501711095</v>
      </c>
      <c r="T20" s="3">
        <v>61.351564162234403</v>
      </c>
      <c r="U20" s="3">
        <v>53.8105307054131</v>
      </c>
      <c r="V20" s="3">
        <v>52.697665419755602</v>
      </c>
      <c r="W20" s="3">
        <v>70.771049315825195</v>
      </c>
      <c r="Y20" s="3">
        <v>36.236631955526398</v>
      </c>
      <c r="Z20" s="3">
        <v>45.010102943273097</v>
      </c>
      <c r="AA20" s="3">
        <v>39.913742243010702</v>
      </c>
    </row>
    <row r="21" spans="1:49" ht="15.75" thickBot="1" x14ac:dyDescent="0.3">
      <c r="A21" s="13"/>
      <c r="B21" s="11">
        <v>95.295213263333295</v>
      </c>
      <c r="C21" s="3">
        <v>41.749949969675299</v>
      </c>
      <c r="D21" s="3">
        <v>31.777913917804799</v>
      </c>
      <c r="E21" s="3">
        <v>45.715633328004401</v>
      </c>
      <c r="F21" s="3">
        <v>38.023313694100601</v>
      </c>
      <c r="H21" s="3">
        <v>45.783172448082901</v>
      </c>
      <c r="I21" s="3">
        <v>38.835594351961099</v>
      </c>
      <c r="J21" s="3">
        <v>28.2546700754216</v>
      </c>
      <c r="L21" s="3">
        <v>79.603233494721806</v>
      </c>
      <c r="M21" s="3">
        <v>74.642695759144303</v>
      </c>
      <c r="N21" s="3">
        <v>74.703775147835501</v>
      </c>
      <c r="P21" s="3">
        <v>71.562980311718704</v>
      </c>
      <c r="Q21" s="3">
        <v>60.280527340031099</v>
      </c>
      <c r="R21" s="3">
        <v>61.564652251391699</v>
      </c>
      <c r="T21" s="3">
        <v>55.288656745994601</v>
      </c>
      <c r="U21" s="3">
        <v>50.294737700991</v>
      </c>
      <c r="V21" s="3">
        <v>51.711279170342699</v>
      </c>
      <c r="W21" s="3">
        <v>68.2948807356739</v>
      </c>
      <c r="Y21" s="3">
        <v>34.443890585652198</v>
      </c>
      <c r="Z21" s="3">
        <v>41.522122724781298</v>
      </c>
      <c r="AA21" s="3">
        <v>39.308470370604802</v>
      </c>
    </row>
    <row r="23" spans="1:49" x14ac:dyDescent="0.25">
      <c r="A23" s="6" t="s">
        <v>47</v>
      </c>
      <c r="B23" s="6">
        <v>200000</v>
      </c>
      <c r="K23" s="6"/>
    </row>
    <row r="25" spans="1:49" x14ac:dyDescent="0.25">
      <c r="B25" s="6" t="s">
        <v>17</v>
      </c>
      <c r="C25" s="14">
        <f>C12-C21</f>
        <v>563.01787938559573</v>
      </c>
      <c r="D25" s="14">
        <f t="shared" ref="D25:J25" si="0">D12-D21</f>
        <v>334.1985403450592</v>
      </c>
      <c r="E25" s="14">
        <f t="shared" si="0"/>
        <v>408.1947887761736</v>
      </c>
      <c r="F25" s="14">
        <f t="shared" ref="F25" si="1">F12-F21</f>
        <v>342.1041779380364</v>
      </c>
      <c r="G25" s="14"/>
      <c r="H25" s="14">
        <f t="shared" si="0"/>
        <v>368.80636146063409</v>
      </c>
      <c r="I25" s="14">
        <f t="shared" si="0"/>
        <v>547.84739936567894</v>
      </c>
      <c r="J25" s="14">
        <f t="shared" si="0"/>
        <v>315.85011350872242</v>
      </c>
      <c r="K25" s="14"/>
      <c r="L25" s="14">
        <f>L12-L21</f>
        <v>573.30082585005812</v>
      </c>
      <c r="M25" s="14">
        <f t="shared" ref="M25:N25" si="2">M12-M21</f>
        <v>465.97787981580473</v>
      </c>
      <c r="N25" s="14">
        <f t="shared" si="2"/>
        <v>396.1100963194915</v>
      </c>
      <c r="O25" s="14"/>
      <c r="P25" s="14">
        <f>P12-P21</f>
        <v>385.6584772597123</v>
      </c>
      <c r="Q25" s="14">
        <f t="shared" ref="Q25:R25" si="3">Q12-Q21</f>
        <v>347.21978973691694</v>
      </c>
      <c r="R25" s="14">
        <f t="shared" si="3"/>
        <v>315.68785663544531</v>
      </c>
      <c r="S25" s="14"/>
      <c r="T25" s="14">
        <f>T12-T21</f>
        <v>296.67477164635039</v>
      </c>
      <c r="U25" s="14">
        <f t="shared" ref="U25:W25" si="4">U12-U21</f>
        <v>370.70101847133702</v>
      </c>
      <c r="V25" s="14">
        <f t="shared" si="4"/>
        <v>313.55031545520529</v>
      </c>
      <c r="W25" s="14">
        <f t="shared" si="4"/>
        <v>295.04038921991412</v>
      </c>
      <c r="X25" s="14"/>
      <c r="Y25" s="14">
        <f>Y12-Y21</f>
        <v>669.02955403910187</v>
      </c>
      <c r="Z25" s="14">
        <f t="shared" ref="Z25:AA25" si="5">Z12-Z21</f>
        <v>378.35681255203269</v>
      </c>
      <c r="AA25" s="14">
        <f t="shared" si="5"/>
        <v>281.8928100665222</v>
      </c>
      <c r="AB25" s="14"/>
      <c r="AC25" s="14"/>
      <c r="AE25" s="15"/>
      <c r="AF25" s="15"/>
      <c r="AG25" s="15"/>
      <c r="AR25" s="14"/>
      <c r="AW25" s="14"/>
    </row>
    <row r="26" spans="1:49" x14ac:dyDescent="0.25">
      <c r="B26" s="6" t="s">
        <v>18</v>
      </c>
      <c r="C26" s="14">
        <f>C12-C15</f>
        <v>439.44747712088201</v>
      </c>
      <c r="D26" s="14">
        <f>D12-D15</f>
        <v>237.85686002306502</v>
      </c>
      <c r="E26" s="14">
        <f>E12-E15</f>
        <v>314.82582068341196</v>
      </c>
      <c r="F26" s="14">
        <f>F12-F15</f>
        <v>253.98618692213097</v>
      </c>
      <c r="G26" s="14"/>
      <c r="H26" s="14">
        <f t="shared" ref="H26:J26" si="6">H12-H15</f>
        <v>271.45989874380098</v>
      </c>
      <c r="I26" s="14">
        <f t="shared" si="6"/>
        <v>439.48921840243395</v>
      </c>
      <c r="J26" s="14">
        <f t="shared" si="6"/>
        <v>221.82878073702699</v>
      </c>
      <c r="K26" s="14"/>
      <c r="L26" s="14">
        <f t="shared" ref="L26:N26" si="7">L12-L15</f>
        <v>447.08635188710093</v>
      </c>
      <c r="M26" s="14">
        <f t="shared" si="7"/>
        <v>351.19947136215808</v>
      </c>
      <c r="N26" s="14">
        <f t="shared" si="7"/>
        <v>272.28200452294897</v>
      </c>
      <c r="O26" s="14"/>
      <c r="P26" s="14">
        <f t="shared" ref="P26:R26" si="8">P12-P15</f>
        <v>292.14092070223103</v>
      </c>
      <c r="Q26" s="14">
        <f t="shared" si="8"/>
        <v>251.72132162343803</v>
      </c>
      <c r="R26" s="14">
        <f t="shared" si="8"/>
        <v>225.533575031347</v>
      </c>
      <c r="S26" s="14"/>
      <c r="T26" s="14">
        <f t="shared" ref="T26:V26" si="9">T12-T15</f>
        <v>217.16060170076599</v>
      </c>
      <c r="U26" s="14">
        <f t="shared" si="9"/>
        <v>282.959274492193</v>
      </c>
      <c r="V26" s="14">
        <f t="shared" si="9"/>
        <v>235.48499011766</v>
      </c>
      <c r="W26" s="14">
        <f>W12-W15</f>
        <v>215.25532016874399</v>
      </c>
      <c r="X26" s="14"/>
      <c r="Y26" s="14">
        <f t="shared" ref="Y26:AA26" si="10">Y12-Y15</f>
        <v>574.51535370095507</v>
      </c>
      <c r="Z26" s="14">
        <f t="shared" si="10"/>
        <v>282.30642180657696</v>
      </c>
      <c r="AA26" s="14">
        <f t="shared" si="10"/>
        <v>194.17617455270602</v>
      </c>
      <c r="AB26" s="14"/>
      <c r="AC26" s="14"/>
      <c r="AE26" s="16"/>
      <c r="AF26" s="15"/>
      <c r="AG26" s="15"/>
      <c r="AM26" s="14"/>
      <c r="AR26" s="14"/>
      <c r="AW26" s="14"/>
    </row>
    <row r="27" spans="1:49" x14ac:dyDescent="0.25">
      <c r="B27" s="6" t="s">
        <v>19</v>
      </c>
      <c r="C27" s="14">
        <f>C15-C21</f>
        <v>123.57040226471369</v>
      </c>
      <c r="D27" s="14">
        <f t="shared" ref="D27:E27" si="11">D15-D21</f>
        <v>96.341680321994204</v>
      </c>
      <c r="E27" s="14">
        <f t="shared" si="11"/>
        <v>93.368968092761605</v>
      </c>
      <c r="F27" s="14">
        <f t="shared" ref="F27" si="12">F15-F21</f>
        <v>88.117991015905403</v>
      </c>
      <c r="G27" s="14"/>
      <c r="H27" s="14">
        <f t="shared" ref="H27:J27" si="13">H15-H21</f>
        <v>97.346462716833116</v>
      </c>
      <c r="I27" s="14">
        <f t="shared" si="13"/>
        <v>108.35818096324491</v>
      </c>
      <c r="J27" s="14">
        <f t="shared" si="13"/>
        <v>94.021332771695398</v>
      </c>
      <c r="K27" s="14"/>
      <c r="L27" s="14">
        <f t="shared" ref="L27:N27" si="14">L15-L21</f>
        <v>126.2144739629572</v>
      </c>
      <c r="M27" s="14">
        <f t="shared" si="14"/>
        <v>114.77840845364669</v>
      </c>
      <c r="N27" s="14">
        <f t="shared" si="14"/>
        <v>123.82809179654251</v>
      </c>
      <c r="O27" s="14"/>
      <c r="P27" s="14">
        <f t="shared" ref="P27:R27" si="15">P15-P21</f>
        <v>93.517556557481285</v>
      </c>
      <c r="Q27" s="14">
        <f t="shared" si="15"/>
        <v>95.498468113478893</v>
      </c>
      <c r="R27" s="14">
        <f t="shared" si="15"/>
        <v>90.154281604098315</v>
      </c>
      <c r="S27" s="14"/>
      <c r="T27" s="14">
        <f t="shared" ref="T27:W27" si="16">T15-T21</f>
        <v>79.514169945584413</v>
      </c>
      <c r="U27" s="14">
        <f t="shared" si="16"/>
        <v>87.741743979144019</v>
      </c>
      <c r="V27" s="14">
        <f t="shared" si="16"/>
        <v>78.065325337545318</v>
      </c>
      <c r="W27" s="14">
        <f t="shared" si="16"/>
        <v>79.785069051170098</v>
      </c>
      <c r="X27" s="14"/>
      <c r="Y27" s="14">
        <f t="shared" ref="Y27:AA27" si="17">Y15-Y21</f>
        <v>94.514200338146807</v>
      </c>
      <c r="Z27" s="14">
        <f t="shared" si="17"/>
        <v>96.050390745455701</v>
      </c>
      <c r="AA27" s="14">
        <f t="shared" si="17"/>
        <v>87.716635513816186</v>
      </c>
      <c r="AB27" s="14"/>
      <c r="AC27" s="14"/>
      <c r="AE27" s="16"/>
      <c r="AF27" s="16"/>
      <c r="AG27" s="16"/>
      <c r="AR27" s="14"/>
    </row>
    <row r="28" spans="1:49" x14ac:dyDescent="0.25">
      <c r="B28" s="6" t="s">
        <v>20</v>
      </c>
      <c r="C28" s="14">
        <f>C16</f>
        <v>1036.4068066714799</v>
      </c>
      <c r="D28" s="14">
        <f t="shared" ref="D28" si="18">D16</f>
        <v>633.67742576973501</v>
      </c>
      <c r="E28" s="14">
        <f>E16</f>
        <v>662.11546132268302</v>
      </c>
      <c r="F28" s="14">
        <f>F16</f>
        <v>594.49221946879402</v>
      </c>
      <c r="G28" s="14"/>
      <c r="H28" s="14">
        <f t="shared" ref="H28:J28" si="19">H16</f>
        <v>572.01967552107101</v>
      </c>
      <c r="I28" s="14">
        <f t="shared" si="19"/>
        <v>607.95469779442499</v>
      </c>
      <c r="J28" s="14">
        <f t="shared" si="19"/>
        <v>560.934497703754</v>
      </c>
      <c r="K28" s="14"/>
      <c r="L28" s="14">
        <f t="shared" ref="L28:N28" si="20">L16</f>
        <v>793.34745334360503</v>
      </c>
      <c r="M28" s="14">
        <f t="shared" si="20"/>
        <v>1198.0558701724799</v>
      </c>
      <c r="N28" s="14">
        <f t="shared" si="20"/>
        <v>1157.78037072037</v>
      </c>
      <c r="O28" s="14"/>
      <c r="P28" s="14">
        <f t="shared" ref="P28:R28" si="21">P16</f>
        <v>701.55803766215195</v>
      </c>
      <c r="Q28" s="14">
        <f t="shared" si="21"/>
        <v>778.40024830955394</v>
      </c>
      <c r="R28" s="14">
        <f t="shared" si="21"/>
        <v>776.35430737799902</v>
      </c>
      <c r="S28" s="14"/>
      <c r="T28" s="14">
        <f t="shared" ref="T28:V28" si="22">T16</f>
        <v>439.135284532806</v>
      </c>
      <c r="U28" s="14">
        <f t="shared" si="22"/>
        <v>556.33951362631603</v>
      </c>
      <c r="V28" s="14">
        <f t="shared" si="22"/>
        <v>543.24726042939801</v>
      </c>
      <c r="W28" s="14">
        <f>W16</f>
        <v>552.77000251222296</v>
      </c>
      <c r="X28" s="14"/>
      <c r="Y28" s="14">
        <f t="shared" ref="Y28:AA28" si="23">Y16</f>
        <v>541.52951171325799</v>
      </c>
      <c r="Z28" s="14">
        <f t="shared" si="23"/>
        <v>515.538997649056</v>
      </c>
      <c r="AA28" s="14">
        <f t="shared" si="23"/>
        <v>516.374283899283</v>
      </c>
      <c r="AB28" s="14"/>
      <c r="AC28" s="14"/>
      <c r="AE28" s="16"/>
      <c r="AF28" s="16"/>
      <c r="AG28" s="16"/>
      <c r="AR28" s="14"/>
    </row>
    <row r="29" spans="1:49" x14ac:dyDescent="0.25">
      <c r="B29" s="6" t="s">
        <v>21</v>
      </c>
      <c r="C29" s="14">
        <f>C28-C25</f>
        <v>473.38892728588417</v>
      </c>
      <c r="D29" s="14">
        <f t="shared" ref="D29:E29" si="24">D28-D25</f>
        <v>299.47888542467581</v>
      </c>
      <c r="E29" s="14">
        <f t="shared" si="24"/>
        <v>253.92067254650942</v>
      </c>
      <c r="F29" s="14">
        <f t="shared" ref="F29" si="25">F28-F25</f>
        <v>252.38804153075762</v>
      </c>
      <c r="G29" s="14"/>
      <c r="H29" s="14">
        <f t="shared" ref="H29:J29" si="26">H28-H25</f>
        <v>203.21331406043691</v>
      </c>
      <c r="I29" s="14">
        <f t="shared" si="26"/>
        <v>60.107298428746049</v>
      </c>
      <c r="J29" s="14">
        <f t="shared" si="26"/>
        <v>245.08438419503159</v>
      </c>
      <c r="K29" s="14"/>
      <c r="L29" s="14">
        <f t="shared" ref="L29:N29" si="27">L28-L25</f>
        <v>220.04662749354691</v>
      </c>
      <c r="M29" s="14">
        <f t="shared" si="27"/>
        <v>732.07799035667517</v>
      </c>
      <c r="N29" s="14">
        <f t="shared" si="27"/>
        <v>761.6702744008785</v>
      </c>
      <c r="O29" s="14"/>
      <c r="P29" s="14">
        <f t="shared" ref="P29:R29" si="28">P28-P25</f>
        <v>315.89956040243965</v>
      </c>
      <c r="Q29" s="14">
        <f t="shared" si="28"/>
        <v>431.18045857263701</v>
      </c>
      <c r="R29" s="14">
        <f t="shared" si="28"/>
        <v>460.66645074255371</v>
      </c>
      <c r="S29" s="14"/>
      <c r="T29" s="14">
        <f t="shared" ref="T29:W29" si="29">T28-T25</f>
        <v>142.4605128864556</v>
      </c>
      <c r="U29" s="14">
        <f t="shared" si="29"/>
        <v>185.63849515497901</v>
      </c>
      <c r="V29" s="14">
        <f t="shared" si="29"/>
        <v>229.69694497419272</v>
      </c>
      <c r="W29" s="14">
        <f t="shared" si="29"/>
        <v>257.72961329230884</v>
      </c>
      <c r="X29" s="14"/>
      <c r="Y29" s="14">
        <f t="shared" ref="Y29:AA29" si="30">Y28-Y25</f>
        <v>-127.50004232584388</v>
      </c>
      <c r="Z29" s="14">
        <f t="shared" si="30"/>
        <v>137.18218509702331</v>
      </c>
      <c r="AA29" s="14">
        <f t="shared" si="30"/>
        <v>234.4814738327608</v>
      </c>
      <c r="AB29" s="14"/>
      <c r="AC29" s="14"/>
      <c r="AE29" s="16"/>
      <c r="AF29" s="16"/>
      <c r="AG29" s="16"/>
      <c r="AR29" s="14"/>
    </row>
    <row r="30" spans="1:49" x14ac:dyDescent="0.25">
      <c r="B30" s="6" t="s">
        <v>22</v>
      </c>
      <c r="C30" s="14">
        <f>C21</f>
        <v>41.749949969675299</v>
      </c>
      <c r="D30" s="14">
        <f t="shared" ref="D30:E30" si="31">D21</f>
        <v>31.777913917804799</v>
      </c>
      <c r="E30" s="14">
        <f t="shared" si="31"/>
        <v>45.715633328004401</v>
      </c>
      <c r="F30" s="14">
        <f t="shared" ref="F30" si="32">F21</f>
        <v>38.023313694100601</v>
      </c>
      <c r="G30" s="14"/>
      <c r="H30" s="14">
        <f t="shared" ref="H30:J30" si="33">H21</f>
        <v>45.783172448082901</v>
      </c>
      <c r="I30" s="14">
        <f t="shared" si="33"/>
        <v>38.835594351961099</v>
      </c>
      <c r="J30" s="14">
        <f t="shared" si="33"/>
        <v>28.2546700754216</v>
      </c>
      <c r="K30" s="14"/>
      <c r="L30" s="14">
        <f t="shared" ref="L30:N30" si="34">L21</f>
        <v>79.603233494721806</v>
      </c>
      <c r="M30" s="14">
        <f t="shared" si="34"/>
        <v>74.642695759144303</v>
      </c>
      <c r="N30" s="14">
        <f t="shared" si="34"/>
        <v>74.703775147835501</v>
      </c>
      <c r="O30" s="14"/>
      <c r="P30" s="14">
        <f t="shared" ref="P30:R30" si="35">P21</f>
        <v>71.562980311718704</v>
      </c>
      <c r="Q30" s="14">
        <f t="shared" si="35"/>
        <v>60.280527340031099</v>
      </c>
      <c r="R30" s="14">
        <f t="shared" si="35"/>
        <v>61.564652251391699</v>
      </c>
      <c r="S30" s="14"/>
      <c r="T30" s="14">
        <f t="shared" ref="T30:W30" si="36">T21</f>
        <v>55.288656745994601</v>
      </c>
      <c r="U30" s="14">
        <f t="shared" si="36"/>
        <v>50.294737700991</v>
      </c>
      <c r="V30" s="14">
        <f t="shared" si="36"/>
        <v>51.711279170342699</v>
      </c>
      <c r="W30" s="14">
        <f t="shared" si="36"/>
        <v>68.2948807356739</v>
      </c>
      <c r="X30" s="14"/>
      <c r="Y30" s="14">
        <f t="shared" ref="Y30:AA30" si="37">Y21</f>
        <v>34.443890585652198</v>
      </c>
      <c r="Z30" s="14">
        <f t="shared" si="37"/>
        <v>41.522122724781298</v>
      </c>
      <c r="AA30" s="14">
        <f t="shared" si="37"/>
        <v>39.308470370604802</v>
      </c>
      <c r="AB30" s="14"/>
      <c r="AC30" s="14"/>
      <c r="AE30" s="16"/>
      <c r="AF30" s="16"/>
      <c r="AG30" s="16"/>
      <c r="AR30" s="14"/>
    </row>
    <row r="31" spans="1:49" x14ac:dyDescent="0.25">
      <c r="AE31" s="16"/>
      <c r="AF31" s="16"/>
      <c r="AG31" s="16"/>
    </row>
    <row r="32" spans="1:49" x14ac:dyDescent="0.25">
      <c r="A32" s="6" t="s">
        <v>48</v>
      </c>
      <c r="B32" s="6">
        <v>100000</v>
      </c>
      <c r="K32" s="6"/>
      <c r="AE32" s="16"/>
      <c r="AF32" s="16"/>
      <c r="AG32" s="16"/>
    </row>
    <row r="33" spans="1:49" x14ac:dyDescent="0.25">
      <c r="AE33" s="16"/>
      <c r="AF33" s="16"/>
      <c r="AG33" s="16"/>
    </row>
    <row r="34" spans="1:49" x14ac:dyDescent="0.25">
      <c r="B34" s="6" t="s">
        <v>17</v>
      </c>
      <c r="C34" s="23">
        <f>C25/($B$23/$B$32)</f>
        <v>281.50893969279787</v>
      </c>
      <c r="D34" s="23">
        <f t="shared" ref="D34:E34" si="38">D25/($B$23/$B$32)</f>
        <v>167.0992701725296</v>
      </c>
      <c r="E34" s="23">
        <f t="shared" si="38"/>
        <v>204.0973943880868</v>
      </c>
      <c r="F34" s="23">
        <f t="shared" ref="F34" si="39">F25/($B$23/$B$32)</f>
        <v>171.0520889690182</v>
      </c>
      <c r="H34" s="23">
        <f>H25/($B$23/$B$32)</f>
        <v>184.40318073031705</v>
      </c>
      <c r="I34" s="23">
        <f t="shared" ref="I34:J34" si="40">I25/($B$23/$B$32)</f>
        <v>273.92369968283947</v>
      </c>
      <c r="J34" s="23">
        <f t="shared" si="40"/>
        <v>157.92505675436121</v>
      </c>
      <c r="L34" s="23">
        <f>L25/($B$23/$B$32)</f>
        <v>286.65041292502906</v>
      </c>
      <c r="M34" s="23">
        <f t="shared" ref="M34:N34" si="41">M25/($B$23/$B$32)</f>
        <v>232.98893990790236</v>
      </c>
      <c r="N34" s="23">
        <f t="shared" si="41"/>
        <v>198.05504815974575</v>
      </c>
      <c r="P34" s="23">
        <f>P25/($B$23/$B$32)</f>
        <v>192.82923862985615</v>
      </c>
      <c r="Q34" s="23">
        <f t="shared" ref="Q34:R34" si="42">Q25/($B$23/$B$32)</f>
        <v>173.60989486845847</v>
      </c>
      <c r="R34" s="23">
        <f t="shared" si="42"/>
        <v>157.84392831772266</v>
      </c>
      <c r="T34" s="23">
        <f>T25/($B$23/$B$32)</f>
        <v>148.3373858231752</v>
      </c>
      <c r="U34" s="23">
        <f t="shared" ref="U34:W34" si="43">U25/($B$23/$B$32)</f>
        <v>185.35050923566851</v>
      </c>
      <c r="V34" s="23">
        <f t="shared" si="43"/>
        <v>156.77515772760265</v>
      </c>
      <c r="W34" s="23">
        <f t="shared" si="43"/>
        <v>147.52019460995706</v>
      </c>
      <c r="Y34" s="23">
        <f>Y25/($B$23/$B$32)</f>
        <v>334.51477701955093</v>
      </c>
      <c r="Z34" s="23">
        <f t="shared" ref="Z34:AA34" si="44">Z25/($B$23/$B$32)</f>
        <v>189.17840627601635</v>
      </c>
      <c r="AA34" s="23">
        <f t="shared" si="44"/>
        <v>140.9464050332611</v>
      </c>
      <c r="AE34" s="16"/>
      <c r="AF34" s="16"/>
      <c r="AG34" s="16"/>
      <c r="AR34" s="16"/>
      <c r="AW34" s="16"/>
    </row>
    <row r="35" spans="1:49" x14ac:dyDescent="0.25">
      <c r="B35" s="6" t="s">
        <v>18</v>
      </c>
      <c r="C35" s="23">
        <f t="shared" ref="C35:E39" si="45">C26/($B$23/$B$32)</f>
        <v>219.72373856044101</v>
      </c>
      <c r="D35" s="23">
        <f t="shared" si="45"/>
        <v>118.92843001153251</v>
      </c>
      <c r="E35" s="23">
        <f t="shared" si="45"/>
        <v>157.41291034170598</v>
      </c>
      <c r="F35" s="23">
        <f t="shared" ref="F35" si="46">F26/($B$23/$B$32)</f>
        <v>126.99309346106548</v>
      </c>
      <c r="H35" s="23">
        <f t="shared" ref="H35:J39" si="47">H26/($B$23/$B$32)</f>
        <v>135.72994937190049</v>
      </c>
      <c r="I35" s="23">
        <f t="shared" si="47"/>
        <v>219.74460920121697</v>
      </c>
      <c r="J35" s="23">
        <f t="shared" si="47"/>
        <v>110.91439036851349</v>
      </c>
      <c r="L35" s="23">
        <f t="shared" ref="L35:N39" si="48">L26/($B$23/$B$32)</f>
        <v>223.54317594355047</v>
      </c>
      <c r="M35" s="23">
        <f t="shared" si="48"/>
        <v>175.59973568107904</v>
      </c>
      <c r="N35" s="23">
        <f t="shared" si="48"/>
        <v>136.14100226147448</v>
      </c>
      <c r="P35" s="23">
        <f t="shared" ref="P35:R39" si="49">P26/($B$23/$B$32)</f>
        <v>146.07046035111551</v>
      </c>
      <c r="Q35" s="23">
        <f t="shared" si="49"/>
        <v>125.86066081171901</v>
      </c>
      <c r="R35" s="23">
        <f t="shared" si="49"/>
        <v>112.7667875156735</v>
      </c>
      <c r="T35" s="23">
        <f t="shared" ref="T35:W39" si="50">T26/($B$23/$B$32)</f>
        <v>108.580300850383</v>
      </c>
      <c r="U35" s="23">
        <f t="shared" si="50"/>
        <v>141.4796372460965</v>
      </c>
      <c r="V35" s="23">
        <f t="shared" si="50"/>
        <v>117.74249505883</v>
      </c>
      <c r="W35" s="23">
        <f t="shared" si="50"/>
        <v>107.627660084372</v>
      </c>
      <c r="Y35" s="23">
        <f t="shared" ref="Y35:AA39" si="51">Y26/($B$23/$B$32)</f>
        <v>287.25767685047754</v>
      </c>
      <c r="Z35" s="23">
        <f t="shared" si="51"/>
        <v>141.15321090328848</v>
      </c>
      <c r="AA35" s="23">
        <f t="shared" si="51"/>
        <v>97.088087276353008</v>
      </c>
      <c r="AE35" s="16"/>
      <c r="AF35" s="16"/>
      <c r="AG35" s="16"/>
    </row>
    <row r="36" spans="1:49" x14ac:dyDescent="0.25">
      <c r="B36" s="6" t="s">
        <v>19</v>
      </c>
      <c r="C36" s="23">
        <f t="shared" si="45"/>
        <v>61.785201132356846</v>
      </c>
      <c r="D36" s="23">
        <f t="shared" si="45"/>
        <v>48.170840160997102</v>
      </c>
      <c r="E36" s="23">
        <f t="shared" si="45"/>
        <v>46.684484046380803</v>
      </c>
      <c r="F36" s="23">
        <f t="shared" ref="F36" si="52">F27/($B$23/$B$32)</f>
        <v>44.058995507952702</v>
      </c>
      <c r="H36" s="23">
        <f t="shared" si="47"/>
        <v>48.673231358416558</v>
      </c>
      <c r="I36" s="23">
        <f t="shared" si="47"/>
        <v>54.179090481622453</v>
      </c>
      <c r="J36" s="23">
        <f t="shared" si="47"/>
        <v>47.010666385847699</v>
      </c>
      <c r="L36" s="23">
        <f t="shared" si="48"/>
        <v>63.1072369814786</v>
      </c>
      <c r="M36" s="23">
        <f t="shared" si="48"/>
        <v>57.389204226823345</v>
      </c>
      <c r="N36" s="23">
        <f t="shared" si="48"/>
        <v>61.914045898271254</v>
      </c>
      <c r="P36" s="23">
        <f t="shared" si="49"/>
        <v>46.758778278740643</v>
      </c>
      <c r="Q36" s="23">
        <f t="shared" si="49"/>
        <v>47.749234056739446</v>
      </c>
      <c r="R36" s="23">
        <f t="shared" si="49"/>
        <v>45.077140802049158</v>
      </c>
      <c r="T36" s="23">
        <f t="shared" si="50"/>
        <v>39.757084972792207</v>
      </c>
      <c r="U36" s="23">
        <f t="shared" si="50"/>
        <v>43.870871989572009</v>
      </c>
      <c r="V36" s="23">
        <f t="shared" si="50"/>
        <v>39.032662668772659</v>
      </c>
      <c r="W36" s="23">
        <f t="shared" si="50"/>
        <v>39.892534525585049</v>
      </c>
      <c r="Y36" s="23">
        <f t="shared" si="51"/>
        <v>47.257100169073404</v>
      </c>
      <c r="Z36" s="23">
        <f t="shared" si="51"/>
        <v>48.02519537272785</v>
      </c>
      <c r="AA36" s="23">
        <f t="shared" si="51"/>
        <v>43.858317756908093</v>
      </c>
      <c r="AE36" s="16"/>
      <c r="AF36" s="16"/>
      <c r="AG36" s="16"/>
    </row>
    <row r="37" spans="1:49" x14ac:dyDescent="0.25">
      <c r="B37" s="6" t="s">
        <v>20</v>
      </c>
      <c r="C37" s="23">
        <f t="shared" si="45"/>
        <v>518.20340333573995</v>
      </c>
      <c r="D37" s="23">
        <f t="shared" si="45"/>
        <v>316.8387128848675</v>
      </c>
      <c r="E37" s="23">
        <f t="shared" si="45"/>
        <v>331.05773066134151</v>
      </c>
      <c r="F37" s="23">
        <f t="shared" ref="F37" si="53">F28/($B$23/$B$32)</f>
        <v>297.24610973439701</v>
      </c>
      <c r="H37" s="23">
        <f t="shared" si="47"/>
        <v>286.0098377605355</v>
      </c>
      <c r="I37" s="23">
        <f t="shared" si="47"/>
        <v>303.97734889721249</v>
      </c>
      <c r="J37" s="23">
        <f t="shared" si="47"/>
        <v>280.467248851877</v>
      </c>
      <c r="L37" s="23">
        <f t="shared" si="48"/>
        <v>396.67372667180251</v>
      </c>
      <c r="M37" s="23">
        <f t="shared" si="48"/>
        <v>599.02793508623995</v>
      </c>
      <c r="N37" s="23">
        <f t="shared" si="48"/>
        <v>578.890185360185</v>
      </c>
      <c r="P37" s="23">
        <f t="shared" si="49"/>
        <v>350.77901883107597</v>
      </c>
      <c r="Q37" s="23">
        <f t="shared" si="49"/>
        <v>389.20012415477697</v>
      </c>
      <c r="R37" s="23">
        <f t="shared" si="49"/>
        <v>388.17715368899951</v>
      </c>
      <c r="T37" s="23">
        <f t="shared" si="50"/>
        <v>219.567642266403</v>
      </c>
      <c r="U37" s="23">
        <f t="shared" si="50"/>
        <v>278.16975681315802</v>
      </c>
      <c r="V37" s="23">
        <f t="shared" si="50"/>
        <v>271.62363021469901</v>
      </c>
      <c r="W37" s="23">
        <f t="shared" si="50"/>
        <v>276.38500125611148</v>
      </c>
      <c r="Y37" s="23">
        <f t="shared" si="51"/>
        <v>270.76475585662899</v>
      </c>
      <c r="Z37" s="23">
        <f t="shared" si="51"/>
        <v>257.769498824528</v>
      </c>
      <c r="AA37" s="23">
        <f t="shared" si="51"/>
        <v>258.1871419496415</v>
      </c>
      <c r="AE37" s="16"/>
      <c r="AF37" s="16"/>
      <c r="AG37" s="16"/>
      <c r="AR37" s="16"/>
    </row>
    <row r="38" spans="1:49" x14ac:dyDescent="0.25">
      <c r="B38" s="6" t="s">
        <v>21</v>
      </c>
      <c r="C38" s="23">
        <f t="shared" si="45"/>
        <v>236.69446364294208</v>
      </c>
      <c r="D38" s="23">
        <f t="shared" si="45"/>
        <v>149.7394427123379</v>
      </c>
      <c r="E38" s="23">
        <f t="shared" si="45"/>
        <v>126.96033627325471</v>
      </c>
      <c r="F38" s="23">
        <f t="shared" ref="F38" si="54">F29/($B$23/$B$32)</f>
        <v>126.19402076537881</v>
      </c>
      <c r="H38" s="23">
        <f t="shared" si="47"/>
        <v>101.60665703021846</v>
      </c>
      <c r="I38" s="23">
        <f t="shared" si="47"/>
        <v>30.053649214373024</v>
      </c>
      <c r="J38" s="23">
        <f t="shared" si="47"/>
        <v>122.54219209751579</v>
      </c>
      <c r="K38" s="16"/>
      <c r="L38" s="23">
        <f t="shared" si="48"/>
        <v>110.02331374677345</v>
      </c>
      <c r="M38" s="23">
        <f t="shared" si="48"/>
        <v>366.03899517833759</v>
      </c>
      <c r="N38" s="23">
        <f t="shared" si="48"/>
        <v>380.83513720043925</v>
      </c>
      <c r="P38" s="23">
        <f t="shared" si="49"/>
        <v>157.94978020121982</v>
      </c>
      <c r="Q38" s="23">
        <f t="shared" si="49"/>
        <v>215.5902292863185</v>
      </c>
      <c r="R38" s="23">
        <f t="shared" si="49"/>
        <v>230.33322537127685</v>
      </c>
      <c r="S38" s="16"/>
      <c r="T38" s="23">
        <f t="shared" si="50"/>
        <v>71.230256443227802</v>
      </c>
      <c r="U38" s="23">
        <f t="shared" si="50"/>
        <v>92.819247577489506</v>
      </c>
      <c r="V38" s="23">
        <f t="shared" si="50"/>
        <v>114.84847248709636</v>
      </c>
      <c r="W38" s="23">
        <f t="shared" si="50"/>
        <v>128.86480664615442</v>
      </c>
      <c r="X38" s="16"/>
      <c r="Y38" s="23">
        <f t="shared" si="51"/>
        <v>-63.750021162921939</v>
      </c>
      <c r="Z38" s="23">
        <f t="shared" si="51"/>
        <v>68.591092548511654</v>
      </c>
      <c r="AA38" s="23">
        <f t="shared" si="51"/>
        <v>117.2407369163804</v>
      </c>
      <c r="AB38" s="16"/>
      <c r="AC38" s="16"/>
      <c r="AE38" s="16"/>
      <c r="AF38" s="16"/>
      <c r="AG38" s="16"/>
      <c r="AR38" s="16"/>
    </row>
    <row r="39" spans="1:49" x14ac:dyDescent="0.25">
      <c r="B39" s="6" t="s">
        <v>22</v>
      </c>
      <c r="C39" s="23">
        <f t="shared" si="45"/>
        <v>20.87497498483765</v>
      </c>
      <c r="D39" s="23">
        <f t="shared" si="45"/>
        <v>15.8889569589024</v>
      </c>
      <c r="E39" s="23">
        <f t="shared" si="45"/>
        <v>22.8578166640022</v>
      </c>
      <c r="F39" s="23">
        <f t="shared" ref="F39" si="55">F30/($B$23/$B$32)</f>
        <v>19.0116568470503</v>
      </c>
      <c r="H39" s="23">
        <f t="shared" si="47"/>
        <v>22.89158622404145</v>
      </c>
      <c r="I39" s="23">
        <f t="shared" si="47"/>
        <v>19.417797175980549</v>
      </c>
      <c r="J39" s="23">
        <f t="shared" si="47"/>
        <v>14.1273350377108</v>
      </c>
      <c r="L39" s="23">
        <f t="shared" si="48"/>
        <v>39.801616747360903</v>
      </c>
      <c r="M39" s="23">
        <f t="shared" si="48"/>
        <v>37.321347879572151</v>
      </c>
      <c r="N39" s="23">
        <f t="shared" si="48"/>
        <v>37.35188757391775</v>
      </c>
      <c r="P39" s="23">
        <f t="shared" si="49"/>
        <v>35.781490155859352</v>
      </c>
      <c r="Q39" s="23">
        <f t="shared" si="49"/>
        <v>30.14026367001555</v>
      </c>
      <c r="R39" s="23">
        <f t="shared" si="49"/>
        <v>30.78232612569585</v>
      </c>
      <c r="T39" s="23">
        <f t="shared" si="50"/>
        <v>27.6443283729973</v>
      </c>
      <c r="U39" s="23">
        <f t="shared" si="50"/>
        <v>25.1473688504955</v>
      </c>
      <c r="V39" s="23">
        <f t="shared" si="50"/>
        <v>25.85563958517135</v>
      </c>
      <c r="W39" s="23">
        <f t="shared" si="50"/>
        <v>34.14744036783695</v>
      </c>
      <c r="Y39" s="23">
        <f t="shared" si="51"/>
        <v>17.221945292826099</v>
      </c>
      <c r="Z39" s="23">
        <f t="shared" si="51"/>
        <v>20.761061362390649</v>
      </c>
      <c r="AA39" s="23">
        <f t="shared" si="51"/>
        <v>19.654235185302401</v>
      </c>
      <c r="AE39" s="16"/>
      <c r="AF39" s="16"/>
      <c r="AG39" s="16"/>
    </row>
    <row r="40" spans="1:49" x14ac:dyDescent="0.25">
      <c r="C40" s="17"/>
      <c r="AE40" s="16"/>
      <c r="AF40" s="16"/>
      <c r="AG40" s="16"/>
    </row>
    <row r="41" spans="1:49" ht="14.25" customHeight="1" x14ac:dyDescent="0.25">
      <c r="AE41" s="16"/>
      <c r="AF41" s="16"/>
      <c r="AG41" s="16"/>
    </row>
    <row r="42" spans="1:49" ht="15" customHeight="1" x14ac:dyDescent="0.25">
      <c r="A42" s="22" t="s">
        <v>49</v>
      </c>
      <c r="B42" s="6" t="s">
        <v>17</v>
      </c>
      <c r="C42" s="14">
        <f>AVERAGE(C34:E34)</f>
        <v>217.56853475113812</v>
      </c>
      <c r="H42" s="14">
        <f>AVERAGE(I34:J34)</f>
        <v>215.92437821860034</v>
      </c>
      <c r="L42" s="14">
        <f>AVERAGE(L34:N34)</f>
        <v>239.23146699755907</v>
      </c>
      <c r="P42" s="14">
        <f>AVERAGE(P34,R34)</f>
        <v>175.3365834737894</v>
      </c>
      <c r="T42" s="14">
        <f>AVERAGE(T34,V34)</f>
        <v>152.55627177538892</v>
      </c>
      <c r="Y42" s="14">
        <f>AVERAGE(Y34,AA34)</f>
        <v>237.73059102640602</v>
      </c>
      <c r="AE42" s="16"/>
      <c r="AF42" s="16"/>
      <c r="AG42" s="16"/>
    </row>
    <row r="43" spans="1:49" x14ac:dyDescent="0.25">
      <c r="A43" s="18"/>
      <c r="B43" s="6" t="s">
        <v>18</v>
      </c>
      <c r="C43" s="14">
        <f t="shared" ref="C43:C47" si="56">AVERAGE(C35:E35)</f>
        <v>165.35502630455983</v>
      </c>
      <c r="H43" s="14">
        <f t="shared" ref="H43:H47" si="57">AVERAGE(I35:J35)</f>
        <v>165.32949978486522</v>
      </c>
      <c r="L43" s="14">
        <f>AVERAGE(L35:N35)</f>
        <v>178.427971295368</v>
      </c>
      <c r="P43" s="14">
        <f t="shared" ref="P43:P47" si="58">AVERAGE(P35,R35)</f>
        <v>129.41862393339451</v>
      </c>
      <c r="T43" s="14">
        <f t="shared" ref="T43:T47" si="59">AVERAGE(T35,V35)</f>
        <v>113.1613979546065</v>
      </c>
      <c r="Y43" s="14">
        <f t="shared" ref="Y43:Y47" si="60">AVERAGE(Y35,AA35)</f>
        <v>192.17288206341527</v>
      </c>
      <c r="AI43" s="19"/>
      <c r="AJ43" s="19"/>
      <c r="AK43" s="19"/>
    </row>
    <row r="44" spans="1:49" x14ac:dyDescent="0.25">
      <c r="A44" s="18"/>
      <c r="B44" s="6" t="s">
        <v>19</v>
      </c>
      <c r="C44" s="14">
        <f t="shared" si="56"/>
        <v>52.213508446578253</v>
      </c>
      <c r="H44" s="14">
        <f t="shared" si="57"/>
        <v>50.594878433735076</v>
      </c>
      <c r="L44" s="14">
        <f>AVERAGE(L36:N36)</f>
        <v>60.803495702191071</v>
      </c>
      <c r="P44" s="14">
        <f t="shared" si="58"/>
        <v>45.917959540394904</v>
      </c>
      <c r="T44" s="14">
        <f t="shared" si="59"/>
        <v>39.394873820782436</v>
      </c>
      <c r="Y44" s="14">
        <f t="shared" si="60"/>
        <v>45.557708962990745</v>
      </c>
    </row>
    <row r="45" spans="1:49" x14ac:dyDescent="0.25">
      <c r="A45" s="18"/>
      <c r="B45" s="6" t="s">
        <v>20</v>
      </c>
      <c r="C45" s="14">
        <f t="shared" si="56"/>
        <v>388.69994896064964</v>
      </c>
      <c r="H45" s="14">
        <f t="shared" si="57"/>
        <v>292.22229887454478</v>
      </c>
      <c r="L45" s="14">
        <f>AVERAGE(L37:N37)</f>
        <v>524.86394903940925</v>
      </c>
      <c r="P45" s="14">
        <f t="shared" si="58"/>
        <v>369.47808626003774</v>
      </c>
      <c r="T45" s="14">
        <f t="shared" si="59"/>
        <v>245.59563624055102</v>
      </c>
      <c r="Y45" s="14">
        <f t="shared" si="60"/>
        <v>264.47594890313525</v>
      </c>
    </row>
    <row r="46" spans="1:49" x14ac:dyDescent="0.25">
      <c r="A46" s="18"/>
      <c r="B46" s="6" t="s">
        <v>21</v>
      </c>
      <c r="C46" s="14">
        <f t="shared" si="56"/>
        <v>171.13141420951158</v>
      </c>
      <c r="H46" s="14">
        <f t="shared" si="57"/>
        <v>76.297920655944409</v>
      </c>
      <c r="L46" s="14">
        <f>AVERAGE(M38:N38)</f>
        <v>373.43706618938842</v>
      </c>
      <c r="M46" s="16"/>
      <c r="P46" s="14">
        <f t="shared" si="58"/>
        <v>194.14150278624834</v>
      </c>
      <c r="Q46" s="16"/>
      <c r="R46" s="16"/>
      <c r="T46" s="14">
        <f t="shared" si="59"/>
        <v>93.03936446516208</v>
      </c>
      <c r="U46" s="16"/>
      <c r="V46" s="16"/>
      <c r="W46" s="16"/>
      <c r="Y46" s="14">
        <f t="shared" si="60"/>
        <v>26.74535787672923</v>
      </c>
      <c r="Z46" s="16"/>
      <c r="AA46" s="16"/>
    </row>
    <row r="47" spans="1:49" x14ac:dyDescent="0.25">
      <c r="A47" s="18"/>
      <c r="B47" s="6" t="s">
        <v>22</v>
      </c>
      <c r="C47" s="14">
        <f t="shared" si="56"/>
        <v>19.873916202580748</v>
      </c>
      <c r="H47" s="14">
        <f t="shared" si="57"/>
        <v>16.772566106845673</v>
      </c>
      <c r="L47" s="14">
        <f>AVERAGE(L39:N39)</f>
        <v>38.158284066950266</v>
      </c>
      <c r="P47" s="14">
        <f t="shared" si="58"/>
        <v>33.281908140777603</v>
      </c>
      <c r="T47" s="14">
        <f t="shared" si="59"/>
        <v>26.749983979084327</v>
      </c>
      <c r="Y47" s="14">
        <f t="shared" si="60"/>
        <v>18.438090239064252</v>
      </c>
    </row>
    <row r="49" spans="2:27" x14ac:dyDescent="0.25">
      <c r="B49" s="6" t="s">
        <v>23</v>
      </c>
    </row>
    <row r="50" spans="2:27" x14ac:dyDescent="0.25">
      <c r="B50" s="8" t="s">
        <v>6</v>
      </c>
      <c r="C50" s="20" t="s">
        <v>50</v>
      </c>
      <c r="D50" s="21"/>
      <c r="E50" s="21"/>
      <c r="F50" s="21"/>
      <c r="H50" s="20" t="s">
        <v>51</v>
      </c>
      <c r="I50" s="21"/>
      <c r="J50" s="21"/>
      <c r="L50" s="20" t="s">
        <v>52</v>
      </c>
      <c r="M50" s="21"/>
      <c r="N50" s="21"/>
      <c r="P50" s="20" t="s">
        <v>53</v>
      </c>
      <c r="Q50" s="21"/>
      <c r="R50" s="21"/>
      <c r="T50" s="20" t="s">
        <v>54</v>
      </c>
      <c r="U50" s="21"/>
      <c r="V50" s="21"/>
      <c r="W50" s="21"/>
      <c r="Y50" s="20" t="s">
        <v>55</v>
      </c>
      <c r="Z50" s="21"/>
      <c r="AA50" s="21"/>
    </row>
    <row r="51" spans="2:27" x14ac:dyDescent="0.25">
      <c r="C51" s="8" t="s">
        <v>56</v>
      </c>
      <c r="D51" s="8" t="s">
        <v>44</v>
      </c>
      <c r="E51" s="8" t="s">
        <v>8</v>
      </c>
      <c r="F51" s="8" t="s">
        <v>29</v>
      </c>
      <c r="H51" s="8" t="s">
        <v>41</v>
      </c>
      <c r="I51" s="8" t="s">
        <v>42</v>
      </c>
      <c r="J51" s="8" t="s">
        <v>31</v>
      </c>
      <c r="L51" s="8" t="s">
        <v>45</v>
      </c>
      <c r="M51" s="8" t="s">
        <v>7</v>
      </c>
      <c r="N51" s="8" t="s">
        <v>10</v>
      </c>
      <c r="P51" s="8" t="s">
        <v>12</v>
      </c>
      <c r="Q51" s="8" t="s">
        <v>9</v>
      </c>
      <c r="R51" s="8" t="s">
        <v>32</v>
      </c>
      <c r="T51" s="8" t="s">
        <v>33</v>
      </c>
      <c r="U51" s="8" t="s">
        <v>11</v>
      </c>
      <c r="V51" s="8" t="s">
        <v>43</v>
      </c>
      <c r="W51" s="8" t="s">
        <v>57</v>
      </c>
      <c r="Y51" s="8" t="s">
        <v>28</v>
      </c>
      <c r="Z51" s="8" t="s">
        <v>46</v>
      </c>
      <c r="AA51" s="8" t="s">
        <v>30</v>
      </c>
    </row>
    <row r="52" spans="2:27" x14ac:dyDescent="0.25">
      <c r="B52" s="11">
        <v>1.4998524533333299</v>
      </c>
      <c r="C52" s="4">
        <v>102.466869881078</v>
      </c>
      <c r="D52" s="4">
        <v>104.634008051942</v>
      </c>
      <c r="E52" s="4">
        <v>112.871400289972</v>
      </c>
      <c r="F52" s="4">
        <v>108.146536202813</v>
      </c>
      <c r="H52" s="4">
        <v>138.328976690102</v>
      </c>
      <c r="I52" s="4">
        <v>129.96489062108699</v>
      </c>
      <c r="J52" s="4">
        <v>115.982902928998</v>
      </c>
      <c r="L52" s="4">
        <v>141.94712479087701</v>
      </c>
      <c r="M52" s="4">
        <v>134.917301853846</v>
      </c>
      <c r="N52" s="4">
        <v>123.7086318163</v>
      </c>
      <c r="P52" s="4">
        <v>130.844818586142</v>
      </c>
      <c r="Q52" s="4">
        <v>130.735446663304</v>
      </c>
      <c r="R52" s="4">
        <v>130.378298129716</v>
      </c>
      <c r="T52" s="4">
        <v>141.44178296649099</v>
      </c>
      <c r="U52" s="4">
        <v>135.26213929156901</v>
      </c>
      <c r="V52" s="4">
        <v>142.49595342940501</v>
      </c>
      <c r="W52" s="4">
        <v>138.07779490242501</v>
      </c>
      <c r="Y52" s="4">
        <v>163.93832431407</v>
      </c>
      <c r="Z52" s="4">
        <v>144.99453439567301</v>
      </c>
      <c r="AA52" s="4">
        <v>130.278800409952</v>
      </c>
    </row>
    <row r="53" spans="2:27" x14ac:dyDescent="0.25">
      <c r="B53" s="11">
        <v>10.000837745</v>
      </c>
      <c r="C53" s="4">
        <v>95.489753513352298</v>
      </c>
      <c r="D53" s="4">
        <v>103.203922366212</v>
      </c>
      <c r="E53" s="4">
        <v>111.08887911824201</v>
      </c>
      <c r="F53" s="4">
        <v>105.93343940178499</v>
      </c>
      <c r="H53" s="4">
        <v>130.504650035216</v>
      </c>
      <c r="I53" s="4">
        <v>129.401682614267</v>
      </c>
      <c r="J53" s="4">
        <v>111.642915943163</v>
      </c>
      <c r="L53" s="4">
        <v>140.64960404055901</v>
      </c>
      <c r="M53" s="4">
        <v>134.07760625087701</v>
      </c>
      <c r="N53" s="4">
        <v>122.304627634612</v>
      </c>
      <c r="P53" s="4">
        <v>130.72064600814099</v>
      </c>
      <c r="Q53" s="4">
        <v>130.334866754069</v>
      </c>
      <c r="R53" s="4">
        <v>131.10134569972101</v>
      </c>
      <c r="T53" s="4">
        <v>139.819379764199</v>
      </c>
      <c r="U53" s="4">
        <v>133.22328196464099</v>
      </c>
      <c r="V53" s="4">
        <v>141.25976275069499</v>
      </c>
      <c r="W53" s="4">
        <v>136.95486413517199</v>
      </c>
      <c r="Y53" s="4">
        <v>160.91742463624701</v>
      </c>
      <c r="Z53" s="4">
        <v>145.02971843400499</v>
      </c>
      <c r="AA53" s="4">
        <v>131.87207913780901</v>
      </c>
    </row>
    <row r="54" spans="2:27" x14ac:dyDescent="0.25">
      <c r="B54" s="11">
        <v>18.477645001666701</v>
      </c>
      <c r="C54" s="4">
        <v>95.154109932767298</v>
      </c>
      <c r="D54" s="4">
        <v>102.81928913710099</v>
      </c>
      <c r="E54" s="4">
        <v>111.480190628419</v>
      </c>
      <c r="F54" s="4">
        <v>105.17494322699901</v>
      </c>
      <c r="H54" s="4">
        <v>126.110013819682</v>
      </c>
      <c r="I54" s="4">
        <v>128.336241369058</v>
      </c>
      <c r="J54" s="4">
        <v>111.07227709446499</v>
      </c>
      <c r="L54" s="4">
        <v>141.301231186466</v>
      </c>
      <c r="M54" s="4">
        <v>133.775964406833</v>
      </c>
      <c r="N54" s="4">
        <v>122.86152675350699</v>
      </c>
      <c r="P54" s="4">
        <v>133.345308815745</v>
      </c>
      <c r="Q54" s="4">
        <v>134.55659498806699</v>
      </c>
      <c r="R54" s="4">
        <v>132.79714249825801</v>
      </c>
      <c r="T54" s="4">
        <v>140.49488871811499</v>
      </c>
      <c r="U54" s="4">
        <v>135.691861332635</v>
      </c>
      <c r="V54" s="4">
        <v>143.27393264072799</v>
      </c>
      <c r="W54" s="4">
        <v>139.00232996384099</v>
      </c>
      <c r="Y54" s="4">
        <v>163.09449389906899</v>
      </c>
      <c r="Z54" s="4">
        <v>146.838099453166</v>
      </c>
      <c r="AA54" s="4">
        <v>133.94346455185399</v>
      </c>
    </row>
    <row r="55" spans="2:27" x14ac:dyDescent="0.25">
      <c r="B55" s="11">
        <v>27.083660491666699</v>
      </c>
      <c r="C55" s="4">
        <v>164.47047182550301</v>
      </c>
      <c r="D55" s="4">
        <v>145.26830625949401</v>
      </c>
      <c r="E55" s="4">
        <v>161.59993610078001</v>
      </c>
      <c r="F55" s="4">
        <v>153.35309257807299</v>
      </c>
      <c r="H55" s="4">
        <v>153.981908420314</v>
      </c>
      <c r="I55" s="4">
        <v>156.87089509440599</v>
      </c>
      <c r="J55" s="4">
        <v>154.837825630038</v>
      </c>
      <c r="L55" s="4">
        <v>191.88660941169101</v>
      </c>
      <c r="M55" s="4">
        <v>181.90668786626</v>
      </c>
      <c r="N55" s="4">
        <v>172.33683968414701</v>
      </c>
      <c r="P55" s="4">
        <v>159.83495402617001</v>
      </c>
      <c r="Q55" s="4">
        <v>176.84096000928599</v>
      </c>
      <c r="R55" s="4">
        <v>166.57926806481601</v>
      </c>
      <c r="T55" s="4">
        <v>181.05800658639899</v>
      </c>
      <c r="U55" s="4">
        <v>170.62079431321001</v>
      </c>
      <c r="V55" s="4">
        <v>192.04181558168801</v>
      </c>
      <c r="W55" s="4">
        <v>192.64028085697601</v>
      </c>
      <c r="Y55" s="4">
        <v>176.883552191799</v>
      </c>
      <c r="Z55" s="4">
        <v>187.02902919914999</v>
      </c>
      <c r="AA55" s="4">
        <v>174.272196077633</v>
      </c>
    </row>
    <row r="56" spans="2:27" x14ac:dyDescent="0.25">
      <c r="B56" s="11">
        <v>35.598096553333299</v>
      </c>
      <c r="C56" s="4">
        <v>158.60056629526301</v>
      </c>
      <c r="D56" s="4">
        <v>150.439204116567</v>
      </c>
      <c r="E56" s="4">
        <v>162.101627325208</v>
      </c>
      <c r="F56" s="4">
        <v>151.68342323815199</v>
      </c>
      <c r="H56" s="4">
        <v>156.25143484671699</v>
      </c>
      <c r="I56" s="4">
        <v>160.07479924873499</v>
      </c>
      <c r="J56" s="4">
        <v>153.81339046352201</v>
      </c>
      <c r="L56" s="4">
        <v>186.55842287785799</v>
      </c>
      <c r="M56" s="4">
        <v>180.505166645234</v>
      </c>
      <c r="N56" s="4">
        <v>170.56818550512301</v>
      </c>
      <c r="P56" s="4">
        <v>161.85036541139999</v>
      </c>
      <c r="Q56" s="4">
        <v>173.526439698464</v>
      </c>
      <c r="R56" s="4">
        <v>176.67432153509901</v>
      </c>
      <c r="T56" s="4">
        <v>186.38932208688101</v>
      </c>
      <c r="U56" s="4">
        <v>173.804848236363</v>
      </c>
      <c r="V56" s="4">
        <v>189.176407243033</v>
      </c>
      <c r="W56" s="4">
        <v>192.10242753414201</v>
      </c>
      <c r="Y56" s="4">
        <v>171.77366100379001</v>
      </c>
      <c r="Z56" s="4">
        <v>184.437487790462</v>
      </c>
      <c r="AA56" s="4">
        <v>172.22086316306201</v>
      </c>
    </row>
    <row r="57" spans="2:27" x14ac:dyDescent="0.25">
      <c r="B57" s="11">
        <v>44.108068563333298</v>
      </c>
      <c r="C57" s="4">
        <v>143.72680042442801</v>
      </c>
      <c r="D57" s="4">
        <v>145.06181902589901</v>
      </c>
      <c r="E57" s="4">
        <v>156.975068508585</v>
      </c>
      <c r="F57" s="4">
        <v>146.020512605166</v>
      </c>
      <c r="H57" s="4">
        <v>147.15820385104999</v>
      </c>
      <c r="I57" s="4">
        <v>152.96704817659699</v>
      </c>
      <c r="J57" s="4">
        <v>148.23685771774799</v>
      </c>
      <c r="L57" s="4">
        <v>180.517380950329</v>
      </c>
      <c r="M57" s="4">
        <v>173.889537345527</v>
      </c>
      <c r="N57" s="4">
        <v>162.932013076538</v>
      </c>
      <c r="P57" s="4">
        <v>161.70447827574699</v>
      </c>
      <c r="Q57" s="4">
        <v>172.33260355079301</v>
      </c>
      <c r="R57" s="4">
        <v>168.950581615044</v>
      </c>
      <c r="T57" s="4">
        <v>180.57974096848301</v>
      </c>
      <c r="U57" s="4">
        <v>172.57101554502799</v>
      </c>
      <c r="V57" s="4">
        <v>181.672361462688</v>
      </c>
      <c r="W57" s="4">
        <v>184.56836422570601</v>
      </c>
      <c r="Y57" s="4">
        <v>168.07231162796899</v>
      </c>
      <c r="Z57" s="4">
        <v>179.18040314370401</v>
      </c>
      <c r="AA57" s="4">
        <v>169.538431077799</v>
      </c>
    </row>
    <row r="58" spans="2:27" x14ac:dyDescent="0.25">
      <c r="B58" s="11">
        <v>52.691289214999998</v>
      </c>
      <c r="C58" s="4">
        <v>142.30988888070701</v>
      </c>
      <c r="D58" s="4">
        <v>128.363577851266</v>
      </c>
      <c r="E58" s="4">
        <v>144.46232240945699</v>
      </c>
      <c r="F58" s="4">
        <v>139.82910956788999</v>
      </c>
      <c r="H58" s="4">
        <v>134.55660515368001</v>
      </c>
      <c r="I58" s="4">
        <v>130.24044858008699</v>
      </c>
      <c r="J58" s="4">
        <v>139.51414698017501</v>
      </c>
      <c r="L58" s="4">
        <v>154.54809628637599</v>
      </c>
      <c r="M58" s="4">
        <v>147.317727245486</v>
      </c>
      <c r="N58" s="4">
        <v>144.157933523694</v>
      </c>
      <c r="P58" s="4">
        <v>130.95356829354901</v>
      </c>
      <c r="Q58" s="4">
        <v>145.048389112005</v>
      </c>
      <c r="R58" s="4">
        <v>140.938008491902</v>
      </c>
      <c r="T58" s="4">
        <v>162.61221526079399</v>
      </c>
      <c r="U58" s="4">
        <v>150.99208903409499</v>
      </c>
      <c r="V58" s="4">
        <v>177.803592746764</v>
      </c>
      <c r="W58" s="4">
        <v>180.78241599018699</v>
      </c>
      <c r="Y58" s="4">
        <v>165.81535345202599</v>
      </c>
      <c r="Z58" s="4">
        <v>172.68469050068899</v>
      </c>
      <c r="AA58" s="4">
        <v>163.83935127484099</v>
      </c>
    </row>
    <row r="59" spans="2:27" x14ac:dyDescent="0.25">
      <c r="B59" s="11">
        <v>61.201718076666701</v>
      </c>
      <c r="C59" s="4">
        <v>141.26307535860099</v>
      </c>
      <c r="D59" s="4">
        <v>137.880035749336</v>
      </c>
      <c r="E59" s="4">
        <v>147.12248340516899</v>
      </c>
      <c r="F59" s="4">
        <v>139.12778636132501</v>
      </c>
      <c r="H59" s="4">
        <v>136.12948065452301</v>
      </c>
      <c r="I59" s="4">
        <v>135.28549494532601</v>
      </c>
      <c r="J59" s="4">
        <v>140.02948131731699</v>
      </c>
      <c r="L59" s="4">
        <v>150.86871370960901</v>
      </c>
      <c r="M59" s="4">
        <v>154.70590336617201</v>
      </c>
      <c r="N59" s="4">
        <v>147.02878524042401</v>
      </c>
      <c r="P59" s="4">
        <v>140.65472834161901</v>
      </c>
      <c r="Q59" s="4">
        <v>138.82747529919399</v>
      </c>
      <c r="R59" s="4">
        <v>151.31818564873799</v>
      </c>
      <c r="T59" s="4">
        <v>173.65298485153301</v>
      </c>
      <c r="U59" s="4">
        <v>163.46815595861699</v>
      </c>
      <c r="V59" s="4">
        <v>176.341047142485</v>
      </c>
      <c r="W59" s="4">
        <v>181.64789424104799</v>
      </c>
      <c r="Y59" s="4">
        <v>164.47267834577599</v>
      </c>
      <c r="Z59" s="4">
        <v>171.70162110438301</v>
      </c>
      <c r="AA59" s="4">
        <v>164.472451490438</v>
      </c>
    </row>
    <row r="60" spans="2:27" x14ac:dyDescent="0.25">
      <c r="B60" s="11">
        <v>69.685132033333304</v>
      </c>
      <c r="C60" s="4">
        <v>133.17220734553399</v>
      </c>
      <c r="D60" s="4">
        <v>134.07076159809799</v>
      </c>
      <c r="E60" s="4">
        <v>142.959361021983</v>
      </c>
      <c r="F60" s="4">
        <v>137.69393222601201</v>
      </c>
      <c r="H60" s="4">
        <v>131.72437484179599</v>
      </c>
      <c r="I60" s="4">
        <v>130.58126676954799</v>
      </c>
      <c r="J60" s="4">
        <v>135.78535368730201</v>
      </c>
      <c r="L60" s="4">
        <v>148.84824212759901</v>
      </c>
      <c r="M60" s="4">
        <v>149.00572314383999</v>
      </c>
      <c r="N60" s="4">
        <v>141.18177912301701</v>
      </c>
      <c r="P60" s="4">
        <v>133.76972903940199</v>
      </c>
      <c r="Q60" s="4">
        <v>144.026316167961</v>
      </c>
      <c r="R60" s="4">
        <v>145.615179728795</v>
      </c>
      <c r="T60" s="4">
        <v>163.79886333295701</v>
      </c>
      <c r="U60" s="4">
        <v>156.931063997569</v>
      </c>
      <c r="V60" s="4">
        <v>168.11992769182899</v>
      </c>
      <c r="W60" s="4">
        <v>175.289576185013</v>
      </c>
      <c r="Y60" s="4">
        <v>158.94935240996401</v>
      </c>
      <c r="Z60" s="4">
        <v>166.26428018580901</v>
      </c>
      <c r="AA60" s="4">
        <v>159.89228217544999</v>
      </c>
    </row>
    <row r="61" spans="2:27" x14ac:dyDescent="0.25">
      <c r="B61" s="11">
        <v>78.278449811666704</v>
      </c>
      <c r="C61" s="4">
        <v>119.785697135573</v>
      </c>
      <c r="D61" s="4">
        <v>140.86693641053699</v>
      </c>
      <c r="E61" s="4">
        <v>148.294110927242</v>
      </c>
      <c r="F61" s="4">
        <v>139.252224823967</v>
      </c>
      <c r="H61" s="4">
        <v>136.84525388813</v>
      </c>
      <c r="I61" s="4">
        <v>138.70132213493301</v>
      </c>
      <c r="J61" s="4">
        <v>138.64368600427201</v>
      </c>
      <c r="L61" s="4">
        <v>168.94927906998501</v>
      </c>
      <c r="M61" s="4">
        <v>156.532737780883</v>
      </c>
      <c r="N61" s="4">
        <v>149.466432415827</v>
      </c>
      <c r="P61" s="4">
        <v>151.11660764863299</v>
      </c>
      <c r="Q61" s="4">
        <v>154.655901413154</v>
      </c>
      <c r="R61" s="4">
        <v>161.661059194854</v>
      </c>
      <c r="T61" s="4">
        <v>166.49732662775</v>
      </c>
      <c r="U61" s="4">
        <v>168.08090068715001</v>
      </c>
      <c r="V61" s="4">
        <v>178.91439341773599</v>
      </c>
      <c r="W61" s="4">
        <v>184.57178338854001</v>
      </c>
      <c r="Y61" s="4">
        <v>168.27852032167399</v>
      </c>
      <c r="Z61" s="4">
        <v>177.50551111523001</v>
      </c>
      <c r="AA61" s="4">
        <v>169.22896032634</v>
      </c>
    </row>
    <row r="62" spans="2:27" x14ac:dyDescent="0.25">
      <c r="B62" s="11">
        <v>86.780844233333298</v>
      </c>
      <c r="C62" s="4">
        <v>118.889006502846</v>
      </c>
      <c r="D62" s="4">
        <v>136.88632708665199</v>
      </c>
      <c r="E62" s="4">
        <v>144.18592961917801</v>
      </c>
      <c r="F62" s="4">
        <v>135.257247105603</v>
      </c>
      <c r="H62" s="4">
        <v>132.51248075164199</v>
      </c>
      <c r="I62" s="4">
        <v>134.69262700504399</v>
      </c>
      <c r="J62" s="4">
        <v>134.73028638523999</v>
      </c>
      <c r="L62" s="4">
        <v>167.78369936286799</v>
      </c>
      <c r="M62" s="4">
        <v>153.764344898752</v>
      </c>
      <c r="N62" s="4">
        <v>148.305415283022</v>
      </c>
      <c r="P62" s="4">
        <v>148.81400526770301</v>
      </c>
      <c r="Q62" s="4">
        <v>158.52454255709699</v>
      </c>
      <c r="R62" s="4">
        <v>159.86663252669501</v>
      </c>
      <c r="T62" s="4">
        <v>165.33197374081601</v>
      </c>
      <c r="U62" s="4">
        <v>166.91508443644</v>
      </c>
      <c r="V62" s="4">
        <v>174.28572691935301</v>
      </c>
      <c r="W62" s="4">
        <v>182.24131197031099</v>
      </c>
      <c r="Y62" s="4">
        <v>164.08478409468901</v>
      </c>
      <c r="Z62" s="4">
        <v>174.35243291440801</v>
      </c>
      <c r="AA62" s="4">
        <v>166.498834936376</v>
      </c>
    </row>
    <row r="63" spans="2:27" x14ac:dyDescent="0.25">
      <c r="B63" s="11">
        <v>95.295213263333295</v>
      </c>
      <c r="C63" s="4">
        <v>114.417447568857</v>
      </c>
      <c r="D63" s="4">
        <v>133.37077658894799</v>
      </c>
      <c r="E63" s="4">
        <v>140.23518339979401</v>
      </c>
      <c r="F63" s="4">
        <v>132.07140679114701</v>
      </c>
      <c r="H63" s="4">
        <v>128.39274706055301</v>
      </c>
      <c r="I63" s="4">
        <v>130.049339010008</v>
      </c>
      <c r="J63" s="4">
        <v>130.208728544358</v>
      </c>
      <c r="L63" s="4">
        <v>165.40463168147201</v>
      </c>
      <c r="M63" s="4">
        <v>148.99750334969499</v>
      </c>
      <c r="N63" s="4">
        <v>144.79333163033701</v>
      </c>
      <c r="P63" s="4">
        <v>144.37084817070101</v>
      </c>
      <c r="Q63" s="4">
        <v>157.16094802527201</v>
      </c>
      <c r="R63" s="4">
        <v>156.15742574332199</v>
      </c>
      <c r="T63" s="4">
        <v>161.95565814470299</v>
      </c>
      <c r="U63" s="4">
        <v>162.216435019372</v>
      </c>
      <c r="V63" s="4">
        <v>169.64467826703299</v>
      </c>
      <c r="W63" s="4">
        <v>177.257958902848</v>
      </c>
      <c r="Y63" s="4">
        <v>161.1701032407</v>
      </c>
      <c r="Z63" s="4">
        <v>170.41759458858601</v>
      </c>
      <c r="AA63" s="4">
        <v>163.41100016679499</v>
      </c>
    </row>
    <row r="65" spans="2:29" x14ac:dyDescent="0.25">
      <c r="B65" s="6">
        <v>200000</v>
      </c>
      <c r="C65" s="14">
        <f>C52</f>
        <v>102.466869881078</v>
      </c>
      <c r="D65" s="14">
        <f t="shared" ref="D65:E65" si="61">D52</f>
        <v>104.634008051942</v>
      </c>
      <c r="E65" s="14">
        <f t="shared" si="61"/>
        <v>112.871400289972</v>
      </c>
      <c r="F65" s="14">
        <f t="shared" ref="F65" si="62">F52</f>
        <v>108.146536202813</v>
      </c>
      <c r="G65" s="14"/>
      <c r="H65" s="14">
        <f>H52</f>
        <v>138.328976690102</v>
      </c>
      <c r="I65" s="14">
        <f t="shared" ref="I65:J65" si="63">I52</f>
        <v>129.96489062108699</v>
      </c>
      <c r="J65" s="14">
        <f t="shared" si="63"/>
        <v>115.982902928998</v>
      </c>
      <c r="K65" s="9" t="s">
        <v>34</v>
      </c>
      <c r="L65" s="14">
        <f>L52</f>
        <v>141.94712479087701</v>
      </c>
      <c r="M65" s="14">
        <f t="shared" ref="M65:N65" si="64">M52</f>
        <v>134.917301853846</v>
      </c>
      <c r="N65" s="14">
        <f t="shared" si="64"/>
        <v>123.7086318163</v>
      </c>
      <c r="O65" s="14"/>
      <c r="P65" s="14">
        <f>P52</f>
        <v>130.844818586142</v>
      </c>
      <c r="Q65" s="14">
        <f t="shared" ref="Q65:R65" si="65">Q52</f>
        <v>130.735446663304</v>
      </c>
      <c r="R65" s="14">
        <f t="shared" si="65"/>
        <v>130.378298129716</v>
      </c>
      <c r="S65" s="14"/>
      <c r="T65" s="14">
        <f>T52</f>
        <v>141.44178296649099</v>
      </c>
      <c r="U65" s="14">
        <f t="shared" ref="U65:W65" si="66">U52</f>
        <v>135.26213929156901</v>
      </c>
      <c r="V65" s="14">
        <f t="shared" si="66"/>
        <v>142.49595342940501</v>
      </c>
      <c r="W65" s="14">
        <f t="shared" si="66"/>
        <v>138.07779490242501</v>
      </c>
      <c r="X65" s="14"/>
      <c r="Y65" s="14">
        <f>Y52</f>
        <v>163.93832431407</v>
      </c>
      <c r="Z65" s="14">
        <f t="shared" ref="Z65:AA65" si="67">Z52</f>
        <v>144.99453439567301</v>
      </c>
      <c r="AA65" s="14">
        <f t="shared" si="67"/>
        <v>130.278800409952</v>
      </c>
      <c r="AB65" s="14"/>
      <c r="AC65" s="14"/>
    </row>
    <row r="66" spans="2:29" x14ac:dyDescent="0.25">
      <c r="B66" s="6">
        <v>100000</v>
      </c>
      <c r="C66" s="9">
        <f>C65/($B$65/$B$66)</f>
        <v>51.233434940538999</v>
      </c>
      <c r="D66" s="9">
        <f t="shared" ref="D66:F66" si="68">D65/($B$65/$B$66)</f>
        <v>52.317004025971002</v>
      </c>
      <c r="E66" s="9">
        <f t="shared" si="68"/>
        <v>56.435700144986001</v>
      </c>
      <c r="F66" s="9">
        <f t="shared" si="68"/>
        <v>54.073268101406498</v>
      </c>
      <c r="H66" s="9">
        <f>H65/($B$65/$B$66)</f>
        <v>69.164488345050998</v>
      </c>
      <c r="I66" s="9">
        <f t="shared" ref="I66:J66" si="69">I65/($B$65/$B$66)</f>
        <v>64.982445310543497</v>
      </c>
      <c r="J66" s="9">
        <f t="shared" si="69"/>
        <v>57.991451464499001</v>
      </c>
      <c r="L66" s="9">
        <f>L65/($B$65/$B$66)</f>
        <v>70.973562395438506</v>
      </c>
      <c r="M66" s="9">
        <f t="shared" ref="M66:N66" si="70">M65/($B$65/$B$66)</f>
        <v>67.458650926922999</v>
      </c>
      <c r="N66" s="9">
        <f t="shared" si="70"/>
        <v>61.854315908149999</v>
      </c>
      <c r="P66" s="9">
        <f>P65/($B$65/$B$66)</f>
        <v>65.422409293070999</v>
      </c>
      <c r="Q66" s="9">
        <f t="shared" ref="Q66:R66" si="71">Q65/($B$65/$B$66)</f>
        <v>65.367723331652002</v>
      </c>
      <c r="R66" s="9">
        <f t="shared" si="71"/>
        <v>65.189149064858</v>
      </c>
      <c r="T66" s="9">
        <f>T65/($B$65/$B$66)</f>
        <v>70.720891483245495</v>
      </c>
      <c r="U66" s="9">
        <f t="shared" ref="U66:W66" si="72">U65/($B$65/$B$66)</f>
        <v>67.631069645784507</v>
      </c>
      <c r="V66" s="9">
        <f t="shared" si="72"/>
        <v>71.247976714702503</v>
      </c>
      <c r="W66" s="9">
        <f t="shared" si="72"/>
        <v>69.038897451212506</v>
      </c>
      <c r="Y66" s="9">
        <f>Y65/($B$65/$B$66)</f>
        <v>81.969162157035001</v>
      </c>
      <c r="Z66" s="9">
        <f t="shared" ref="Z66:AA66" si="73">Z65/($B$65/$B$66)</f>
        <v>72.497267197836507</v>
      </c>
      <c r="AA66" s="9">
        <f t="shared" si="73"/>
        <v>65.139400204975999</v>
      </c>
    </row>
    <row r="68" spans="2:29" x14ac:dyDescent="0.25">
      <c r="B68" s="6" t="s">
        <v>24</v>
      </c>
      <c r="C68" s="9">
        <f>AVERAGE(C66:E66)</f>
        <v>53.328713037165336</v>
      </c>
      <c r="H68" s="9">
        <f>AVERAGE(H66:K66)</f>
        <v>64.046128373364496</v>
      </c>
      <c r="L68" s="9">
        <f>AVERAGE(L66:N66)</f>
        <v>66.762176410170511</v>
      </c>
      <c r="P68" s="9">
        <f>AVERAGE(P66,R66)</f>
        <v>65.305779178964499</v>
      </c>
      <c r="T68" s="9">
        <f>AVERAGE(T66,V66)</f>
        <v>70.984434098973992</v>
      </c>
      <c r="Y68" s="9">
        <f>AVERAGE(Y66,AA66)</f>
        <v>73.554281181005507</v>
      </c>
    </row>
    <row r="69" spans="2:29" x14ac:dyDescent="0.25">
      <c r="B69" s="6"/>
    </row>
    <row r="70" spans="2:29" x14ac:dyDescent="0.25">
      <c r="B70" s="6" t="s">
        <v>25</v>
      </c>
      <c r="C70" s="9">
        <f>C34/C66</f>
        <v>5.4946333389419282</v>
      </c>
      <c r="D70" s="9">
        <f>D34/D66</f>
        <v>3.1939762852165394</v>
      </c>
      <c r="E70" s="9">
        <f>E34/E66</f>
        <v>3.6164589765653812</v>
      </c>
      <c r="F70" s="9">
        <f>F34/F66</f>
        <v>3.1633392057649456</v>
      </c>
      <c r="H70" s="9">
        <f>H34/H66</f>
        <v>2.6661540501876906</v>
      </c>
      <c r="I70" s="9">
        <f>I34/I66</f>
        <v>4.215349212757233</v>
      </c>
      <c r="J70" s="9">
        <f>J34/J66</f>
        <v>2.7232471815443211</v>
      </c>
      <c r="L70" s="9">
        <f>L34/L66</f>
        <v>4.0388336621447678</v>
      </c>
      <c r="M70" s="9">
        <f>M34/M66</f>
        <v>3.4538037257859777</v>
      </c>
      <c r="N70" s="9">
        <f>N34/N66</f>
        <v>3.2019600451785091</v>
      </c>
      <c r="P70" s="9">
        <f>P34/P66</f>
        <v>2.947449363505465</v>
      </c>
      <c r="Q70" s="9">
        <f>Q34/Q66</f>
        <v>2.6558963050866118</v>
      </c>
      <c r="R70" s="9">
        <f>R34/R66</f>
        <v>2.4213221154440987</v>
      </c>
      <c r="T70" s="9">
        <f>T34/T66</f>
        <v>2.0975044673795979</v>
      </c>
      <c r="U70" s="9">
        <f>U34/U66</f>
        <v>2.7406118253997116</v>
      </c>
      <c r="V70" s="9">
        <f>V34/V66</f>
        <v>2.2004155760854194</v>
      </c>
      <c r="W70" s="9">
        <f>W34/W66</f>
        <v>2.1367692714705457</v>
      </c>
      <c r="Y70" s="9">
        <f>Y34/Y66</f>
        <v>4.0809832407301387</v>
      </c>
      <c r="Z70" s="9">
        <f>Z34/Z66</f>
        <v>2.6094556883057503</v>
      </c>
      <c r="AA70" s="9">
        <f>AA34/AA66</f>
        <v>2.1637657790790374</v>
      </c>
    </row>
    <row r="71" spans="2:29" x14ac:dyDescent="0.25">
      <c r="B71" s="6"/>
    </row>
    <row r="72" spans="2:29" x14ac:dyDescent="0.25">
      <c r="B72" s="6" t="s">
        <v>26</v>
      </c>
      <c r="C72" s="9">
        <f>AVERAGE(C70:E70)</f>
        <v>4.101689533574616</v>
      </c>
      <c r="H72" s="9">
        <f>AVERAGE(H70:K70)</f>
        <v>3.201583481496415</v>
      </c>
      <c r="L72" s="9">
        <f>AVERAGE(L70:N70)</f>
        <v>3.5648658110364182</v>
      </c>
      <c r="P72" s="9">
        <f>AVERAGE(P70:S70)</f>
        <v>2.6748892613453918</v>
      </c>
      <c r="T72" s="9">
        <f>AVERAGE(T70:X70)</f>
        <v>2.2938252850838188</v>
      </c>
      <c r="Y72" s="9">
        <f>AVERAGE(Y70:AB70)</f>
        <v>2.951401569371642</v>
      </c>
    </row>
    <row r="74" spans="2:29" x14ac:dyDescent="0.25">
      <c r="B74" s="6" t="s">
        <v>27</v>
      </c>
    </row>
    <row r="75" spans="2:29" x14ac:dyDescent="0.25">
      <c r="B75" s="8" t="s">
        <v>6</v>
      </c>
      <c r="C75" s="20" t="s">
        <v>35</v>
      </c>
      <c r="D75" s="21"/>
      <c r="E75" s="21"/>
      <c r="H75" s="20" t="s">
        <v>36</v>
      </c>
      <c r="I75" s="21"/>
      <c r="J75" s="21"/>
      <c r="L75" s="20" t="s">
        <v>37</v>
      </c>
      <c r="M75" s="21"/>
      <c r="N75" s="21"/>
      <c r="P75" s="20" t="s">
        <v>38</v>
      </c>
      <c r="Q75" s="21"/>
      <c r="R75" s="21"/>
      <c r="T75" s="20" t="s">
        <v>39</v>
      </c>
      <c r="U75" s="21"/>
      <c r="V75" s="21"/>
      <c r="Y75" s="20" t="s">
        <v>40</v>
      </c>
      <c r="Z75" s="21"/>
      <c r="AA75" s="21"/>
    </row>
    <row r="76" spans="2:29" x14ac:dyDescent="0.25">
      <c r="C76" s="8" t="s">
        <v>41</v>
      </c>
      <c r="D76" s="8" t="s">
        <v>10</v>
      </c>
      <c r="E76" s="8" t="s">
        <v>9</v>
      </c>
      <c r="F76" s="8" t="s">
        <v>29</v>
      </c>
      <c r="H76" s="8" t="s">
        <v>42</v>
      </c>
      <c r="I76" s="8" t="s">
        <v>8</v>
      </c>
      <c r="J76" s="8" t="s">
        <v>32</v>
      </c>
      <c r="L76" s="8" t="s">
        <v>31</v>
      </c>
      <c r="M76" s="8" t="s">
        <v>29</v>
      </c>
      <c r="N76" s="8" t="s">
        <v>43</v>
      </c>
      <c r="P76" s="8" t="s">
        <v>44</v>
      </c>
      <c r="Q76" s="8" t="s">
        <v>33</v>
      </c>
      <c r="R76" s="8" t="s">
        <v>28</v>
      </c>
      <c r="T76" s="8" t="s">
        <v>45</v>
      </c>
      <c r="U76" s="8" t="s">
        <v>11</v>
      </c>
      <c r="V76" s="8" t="s">
        <v>46</v>
      </c>
      <c r="W76" s="8" t="s">
        <v>57</v>
      </c>
      <c r="Y76" s="8" t="s">
        <v>7</v>
      </c>
      <c r="Z76" s="8" t="s">
        <v>12</v>
      </c>
      <c r="AA76" s="8" t="s">
        <v>30</v>
      </c>
    </row>
    <row r="77" spans="2:29" x14ac:dyDescent="0.25">
      <c r="B77" s="11">
        <v>1.4998524533333299</v>
      </c>
      <c r="C77" s="5">
        <v>0</v>
      </c>
      <c r="D77" s="5">
        <v>0</v>
      </c>
      <c r="E77" s="5">
        <v>0</v>
      </c>
      <c r="F77" s="5">
        <v>0</v>
      </c>
      <c r="H77" s="5">
        <v>0</v>
      </c>
      <c r="I77" s="5">
        <v>0</v>
      </c>
      <c r="J77" s="5">
        <v>0</v>
      </c>
      <c r="L77" s="5">
        <v>0</v>
      </c>
      <c r="M77" s="5">
        <v>0</v>
      </c>
      <c r="N77" s="5">
        <v>0</v>
      </c>
      <c r="P77" s="5">
        <v>0</v>
      </c>
      <c r="Q77" s="5">
        <v>0</v>
      </c>
      <c r="R77" s="5">
        <v>0</v>
      </c>
      <c r="T77" s="5">
        <v>0</v>
      </c>
      <c r="U77" s="5">
        <v>0</v>
      </c>
      <c r="V77" s="5">
        <v>0</v>
      </c>
      <c r="W77" s="5">
        <v>0</v>
      </c>
      <c r="Y77" s="5">
        <v>0</v>
      </c>
      <c r="Z77" s="5">
        <v>0</v>
      </c>
      <c r="AA77" s="5">
        <v>0</v>
      </c>
    </row>
    <row r="78" spans="2:29" x14ac:dyDescent="0.25">
      <c r="B78" s="11">
        <v>10.000837745</v>
      </c>
      <c r="C78" s="5">
        <v>0</v>
      </c>
      <c r="D78" s="5">
        <v>0</v>
      </c>
      <c r="E78" s="5">
        <v>0</v>
      </c>
      <c r="F78" s="5">
        <v>0</v>
      </c>
      <c r="H78" s="5">
        <v>0</v>
      </c>
      <c r="I78" s="5">
        <v>0</v>
      </c>
      <c r="J78" s="5">
        <v>0</v>
      </c>
      <c r="L78" s="5">
        <v>0</v>
      </c>
      <c r="M78" s="5">
        <v>0</v>
      </c>
      <c r="N78" s="5">
        <v>0</v>
      </c>
      <c r="P78" s="5">
        <v>0</v>
      </c>
      <c r="Q78" s="5">
        <v>0</v>
      </c>
      <c r="R78" s="5">
        <v>0</v>
      </c>
      <c r="T78" s="5">
        <v>0</v>
      </c>
      <c r="U78" s="5">
        <v>0</v>
      </c>
      <c r="V78" s="5">
        <v>0</v>
      </c>
      <c r="W78" s="5">
        <v>0</v>
      </c>
      <c r="Y78" s="5">
        <v>0</v>
      </c>
      <c r="Z78" s="5">
        <v>0</v>
      </c>
      <c r="AA78" s="5">
        <v>0</v>
      </c>
    </row>
    <row r="79" spans="2:29" x14ac:dyDescent="0.25">
      <c r="B79" s="11">
        <v>18.477645001666701</v>
      </c>
      <c r="C79" s="5">
        <v>0</v>
      </c>
      <c r="D79" s="5">
        <v>0</v>
      </c>
      <c r="E79" s="5">
        <v>0</v>
      </c>
      <c r="F79" s="5">
        <v>0</v>
      </c>
      <c r="H79" s="5">
        <v>0</v>
      </c>
      <c r="I79" s="5">
        <v>0</v>
      </c>
      <c r="J79" s="5">
        <v>0</v>
      </c>
      <c r="L79" s="5">
        <v>0</v>
      </c>
      <c r="M79" s="5">
        <v>0</v>
      </c>
      <c r="N79" s="5">
        <v>0</v>
      </c>
      <c r="P79" s="5">
        <v>0</v>
      </c>
      <c r="Q79" s="5">
        <v>0</v>
      </c>
      <c r="R79" s="5">
        <v>0</v>
      </c>
      <c r="T79" s="5">
        <v>0</v>
      </c>
      <c r="U79" s="5">
        <v>0</v>
      </c>
      <c r="V79" s="5">
        <v>0</v>
      </c>
      <c r="W79" s="5">
        <v>0</v>
      </c>
      <c r="Y79" s="5">
        <v>0</v>
      </c>
      <c r="Z79" s="5">
        <v>0</v>
      </c>
      <c r="AA79" s="5">
        <v>0</v>
      </c>
    </row>
    <row r="80" spans="2:29" x14ac:dyDescent="0.25">
      <c r="B80" s="11">
        <v>27.083660491666699</v>
      </c>
      <c r="C80" s="5">
        <v>0</v>
      </c>
      <c r="D80" s="5">
        <v>0</v>
      </c>
      <c r="E80" s="5">
        <v>0</v>
      </c>
      <c r="F80" s="5">
        <v>0</v>
      </c>
      <c r="H80" s="5">
        <v>0</v>
      </c>
      <c r="I80" s="5">
        <v>0</v>
      </c>
      <c r="J80" s="5">
        <v>0</v>
      </c>
      <c r="L80" s="5">
        <v>0</v>
      </c>
      <c r="M80" s="5">
        <v>0</v>
      </c>
      <c r="N80" s="5">
        <v>0</v>
      </c>
      <c r="P80" s="5">
        <v>0</v>
      </c>
      <c r="Q80" s="5">
        <v>0</v>
      </c>
      <c r="R80" s="5">
        <v>0</v>
      </c>
      <c r="T80" s="5">
        <v>0</v>
      </c>
      <c r="U80" s="5">
        <v>0</v>
      </c>
      <c r="V80" s="5">
        <v>0</v>
      </c>
      <c r="W80" s="5">
        <v>0</v>
      </c>
      <c r="Y80" s="5">
        <v>0</v>
      </c>
      <c r="Z80" s="5">
        <v>0</v>
      </c>
      <c r="AA80" s="5">
        <v>0</v>
      </c>
    </row>
    <row r="81" spans="2:27" x14ac:dyDescent="0.25">
      <c r="B81" s="11">
        <v>35.598096553333299</v>
      </c>
      <c r="C81" s="5">
        <v>0</v>
      </c>
      <c r="D81" s="5">
        <v>0</v>
      </c>
      <c r="E81" s="5">
        <v>0</v>
      </c>
      <c r="F81" s="5">
        <v>0</v>
      </c>
      <c r="H81" s="5">
        <v>0</v>
      </c>
      <c r="I81" s="5">
        <v>0</v>
      </c>
      <c r="J81" s="5">
        <v>0</v>
      </c>
      <c r="L81" s="5">
        <v>0</v>
      </c>
      <c r="M81" s="5">
        <v>0</v>
      </c>
      <c r="N81" s="5">
        <v>0</v>
      </c>
      <c r="P81" s="5">
        <v>0</v>
      </c>
      <c r="Q81" s="5">
        <v>0</v>
      </c>
      <c r="R81" s="5">
        <v>0</v>
      </c>
      <c r="T81" s="5">
        <v>0</v>
      </c>
      <c r="U81" s="5">
        <v>0</v>
      </c>
      <c r="V81" s="5">
        <v>0</v>
      </c>
      <c r="W81" s="5">
        <v>0</v>
      </c>
      <c r="Y81" s="5">
        <v>0</v>
      </c>
      <c r="Z81" s="5">
        <v>0</v>
      </c>
      <c r="AA81" s="5">
        <v>0</v>
      </c>
    </row>
    <row r="82" spans="2:27" x14ac:dyDescent="0.25">
      <c r="B82" s="11">
        <v>44.108068563333298</v>
      </c>
      <c r="C82" s="5">
        <v>0</v>
      </c>
      <c r="D82" s="5">
        <v>0</v>
      </c>
      <c r="E82" s="5">
        <v>0</v>
      </c>
      <c r="F82" s="5">
        <v>0</v>
      </c>
      <c r="H82" s="5">
        <v>0</v>
      </c>
      <c r="I82" s="5">
        <v>0</v>
      </c>
      <c r="J82" s="5">
        <v>0</v>
      </c>
      <c r="L82" s="5">
        <v>0</v>
      </c>
      <c r="M82" s="5">
        <v>0</v>
      </c>
      <c r="N82" s="5">
        <v>0</v>
      </c>
      <c r="P82" s="5">
        <v>0</v>
      </c>
      <c r="Q82" s="5">
        <v>0</v>
      </c>
      <c r="R82" s="5">
        <v>0</v>
      </c>
      <c r="T82" s="5">
        <v>0</v>
      </c>
      <c r="U82" s="5">
        <v>0</v>
      </c>
      <c r="V82" s="5">
        <v>0</v>
      </c>
      <c r="W82" s="5">
        <v>0</v>
      </c>
      <c r="Y82" s="5">
        <v>0</v>
      </c>
      <c r="Z82" s="5">
        <v>0</v>
      </c>
      <c r="AA82" s="5">
        <v>0</v>
      </c>
    </row>
    <row r="83" spans="2:27" x14ac:dyDescent="0.25">
      <c r="B83" s="11">
        <v>52.691289214999998</v>
      </c>
      <c r="C83" s="5">
        <v>0</v>
      </c>
      <c r="D83" s="5">
        <v>0</v>
      </c>
      <c r="E83" s="5">
        <v>0</v>
      </c>
      <c r="F83" s="5">
        <v>0</v>
      </c>
      <c r="H83" s="5">
        <v>0</v>
      </c>
      <c r="I83" s="5">
        <v>0</v>
      </c>
      <c r="J83" s="5">
        <v>0</v>
      </c>
      <c r="L83" s="5">
        <v>0</v>
      </c>
      <c r="M83" s="5">
        <v>0</v>
      </c>
      <c r="N83" s="5">
        <v>0</v>
      </c>
      <c r="P83" s="5">
        <v>0</v>
      </c>
      <c r="Q83" s="5">
        <v>0</v>
      </c>
      <c r="R83" s="5">
        <v>0</v>
      </c>
      <c r="T83" s="5">
        <v>0</v>
      </c>
      <c r="U83" s="5">
        <v>0</v>
      </c>
      <c r="V83" s="5">
        <v>0</v>
      </c>
      <c r="W83" s="5">
        <v>0</v>
      </c>
      <c r="Y83" s="5">
        <v>0</v>
      </c>
      <c r="Z83" s="5">
        <v>0</v>
      </c>
      <c r="AA83" s="5">
        <v>0</v>
      </c>
    </row>
    <row r="84" spans="2:27" x14ac:dyDescent="0.25">
      <c r="B84" s="11">
        <v>61.201718076666701</v>
      </c>
      <c r="C84" s="5">
        <v>0</v>
      </c>
      <c r="D84" s="5">
        <v>0</v>
      </c>
      <c r="E84" s="5">
        <v>0</v>
      </c>
      <c r="F84" s="5">
        <v>0</v>
      </c>
      <c r="H84" s="5">
        <v>0</v>
      </c>
      <c r="I84" s="5">
        <v>0</v>
      </c>
      <c r="J84" s="5">
        <v>0</v>
      </c>
      <c r="L84" s="5">
        <v>0</v>
      </c>
      <c r="M84" s="5">
        <v>0</v>
      </c>
      <c r="N84" s="5">
        <v>0</v>
      </c>
      <c r="P84" s="5">
        <v>0</v>
      </c>
      <c r="Q84" s="5">
        <v>0</v>
      </c>
      <c r="R84" s="5">
        <v>0</v>
      </c>
      <c r="T84" s="5">
        <v>0</v>
      </c>
      <c r="U84" s="5">
        <v>0</v>
      </c>
      <c r="V84" s="5">
        <v>0</v>
      </c>
      <c r="W84" s="5">
        <v>0</v>
      </c>
      <c r="Y84" s="5">
        <v>0</v>
      </c>
      <c r="Z84" s="5">
        <v>0</v>
      </c>
      <c r="AA84" s="5">
        <v>0</v>
      </c>
    </row>
    <row r="85" spans="2:27" x14ac:dyDescent="0.25">
      <c r="B85" s="11">
        <v>69.685132033333304</v>
      </c>
      <c r="C85" s="5">
        <v>0</v>
      </c>
      <c r="D85" s="5">
        <v>0</v>
      </c>
      <c r="E85" s="5">
        <v>0</v>
      </c>
      <c r="F85" s="5">
        <v>0</v>
      </c>
      <c r="H85" s="5">
        <v>0</v>
      </c>
      <c r="I85" s="5">
        <v>0</v>
      </c>
      <c r="J85" s="5">
        <v>0</v>
      </c>
      <c r="L85" s="5">
        <v>0</v>
      </c>
      <c r="M85" s="5">
        <v>0</v>
      </c>
      <c r="N85" s="5">
        <v>0</v>
      </c>
      <c r="P85" s="5">
        <v>0</v>
      </c>
      <c r="Q85" s="5">
        <v>0</v>
      </c>
      <c r="R85" s="5">
        <v>0</v>
      </c>
      <c r="T85" s="5">
        <v>0</v>
      </c>
      <c r="U85" s="5">
        <v>0</v>
      </c>
      <c r="V85" s="5">
        <v>0</v>
      </c>
      <c r="W85" s="5">
        <v>0</v>
      </c>
      <c r="Y85" s="5">
        <v>0</v>
      </c>
      <c r="Z85" s="5">
        <v>0</v>
      </c>
      <c r="AA85" s="5">
        <v>0</v>
      </c>
    </row>
    <row r="86" spans="2:27" x14ac:dyDescent="0.25">
      <c r="B86" s="11">
        <v>78.278449811666704</v>
      </c>
      <c r="C86" s="5">
        <v>0</v>
      </c>
      <c r="D86" s="5">
        <v>0</v>
      </c>
      <c r="E86" s="5">
        <v>0</v>
      </c>
      <c r="F86" s="5">
        <v>0</v>
      </c>
      <c r="H86" s="5">
        <v>0</v>
      </c>
      <c r="I86" s="5">
        <v>0</v>
      </c>
      <c r="J86" s="5">
        <v>0</v>
      </c>
      <c r="L86" s="5">
        <v>0</v>
      </c>
      <c r="M86" s="5">
        <v>0</v>
      </c>
      <c r="N86" s="5">
        <v>0</v>
      </c>
      <c r="P86" s="5">
        <v>0</v>
      </c>
      <c r="Q86" s="5">
        <v>0</v>
      </c>
      <c r="R86" s="5">
        <v>0</v>
      </c>
      <c r="T86" s="5">
        <v>0</v>
      </c>
      <c r="U86" s="5">
        <v>0</v>
      </c>
      <c r="V86" s="5">
        <v>0</v>
      </c>
      <c r="W86" s="5">
        <v>0</v>
      </c>
      <c r="Y86" s="5">
        <v>0</v>
      </c>
      <c r="Z86" s="5">
        <v>0</v>
      </c>
      <c r="AA86" s="5">
        <v>0</v>
      </c>
    </row>
    <row r="87" spans="2:27" x14ac:dyDescent="0.25">
      <c r="B87" s="11">
        <v>86.780844233333298</v>
      </c>
      <c r="C87" s="5">
        <v>0</v>
      </c>
      <c r="D87" s="5">
        <v>0</v>
      </c>
      <c r="E87" s="5">
        <v>0</v>
      </c>
      <c r="F87" s="5">
        <v>0</v>
      </c>
      <c r="H87" s="5">
        <v>0</v>
      </c>
      <c r="I87" s="5">
        <v>0</v>
      </c>
      <c r="J87" s="5">
        <v>0</v>
      </c>
      <c r="L87" s="5">
        <v>0</v>
      </c>
      <c r="M87" s="5">
        <v>0</v>
      </c>
      <c r="N87" s="5">
        <v>0</v>
      </c>
      <c r="P87" s="5">
        <v>0</v>
      </c>
      <c r="Q87" s="5">
        <v>0</v>
      </c>
      <c r="R87" s="5">
        <v>0</v>
      </c>
      <c r="T87" s="5">
        <v>0</v>
      </c>
      <c r="U87" s="5">
        <v>0</v>
      </c>
      <c r="V87" s="5">
        <v>0</v>
      </c>
      <c r="W87" s="5">
        <v>0</v>
      </c>
      <c r="Y87" s="5">
        <v>0</v>
      </c>
      <c r="Z87" s="5">
        <v>0</v>
      </c>
      <c r="AA87" s="5">
        <v>0</v>
      </c>
    </row>
    <row r="88" spans="2:27" x14ac:dyDescent="0.25">
      <c r="B88" s="11">
        <v>95.295213263333295</v>
      </c>
      <c r="C88" s="5">
        <v>0</v>
      </c>
      <c r="D88" s="5">
        <v>0</v>
      </c>
      <c r="E88" s="5">
        <v>0</v>
      </c>
      <c r="F88" s="5">
        <v>0</v>
      </c>
      <c r="H88" s="5">
        <v>0</v>
      </c>
      <c r="I88" s="5">
        <v>0</v>
      </c>
      <c r="J88" s="5">
        <v>0</v>
      </c>
      <c r="L88" s="5">
        <v>0</v>
      </c>
      <c r="M88" s="5">
        <v>0</v>
      </c>
      <c r="N88" s="5">
        <v>0</v>
      </c>
      <c r="P88" s="5">
        <v>0</v>
      </c>
      <c r="Q88" s="5">
        <v>0</v>
      </c>
      <c r="R88" s="5">
        <v>0</v>
      </c>
      <c r="T88" s="5">
        <v>0</v>
      </c>
      <c r="U88" s="5">
        <v>0</v>
      </c>
      <c r="V88" s="5">
        <v>0</v>
      </c>
      <c r="W88" s="5">
        <v>0</v>
      </c>
      <c r="Y88" s="5">
        <v>0</v>
      </c>
      <c r="Z88" s="5">
        <v>0</v>
      </c>
      <c r="AA88" s="5">
        <v>0</v>
      </c>
    </row>
  </sheetData>
  <mergeCells count="18">
    <mergeCell ref="T8:W8"/>
    <mergeCell ref="Y8:AA8"/>
    <mergeCell ref="C50:F50"/>
    <mergeCell ref="T50:W50"/>
    <mergeCell ref="C75:E75"/>
    <mergeCell ref="H75:J75"/>
    <mergeCell ref="L75:N75"/>
    <mergeCell ref="P75:R75"/>
    <mergeCell ref="T75:V75"/>
    <mergeCell ref="Y75:AA75"/>
    <mergeCell ref="H50:J50"/>
    <mergeCell ref="L50:N50"/>
    <mergeCell ref="P50:R50"/>
    <mergeCell ref="Y50:AA50"/>
    <mergeCell ref="H8:J8"/>
    <mergeCell ref="L8:N8"/>
    <mergeCell ref="P8:R8"/>
    <mergeCell ref="C8:F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8"/>
  <sheetViews>
    <sheetView tabSelected="1" topLeftCell="A23" workbookViewId="0">
      <selection activeCell="K38" sqref="K38"/>
    </sheetView>
  </sheetViews>
  <sheetFormatPr baseColWidth="10" defaultColWidth="9.140625" defaultRowHeight="15" x14ac:dyDescent="0.25"/>
  <cols>
    <col min="1" max="1" width="9.5703125" style="9" bestFit="1" customWidth="1"/>
    <col min="2" max="2" width="24.28515625" style="9" bestFit="1" customWidth="1"/>
    <col min="3" max="5" width="17.7109375" style="9" customWidth="1"/>
    <col min="6" max="6" width="3" style="9" customWidth="1"/>
    <col min="7" max="9" width="17.7109375" style="9" customWidth="1"/>
    <col min="10" max="10" width="3" style="9" customWidth="1"/>
    <col min="11" max="13" width="17.7109375" style="9" customWidth="1"/>
    <col min="14" max="14" width="3" style="9" customWidth="1"/>
    <col min="15" max="17" width="17.7109375" style="9" customWidth="1"/>
    <col min="18" max="18" width="3.28515625" style="9" customWidth="1"/>
    <col min="19" max="21" width="17.7109375" style="9" customWidth="1"/>
    <col min="22" max="22" width="3" style="9" customWidth="1"/>
    <col min="23" max="30" width="17.7109375" style="9" customWidth="1"/>
    <col min="31" max="16384" width="9.140625" style="9"/>
  </cols>
  <sheetData>
    <row r="1" spans="1:25" x14ac:dyDescent="0.25">
      <c r="B1" s="1" t="s">
        <v>0</v>
      </c>
    </row>
    <row r="2" spans="1:25" x14ac:dyDescent="0.25">
      <c r="B2" s="2" t="s">
        <v>1</v>
      </c>
    </row>
    <row r="3" spans="1:25" x14ac:dyDescent="0.25">
      <c r="B3" s="3" t="s">
        <v>2</v>
      </c>
    </row>
    <row r="4" spans="1:25" x14ac:dyDescent="0.25">
      <c r="B4" s="4" t="s">
        <v>3</v>
      </c>
    </row>
    <row r="5" spans="1:25" x14ac:dyDescent="0.25">
      <c r="B5" s="5" t="s">
        <v>4</v>
      </c>
    </row>
    <row r="7" spans="1:25" x14ac:dyDescent="0.25">
      <c r="B7" s="6" t="s">
        <v>5</v>
      </c>
    </row>
    <row r="8" spans="1:25" x14ac:dyDescent="0.25">
      <c r="B8" s="8" t="s">
        <v>6</v>
      </c>
      <c r="C8" s="20" t="s">
        <v>58</v>
      </c>
      <c r="D8" s="21"/>
      <c r="E8" s="21"/>
      <c r="G8" s="20" t="s">
        <v>59</v>
      </c>
      <c r="H8" s="21"/>
      <c r="I8" s="21"/>
      <c r="K8" s="20" t="s">
        <v>60</v>
      </c>
      <c r="L8" s="21"/>
      <c r="M8" s="21"/>
      <c r="O8" s="20" t="s">
        <v>61</v>
      </c>
      <c r="P8" s="21"/>
      <c r="Q8" s="21"/>
      <c r="S8" s="20" t="s">
        <v>62</v>
      </c>
      <c r="T8" s="21"/>
      <c r="U8" s="21"/>
      <c r="W8" s="20" t="s">
        <v>63</v>
      </c>
      <c r="X8" s="21"/>
      <c r="Y8" s="21"/>
    </row>
    <row r="9" spans="1:25" ht="15.75" thickBot="1" x14ac:dyDescent="0.3">
      <c r="C9" s="8" t="s">
        <v>41</v>
      </c>
      <c r="D9" s="8" t="s">
        <v>10</v>
      </c>
      <c r="E9" s="8" t="s">
        <v>9</v>
      </c>
      <c r="G9" s="8" t="s">
        <v>44</v>
      </c>
      <c r="H9" s="8" t="s">
        <v>33</v>
      </c>
      <c r="I9" s="8" t="s">
        <v>28</v>
      </c>
      <c r="K9" s="8" t="s">
        <v>42</v>
      </c>
      <c r="L9" s="8" t="s">
        <v>8</v>
      </c>
      <c r="M9" s="8" t="s">
        <v>32</v>
      </c>
      <c r="O9" s="8" t="s">
        <v>45</v>
      </c>
      <c r="P9" s="8" t="s">
        <v>11</v>
      </c>
      <c r="Q9" s="8" t="s">
        <v>46</v>
      </c>
      <c r="S9" s="8" t="s">
        <v>31</v>
      </c>
      <c r="T9" s="8" t="s">
        <v>29</v>
      </c>
      <c r="U9" s="8" t="s">
        <v>43</v>
      </c>
      <c r="W9" s="8" t="s">
        <v>7</v>
      </c>
      <c r="X9" s="8" t="s">
        <v>12</v>
      </c>
      <c r="Y9" s="8" t="s">
        <v>30</v>
      </c>
    </row>
    <row r="10" spans="1:25" ht="30" x14ac:dyDescent="0.25">
      <c r="A10" s="10" t="s">
        <v>13</v>
      </c>
      <c r="B10" s="11">
        <v>1.4997024450000001</v>
      </c>
      <c r="C10" s="3">
        <v>483.07620177640302</v>
      </c>
      <c r="D10" s="3">
        <v>734.72495264462304</v>
      </c>
      <c r="E10" s="3">
        <v>555.15135705847399</v>
      </c>
      <c r="G10" s="3">
        <v>357.91052747580198</v>
      </c>
      <c r="H10" s="3">
        <v>505.72463508866701</v>
      </c>
      <c r="I10" s="3">
        <v>536.24165740187095</v>
      </c>
      <c r="K10" s="3">
        <v>578.79148525464996</v>
      </c>
      <c r="L10" s="3">
        <v>737.42036576528506</v>
      </c>
      <c r="M10" s="3">
        <v>841.18881594483105</v>
      </c>
      <c r="O10" s="3">
        <v>594.29150902286699</v>
      </c>
      <c r="P10" s="3">
        <v>535.92395953132495</v>
      </c>
      <c r="Q10" s="3">
        <v>590.46332943884704</v>
      </c>
      <c r="S10" s="3">
        <v>278.99197467434101</v>
      </c>
      <c r="T10" s="3">
        <v>307.823620035614</v>
      </c>
      <c r="U10" s="3">
        <v>306.04686276963503</v>
      </c>
      <c r="W10" s="3">
        <v>304.55000960359803</v>
      </c>
      <c r="X10" s="3">
        <v>288.499661682164</v>
      </c>
      <c r="Y10" s="3">
        <v>301.90085270792798</v>
      </c>
    </row>
    <row r="11" spans="1:25" x14ac:dyDescent="0.25">
      <c r="A11" s="12"/>
      <c r="B11" s="11">
        <v>10.000294394999999</v>
      </c>
      <c r="C11" s="3">
        <v>472.04026836243298</v>
      </c>
      <c r="D11" s="3">
        <v>712.73564133935895</v>
      </c>
      <c r="E11" s="3">
        <v>544.627800447916</v>
      </c>
      <c r="G11" s="3">
        <v>348.41191616582699</v>
      </c>
      <c r="H11" s="3">
        <v>485.226279935153</v>
      </c>
      <c r="I11" s="3">
        <v>517.40571285867702</v>
      </c>
      <c r="K11" s="3">
        <v>568.26115505115001</v>
      </c>
      <c r="L11" s="3">
        <v>728.85045848529501</v>
      </c>
      <c r="M11" s="3">
        <v>843.859189218246</v>
      </c>
      <c r="O11" s="3">
        <v>575.60167666522602</v>
      </c>
      <c r="P11" s="3">
        <v>519.14432633169099</v>
      </c>
      <c r="Q11" s="3">
        <v>572.64999342451802</v>
      </c>
      <c r="S11" s="3">
        <v>272.12697154543201</v>
      </c>
      <c r="T11" s="3">
        <v>298.48417338611802</v>
      </c>
      <c r="U11" s="3">
        <v>298.50861309487902</v>
      </c>
      <c r="W11" s="3">
        <v>291.67229125398399</v>
      </c>
      <c r="X11" s="3">
        <v>275.61142167361498</v>
      </c>
      <c r="Y11" s="3">
        <v>292.448396820592</v>
      </c>
    </row>
    <row r="12" spans="1:25" ht="15.75" thickBot="1" x14ac:dyDescent="0.3">
      <c r="A12" s="13"/>
      <c r="B12" s="11">
        <v>18.444776526666701</v>
      </c>
      <c r="C12" s="3">
        <v>472.23678023092799</v>
      </c>
      <c r="D12" s="3">
        <v>709.41514759153495</v>
      </c>
      <c r="E12" s="3">
        <v>542.66424515934796</v>
      </c>
      <c r="G12" s="3">
        <v>345.997569683878</v>
      </c>
      <c r="H12" s="3">
        <v>475.86374840287601</v>
      </c>
      <c r="I12" s="3">
        <v>508.29754682644898</v>
      </c>
      <c r="K12" s="3">
        <v>574.13459720541005</v>
      </c>
      <c r="L12" s="3">
        <v>734.99828850892698</v>
      </c>
      <c r="M12" s="3">
        <v>848.913378507527</v>
      </c>
      <c r="O12" s="3">
        <v>571.21825237718394</v>
      </c>
      <c r="P12" s="3">
        <v>513.77275311907101</v>
      </c>
      <c r="Q12" s="3">
        <v>567.91102219867298</v>
      </c>
      <c r="S12" s="3">
        <v>273.68191465670498</v>
      </c>
      <c r="T12" s="3">
        <v>301.77182237591001</v>
      </c>
      <c r="U12" s="3">
        <v>300.18225393432499</v>
      </c>
      <c r="W12" s="3">
        <v>288.43773584479601</v>
      </c>
      <c r="X12" s="3">
        <v>274.94851994525601</v>
      </c>
      <c r="Y12" s="3">
        <v>288.86926322145803</v>
      </c>
    </row>
    <row r="13" spans="1:25" x14ac:dyDescent="0.25">
      <c r="A13" s="10" t="s">
        <v>14</v>
      </c>
      <c r="B13" s="11">
        <v>27.017344056666701</v>
      </c>
      <c r="C13" s="3">
        <v>132.42200902254001</v>
      </c>
      <c r="D13" s="3">
        <v>137.04629410098099</v>
      </c>
      <c r="E13" s="3">
        <v>134.172663210791</v>
      </c>
      <c r="G13" s="3">
        <v>115.984154411955</v>
      </c>
      <c r="H13" s="3">
        <v>193.93000403033199</v>
      </c>
      <c r="I13" s="3">
        <v>117.631438728525</v>
      </c>
      <c r="K13" s="3">
        <v>156.94812627718301</v>
      </c>
      <c r="L13" s="3">
        <v>236.44694987331201</v>
      </c>
      <c r="M13" s="3">
        <v>316.53334529219597</v>
      </c>
      <c r="O13" s="3">
        <v>183.609714451797</v>
      </c>
      <c r="P13" s="3">
        <v>195.59626850651301</v>
      </c>
      <c r="Q13" s="3">
        <v>144.63355084699501</v>
      </c>
      <c r="S13" s="3">
        <v>84.272330581502601</v>
      </c>
      <c r="T13" s="3">
        <v>96.699611033174094</v>
      </c>
      <c r="U13" s="3">
        <v>102.11434324497</v>
      </c>
      <c r="W13" s="3">
        <v>106.1662454155</v>
      </c>
      <c r="X13" s="3">
        <v>98.208575376516606</v>
      </c>
      <c r="Y13" s="3">
        <v>101.641322963547</v>
      </c>
    </row>
    <row r="14" spans="1:25" x14ac:dyDescent="0.25">
      <c r="A14" s="12"/>
      <c r="B14" s="11">
        <v>35.519729573333301</v>
      </c>
      <c r="C14" s="3">
        <v>143.69862605977701</v>
      </c>
      <c r="D14" s="3">
        <v>152.85389155443499</v>
      </c>
      <c r="E14" s="3">
        <v>145.44041978189799</v>
      </c>
      <c r="G14" s="3">
        <v>127.61023457635601</v>
      </c>
      <c r="H14" s="3">
        <v>175.86417495208499</v>
      </c>
      <c r="I14" s="3">
        <v>128.56537169383</v>
      </c>
      <c r="K14" s="3">
        <v>173.19495633153099</v>
      </c>
      <c r="L14" s="3">
        <v>247.45356611064801</v>
      </c>
      <c r="M14" s="3">
        <v>259.48457495542698</v>
      </c>
      <c r="O14" s="3">
        <v>190.40927167627001</v>
      </c>
      <c r="P14" s="3">
        <v>202.51440885027199</v>
      </c>
      <c r="Q14" s="3">
        <v>166.328687634467</v>
      </c>
      <c r="S14" s="3">
        <v>95.821045649113302</v>
      </c>
      <c r="T14" s="3">
        <v>108.786929016795</v>
      </c>
      <c r="U14" s="3">
        <v>109.645906046848</v>
      </c>
      <c r="W14" s="3">
        <v>114.00959921171101</v>
      </c>
      <c r="X14" s="3">
        <v>108.192172949341</v>
      </c>
      <c r="Y14" s="3">
        <v>116.62879154944</v>
      </c>
    </row>
    <row r="15" spans="1:25" ht="15.75" thickBot="1" x14ac:dyDescent="0.3">
      <c r="A15" s="13"/>
      <c r="B15" s="11">
        <v>43.994036253333299</v>
      </c>
      <c r="C15" s="3">
        <v>153.507040749037</v>
      </c>
      <c r="D15" s="3">
        <v>164.01875061384999</v>
      </c>
      <c r="E15" s="3">
        <v>153.94738702621601</v>
      </c>
      <c r="G15" s="3">
        <v>139.74440838638699</v>
      </c>
      <c r="H15" s="3">
        <v>182.934333477324</v>
      </c>
      <c r="I15" s="3">
        <v>135.501324559989</v>
      </c>
      <c r="K15" s="3">
        <v>187.564426202373</v>
      </c>
      <c r="L15" s="3">
        <v>258.56510739073002</v>
      </c>
      <c r="M15" s="3">
        <v>261.72317680074798</v>
      </c>
      <c r="O15" s="3">
        <v>200.04331230331701</v>
      </c>
      <c r="P15" s="3">
        <v>211.975194127713</v>
      </c>
      <c r="Q15" s="3">
        <v>174.513845993339</v>
      </c>
      <c r="S15" s="3">
        <v>103.029133700858</v>
      </c>
      <c r="T15" s="3">
        <v>116.82335919843599</v>
      </c>
      <c r="U15" s="3">
        <v>115.91800345665401</v>
      </c>
      <c r="W15" s="3">
        <v>124.06168502402799</v>
      </c>
      <c r="X15" s="3">
        <v>118.070098700027</v>
      </c>
      <c r="Y15" s="3">
        <v>123.817547083482</v>
      </c>
    </row>
    <row r="16" spans="1:25" x14ac:dyDescent="0.25">
      <c r="A16" s="10" t="s">
        <v>15</v>
      </c>
      <c r="B16" s="11">
        <v>52.602138716666701</v>
      </c>
      <c r="C16" s="3">
        <v>913.20024136976394</v>
      </c>
      <c r="D16" s="3">
        <v>809.80481985846802</v>
      </c>
      <c r="E16" s="3">
        <v>802.94165427352095</v>
      </c>
      <c r="G16" s="3">
        <v>807.00689520431604</v>
      </c>
      <c r="H16" s="3">
        <v>956.082251918525</v>
      </c>
      <c r="I16" s="3">
        <v>608.48436516030097</v>
      </c>
      <c r="K16" s="3">
        <v>1428.4539785484001</v>
      </c>
      <c r="L16" s="3">
        <v>1364.08868638423</v>
      </c>
      <c r="M16" s="3">
        <v>897.27760191939296</v>
      </c>
      <c r="O16" s="3">
        <v>958.23501183523604</v>
      </c>
      <c r="P16" s="3">
        <v>1164.48774106521</v>
      </c>
      <c r="Q16" s="3">
        <v>741.142933748735</v>
      </c>
      <c r="S16" s="3">
        <v>436.04570433189701</v>
      </c>
      <c r="T16" s="3">
        <v>454.19711329279602</v>
      </c>
      <c r="U16" s="3">
        <v>454.232797499848</v>
      </c>
      <c r="W16" s="3">
        <v>457.21267196378699</v>
      </c>
      <c r="X16" s="3">
        <v>424.48844554866099</v>
      </c>
      <c r="Y16" s="3">
        <v>446.877564355858</v>
      </c>
    </row>
    <row r="17" spans="1:47" x14ac:dyDescent="0.25">
      <c r="A17" s="12"/>
      <c r="B17" s="11">
        <v>61.105414226666703</v>
      </c>
      <c r="C17" s="3">
        <v>788.81826821592699</v>
      </c>
      <c r="D17" s="3">
        <v>753.275917825291</v>
      </c>
      <c r="E17" s="3">
        <v>745.87639052024895</v>
      </c>
      <c r="G17" s="3">
        <v>704.04205796969404</v>
      </c>
      <c r="H17" s="3">
        <v>863.92897393677799</v>
      </c>
      <c r="I17" s="3">
        <v>507.98626547347698</v>
      </c>
      <c r="K17" s="3">
        <v>1286.7577679547601</v>
      </c>
      <c r="L17" s="3">
        <v>1284.62050905969</v>
      </c>
      <c r="M17" s="3">
        <v>865.30658032064605</v>
      </c>
      <c r="O17" s="3">
        <v>891.14730815989105</v>
      </c>
      <c r="P17" s="3">
        <v>1065.08664975025</v>
      </c>
      <c r="Q17" s="3">
        <v>659.01104702008797</v>
      </c>
      <c r="S17" s="3">
        <v>397.63551833322799</v>
      </c>
      <c r="T17" s="3">
        <v>426.94218685499601</v>
      </c>
      <c r="U17" s="3">
        <v>423.49137392917999</v>
      </c>
      <c r="W17" s="3">
        <v>411.29783211330198</v>
      </c>
      <c r="X17" s="3">
        <v>381.87863137024101</v>
      </c>
      <c r="Y17" s="3">
        <v>399.39331764132697</v>
      </c>
    </row>
    <row r="18" spans="1:47" ht="15.75" thickBot="1" x14ac:dyDescent="0.3">
      <c r="A18" s="13"/>
      <c r="B18" s="11">
        <v>69.608308820000005</v>
      </c>
      <c r="C18" s="3">
        <v>698.91743339388495</v>
      </c>
      <c r="D18" s="3">
        <v>709.54371753505302</v>
      </c>
      <c r="E18" s="3">
        <v>697.73228630846199</v>
      </c>
      <c r="G18" s="3">
        <v>620.37012316075595</v>
      </c>
      <c r="H18" s="3">
        <v>772.13306752592598</v>
      </c>
      <c r="I18" s="3">
        <v>435.511126328861</v>
      </c>
      <c r="K18" s="3">
        <v>1198.4308835454799</v>
      </c>
      <c r="L18" s="3">
        <v>1252.7381749124199</v>
      </c>
      <c r="M18" s="3">
        <v>890.25114358700603</v>
      </c>
      <c r="O18" s="3">
        <v>810.810223900094</v>
      </c>
      <c r="P18" s="3">
        <v>963.61880864613204</v>
      </c>
      <c r="Q18" s="3">
        <v>599.04229830501197</v>
      </c>
      <c r="S18" s="3">
        <v>369.93061007839202</v>
      </c>
      <c r="T18" s="3">
        <v>403.79898732559798</v>
      </c>
      <c r="U18" s="3">
        <v>395.15289237737198</v>
      </c>
      <c r="W18" s="3">
        <v>377.30933700322402</v>
      </c>
      <c r="X18" s="3">
        <v>345.82818986270001</v>
      </c>
      <c r="Y18" s="3">
        <v>365.34004652767197</v>
      </c>
    </row>
    <row r="19" spans="1:47" x14ac:dyDescent="0.25">
      <c r="A19" s="10" t="s">
        <v>16</v>
      </c>
      <c r="B19" s="11">
        <v>78.159034581666702</v>
      </c>
      <c r="C19" s="3">
        <v>41.818532608684102</v>
      </c>
      <c r="D19" s="3">
        <v>58.743195059786899</v>
      </c>
      <c r="E19" s="3">
        <v>43.932067407622498</v>
      </c>
      <c r="G19" s="3">
        <v>43.044607775212498</v>
      </c>
      <c r="H19" s="3">
        <v>72.310827814274504</v>
      </c>
      <c r="I19" s="3">
        <v>36.584270756931701</v>
      </c>
      <c r="K19" s="3">
        <v>41.931975437751603</v>
      </c>
      <c r="L19" s="3">
        <v>110.52663021650901</v>
      </c>
      <c r="M19" s="3">
        <v>65.327032422574604</v>
      </c>
      <c r="O19" s="3">
        <v>87.056217528820298</v>
      </c>
      <c r="P19" s="3">
        <v>72.740769130273506</v>
      </c>
      <c r="Q19" s="3">
        <v>69.001303202863696</v>
      </c>
      <c r="S19" s="3">
        <v>28.730241331587901</v>
      </c>
      <c r="T19" s="3">
        <v>39.7425496620709</v>
      </c>
      <c r="U19" s="3">
        <v>45.406526666216699</v>
      </c>
      <c r="W19" s="3">
        <v>42.577679400626799</v>
      </c>
      <c r="X19" s="3">
        <v>39.118762682201798</v>
      </c>
      <c r="Y19" s="3">
        <v>41.887052757426098</v>
      </c>
    </row>
    <row r="20" spans="1:47" x14ac:dyDescent="0.25">
      <c r="A20" s="12"/>
      <c r="B20" s="11">
        <v>86.661219653333305</v>
      </c>
      <c r="C20" s="3">
        <v>50.587312618448301</v>
      </c>
      <c r="D20" s="3">
        <v>63.5278066358876</v>
      </c>
      <c r="E20" s="3">
        <v>60.426360004105199</v>
      </c>
      <c r="G20" s="3">
        <v>56.549452676037703</v>
      </c>
      <c r="H20" s="3">
        <v>78.002582439030704</v>
      </c>
      <c r="I20" s="3">
        <v>44.271323000339002</v>
      </c>
      <c r="K20" s="3">
        <v>72.321125077617097</v>
      </c>
      <c r="L20" s="3">
        <v>133.04644454676301</v>
      </c>
      <c r="M20" s="3">
        <v>114.814814088136</v>
      </c>
      <c r="O20" s="3">
        <v>91.577539358108794</v>
      </c>
      <c r="P20" s="3">
        <v>90.577968571822097</v>
      </c>
      <c r="Q20" s="3">
        <v>77.841461825061899</v>
      </c>
      <c r="S20" s="3">
        <v>32.952220525151802</v>
      </c>
      <c r="T20" s="3">
        <v>46.487481953143003</v>
      </c>
      <c r="U20" s="3">
        <v>46.410012709192301</v>
      </c>
      <c r="W20" s="3">
        <v>44.877532351610803</v>
      </c>
      <c r="X20" s="3">
        <v>44.5441811522401</v>
      </c>
      <c r="Y20" s="3">
        <v>45.884129434033298</v>
      </c>
    </row>
    <row r="21" spans="1:47" ht="15.75" thickBot="1" x14ac:dyDescent="0.3">
      <c r="A21" s="13"/>
      <c r="B21" s="11">
        <v>95.162851461666705</v>
      </c>
      <c r="C21" s="3">
        <v>48.004947287933497</v>
      </c>
      <c r="D21" s="3">
        <v>60.708430489550103</v>
      </c>
      <c r="E21" s="3">
        <v>58.821044899119698</v>
      </c>
      <c r="G21" s="3">
        <v>55.752224275563101</v>
      </c>
      <c r="H21" s="3">
        <v>74.572422957628206</v>
      </c>
      <c r="I21" s="3">
        <v>44.046617062514102</v>
      </c>
      <c r="K21" s="3">
        <v>71.845125707308299</v>
      </c>
      <c r="L21" s="3">
        <v>131.43939508222101</v>
      </c>
      <c r="M21" s="3">
        <v>117.832664530023</v>
      </c>
      <c r="O21" s="3">
        <v>87.4433769033798</v>
      </c>
      <c r="P21" s="3">
        <v>89.890522842287098</v>
      </c>
      <c r="Q21" s="3">
        <v>76.8205568372573</v>
      </c>
      <c r="S21" s="3">
        <v>31.953597311832301</v>
      </c>
      <c r="T21" s="3">
        <v>45.1856963910285</v>
      </c>
      <c r="U21" s="3">
        <v>48.331362914414498</v>
      </c>
      <c r="W21" s="3">
        <v>42.741885825604001</v>
      </c>
      <c r="X21" s="3">
        <v>42.279093423965001</v>
      </c>
      <c r="Y21" s="3">
        <v>47.663197366324397</v>
      </c>
    </row>
    <row r="23" spans="1:47" x14ac:dyDescent="0.25">
      <c r="A23" s="6" t="s">
        <v>47</v>
      </c>
      <c r="B23" s="6">
        <v>200000</v>
      </c>
      <c r="J23" s="6"/>
    </row>
    <row r="25" spans="1:47" x14ac:dyDescent="0.25">
      <c r="B25" s="6" t="s">
        <v>17</v>
      </c>
      <c r="C25" s="14">
        <f>C12-C21</f>
        <v>424.23183294299452</v>
      </c>
      <c r="D25" s="14">
        <f t="shared" ref="D25:I25" si="0">D12-D21</f>
        <v>648.70671710198485</v>
      </c>
      <c r="E25" s="14">
        <f t="shared" si="0"/>
        <v>483.84320026022829</v>
      </c>
      <c r="F25" s="14"/>
      <c r="G25" s="14">
        <f t="shared" si="0"/>
        <v>290.2453454083149</v>
      </c>
      <c r="H25" s="14">
        <f t="shared" si="0"/>
        <v>401.29132544524782</v>
      </c>
      <c r="I25" s="14">
        <f t="shared" si="0"/>
        <v>464.25092976393489</v>
      </c>
      <c r="J25" s="14"/>
      <c r="K25" s="14">
        <f>K12-K21</f>
        <v>502.28947149810176</v>
      </c>
      <c r="L25" s="14">
        <f t="shared" ref="L25:M25" si="1">L12-L21</f>
        <v>603.55889342670594</v>
      </c>
      <c r="M25" s="14">
        <f t="shared" si="1"/>
        <v>731.08071397750405</v>
      </c>
      <c r="N25" s="14"/>
      <c r="O25" s="14">
        <f>O12-O21</f>
        <v>483.77487547380417</v>
      </c>
      <c r="P25" s="14">
        <f t="shared" ref="P25:Q25" si="2">P12-P21</f>
        <v>423.8822302767839</v>
      </c>
      <c r="Q25" s="14">
        <f t="shared" si="2"/>
        <v>491.09046536141568</v>
      </c>
      <c r="R25" s="14"/>
      <c r="S25" s="14">
        <f>S12-S21</f>
        <v>241.72831734487266</v>
      </c>
      <c r="T25" s="14">
        <f t="shared" ref="T25:U25" si="3">T12-T21</f>
        <v>256.58612598488151</v>
      </c>
      <c r="U25" s="14">
        <f t="shared" si="3"/>
        <v>251.85089101991048</v>
      </c>
      <c r="V25" s="14"/>
      <c r="W25" s="14">
        <f>W12-W21</f>
        <v>245.69585001919199</v>
      </c>
      <c r="X25" s="14">
        <f t="shared" ref="X25:Y25" si="4">X12-X21</f>
        <v>232.669426521291</v>
      </c>
      <c r="Y25" s="14">
        <f t="shared" si="4"/>
        <v>241.20606585513363</v>
      </c>
      <c r="Z25" s="14"/>
      <c r="AA25" s="14"/>
      <c r="AC25" s="15"/>
      <c r="AD25" s="15"/>
      <c r="AE25" s="15"/>
      <c r="AP25" s="14"/>
      <c r="AU25" s="14"/>
    </row>
    <row r="26" spans="1:47" x14ac:dyDescent="0.25">
      <c r="B26" s="6" t="s">
        <v>18</v>
      </c>
      <c r="C26" s="14">
        <f>C12-C15</f>
        <v>318.72973948189099</v>
      </c>
      <c r="D26" s="14">
        <f>D12-D15</f>
        <v>545.39639697768496</v>
      </c>
      <c r="E26" s="14">
        <f>E12-E15</f>
        <v>388.71685813313195</v>
      </c>
      <c r="F26" s="14"/>
      <c r="G26" s="14">
        <f t="shared" ref="G26:I26" si="5">G12-G15</f>
        <v>206.253161297491</v>
      </c>
      <c r="H26" s="14">
        <f t="shared" si="5"/>
        <v>292.92941492555201</v>
      </c>
      <c r="I26" s="14">
        <f t="shared" si="5"/>
        <v>372.79622226645995</v>
      </c>
      <c r="J26" s="14"/>
      <c r="K26" s="14">
        <f t="shared" ref="K26:M26" si="6">K12-K15</f>
        <v>386.57017100303705</v>
      </c>
      <c r="L26" s="14">
        <f t="shared" si="6"/>
        <v>476.43318111819696</v>
      </c>
      <c r="M26" s="14">
        <f t="shared" si="6"/>
        <v>587.19020170677902</v>
      </c>
      <c r="N26" s="14"/>
      <c r="O26" s="14">
        <f t="shared" ref="O26:Q26" si="7">O12-O15</f>
        <v>371.17494007386694</v>
      </c>
      <c r="P26" s="14">
        <f t="shared" si="7"/>
        <v>301.79755899135802</v>
      </c>
      <c r="Q26" s="14">
        <f t="shared" si="7"/>
        <v>393.39717620533395</v>
      </c>
      <c r="R26" s="14"/>
      <c r="S26" s="14">
        <f t="shared" ref="S26:U26" si="8">S12-S15</f>
        <v>170.65278095584699</v>
      </c>
      <c r="T26" s="14">
        <f t="shared" si="8"/>
        <v>184.94846317747403</v>
      </c>
      <c r="U26" s="14">
        <f t="shared" si="8"/>
        <v>184.264250477671</v>
      </c>
      <c r="V26" s="14"/>
      <c r="W26" s="14">
        <f t="shared" ref="W26:Y26" si="9">W12-W15</f>
        <v>164.376050820768</v>
      </c>
      <c r="X26" s="14">
        <f t="shared" si="9"/>
        <v>156.87842124522899</v>
      </c>
      <c r="Y26" s="14">
        <f t="shared" si="9"/>
        <v>165.05171613797603</v>
      </c>
      <c r="Z26" s="14"/>
      <c r="AA26" s="14"/>
      <c r="AC26" s="16"/>
      <c r="AD26" s="15"/>
      <c r="AE26" s="15"/>
      <c r="AK26" s="14"/>
      <c r="AP26" s="14"/>
      <c r="AU26" s="14"/>
    </row>
    <row r="27" spans="1:47" x14ac:dyDescent="0.25">
      <c r="B27" s="6" t="s">
        <v>19</v>
      </c>
      <c r="C27" s="14">
        <f>C15-C21</f>
        <v>105.5020934611035</v>
      </c>
      <c r="D27" s="14">
        <f t="shared" ref="D27:E27" si="10">D15-D21</f>
        <v>103.31032012429989</v>
      </c>
      <c r="E27" s="14">
        <f t="shared" si="10"/>
        <v>95.126342127096308</v>
      </c>
      <c r="F27" s="14"/>
      <c r="G27" s="14">
        <f t="shared" ref="G27:I27" si="11">G15-G21</f>
        <v>83.992184110823899</v>
      </c>
      <c r="H27" s="14">
        <f t="shared" si="11"/>
        <v>108.3619105196958</v>
      </c>
      <c r="I27" s="14">
        <f t="shared" si="11"/>
        <v>91.454707497474899</v>
      </c>
      <c r="J27" s="14"/>
      <c r="K27" s="14">
        <f t="shared" ref="K27:M27" si="12">K15-K21</f>
        <v>115.7193004950647</v>
      </c>
      <c r="L27" s="14">
        <f t="shared" si="12"/>
        <v>127.12571230850901</v>
      </c>
      <c r="M27" s="14">
        <f t="shared" si="12"/>
        <v>143.89051227072497</v>
      </c>
      <c r="N27" s="14"/>
      <c r="O27" s="14">
        <f t="shared" ref="O27:Q27" si="13">O15-O21</f>
        <v>112.59993539993721</v>
      </c>
      <c r="P27" s="14">
        <f t="shared" si="13"/>
        <v>122.0846712854259</v>
      </c>
      <c r="Q27" s="14">
        <f t="shared" si="13"/>
        <v>97.693289156081704</v>
      </c>
      <c r="R27" s="14"/>
      <c r="S27" s="14">
        <f t="shared" ref="S27:U27" si="14">S15-S21</f>
        <v>71.0755363890257</v>
      </c>
      <c r="T27" s="14">
        <f t="shared" si="14"/>
        <v>71.637662807407494</v>
      </c>
      <c r="U27" s="14">
        <f t="shared" si="14"/>
        <v>67.586640542239508</v>
      </c>
      <c r="V27" s="14"/>
      <c r="W27" s="14">
        <f t="shared" ref="W27:Y27" si="15">W15-W21</f>
        <v>81.319799198423993</v>
      </c>
      <c r="X27" s="14">
        <f t="shared" si="15"/>
        <v>75.791005276062009</v>
      </c>
      <c r="Y27" s="14">
        <f t="shared" si="15"/>
        <v>76.154349717157601</v>
      </c>
      <c r="Z27" s="14"/>
      <c r="AA27" s="14"/>
      <c r="AC27" s="16"/>
      <c r="AD27" s="16"/>
      <c r="AE27" s="16"/>
      <c r="AP27" s="14"/>
    </row>
    <row r="28" spans="1:47" x14ac:dyDescent="0.25">
      <c r="B28" s="6" t="s">
        <v>20</v>
      </c>
      <c r="C28" s="14">
        <f>C16</f>
        <v>913.20024136976394</v>
      </c>
      <c r="D28" s="14">
        <f t="shared" ref="D28" si="16">D16</f>
        <v>809.80481985846802</v>
      </c>
      <c r="E28" s="14">
        <f>E16</f>
        <v>802.94165427352095</v>
      </c>
      <c r="F28" s="14"/>
      <c r="G28" s="14">
        <f t="shared" ref="G28:I28" si="17">G16</f>
        <v>807.00689520431604</v>
      </c>
      <c r="H28" s="14">
        <f t="shared" si="17"/>
        <v>956.082251918525</v>
      </c>
      <c r="I28" s="14">
        <f t="shared" si="17"/>
        <v>608.48436516030097</v>
      </c>
      <c r="J28" s="14"/>
      <c r="K28" s="14">
        <f t="shared" ref="K28:M28" si="18">K16</f>
        <v>1428.4539785484001</v>
      </c>
      <c r="L28" s="14">
        <f t="shared" si="18"/>
        <v>1364.08868638423</v>
      </c>
      <c r="M28" s="14">
        <f t="shared" si="18"/>
        <v>897.27760191939296</v>
      </c>
      <c r="N28" s="14"/>
      <c r="O28" s="14">
        <f t="shared" ref="O28:Q28" si="19">O16</f>
        <v>958.23501183523604</v>
      </c>
      <c r="P28" s="14">
        <f t="shared" si="19"/>
        <v>1164.48774106521</v>
      </c>
      <c r="Q28" s="14">
        <f t="shared" si="19"/>
        <v>741.142933748735</v>
      </c>
      <c r="R28" s="14"/>
      <c r="S28" s="14">
        <f t="shared" ref="S28:U28" si="20">S16</f>
        <v>436.04570433189701</v>
      </c>
      <c r="T28" s="14">
        <f t="shared" si="20"/>
        <v>454.19711329279602</v>
      </c>
      <c r="U28" s="14">
        <f t="shared" si="20"/>
        <v>454.232797499848</v>
      </c>
      <c r="V28" s="14"/>
      <c r="W28" s="14">
        <f t="shared" ref="W28:Y28" si="21">W16</f>
        <v>457.21267196378699</v>
      </c>
      <c r="X28" s="14">
        <f t="shared" si="21"/>
        <v>424.48844554866099</v>
      </c>
      <c r="Y28" s="14">
        <f t="shared" si="21"/>
        <v>446.877564355858</v>
      </c>
      <c r="Z28" s="14"/>
      <c r="AA28" s="14"/>
      <c r="AC28" s="16"/>
      <c r="AD28" s="16"/>
      <c r="AE28" s="16"/>
      <c r="AP28" s="14"/>
    </row>
    <row r="29" spans="1:47" x14ac:dyDescent="0.25">
      <c r="B29" s="6" t="s">
        <v>21</v>
      </c>
      <c r="C29" s="14">
        <f>C28-C25</f>
        <v>488.96840842676943</v>
      </c>
      <c r="D29" s="14">
        <f t="shared" ref="D29:E29" si="22">D28-D25</f>
        <v>161.09810275648317</v>
      </c>
      <c r="E29" s="14">
        <f t="shared" si="22"/>
        <v>319.09845401329267</v>
      </c>
      <c r="F29" s="14"/>
      <c r="G29" s="14">
        <f t="shared" ref="G29:I29" si="23">G28-G25</f>
        <v>516.76154979600119</v>
      </c>
      <c r="H29" s="14">
        <f t="shared" si="23"/>
        <v>554.79092647327718</v>
      </c>
      <c r="I29" s="14">
        <f t="shared" si="23"/>
        <v>144.23343539636608</v>
      </c>
      <c r="J29" s="14"/>
      <c r="K29" s="14">
        <f t="shared" ref="K29:M29" si="24">K28-K25</f>
        <v>926.16450705029831</v>
      </c>
      <c r="L29" s="14">
        <f t="shared" si="24"/>
        <v>760.52979295752402</v>
      </c>
      <c r="M29" s="14">
        <f t="shared" si="24"/>
        <v>166.19688794188892</v>
      </c>
      <c r="N29" s="14"/>
      <c r="O29" s="14">
        <f t="shared" ref="O29:Q29" si="25">O28-O25</f>
        <v>474.46013636143186</v>
      </c>
      <c r="P29" s="14">
        <f t="shared" si="25"/>
        <v>740.60551078842605</v>
      </c>
      <c r="Q29" s="14">
        <f t="shared" si="25"/>
        <v>250.05246838731932</v>
      </c>
      <c r="R29" s="14"/>
      <c r="S29" s="14">
        <f t="shared" ref="S29:U29" si="26">S28-S25</f>
        <v>194.31738698702435</v>
      </c>
      <c r="T29" s="14">
        <f t="shared" si="26"/>
        <v>197.61098730791451</v>
      </c>
      <c r="U29" s="14">
        <f t="shared" si="26"/>
        <v>202.38190647993753</v>
      </c>
      <c r="V29" s="14"/>
      <c r="W29" s="14">
        <f t="shared" ref="W29:Y29" si="27">W28-W25</f>
        <v>211.51682194459499</v>
      </c>
      <c r="X29" s="14">
        <f t="shared" si="27"/>
        <v>191.81901902736999</v>
      </c>
      <c r="Y29" s="14">
        <f t="shared" si="27"/>
        <v>205.67149850072437</v>
      </c>
      <c r="Z29" s="14"/>
      <c r="AA29" s="14"/>
      <c r="AC29" s="16"/>
      <c r="AD29" s="16"/>
      <c r="AE29" s="16"/>
      <c r="AP29" s="14"/>
    </row>
    <row r="30" spans="1:47" x14ac:dyDescent="0.25">
      <c r="B30" s="6" t="s">
        <v>22</v>
      </c>
      <c r="C30" s="14">
        <f>C21</f>
        <v>48.004947287933497</v>
      </c>
      <c r="D30" s="14">
        <f t="shared" ref="D30:E30" si="28">D21</f>
        <v>60.708430489550103</v>
      </c>
      <c r="E30" s="14">
        <f t="shared" si="28"/>
        <v>58.821044899119698</v>
      </c>
      <c r="F30" s="14"/>
      <c r="G30" s="14">
        <f t="shared" ref="G30:I30" si="29">G21</f>
        <v>55.752224275563101</v>
      </c>
      <c r="H30" s="14">
        <f t="shared" si="29"/>
        <v>74.572422957628206</v>
      </c>
      <c r="I30" s="14">
        <f t="shared" si="29"/>
        <v>44.046617062514102</v>
      </c>
      <c r="J30" s="14"/>
      <c r="K30" s="14">
        <f t="shared" ref="K30:M30" si="30">K21</f>
        <v>71.845125707308299</v>
      </c>
      <c r="L30" s="14">
        <f t="shared" si="30"/>
        <v>131.43939508222101</v>
      </c>
      <c r="M30" s="14">
        <f t="shared" si="30"/>
        <v>117.832664530023</v>
      </c>
      <c r="N30" s="14"/>
      <c r="O30" s="14">
        <f t="shared" ref="O30:Q30" si="31">O21</f>
        <v>87.4433769033798</v>
      </c>
      <c r="P30" s="14">
        <f t="shared" si="31"/>
        <v>89.890522842287098</v>
      </c>
      <c r="Q30" s="14">
        <f t="shared" si="31"/>
        <v>76.8205568372573</v>
      </c>
      <c r="R30" s="14"/>
      <c r="S30" s="14">
        <f t="shared" ref="S30:U30" si="32">S21</f>
        <v>31.953597311832301</v>
      </c>
      <c r="T30" s="14">
        <f t="shared" si="32"/>
        <v>45.1856963910285</v>
      </c>
      <c r="U30" s="14">
        <f t="shared" si="32"/>
        <v>48.331362914414498</v>
      </c>
      <c r="V30" s="14"/>
      <c r="W30" s="14">
        <f t="shared" ref="W30:Y30" si="33">W21</f>
        <v>42.741885825604001</v>
      </c>
      <c r="X30" s="14">
        <f t="shared" si="33"/>
        <v>42.279093423965001</v>
      </c>
      <c r="Y30" s="14">
        <f t="shared" si="33"/>
        <v>47.663197366324397</v>
      </c>
      <c r="Z30" s="14"/>
      <c r="AA30" s="14"/>
      <c r="AC30" s="16"/>
      <c r="AD30" s="16"/>
      <c r="AE30" s="16"/>
      <c r="AP30" s="14"/>
    </row>
    <row r="31" spans="1:47" x14ac:dyDescent="0.25">
      <c r="AC31" s="16"/>
      <c r="AD31" s="16"/>
      <c r="AE31" s="16"/>
    </row>
    <row r="32" spans="1:47" x14ac:dyDescent="0.25">
      <c r="A32" s="6" t="s">
        <v>48</v>
      </c>
      <c r="B32" s="6">
        <v>100000</v>
      </c>
      <c r="J32" s="6"/>
      <c r="AC32" s="16"/>
      <c r="AD32" s="16"/>
      <c r="AE32" s="16"/>
    </row>
    <row r="33" spans="1:47" x14ac:dyDescent="0.25">
      <c r="AC33" s="16"/>
      <c r="AD33" s="16"/>
      <c r="AE33" s="16"/>
    </row>
    <row r="34" spans="1:47" x14ac:dyDescent="0.25">
      <c r="B34" s="6" t="s">
        <v>17</v>
      </c>
      <c r="C34" s="23">
        <f>C25/($B$23/$B$32)</f>
        <v>212.11591647149726</v>
      </c>
      <c r="D34" s="23">
        <f t="shared" ref="D34:E34" si="34">D25/($B$23/$B$32)</f>
        <v>324.35335855099243</v>
      </c>
      <c r="E34" s="23">
        <f t="shared" si="34"/>
        <v>241.92160013011414</v>
      </c>
      <c r="G34" s="23">
        <f>G25/($B$23/$B$32)</f>
        <v>145.12267270415745</v>
      </c>
      <c r="H34" s="23">
        <f t="shared" ref="H34:I34" si="35">H25/($B$23/$B$32)</f>
        <v>200.64566272262391</v>
      </c>
      <c r="I34" s="23">
        <f t="shared" si="35"/>
        <v>232.12546488196745</v>
      </c>
      <c r="K34" s="23">
        <f>K25/($B$23/$B$32)</f>
        <v>251.14473574905088</v>
      </c>
      <c r="L34" s="23">
        <f t="shared" ref="L34:M34" si="36">L25/($B$23/$B$32)</f>
        <v>301.77944671335297</v>
      </c>
      <c r="M34" s="23">
        <f t="shared" si="36"/>
        <v>365.54035698875202</v>
      </c>
      <c r="O34" s="23">
        <f>O25/($B$23/$B$32)</f>
        <v>241.88743773690209</v>
      </c>
      <c r="P34" s="23">
        <f t="shared" ref="P34:Q34" si="37">P25/($B$23/$B$32)</f>
        <v>211.94111513839195</v>
      </c>
      <c r="Q34" s="23">
        <f t="shared" si="37"/>
        <v>245.54523268070784</v>
      </c>
      <c r="S34" s="23">
        <f>S25/($B$23/$B$32)</f>
        <v>120.86415867243633</v>
      </c>
      <c r="T34" s="23">
        <f t="shared" ref="T34:U34" si="38">T25/($B$23/$B$32)</f>
        <v>128.29306299244075</v>
      </c>
      <c r="U34" s="23">
        <f t="shared" si="38"/>
        <v>125.92544550995524</v>
      </c>
      <c r="W34" s="23">
        <f>W25/($B$23/$B$32)</f>
        <v>122.847925009596</v>
      </c>
      <c r="X34" s="23">
        <f t="shared" ref="X34:Y34" si="39">X25/($B$23/$B$32)</f>
        <v>116.3347132606455</v>
      </c>
      <c r="Y34" s="23">
        <f t="shared" si="39"/>
        <v>120.60303292756682</v>
      </c>
      <c r="AC34" s="16"/>
      <c r="AD34" s="16"/>
      <c r="AE34" s="16"/>
      <c r="AP34" s="16"/>
      <c r="AU34" s="16"/>
    </row>
    <row r="35" spans="1:47" x14ac:dyDescent="0.25">
      <c r="B35" s="6" t="s">
        <v>18</v>
      </c>
      <c r="C35" s="23">
        <f t="shared" ref="C35:E39" si="40">C26/($B$23/$B$32)</f>
        <v>159.36486974094549</v>
      </c>
      <c r="D35" s="23">
        <f t="shared" si="40"/>
        <v>272.69819848884248</v>
      </c>
      <c r="E35" s="23">
        <f t="shared" si="40"/>
        <v>194.35842906656598</v>
      </c>
      <c r="G35" s="23">
        <f t="shared" ref="G35:I39" si="41">G26/($B$23/$B$32)</f>
        <v>103.1265806487455</v>
      </c>
      <c r="H35" s="23">
        <f t="shared" si="41"/>
        <v>146.464707462776</v>
      </c>
      <c r="I35" s="23">
        <f t="shared" si="41"/>
        <v>186.39811113322997</v>
      </c>
      <c r="K35" s="23">
        <f t="shared" ref="K35:M39" si="42">K26/($B$23/$B$32)</f>
        <v>193.28508550151852</v>
      </c>
      <c r="L35" s="23">
        <f t="shared" si="42"/>
        <v>238.21659055909848</v>
      </c>
      <c r="M35" s="23">
        <f t="shared" si="42"/>
        <v>293.59510085338951</v>
      </c>
      <c r="O35" s="23">
        <f t="shared" ref="O35:Q39" si="43">O26/($B$23/$B$32)</f>
        <v>185.58747003693347</v>
      </c>
      <c r="P35" s="23">
        <f t="shared" si="43"/>
        <v>150.89877949567901</v>
      </c>
      <c r="Q35" s="23">
        <f t="shared" si="43"/>
        <v>196.69858810266697</v>
      </c>
      <c r="S35" s="23">
        <f t="shared" ref="S35:U39" si="44">S26/($B$23/$B$32)</f>
        <v>85.326390477923496</v>
      </c>
      <c r="T35" s="23">
        <f t="shared" si="44"/>
        <v>92.474231588737013</v>
      </c>
      <c r="U35" s="23">
        <f t="shared" si="44"/>
        <v>92.132125238835499</v>
      </c>
      <c r="W35" s="23">
        <f t="shared" ref="W35:Y39" si="45">W26/($B$23/$B$32)</f>
        <v>82.188025410384</v>
      </c>
      <c r="X35" s="23">
        <f t="shared" si="45"/>
        <v>78.439210622614496</v>
      </c>
      <c r="Y35" s="23">
        <f t="shared" si="45"/>
        <v>82.525858068988015</v>
      </c>
      <c r="AC35" s="16"/>
      <c r="AD35" s="16"/>
      <c r="AE35" s="16"/>
    </row>
    <row r="36" spans="1:47" x14ac:dyDescent="0.25">
      <c r="B36" s="6" t="s">
        <v>19</v>
      </c>
      <c r="C36" s="23">
        <f t="shared" si="40"/>
        <v>52.751046730551749</v>
      </c>
      <c r="D36" s="23">
        <f t="shared" si="40"/>
        <v>51.655160062149946</v>
      </c>
      <c r="E36" s="23">
        <f t="shared" si="40"/>
        <v>47.563171063548154</v>
      </c>
      <c r="G36" s="23">
        <f t="shared" si="41"/>
        <v>41.99609205541195</v>
      </c>
      <c r="H36" s="23">
        <f t="shared" si="41"/>
        <v>54.180955259847899</v>
      </c>
      <c r="I36" s="23">
        <f t="shared" si="41"/>
        <v>45.72735374873745</v>
      </c>
      <c r="K36" s="23">
        <f t="shared" si="42"/>
        <v>57.85965024753235</v>
      </c>
      <c r="L36" s="23">
        <f t="shared" si="42"/>
        <v>63.562856154254504</v>
      </c>
      <c r="M36" s="23">
        <f t="shared" si="42"/>
        <v>71.945256135362484</v>
      </c>
      <c r="O36" s="23">
        <f t="shared" si="43"/>
        <v>56.299967699968605</v>
      </c>
      <c r="P36" s="23">
        <f t="shared" si="43"/>
        <v>61.042335642712949</v>
      </c>
      <c r="Q36" s="23">
        <f t="shared" si="43"/>
        <v>48.846644578040852</v>
      </c>
      <c r="S36" s="23">
        <f t="shared" si="44"/>
        <v>35.53776819451285</v>
      </c>
      <c r="T36" s="23">
        <f t="shared" si="44"/>
        <v>35.818831403703747</v>
      </c>
      <c r="U36" s="23">
        <f t="shared" si="44"/>
        <v>33.793320271119754</v>
      </c>
      <c r="W36" s="23">
        <f t="shared" si="45"/>
        <v>40.659899599211997</v>
      </c>
      <c r="X36" s="23">
        <f t="shared" si="45"/>
        <v>37.895502638031004</v>
      </c>
      <c r="Y36" s="23">
        <f t="shared" si="45"/>
        <v>38.0771748585788</v>
      </c>
      <c r="AC36" s="16"/>
      <c r="AD36" s="16"/>
      <c r="AE36" s="16"/>
    </row>
    <row r="37" spans="1:47" x14ac:dyDescent="0.25">
      <c r="B37" s="6" t="s">
        <v>20</v>
      </c>
      <c r="C37" s="23">
        <f t="shared" si="40"/>
        <v>456.60012068488197</v>
      </c>
      <c r="D37" s="23">
        <f t="shared" si="40"/>
        <v>404.90240992923401</v>
      </c>
      <c r="E37" s="23">
        <f t="shared" si="40"/>
        <v>401.47082713676048</v>
      </c>
      <c r="G37" s="23">
        <f t="shared" si="41"/>
        <v>403.50344760215802</v>
      </c>
      <c r="H37" s="23">
        <f t="shared" si="41"/>
        <v>478.0411259592625</v>
      </c>
      <c r="I37" s="23">
        <f t="shared" si="41"/>
        <v>304.24218258015048</v>
      </c>
      <c r="K37" s="23">
        <f t="shared" si="42"/>
        <v>714.22698927420004</v>
      </c>
      <c r="L37" s="23">
        <f t="shared" si="42"/>
        <v>682.04434319211498</v>
      </c>
      <c r="M37" s="23">
        <f t="shared" si="42"/>
        <v>448.63880095969648</v>
      </c>
      <c r="O37" s="23">
        <f t="shared" si="43"/>
        <v>479.11750591761802</v>
      </c>
      <c r="P37" s="23">
        <f t="shared" si="43"/>
        <v>582.243870532605</v>
      </c>
      <c r="Q37" s="23">
        <f t="shared" si="43"/>
        <v>370.5714668743675</v>
      </c>
      <c r="S37" s="23">
        <f t="shared" si="44"/>
        <v>218.02285216594851</v>
      </c>
      <c r="T37" s="23">
        <f t="shared" si="44"/>
        <v>227.09855664639801</v>
      </c>
      <c r="U37" s="23">
        <f t="shared" si="44"/>
        <v>227.116398749924</v>
      </c>
      <c r="W37" s="23">
        <f t="shared" si="45"/>
        <v>228.60633598189349</v>
      </c>
      <c r="X37" s="23">
        <f t="shared" si="45"/>
        <v>212.2442227743305</v>
      </c>
      <c r="Y37" s="23">
        <f t="shared" si="45"/>
        <v>223.438782177929</v>
      </c>
      <c r="AC37" s="16"/>
      <c r="AD37" s="16"/>
      <c r="AE37" s="16"/>
      <c r="AP37" s="16"/>
    </row>
    <row r="38" spans="1:47" x14ac:dyDescent="0.25">
      <c r="B38" s="6" t="s">
        <v>21</v>
      </c>
      <c r="C38" s="23">
        <f t="shared" si="40"/>
        <v>244.48420421338471</v>
      </c>
      <c r="D38" s="23">
        <f t="shared" si="40"/>
        <v>80.549051378241586</v>
      </c>
      <c r="E38" s="23">
        <f t="shared" si="40"/>
        <v>159.54922700664633</v>
      </c>
      <c r="G38" s="23">
        <f t="shared" si="41"/>
        <v>258.3807748980006</v>
      </c>
      <c r="H38" s="23">
        <f t="shared" si="41"/>
        <v>277.39546323663859</v>
      </c>
      <c r="I38" s="23">
        <f t="shared" si="41"/>
        <v>72.116717698183038</v>
      </c>
      <c r="J38" s="16"/>
      <c r="K38" s="23">
        <f t="shared" si="42"/>
        <v>463.08225352514916</v>
      </c>
      <c r="L38" s="23">
        <f t="shared" si="42"/>
        <v>380.26489647876201</v>
      </c>
      <c r="M38" s="23">
        <f t="shared" si="42"/>
        <v>83.098443970944459</v>
      </c>
      <c r="O38" s="23">
        <f t="shared" si="43"/>
        <v>237.23006818071593</v>
      </c>
      <c r="P38" s="23">
        <f t="shared" si="43"/>
        <v>370.30275539421302</v>
      </c>
      <c r="Q38" s="23">
        <f t="shared" si="43"/>
        <v>125.02623419365966</v>
      </c>
      <c r="R38" s="16"/>
      <c r="S38" s="23">
        <f t="shared" si="44"/>
        <v>97.158693493512175</v>
      </c>
      <c r="T38" s="23">
        <f t="shared" si="44"/>
        <v>98.805493653957257</v>
      </c>
      <c r="U38" s="23">
        <f t="shared" si="44"/>
        <v>101.19095323996876</v>
      </c>
      <c r="V38" s="16"/>
      <c r="W38" s="23">
        <f t="shared" si="45"/>
        <v>105.7584109722975</v>
      </c>
      <c r="X38" s="23">
        <f t="shared" si="45"/>
        <v>95.909509513684995</v>
      </c>
      <c r="Y38" s="23">
        <f t="shared" si="45"/>
        <v>102.83574925036218</v>
      </c>
      <c r="Z38" s="16"/>
      <c r="AA38" s="16"/>
      <c r="AC38" s="16"/>
      <c r="AD38" s="16"/>
      <c r="AE38" s="16"/>
      <c r="AP38" s="16"/>
    </row>
    <row r="39" spans="1:47" x14ac:dyDescent="0.25">
      <c r="B39" s="6" t="s">
        <v>22</v>
      </c>
      <c r="C39" s="23">
        <f t="shared" si="40"/>
        <v>24.002473643966749</v>
      </c>
      <c r="D39" s="23">
        <f t="shared" si="40"/>
        <v>30.354215244775052</v>
      </c>
      <c r="E39" s="23">
        <f t="shared" si="40"/>
        <v>29.410522449559849</v>
      </c>
      <c r="G39" s="23">
        <f t="shared" si="41"/>
        <v>27.876112137781551</v>
      </c>
      <c r="H39" s="23">
        <f t="shared" si="41"/>
        <v>37.286211478814103</v>
      </c>
      <c r="I39" s="23">
        <f t="shared" si="41"/>
        <v>22.023308531257051</v>
      </c>
      <c r="K39" s="23">
        <f t="shared" si="42"/>
        <v>35.922562853654149</v>
      </c>
      <c r="L39" s="23">
        <f t="shared" si="42"/>
        <v>65.719697541110506</v>
      </c>
      <c r="M39" s="23">
        <f t="shared" si="42"/>
        <v>58.916332265011498</v>
      </c>
      <c r="O39" s="23">
        <f t="shared" si="43"/>
        <v>43.7216884516899</v>
      </c>
      <c r="P39" s="23">
        <f t="shared" si="43"/>
        <v>44.945261421143549</v>
      </c>
      <c r="Q39" s="23">
        <f t="shared" si="43"/>
        <v>38.41027841862865</v>
      </c>
      <c r="S39" s="23">
        <f t="shared" si="44"/>
        <v>15.97679865591615</v>
      </c>
      <c r="T39" s="23">
        <f t="shared" si="44"/>
        <v>22.59284819551425</v>
      </c>
      <c r="U39" s="23">
        <f t="shared" si="44"/>
        <v>24.165681457207249</v>
      </c>
      <c r="W39" s="23">
        <f t="shared" si="45"/>
        <v>21.370942912802001</v>
      </c>
      <c r="X39" s="23">
        <f t="shared" si="45"/>
        <v>21.139546711982501</v>
      </c>
      <c r="Y39" s="23">
        <f t="shared" si="45"/>
        <v>23.831598683162198</v>
      </c>
      <c r="AC39" s="16"/>
      <c r="AD39" s="16"/>
      <c r="AE39" s="16"/>
    </row>
    <row r="40" spans="1:47" x14ac:dyDescent="0.25">
      <c r="C40" s="17"/>
      <c r="AC40" s="16"/>
      <c r="AD40" s="16"/>
      <c r="AE40" s="16"/>
    </row>
    <row r="41" spans="1:47" ht="14.25" customHeight="1" x14ac:dyDescent="0.25">
      <c r="AC41" s="16"/>
      <c r="AD41" s="16"/>
      <c r="AE41" s="16"/>
    </row>
    <row r="42" spans="1:47" ht="15" customHeight="1" x14ac:dyDescent="0.25">
      <c r="A42" s="22" t="s">
        <v>49</v>
      </c>
      <c r="B42" s="6" t="s">
        <v>17</v>
      </c>
      <c r="C42" s="14">
        <f>AVERAGE(C34:E34)</f>
        <v>259.46362505086796</v>
      </c>
      <c r="G42" s="14">
        <f>AVERAGE(H34:I34)</f>
        <v>216.38556380229568</v>
      </c>
      <c r="K42" s="14">
        <f>AVERAGE(K34:M34)</f>
        <v>306.15484648371864</v>
      </c>
      <c r="O42" s="14">
        <f>AVERAGE(O34,Q34)</f>
        <v>243.71633520880496</v>
      </c>
      <c r="S42" s="14">
        <f>AVERAGE(S34,U34)</f>
        <v>123.39480209119579</v>
      </c>
      <c r="W42" s="14">
        <f>AVERAGE(W34,Y34)</f>
        <v>121.7254789685814</v>
      </c>
      <c r="AC42" s="16"/>
      <c r="AD42" s="16"/>
      <c r="AE42" s="16"/>
    </row>
    <row r="43" spans="1:47" x14ac:dyDescent="0.25">
      <c r="A43" s="18"/>
      <c r="B43" s="6" t="s">
        <v>18</v>
      </c>
      <c r="C43" s="14">
        <f t="shared" ref="C43:C47" si="46">AVERAGE(C35:E35)</f>
        <v>208.80716576545129</v>
      </c>
      <c r="G43" s="14">
        <f t="shared" ref="G43:G47" si="47">AVERAGE(H35:I35)</f>
        <v>166.43140929800299</v>
      </c>
      <c r="K43" s="14">
        <f>AVERAGE(K35:M35)</f>
        <v>241.69892563800218</v>
      </c>
      <c r="O43" s="14">
        <f t="shared" ref="O43:O47" si="48">AVERAGE(O35,Q35)</f>
        <v>191.14302906980021</v>
      </c>
      <c r="S43" s="14">
        <f t="shared" ref="S43:S47" si="49">AVERAGE(S35,U35)</f>
        <v>88.729257858379498</v>
      </c>
      <c r="W43" s="14">
        <f t="shared" ref="W43:W47" si="50">AVERAGE(W35,Y35)</f>
        <v>82.356941739686008</v>
      </c>
      <c r="AG43" s="19"/>
      <c r="AH43" s="19"/>
      <c r="AI43" s="19"/>
    </row>
    <row r="44" spans="1:47" x14ac:dyDescent="0.25">
      <c r="A44" s="18"/>
      <c r="B44" s="6" t="s">
        <v>19</v>
      </c>
      <c r="C44" s="14">
        <f t="shared" si="46"/>
        <v>50.656459285416616</v>
      </c>
      <c r="G44" s="14">
        <f t="shared" si="47"/>
        <v>49.954154504292674</v>
      </c>
      <c r="K44" s="14">
        <f>AVERAGE(K36:M36)</f>
        <v>64.455920845716449</v>
      </c>
      <c r="O44" s="14">
        <f t="shared" si="48"/>
        <v>52.573306139004728</v>
      </c>
      <c r="S44" s="14">
        <f t="shared" si="49"/>
        <v>34.665544232816302</v>
      </c>
      <c r="W44" s="14">
        <f t="shared" si="50"/>
        <v>39.368537228895399</v>
      </c>
    </row>
    <row r="45" spans="1:47" x14ac:dyDescent="0.25">
      <c r="A45" s="18"/>
      <c r="B45" s="6" t="s">
        <v>20</v>
      </c>
      <c r="C45" s="14">
        <f t="shared" si="46"/>
        <v>420.99111925029212</v>
      </c>
      <c r="G45" s="14">
        <f t="shared" si="47"/>
        <v>391.14165426970646</v>
      </c>
      <c r="K45" s="14">
        <f>AVERAGE(K37:M37)</f>
        <v>614.9700444753372</v>
      </c>
      <c r="O45" s="14">
        <f t="shared" si="48"/>
        <v>424.84448639599276</v>
      </c>
      <c r="S45" s="14">
        <f t="shared" si="49"/>
        <v>222.56962545793624</v>
      </c>
      <c r="W45" s="14">
        <f t="shared" si="50"/>
        <v>226.02255907991125</v>
      </c>
    </row>
    <row r="46" spans="1:47" x14ac:dyDescent="0.25">
      <c r="A46" s="18"/>
      <c r="B46" s="6" t="s">
        <v>21</v>
      </c>
      <c r="C46" s="14">
        <f t="shared" si="46"/>
        <v>161.52749419942421</v>
      </c>
      <c r="G46" s="14">
        <f t="shared" si="47"/>
        <v>174.75609046741081</v>
      </c>
      <c r="K46" s="14">
        <f>AVERAGE(L38:M38)</f>
        <v>231.68167022485324</v>
      </c>
      <c r="L46" s="16"/>
      <c r="O46" s="14">
        <f t="shared" si="48"/>
        <v>181.1281511871878</v>
      </c>
      <c r="P46" s="16"/>
      <c r="Q46" s="16"/>
      <c r="S46" s="14">
        <f t="shared" si="49"/>
        <v>99.174823366740469</v>
      </c>
      <c r="T46" s="16"/>
      <c r="U46" s="16"/>
      <c r="W46" s="14">
        <f t="shared" si="50"/>
        <v>104.29708011132985</v>
      </c>
      <c r="X46" s="16"/>
      <c r="Y46" s="16"/>
    </row>
    <row r="47" spans="1:47" x14ac:dyDescent="0.25">
      <c r="A47" s="18"/>
      <c r="B47" s="6" t="s">
        <v>22</v>
      </c>
      <c r="C47" s="14">
        <f t="shared" si="46"/>
        <v>27.922403779433882</v>
      </c>
      <c r="G47" s="14">
        <f t="shared" si="47"/>
        <v>29.654760005035577</v>
      </c>
      <c r="K47" s="14">
        <f>AVERAGE(K39:M39)</f>
        <v>53.519530886592058</v>
      </c>
      <c r="O47" s="14">
        <f t="shared" si="48"/>
        <v>41.065983435159275</v>
      </c>
      <c r="S47" s="14">
        <f t="shared" si="49"/>
        <v>20.071240056561699</v>
      </c>
      <c r="W47" s="14">
        <f t="shared" si="50"/>
        <v>22.601270797982099</v>
      </c>
    </row>
    <row r="49" spans="2:25" x14ac:dyDescent="0.25">
      <c r="B49" s="6" t="s">
        <v>23</v>
      </c>
    </row>
    <row r="50" spans="2:25" x14ac:dyDescent="0.25">
      <c r="B50" s="8" t="s">
        <v>6</v>
      </c>
      <c r="C50" s="20" t="s">
        <v>58</v>
      </c>
      <c r="D50" s="21"/>
      <c r="E50" s="21"/>
      <c r="G50" s="20" t="s">
        <v>59</v>
      </c>
      <c r="H50" s="21"/>
      <c r="I50" s="21"/>
      <c r="K50" s="20" t="s">
        <v>60</v>
      </c>
      <c r="L50" s="21"/>
      <c r="M50" s="21"/>
      <c r="O50" s="20" t="s">
        <v>61</v>
      </c>
      <c r="P50" s="21"/>
      <c r="Q50" s="21"/>
      <c r="S50" s="20" t="s">
        <v>62</v>
      </c>
      <c r="T50" s="21"/>
      <c r="U50" s="21"/>
      <c r="W50" s="20" t="s">
        <v>63</v>
      </c>
      <c r="X50" s="21"/>
      <c r="Y50" s="21"/>
    </row>
    <row r="51" spans="2:25" x14ac:dyDescent="0.25">
      <c r="C51" s="8" t="s">
        <v>41</v>
      </c>
      <c r="D51" s="8" t="s">
        <v>10</v>
      </c>
      <c r="E51" s="8" t="s">
        <v>9</v>
      </c>
      <c r="G51" s="8" t="s">
        <v>44</v>
      </c>
      <c r="H51" s="8" t="s">
        <v>33</v>
      </c>
      <c r="I51" s="8" t="s">
        <v>28</v>
      </c>
      <c r="K51" s="8" t="s">
        <v>42</v>
      </c>
      <c r="L51" s="8" t="s">
        <v>8</v>
      </c>
      <c r="M51" s="8" t="s">
        <v>32</v>
      </c>
      <c r="O51" s="8" t="s">
        <v>45</v>
      </c>
      <c r="P51" s="8" t="s">
        <v>11</v>
      </c>
      <c r="Q51" s="8" t="s">
        <v>46</v>
      </c>
      <c r="S51" s="8" t="s">
        <v>31</v>
      </c>
      <c r="T51" s="8" t="s">
        <v>29</v>
      </c>
      <c r="U51" s="8" t="s">
        <v>43</v>
      </c>
      <c r="W51" s="8" t="s">
        <v>7</v>
      </c>
      <c r="X51" s="8" t="s">
        <v>12</v>
      </c>
      <c r="Y51" s="8" t="s">
        <v>30</v>
      </c>
    </row>
    <row r="52" spans="2:25" x14ac:dyDescent="0.25">
      <c r="B52" s="11">
        <v>1.4997024450000001</v>
      </c>
      <c r="C52" s="4">
        <v>127.09333921906099</v>
      </c>
      <c r="D52" s="4">
        <v>135.04235515425501</v>
      </c>
      <c r="E52" s="4">
        <v>127.01690029842401</v>
      </c>
      <c r="G52" s="4">
        <v>131.633724915855</v>
      </c>
      <c r="H52" s="4">
        <v>146.56995926275599</v>
      </c>
      <c r="I52" s="4">
        <v>134.708202804248</v>
      </c>
      <c r="K52" s="4">
        <v>126.858851579321</v>
      </c>
      <c r="L52" s="4">
        <v>136.89963276345799</v>
      </c>
      <c r="M52" s="4">
        <v>148.83454202715399</v>
      </c>
      <c r="O52" s="4">
        <v>143.28412198304099</v>
      </c>
      <c r="P52" s="4">
        <v>139.445732656617</v>
      </c>
      <c r="Q52" s="4">
        <v>144.55811565773399</v>
      </c>
      <c r="S52" s="4">
        <v>132.50719346061399</v>
      </c>
      <c r="T52" s="4">
        <v>136.476599267816</v>
      </c>
      <c r="U52" s="4">
        <v>145.29084595739499</v>
      </c>
      <c r="W52" s="4">
        <v>135.11639367224399</v>
      </c>
      <c r="X52" s="4">
        <v>136.61539996397499</v>
      </c>
      <c r="Y52" s="4">
        <v>135.55202476063999</v>
      </c>
    </row>
    <row r="53" spans="2:25" x14ac:dyDescent="0.25">
      <c r="B53" s="11">
        <v>10.000294394999999</v>
      </c>
      <c r="C53" s="4">
        <v>123.07137831160099</v>
      </c>
      <c r="D53" s="4">
        <v>131.30599919957601</v>
      </c>
      <c r="E53" s="4">
        <v>120.525448039407</v>
      </c>
      <c r="G53" s="4">
        <v>127.502524142537</v>
      </c>
      <c r="H53" s="4">
        <v>142.978938139988</v>
      </c>
      <c r="I53" s="4">
        <v>132.968891164886</v>
      </c>
      <c r="K53" s="4">
        <v>123.997200094251</v>
      </c>
      <c r="L53" s="4">
        <v>135.252428999046</v>
      </c>
      <c r="M53" s="4">
        <v>142.368738488437</v>
      </c>
      <c r="O53" s="4">
        <v>140.574932543047</v>
      </c>
      <c r="P53" s="4">
        <v>135.57252609532401</v>
      </c>
      <c r="Q53" s="4">
        <v>141.85477221500599</v>
      </c>
      <c r="S53" s="4">
        <v>131.67323593465099</v>
      </c>
      <c r="T53" s="4">
        <v>134.93625050911101</v>
      </c>
      <c r="U53" s="4">
        <v>145.478573991113</v>
      </c>
      <c r="W53" s="4">
        <v>136.55212278392801</v>
      </c>
      <c r="X53" s="4">
        <v>135.28963880835801</v>
      </c>
      <c r="Y53" s="4">
        <v>135.37845068703001</v>
      </c>
    </row>
    <row r="54" spans="2:25" x14ac:dyDescent="0.25">
      <c r="B54" s="11">
        <v>18.444776526666701</v>
      </c>
      <c r="C54" s="4">
        <v>120.26037762024301</v>
      </c>
      <c r="D54" s="4">
        <v>129.814783448735</v>
      </c>
      <c r="E54" s="4">
        <v>119.285594862304</v>
      </c>
      <c r="G54" s="4">
        <v>126.12996118267399</v>
      </c>
      <c r="H54" s="4">
        <v>142.18377854372301</v>
      </c>
      <c r="I54" s="4">
        <v>130.99184162514899</v>
      </c>
      <c r="K54" s="4">
        <v>122.086768131795</v>
      </c>
      <c r="L54" s="4">
        <v>133.16977327638199</v>
      </c>
      <c r="M54" s="4">
        <v>141.25597081852399</v>
      </c>
      <c r="O54" s="4">
        <v>139.515664228118</v>
      </c>
      <c r="P54" s="4">
        <v>135.81260534966401</v>
      </c>
      <c r="Q54" s="4">
        <v>141.019988314703</v>
      </c>
      <c r="S54" s="4">
        <v>131.568114211882</v>
      </c>
      <c r="T54" s="4">
        <v>134.22152826949301</v>
      </c>
      <c r="U54" s="4">
        <v>144.88597419108501</v>
      </c>
      <c r="W54" s="4">
        <v>136.19148831566699</v>
      </c>
      <c r="X54" s="4">
        <v>135.673630949348</v>
      </c>
      <c r="Y54" s="4">
        <v>135.50620959291899</v>
      </c>
    </row>
    <row r="55" spans="2:25" x14ac:dyDescent="0.25">
      <c r="B55" s="11">
        <v>27.017344056666701</v>
      </c>
      <c r="C55" s="4">
        <v>167.42310240693899</v>
      </c>
      <c r="D55" s="4">
        <v>164.22045428564101</v>
      </c>
      <c r="E55" s="4">
        <v>155.52123811594299</v>
      </c>
      <c r="G55" s="4">
        <v>168.28849854310599</v>
      </c>
      <c r="H55" s="4">
        <v>182.558195612014</v>
      </c>
      <c r="I55" s="4">
        <v>150.30706797015699</v>
      </c>
      <c r="K55" s="4">
        <v>168.82323257510001</v>
      </c>
      <c r="L55" s="4">
        <v>158.55607397643601</v>
      </c>
      <c r="M55" s="4">
        <v>157.46978835888601</v>
      </c>
      <c r="O55" s="4">
        <v>176.168943753722</v>
      </c>
      <c r="P55" s="4">
        <v>160.13632947999699</v>
      </c>
      <c r="Q55" s="4">
        <v>173.53532233510001</v>
      </c>
      <c r="S55" s="4">
        <v>181.79656895593899</v>
      </c>
      <c r="T55" s="4">
        <v>176.17709309415901</v>
      </c>
      <c r="U55" s="4">
        <v>197.55733614368901</v>
      </c>
      <c r="W55" s="4">
        <v>172.42683213400599</v>
      </c>
      <c r="X55" s="4">
        <v>168.20529416607201</v>
      </c>
      <c r="Y55" s="4">
        <v>172.452036903194</v>
      </c>
    </row>
    <row r="56" spans="2:25" x14ac:dyDescent="0.25">
      <c r="B56" s="11">
        <v>35.519729573333301</v>
      </c>
      <c r="C56" s="4">
        <v>167.031450756483</v>
      </c>
      <c r="D56" s="4">
        <v>163.55365084782201</v>
      </c>
      <c r="E56" s="4">
        <v>151.842424447718</v>
      </c>
      <c r="G56" s="4">
        <v>164.96303432777</v>
      </c>
      <c r="H56" s="4">
        <v>186.927172681835</v>
      </c>
      <c r="I56" s="4">
        <v>149.26264342462801</v>
      </c>
      <c r="K56" s="4">
        <v>158.776865747144</v>
      </c>
      <c r="L56" s="4">
        <v>156.85934005616701</v>
      </c>
      <c r="M56" s="4">
        <v>157.87428971742199</v>
      </c>
      <c r="O56" s="4">
        <v>174.167778620273</v>
      </c>
      <c r="P56" s="4">
        <v>168.61743234905899</v>
      </c>
      <c r="Q56" s="4">
        <v>168.49065136663901</v>
      </c>
      <c r="S56" s="4">
        <v>176.00251715362799</v>
      </c>
      <c r="T56" s="4">
        <v>177.46786255009499</v>
      </c>
      <c r="U56" s="4">
        <v>193.01110391754901</v>
      </c>
      <c r="W56" s="4">
        <v>172.94800225312699</v>
      </c>
      <c r="X56" s="4">
        <v>172.281114476829</v>
      </c>
      <c r="Y56" s="4">
        <v>169.85978706164201</v>
      </c>
    </row>
    <row r="57" spans="2:25" x14ac:dyDescent="0.25">
      <c r="B57" s="11">
        <v>43.994036253333299</v>
      </c>
      <c r="C57" s="4">
        <v>160.05449049946199</v>
      </c>
      <c r="D57" s="4">
        <v>157.05593246289101</v>
      </c>
      <c r="E57" s="4">
        <v>151.2609348144</v>
      </c>
      <c r="G57" s="4">
        <v>159.641605606094</v>
      </c>
      <c r="H57" s="4">
        <v>182.50229658712601</v>
      </c>
      <c r="I57" s="4">
        <v>145.282475524099</v>
      </c>
      <c r="K57" s="4">
        <v>151.185630712544</v>
      </c>
      <c r="L57" s="4">
        <v>152.34611459666999</v>
      </c>
      <c r="M57" s="4">
        <v>150.20716657662001</v>
      </c>
      <c r="O57" s="4">
        <v>164.93894602124601</v>
      </c>
      <c r="P57" s="4">
        <v>163.44008522081899</v>
      </c>
      <c r="Q57" s="4">
        <v>160.38137193232799</v>
      </c>
      <c r="S57" s="4">
        <v>170.36124372717799</v>
      </c>
      <c r="T57" s="4">
        <v>169.500256347847</v>
      </c>
      <c r="U57" s="4">
        <v>186.91503312524301</v>
      </c>
      <c r="W57" s="4">
        <v>167.62921475057701</v>
      </c>
      <c r="X57" s="4">
        <v>166.61761979477001</v>
      </c>
      <c r="Y57" s="4">
        <v>164.43794920593999</v>
      </c>
    </row>
    <row r="58" spans="2:25" x14ac:dyDescent="0.25">
      <c r="B58" s="11">
        <v>52.602138716666701</v>
      </c>
      <c r="C58" s="4">
        <v>143.81075836775801</v>
      </c>
      <c r="D58" s="4">
        <v>144.07510115522001</v>
      </c>
      <c r="E58" s="4">
        <v>135.06661121627599</v>
      </c>
      <c r="G58" s="4">
        <v>163.05623441112201</v>
      </c>
      <c r="H58" s="4">
        <v>145.88489582499099</v>
      </c>
      <c r="I58" s="4">
        <v>138.11466069448099</v>
      </c>
      <c r="K58" s="4">
        <v>147.36711374618301</v>
      </c>
      <c r="L58" s="4">
        <v>138.651730149792</v>
      </c>
      <c r="M58" s="4">
        <v>131.862100166679</v>
      </c>
      <c r="O58" s="4">
        <v>145.44822895506201</v>
      </c>
      <c r="P58" s="4">
        <v>118.407507653732</v>
      </c>
      <c r="Q58" s="4">
        <v>143.975576976394</v>
      </c>
      <c r="S58" s="4">
        <v>166.50432181328</v>
      </c>
      <c r="T58" s="4">
        <v>157.37435419496501</v>
      </c>
      <c r="U58" s="4">
        <v>166.34401268003401</v>
      </c>
      <c r="W58" s="4">
        <v>156.34223621269501</v>
      </c>
      <c r="X58" s="4">
        <v>151.74943407007299</v>
      </c>
      <c r="Y58" s="4">
        <v>159.34558472914199</v>
      </c>
    </row>
    <row r="59" spans="2:25" x14ac:dyDescent="0.25">
      <c r="B59" s="11">
        <v>61.105414226666703</v>
      </c>
      <c r="C59" s="4">
        <v>144.67721104798301</v>
      </c>
      <c r="D59" s="4">
        <v>142.38742436655301</v>
      </c>
      <c r="E59" s="4">
        <v>138.844357533574</v>
      </c>
      <c r="G59" s="4">
        <v>161.05717365871001</v>
      </c>
      <c r="H59" s="4">
        <v>149.83799072860799</v>
      </c>
      <c r="I59" s="4">
        <v>141.97452824339999</v>
      </c>
      <c r="K59" s="4">
        <v>143.32383691275501</v>
      </c>
      <c r="L59" s="4">
        <v>140.27408951956801</v>
      </c>
      <c r="M59" s="4">
        <v>146.140521022027</v>
      </c>
      <c r="O59" s="4">
        <v>147.07194100379601</v>
      </c>
      <c r="P59" s="4">
        <v>134.38074589541401</v>
      </c>
      <c r="Q59" s="4">
        <v>141.629497517239</v>
      </c>
      <c r="S59" s="4">
        <v>163.533967595972</v>
      </c>
      <c r="T59" s="4">
        <v>165.702001053575</v>
      </c>
      <c r="U59" s="4">
        <v>180.668380803069</v>
      </c>
      <c r="W59" s="4">
        <v>162.57746947343799</v>
      </c>
      <c r="X59" s="4">
        <v>163.36032573390301</v>
      </c>
      <c r="Y59" s="4">
        <v>160.853959846207</v>
      </c>
    </row>
    <row r="60" spans="2:25" x14ac:dyDescent="0.25">
      <c r="B60" s="11">
        <v>69.608308820000005</v>
      </c>
      <c r="C60" s="4">
        <v>142.84380321119599</v>
      </c>
      <c r="D60" s="4">
        <v>139.42228530222999</v>
      </c>
      <c r="E60" s="4">
        <v>139.49581085487799</v>
      </c>
      <c r="G60" s="4">
        <v>158.284040558253</v>
      </c>
      <c r="H60" s="4">
        <v>147.67893815970899</v>
      </c>
      <c r="I60" s="4">
        <v>137.99672802730001</v>
      </c>
      <c r="K60" s="4">
        <v>139.78422917523</v>
      </c>
      <c r="L60" s="4">
        <v>135.10336861845599</v>
      </c>
      <c r="M60" s="4">
        <v>142.55951068969901</v>
      </c>
      <c r="O60" s="4">
        <v>142.855082927301</v>
      </c>
      <c r="P60" s="4">
        <v>134.89323811635899</v>
      </c>
      <c r="Q60" s="4">
        <v>137.469598712167</v>
      </c>
      <c r="S60" s="4">
        <v>160.294391849774</v>
      </c>
      <c r="T60" s="4">
        <v>159.775147141692</v>
      </c>
      <c r="U60" s="4">
        <v>176.89296866298301</v>
      </c>
      <c r="W60" s="4">
        <v>159.070023413538</v>
      </c>
      <c r="X60" s="4">
        <v>157.87032407884001</v>
      </c>
      <c r="Y60" s="4">
        <v>156.03249666398199</v>
      </c>
    </row>
    <row r="61" spans="2:25" x14ac:dyDescent="0.25">
      <c r="B61" s="11">
        <v>78.159034581666702</v>
      </c>
      <c r="C61" s="4">
        <v>143.96249090909001</v>
      </c>
      <c r="D61" s="4">
        <v>150.49825575448301</v>
      </c>
      <c r="E61" s="4">
        <v>145.48143717039801</v>
      </c>
      <c r="G61" s="4">
        <v>150.97570899465899</v>
      </c>
      <c r="H61" s="4">
        <v>172.787294208465</v>
      </c>
      <c r="I61" s="4">
        <v>149.66342273284999</v>
      </c>
      <c r="K61" s="4">
        <v>143.12348504857101</v>
      </c>
      <c r="L61" s="4">
        <v>158.211853534049</v>
      </c>
      <c r="M61" s="4">
        <v>144.78724145828701</v>
      </c>
      <c r="O61" s="4">
        <v>154.67470174857101</v>
      </c>
      <c r="P61" s="4">
        <v>154.75312502004201</v>
      </c>
      <c r="Q61" s="4">
        <v>154.16816290644601</v>
      </c>
      <c r="S61" s="4">
        <v>163.757275372473</v>
      </c>
      <c r="T61" s="4">
        <v>167.09060619936901</v>
      </c>
      <c r="U61" s="4">
        <v>185.356599754971</v>
      </c>
      <c r="W61" s="4">
        <v>163.49879897620499</v>
      </c>
      <c r="X61" s="4">
        <v>164.673829312789</v>
      </c>
      <c r="Y61" s="4">
        <v>163.96167913174301</v>
      </c>
    </row>
    <row r="62" spans="2:25" x14ac:dyDescent="0.25">
      <c r="B62" s="11">
        <v>86.661219653333305</v>
      </c>
      <c r="C62" s="4">
        <v>140.016855900205</v>
      </c>
      <c r="D62" s="4">
        <v>148.63720286727801</v>
      </c>
      <c r="E62" s="4">
        <v>140.50659402186801</v>
      </c>
      <c r="G62" s="4">
        <v>146.10863879355901</v>
      </c>
      <c r="H62" s="4">
        <v>169.36200712845201</v>
      </c>
      <c r="I62" s="4">
        <v>145.77295486525301</v>
      </c>
      <c r="K62" s="4">
        <v>142.21207581741399</v>
      </c>
      <c r="L62" s="4">
        <v>157.51475710492801</v>
      </c>
      <c r="M62" s="4">
        <v>144.703772528977</v>
      </c>
      <c r="O62" s="4">
        <v>151.42500264822399</v>
      </c>
      <c r="P62" s="4">
        <v>154.846154424269</v>
      </c>
      <c r="Q62" s="4">
        <v>152.031801524559</v>
      </c>
      <c r="S62" s="4">
        <v>161.21342067614299</v>
      </c>
      <c r="T62" s="4">
        <v>163.042313430804</v>
      </c>
      <c r="U62" s="4">
        <v>181.529810457624</v>
      </c>
      <c r="W62" s="4">
        <v>163.148408702886</v>
      </c>
      <c r="X62" s="4">
        <v>164.494068567375</v>
      </c>
      <c r="Y62" s="4">
        <v>161.708722614778</v>
      </c>
    </row>
    <row r="63" spans="2:25" x14ac:dyDescent="0.25">
      <c r="B63" s="11">
        <v>95.162851461666705</v>
      </c>
      <c r="C63" s="4">
        <v>134.57376263671699</v>
      </c>
      <c r="D63" s="4">
        <v>143.396065576306</v>
      </c>
      <c r="E63" s="4">
        <v>138.55769082079701</v>
      </c>
      <c r="G63" s="4">
        <v>141.30084424399399</v>
      </c>
      <c r="H63" s="4">
        <v>163.24920546976199</v>
      </c>
      <c r="I63" s="4">
        <v>140.82951258820501</v>
      </c>
      <c r="K63" s="4">
        <v>136.780557320258</v>
      </c>
      <c r="L63" s="4">
        <v>150.56289005157501</v>
      </c>
      <c r="M63" s="4">
        <v>141.324801985146</v>
      </c>
      <c r="O63" s="4">
        <v>145.92956315683301</v>
      </c>
      <c r="P63" s="4">
        <v>149.826501244524</v>
      </c>
      <c r="Q63" s="4">
        <v>147.82774773710699</v>
      </c>
      <c r="S63" s="4">
        <v>157.98398678382</v>
      </c>
      <c r="T63" s="4">
        <v>160.422542499115</v>
      </c>
      <c r="U63" s="4">
        <v>179.03723486082799</v>
      </c>
      <c r="W63" s="4">
        <v>160.284751424066</v>
      </c>
      <c r="X63" s="4">
        <v>161.98345494539799</v>
      </c>
      <c r="Y63" s="4">
        <v>159.46927089491501</v>
      </c>
    </row>
    <row r="65" spans="2:27" x14ac:dyDescent="0.25">
      <c r="B65" s="6">
        <v>200000</v>
      </c>
      <c r="C65" s="14">
        <f>C52</f>
        <v>127.09333921906099</v>
      </c>
      <c r="D65" s="14">
        <f t="shared" ref="D65:E65" si="51">D52</f>
        <v>135.04235515425501</v>
      </c>
      <c r="E65" s="14">
        <f t="shared" si="51"/>
        <v>127.01690029842401</v>
      </c>
      <c r="F65" s="14"/>
      <c r="G65" s="14">
        <f>G52</f>
        <v>131.633724915855</v>
      </c>
      <c r="H65" s="14">
        <f t="shared" ref="H65:I65" si="52">H52</f>
        <v>146.56995926275599</v>
      </c>
      <c r="I65" s="14">
        <f t="shared" si="52"/>
        <v>134.708202804248</v>
      </c>
      <c r="J65" s="9" t="s">
        <v>34</v>
      </c>
      <c r="K65" s="14">
        <f>K52</f>
        <v>126.858851579321</v>
      </c>
      <c r="L65" s="14">
        <f t="shared" ref="L65:M65" si="53">L52</f>
        <v>136.89963276345799</v>
      </c>
      <c r="M65" s="14">
        <f t="shared" si="53"/>
        <v>148.83454202715399</v>
      </c>
      <c r="N65" s="14"/>
      <c r="O65" s="14">
        <f>O52</f>
        <v>143.28412198304099</v>
      </c>
      <c r="P65" s="14">
        <f t="shared" ref="P65:Q65" si="54">P52</f>
        <v>139.445732656617</v>
      </c>
      <c r="Q65" s="14">
        <f t="shared" si="54"/>
        <v>144.55811565773399</v>
      </c>
      <c r="R65" s="14"/>
      <c r="S65" s="14">
        <f>S52</f>
        <v>132.50719346061399</v>
      </c>
      <c r="T65" s="14">
        <f t="shared" ref="T65:U65" si="55">T52</f>
        <v>136.476599267816</v>
      </c>
      <c r="U65" s="14">
        <f t="shared" si="55"/>
        <v>145.29084595739499</v>
      </c>
      <c r="V65" s="14"/>
      <c r="W65" s="14">
        <f>W52</f>
        <v>135.11639367224399</v>
      </c>
      <c r="X65" s="14">
        <f t="shared" ref="X65:Y65" si="56">X52</f>
        <v>136.61539996397499</v>
      </c>
      <c r="Y65" s="14">
        <f t="shared" si="56"/>
        <v>135.55202476063999</v>
      </c>
      <c r="Z65" s="14"/>
      <c r="AA65" s="14"/>
    </row>
    <row r="66" spans="2:27" x14ac:dyDescent="0.25">
      <c r="B66" s="6">
        <v>100000</v>
      </c>
      <c r="C66" s="9">
        <f>C65/($B$65/$B$66)</f>
        <v>63.546669609530497</v>
      </c>
      <c r="D66" s="9">
        <f t="shared" ref="D66:E66" si="57">D65/($B$65/$B$66)</f>
        <v>67.521177577127503</v>
      </c>
      <c r="E66" s="9">
        <f t="shared" si="57"/>
        <v>63.508450149212003</v>
      </c>
      <c r="G66" s="9">
        <f>G65/($B$65/$B$66)</f>
        <v>65.816862457927499</v>
      </c>
      <c r="H66" s="9">
        <f t="shared" ref="H66:I66" si="58">H65/($B$65/$B$66)</f>
        <v>73.284979631377993</v>
      </c>
      <c r="I66" s="9">
        <f t="shared" si="58"/>
        <v>67.354101402124002</v>
      </c>
      <c r="K66" s="9">
        <f>K65/($B$65/$B$66)</f>
        <v>63.429425789660499</v>
      </c>
      <c r="L66" s="9">
        <f t="shared" ref="L66:M66" si="59">L65/($B$65/$B$66)</f>
        <v>68.449816381728994</v>
      </c>
      <c r="M66" s="9">
        <f t="shared" si="59"/>
        <v>74.417271013576993</v>
      </c>
      <c r="O66" s="9">
        <f>O65/($B$65/$B$66)</f>
        <v>71.642060991520495</v>
      </c>
      <c r="P66" s="9">
        <f t="shared" ref="P66:Q66" si="60">P65/($B$65/$B$66)</f>
        <v>69.722866328308498</v>
      </c>
      <c r="Q66" s="9">
        <f t="shared" si="60"/>
        <v>72.279057828866996</v>
      </c>
      <c r="S66" s="9">
        <f>S65/($B$65/$B$66)</f>
        <v>66.253596730306995</v>
      </c>
      <c r="T66" s="9">
        <f t="shared" ref="T66:U66" si="61">T65/($B$65/$B$66)</f>
        <v>68.238299633907999</v>
      </c>
      <c r="U66" s="9">
        <f t="shared" si="61"/>
        <v>72.645422978697496</v>
      </c>
      <c r="W66" s="9">
        <f>W65/($B$65/$B$66)</f>
        <v>67.558196836121994</v>
      </c>
      <c r="X66" s="9">
        <f t="shared" ref="X66:Y66" si="62">X65/($B$65/$B$66)</f>
        <v>68.307699981987497</v>
      </c>
      <c r="Y66" s="9">
        <f t="shared" si="62"/>
        <v>67.776012380319997</v>
      </c>
    </row>
    <row r="68" spans="2:27" x14ac:dyDescent="0.25">
      <c r="B68" s="6" t="s">
        <v>24</v>
      </c>
      <c r="C68" s="9">
        <f>AVERAGE(C66:E66)</f>
        <v>64.858765778623336</v>
      </c>
      <c r="G68" s="9">
        <f>AVERAGE(G66:J66)</f>
        <v>68.818647830476493</v>
      </c>
      <c r="K68" s="9">
        <f>AVERAGE(K66:M66)</f>
        <v>68.765504394988824</v>
      </c>
      <c r="O68" s="9">
        <f>AVERAGE(O66,Q66)</f>
        <v>71.960559410193753</v>
      </c>
      <c r="S68" s="9">
        <f>AVERAGE(S66,U66)</f>
        <v>69.449509854502253</v>
      </c>
      <c r="W68" s="9">
        <f>AVERAGE(W66,Y66)</f>
        <v>67.667104608220995</v>
      </c>
    </row>
    <row r="69" spans="2:27" x14ac:dyDescent="0.25">
      <c r="B69" s="6"/>
    </row>
    <row r="70" spans="2:27" x14ac:dyDescent="0.25">
      <c r="B70" s="6" t="s">
        <v>25</v>
      </c>
      <c r="C70" s="9">
        <f>C34/C66</f>
        <v>3.3379548885074048</v>
      </c>
      <c r="D70" s="9">
        <f>D34/D66</f>
        <v>4.8037278108855981</v>
      </c>
      <c r="E70" s="9">
        <f>E34/E66</f>
        <v>3.8092820650121917</v>
      </c>
      <c r="G70" s="9">
        <f>G34/G66</f>
        <v>2.2049466851587627</v>
      </c>
      <c r="H70" s="9">
        <f>H34/H66</f>
        <v>2.7378824928637169</v>
      </c>
      <c r="I70" s="9">
        <f>I34/I66</f>
        <v>3.4463449151538588</v>
      </c>
      <c r="K70" s="9">
        <f>K34/K66</f>
        <v>3.9594357448840327</v>
      </c>
      <c r="L70" s="9">
        <f>L34/L66</f>
        <v>4.4087692657990187</v>
      </c>
      <c r="M70" s="9">
        <f>M34/M66</f>
        <v>4.9120365744406476</v>
      </c>
      <c r="O70" s="9">
        <f>O34/O66</f>
        <v>3.3763327630333206</v>
      </c>
      <c r="P70" s="9">
        <f>P34/P66</f>
        <v>3.0397648045680068</v>
      </c>
      <c r="Q70" s="9">
        <f>Q34/Q66</f>
        <v>3.3971836387529852</v>
      </c>
      <c r="S70" s="9">
        <f>S34/S66</f>
        <v>1.8242656193357776</v>
      </c>
      <c r="T70" s="9">
        <f>T34/T66</f>
        <v>1.8800741472270097</v>
      </c>
      <c r="U70" s="9">
        <f>U34/U66</f>
        <v>1.7334257320916358</v>
      </c>
      <c r="W70" s="9">
        <f>W34/W66</f>
        <v>1.8184014784703624</v>
      </c>
      <c r="X70" s="9">
        <f>X34/X66</f>
        <v>1.703098088375433</v>
      </c>
      <c r="Y70" s="9">
        <f>Y34/Y66</f>
        <v>1.7794353590885807</v>
      </c>
    </row>
    <row r="71" spans="2:27" x14ac:dyDescent="0.25">
      <c r="B71" s="6"/>
    </row>
    <row r="72" spans="2:27" x14ac:dyDescent="0.25">
      <c r="B72" s="6" t="s">
        <v>26</v>
      </c>
      <c r="C72" s="9">
        <f>AVERAGE(C70:E70)</f>
        <v>3.9836549214683985</v>
      </c>
      <c r="G72" s="9">
        <f>AVERAGE(G70:J70)</f>
        <v>2.7963913643921128</v>
      </c>
      <c r="K72" s="9">
        <f>AVERAGE(K70:M70)</f>
        <v>4.4267471950412336</v>
      </c>
      <c r="O72" s="9">
        <f>AVERAGE(O70:R70)</f>
        <v>3.2710937354514376</v>
      </c>
      <c r="S72" s="9">
        <f>AVERAGE(S70:V70)</f>
        <v>1.8125884995514745</v>
      </c>
      <c r="W72" s="9">
        <f>AVERAGE(W70:Z70)</f>
        <v>1.7669783086447921</v>
      </c>
    </row>
    <row r="74" spans="2:27" x14ac:dyDescent="0.25">
      <c r="B74" s="6" t="s">
        <v>27</v>
      </c>
    </row>
    <row r="75" spans="2:27" x14ac:dyDescent="0.25">
      <c r="B75" s="8" t="s">
        <v>6</v>
      </c>
      <c r="C75" s="20" t="s">
        <v>35</v>
      </c>
      <c r="D75" s="21"/>
      <c r="E75" s="21"/>
      <c r="G75" s="20" t="s">
        <v>36</v>
      </c>
      <c r="H75" s="21"/>
      <c r="I75" s="21"/>
      <c r="K75" s="20" t="s">
        <v>37</v>
      </c>
      <c r="L75" s="21"/>
      <c r="M75" s="21"/>
      <c r="O75" s="20" t="s">
        <v>38</v>
      </c>
      <c r="P75" s="21"/>
      <c r="Q75" s="21"/>
      <c r="S75" s="20" t="s">
        <v>39</v>
      </c>
      <c r="T75" s="21"/>
      <c r="U75" s="21"/>
      <c r="W75" s="20" t="s">
        <v>40</v>
      </c>
      <c r="X75" s="21"/>
      <c r="Y75" s="21"/>
    </row>
    <row r="76" spans="2:27" x14ac:dyDescent="0.25">
      <c r="C76" s="8" t="s">
        <v>41</v>
      </c>
      <c r="D76" s="8" t="s">
        <v>10</v>
      </c>
      <c r="E76" s="8" t="s">
        <v>9</v>
      </c>
      <c r="G76" s="8" t="s">
        <v>42</v>
      </c>
      <c r="H76" s="8" t="s">
        <v>8</v>
      </c>
      <c r="I76" s="8" t="s">
        <v>32</v>
      </c>
      <c r="K76" s="8" t="s">
        <v>31</v>
      </c>
      <c r="L76" s="8" t="s">
        <v>29</v>
      </c>
      <c r="M76" s="8" t="s">
        <v>43</v>
      </c>
      <c r="O76" s="8" t="s">
        <v>44</v>
      </c>
      <c r="P76" s="8" t="s">
        <v>33</v>
      </c>
      <c r="Q76" s="8" t="s">
        <v>28</v>
      </c>
      <c r="S76" s="8" t="s">
        <v>45</v>
      </c>
      <c r="T76" s="8" t="s">
        <v>11</v>
      </c>
      <c r="U76" s="8" t="s">
        <v>46</v>
      </c>
      <c r="W76" s="8" t="s">
        <v>7</v>
      </c>
      <c r="X76" s="8" t="s">
        <v>12</v>
      </c>
      <c r="Y76" s="8" t="s">
        <v>30</v>
      </c>
    </row>
    <row r="77" spans="2:27" x14ac:dyDescent="0.25">
      <c r="B77" s="11">
        <v>1.4997024450000001</v>
      </c>
      <c r="C77" s="5">
        <v>0</v>
      </c>
      <c r="D77" s="5">
        <v>0</v>
      </c>
      <c r="E77" s="5">
        <v>0</v>
      </c>
      <c r="G77" s="5">
        <v>0</v>
      </c>
      <c r="H77" s="5">
        <v>0</v>
      </c>
      <c r="I77" s="5">
        <v>0</v>
      </c>
      <c r="K77" s="5">
        <v>0</v>
      </c>
      <c r="L77" s="5">
        <v>0</v>
      </c>
      <c r="M77" s="5">
        <v>0</v>
      </c>
      <c r="O77" s="5">
        <v>0</v>
      </c>
      <c r="P77" s="5">
        <v>0</v>
      </c>
      <c r="Q77" s="5">
        <v>0</v>
      </c>
      <c r="S77" s="5">
        <v>0</v>
      </c>
      <c r="T77" s="5">
        <v>0</v>
      </c>
      <c r="U77" s="5">
        <v>0</v>
      </c>
      <c r="W77" s="5">
        <v>0</v>
      </c>
      <c r="X77" s="5">
        <v>0</v>
      </c>
      <c r="Y77" s="5">
        <v>0</v>
      </c>
    </row>
    <row r="78" spans="2:27" x14ac:dyDescent="0.25">
      <c r="B78" s="11">
        <v>10.000294394999999</v>
      </c>
      <c r="C78" s="5">
        <v>0</v>
      </c>
      <c r="D78" s="5">
        <v>0</v>
      </c>
      <c r="E78" s="5">
        <v>0</v>
      </c>
      <c r="G78" s="5">
        <v>0</v>
      </c>
      <c r="H78" s="5">
        <v>0</v>
      </c>
      <c r="I78" s="5">
        <v>0</v>
      </c>
      <c r="K78" s="5">
        <v>0</v>
      </c>
      <c r="L78" s="5">
        <v>0</v>
      </c>
      <c r="M78" s="5">
        <v>0</v>
      </c>
      <c r="O78" s="5">
        <v>0</v>
      </c>
      <c r="P78" s="5">
        <v>0</v>
      </c>
      <c r="Q78" s="5">
        <v>0</v>
      </c>
      <c r="S78" s="5">
        <v>0</v>
      </c>
      <c r="T78" s="5">
        <v>0</v>
      </c>
      <c r="U78" s="5">
        <v>0</v>
      </c>
      <c r="W78" s="5">
        <v>0</v>
      </c>
      <c r="X78" s="5">
        <v>0</v>
      </c>
      <c r="Y78" s="5">
        <v>0</v>
      </c>
    </row>
    <row r="79" spans="2:27" x14ac:dyDescent="0.25">
      <c r="B79" s="11">
        <v>18.444776526666701</v>
      </c>
      <c r="C79" s="5">
        <v>0</v>
      </c>
      <c r="D79" s="5">
        <v>0</v>
      </c>
      <c r="E79" s="5">
        <v>0</v>
      </c>
      <c r="G79" s="5">
        <v>0</v>
      </c>
      <c r="H79" s="5">
        <v>0</v>
      </c>
      <c r="I79" s="5">
        <v>0</v>
      </c>
      <c r="K79" s="5">
        <v>0</v>
      </c>
      <c r="L79" s="5">
        <v>0</v>
      </c>
      <c r="M79" s="5">
        <v>0</v>
      </c>
      <c r="O79" s="5">
        <v>0</v>
      </c>
      <c r="P79" s="5">
        <v>0</v>
      </c>
      <c r="Q79" s="5">
        <v>0</v>
      </c>
      <c r="S79" s="5">
        <v>0</v>
      </c>
      <c r="T79" s="5">
        <v>0</v>
      </c>
      <c r="U79" s="5">
        <v>0</v>
      </c>
      <c r="W79" s="5">
        <v>0</v>
      </c>
      <c r="X79" s="5">
        <v>0</v>
      </c>
      <c r="Y79" s="5">
        <v>0</v>
      </c>
    </row>
    <row r="80" spans="2:27" x14ac:dyDescent="0.25">
      <c r="B80" s="11">
        <v>27.017344056666701</v>
      </c>
      <c r="C80" s="5">
        <v>0</v>
      </c>
      <c r="D80" s="5">
        <v>0</v>
      </c>
      <c r="E80" s="5">
        <v>0</v>
      </c>
      <c r="G80" s="5">
        <v>0</v>
      </c>
      <c r="H80" s="5">
        <v>0</v>
      </c>
      <c r="I80" s="5">
        <v>0</v>
      </c>
      <c r="K80" s="5">
        <v>0</v>
      </c>
      <c r="L80" s="5">
        <v>0</v>
      </c>
      <c r="M80" s="5">
        <v>0</v>
      </c>
      <c r="O80" s="5">
        <v>0</v>
      </c>
      <c r="P80" s="5">
        <v>0</v>
      </c>
      <c r="Q80" s="5">
        <v>0</v>
      </c>
      <c r="S80" s="5">
        <v>0</v>
      </c>
      <c r="T80" s="5">
        <v>0</v>
      </c>
      <c r="U80" s="5">
        <v>0</v>
      </c>
      <c r="W80" s="5">
        <v>0</v>
      </c>
      <c r="X80" s="5">
        <v>0</v>
      </c>
      <c r="Y80" s="5">
        <v>0</v>
      </c>
    </row>
    <row r="81" spans="2:25" x14ac:dyDescent="0.25">
      <c r="B81" s="11">
        <v>35.519729573333301</v>
      </c>
      <c r="C81" s="5">
        <v>0</v>
      </c>
      <c r="D81" s="5">
        <v>0</v>
      </c>
      <c r="E81" s="5">
        <v>0</v>
      </c>
      <c r="G81" s="5">
        <v>0</v>
      </c>
      <c r="H81" s="5">
        <v>0</v>
      </c>
      <c r="I81" s="5">
        <v>0</v>
      </c>
      <c r="K81" s="5">
        <v>0</v>
      </c>
      <c r="L81" s="5">
        <v>0</v>
      </c>
      <c r="M81" s="5">
        <v>0</v>
      </c>
      <c r="O81" s="5">
        <v>0</v>
      </c>
      <c r="P81" s="5">
        <v>0</v>
      </c>
      <c r="Q81" s="5">
        <v>0</v>
      </c>
      <c r="S81" s="5">
        <v>0</v>
      </c>
      <c r="T81" s="5">
        <v>0</v>
      </c>
      <c r="U81" s="5">
        <v>0</v>
      </c>
      <c r="W81" s="5">
        <v>0</v>
      </c>
      <c r="X81" s="5">
        <v>0</v>
      </c>
      <c r="Y81" s="5">
        <v>0</v>
      </c>
    </row>
    <row r="82" spans="2:25" x14ac:dyDescent="0.25">
      <c r="B82" s="11">
        <v>43.994036253333299</v>
      </c>
      <c r="C82" s="5">
        <v>0</v>
      </c>
      <c r="D82" s="5">
        <v>0</v>
      </c>
      <c r="E82" s="5">
        <v>0</v>
      </c>
      <c r="G82" s="5">
        <v>0</v>
      </c>
      <c r="H82" s="5">
        <v>0</v>
      </c>
      <c r="I82" s="5">
        <v>0</v>
      </c>
      <c r="K82" s="5">
        <v>0</v>
      </c>
      <c r="L82" s="5">
        <v>0</v>
      </c>
      <c r="M82" s="5">
        <v>0</v>
      </c>
      <c r="O82" s="5">
        <v>0</v>
      </c>
      <c r="P82" s="5">
        <v>0</v>
      </c>
      <c r="Q82" s="5">
        <v>0</v>
      </c>
      <c r="S82" s="5">
        <v>0</v>
      </c>
      <c r="T82" s="5">
        <v>0</v>
      </c>
      <c r="U82" s="5">
        <v>0</v>
      </c>
      <c r="W82" s="5">
        <v>0</v>
      </c>
      <c r="X82" s="5">
        <v>0</v>
      </c>
      <c r="Y82" s="5">
        <v>0</v>
      </c>
    </row>
    <row r="83" spans="2:25" x14ac:dyDescent="0.25">
      <c r="B83" s="11">
        <v>52.602138716666701</v>
      </c>
      <c r="C83" s="5">
        <v>0</v>
      </c>
      <c r="D83" s="5">
        <v>0</v>
      </c>
      <c r="E83" s="5">
        <v>0</v>
      </c>
      <c r="G83" s="5">
        <v>0</v>
      </c>
      <c r="H83" s="5">
        <v>0</v>
      </c>
      <c r="I83" s="5">
        <v>0</v>
      </c>
      <c r="K83" s="5">
        <v>0</v>
      </c>
      <c r="L83" s="5">
        <v>0</v>
      </c>
      <c r="M83" s="5">
        <v>0</v>
      </c>
      <c r="O83" s="5">
        <v>0</v>
      </c>
      <c r="P83" s="5">
        <v>0</v>
      </c>
      <c r="Q83" s="5">
        <v>0</v>
      </c>
      <c r="S83" s="5">
        <v>0</v>
      </c>
      <c r="T83" s="5">
        <v>0</v>
      </c>
      <c r="U83" s="5">
        <v>0</v>
      </c>
      <c r="W83" s="5">
        <v>0</v>
      </c>
      <c r="X83" s="5">
        <v>0</v>
      </c>
      <c r="Y83" s="5">
        <v>0</v>
      </c>
    </row>
    <row r="84" spans="2:25" x14ac:dyDescent="0.25">
      <c r="B84" s="11">
        <v>61.105414226666703</v>
      </c>
      <c r="C84" s="5">
        <v>0</v>
      </c>
      <c r="D84" s="5">
        <v>0</v>
      </c>
      <c r="E84" s="5">
        <v>0</v>
      </c>
      <c r="G84" s="5">
        <v>0</v>
      </c>
      <c r="H84" s="5">
        <v>0</v>
      </c>
      <c r="I84" s="5">
        <v>0</v>
      </c>
      <c r="K84" s="5">
        <v>0</v>
      </c>
      <c r="L84" s="5">
        <v>0</v>
      </c>
      <c r="M84" s="5">
        <v>0</v>
      </c>
      <c r="O84" s="5">
        <v>0</v>
      </c>
      <c r="P84" s="5">
        <v>0</v>
      </c>
      <c r="Q84" s="5">
        <v>0</v>
      </c>
      <c r="S84" s="5">
        <v>0</v>
      </c>
      <c r="T84" s="5">
        <v>0</v>
      </c>
      <c r="U84" s="5">
        <v>0</v>
      </c>
      <c r="W84" s="5">
        <v>0</v>
      </c>
      <c r="X84" s="5">
        <v>0</v>
      </c>
      <c r="Y84" s="5">
        <v>0</v>
      </c>
    </row>
    <row r="85" spans="2:25" x14ac:dyDescent="0.25">
      <c r="B85" s="11">
        <v>69.608308820000005</v>
      </c>
      <c r="C85" s="5">
        <v>0</v>
      </c>
      <c r="D85" s="5">
        <v>0</v>
      </c>
      <c r="E85" s="5">
        <v>0</v>
      </c>
      <c r="G85" s="5">
        <v>0</v>
      </c>
      <c r="H85" s="5">
        <v>0</v>
      </c>
      <c r="I85" s="5">
        <v>0</v>
      </c>
      <c r="K85" s="5">
        <v>0</v>
      </c>
      <c r="L85" s="5">
        <v>0</v>
      </c>
      <c r="M85" s="5">
        <v>0</v>
      </c>
      <c r="O85" s="5">
        <v>0</v>
      </c>
      <c r="P85" s="5">
        <v>0</v>
      </c>
      <c r="Q85" s="5">
        <v>0</v>
      </c>
      <c r="S85" s="5">
        <v>0</v>
      </c>
      <c r="T85" s="5">
        <v>0</v>
      </c>
      <c r="U85" s="5">
        <v>0</v>
      </c>
      <c r="W85" s="5">
        <v>0</v>
      </c>
      <c r="X85" s="5">
        <v>0</v>
      </c>
      <c r="Y85" s="5">
        <v>0</v>
      </c>
    </row>
    <row r="86" spans="2:25" x14ac:dyDescent="0.25">
      <c r="B86" s="11">
        <v>78.159034581666702</v>
      </c>
      <c r="C86" s="5">
        <v>0</v>
      </c>
      <c r="D86" s="5">
        <v>0</v>
      </c>
      <c r="E86" s="5">
        <v>0</v>
      </c>
      <c r="G86" s="5">
        <v>0</v>
      </c>
      <c r="H86" s="5">
        <v>0</v>
      </c>
      <c r="I86" s="5">
        <v>0</v>
      </c>
      <c r="K86" s="5">
        <v>0</v>
      </c>
      <c r="L86" s="5">
        <v>0</v>
      </c>
      <c r="M86" s="5">
        <v>0</v>
      </c>
      <c r="O86" s="5">
        <v>0</v>
      </c>
      <c r="P86" s="5">
        <v>0</v>
      </c>
      <c r="Q86" s="5">
        <v>0</v>
      </c>
      <c r="S86" s="5">
        <v>0</v>
      </c>
      <c r="T86" s="5">
        <v>0</v>
      </c>
      <c r="U86" s="5">
        <v>0</v>
      </c>
      <c r="W86" s="5">
        <v>0</v>
      </c>
      <c r="X86" s="5">
        <v>0</v>
      </c>
      <c r="Y86" s="5">
        <v>0</v>
      </c>
    </row>
    <row r="87" spans="2:25" x14ac:dyDescent="0.25">
      <c r="B87" s="11">
        <v>86.661219653333305</v>
      </c>
      <c r="C87" s="5">
        <v>0</v>
      </c>
      <c r="D87" s="5">
        <v>0</v>
      </c>
      <c r="E87" s="5">
        <v>0</v>
      </c>
      <c r="G87" s="5">
        <v>0</v>
      </c>
      <c r="H87" s="5">
        <v>0</v>
      </c>
      <c r="I87" s="5">
        <v>0</v>
      </c>
      <c r="K87" s="5">
        <v>0</v>
      </c>
      <c r="L87" s="5">
        <v>0</v>
      </c>
      <c r="M87" s="5">
        <v>0</v>
      </c>
      <c r="O87" s="5">
        <v>0</v>
      </c>
      <c r="P87" s="5">
        <v>0</v>
      </c>
      <c r="Q87" s="5">
        <v>0</v>
      </c>
      <c r="S87" s="5">
        <v>0</v>
      </c>
      <c r="T87" s="5">
        <v>0</v>
      </c>
      <c r="U87" s="5">
        <v>0</v>
      </c>
      <c r="W87" s="5">
        <v>0</v>
      </c>
      <c r="X87" s="5">
        <v>0</v>
      </c>
      <c r="Y87" s="5">
        <v>0</v>
      </c>
    </row>
    <row r="88" spans="2:25" x14ac:dyDescent="0.25">
      <c r="B88" s="11">
        <v>95.162851461666705</v>
      </c>
      <c r="C88" s="5">
        <v>0</v>
      </c>
      <c r="D88" s="5">
        <v>0</v>
      </c>
      <c r="E88" s="5">
        <v>0</v>
      </c>
      <c r="G88" s="5">
        <v>0</v>
      </c>
      <c r="H88" s="5">
        <v>0</v>
      </c>
      <c r="I88" s="5">
        <v>0</v>
      </c>
      <c r="K88" s="5">
        <v>0</v>
      </c>
      <c r="L88" s="5">
        <v>0</v>
      </c>
      <c r="M88" s="5">
        <v>0</v>
      </c>
      <c r="O88" s="5">
        <v>0</v>
      </c>
      <c r="P88" s="5">
        <v>0</v>
      </c>
      <c r="Q88" s="5">
        <v>0</v>
      </c>
      <c r="S88" s="5">
        <v>0</v>
      </c>
      <c r="T88" s="5">
        <v>0</v>
      </c>
      <c r="U88" s="5">
        <v>0</v>
      </c>
      <c r="W88" s="5">
        <v>0</v>
      </c>
      <c r="X88" s="5">
        <v>0</v>
      </c>
      <c r="Y88" s="5">
        <v>0</v>
      </c>
    </row>
  </sheetData>
  <mergeCells count="18">
    <mergeCell ref="C75:E75"/>
    <mergeCell ref="G75:I75"/>
    <mergeCell ref="K75:M75"/>
    <mergeCell ref="O75:Q75"/>
    <mergeCell ref="S75:U75"/>
    <mergeCell ref="W75:Y75"/>
    <mergeCell ref="C50:E50"/>
    <mergeCell ref="G50:I50"/>
    <mergeCell ref="K50:M50"/>
    <mergeCell ref="O50:Q50"/>
    <mergeCell ref="S50:U50"/>
    <mergeCell ref="W50:Y50"/>
    <mergeCell ref="C8:E8"/>
    <mergeCell ref="G8:I8"/>
    <mergeCell ref="K8:M8"/>
    <mergeCell ref="O8:Q8"/>
    <mergeCell ref="S8:U8"/>
    <mergeCell ref="W8:Y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M13 (1)</vt:lpstr>
      <vt:lpstr>M13 (2)</vt:lpstr>
      <vt:lpstr>K562 (1)</vt:lpstr>
      <vt:lpstr>K562 (2)</vt:lpstr>
    </vt:vector>
  </TitlesOfParts>
  <Company>Inserm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Giraud</dc:creator>
  <cp:lastModifiedBy>Nathan Guiraud</cp:lastModifiedBy>
  <dcterms:created xsi:type="dcterms:W3CDTF">2022-03-02T09:03:18Z</dcterms:created>
  <dcterms:modified xsi:type="dcterms:W3CDTF">2023-06-14T14:09:01Z</dcterms:modified>
</cp:coreProperties>
</file>