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ct-share.inserm.lan\CRCT18\UTILISATEURS\Mathieu\"/>
    </mc:Choice>
  </mc:AlternateContent>
  <bookViews>
    <workbookView xWindow="0" yWindow="0" windowWidth="28800" windowHeight="11700" activeTab="2"/>
  </bookViews>
  <sheets>
    <sheet name="Microplate End point" sheetId="3" r:id="rId1"/>
    <sheet name="Protocol Information" sheetId="1" r:id="rId2"/>
    <sheet name="ATP_Molm13-K562" sheetId="2" r:id="rId3"/>
    <sheet name="Dosage AD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E26" i="2"/>
  <c r="F26" i="2"/>
  <c r="G26" i="2"/>
  <c r="H26" i="2"/>
  <c r="C26" i="2"/>
  <c r="H25" i="2"/>
  <c r="G25" i="2"/>
  <c r="F25" i="2"/>
  <c r="E25" i="2"/>
  <c r="D25" i="2"/>
  <c r="C25" i="2"/>
  <c r="H24" i="2" l="1"/>
  <c r="G24" i="2"/>
  <c r="F24" i="2"/>
  <c r="E24" i="2"/>
  <c r="D24" i="2"/>
  <c r="C24" i="2"/>
  <c r="N20" i="2"/>
  <c r="M20" i="2"/>
  <c r="L20" i="2"/>
  <c r="K20" i="2"/>
  <c r="J20" i="2"/>
  <c r="I20" i="2"/>
  <c r="H20" i="2"/>
  <c r="G20" i="2"/>
  <c r="F20" i="2"/>
  <c r="E20" i="2"/>
  <c r="D20" i="2"/>
  <c r="C20" i="2"/>
  <c r="N19" i="2"/>
  <c r="M19" i="2"/>
  <c r="L19" i="2"/>
  <c r="K19" i="2"/>
  <c r="J19" i="2"/>
  <c r="I19" i="2"/>
  <c r="H19" i="2"/>
  <c r="G19" i="2"/>
  <c r="F19" i="2"/>
  <c r="E19" i="2"/>
  <c r="D19" i="2"/>
  <c r="C19" i="2"/>
  <c r="N18" i="2"/>
  <c r="M18" i="2"/>
  <c r="L18" i="2"/>
  <c r="K18" i="2"/>
  <c r="J18" i="2"/>
  <c r="I18" i="2"/>
  <c r="H18" i="2"/>
  <c r="G18" i="2"/>
  <c r="F18" i="2"/>
  <c r="E18" i="2"/>
  <c r="D18" i="2"/>
  <c r="C18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L16" i="2"/>
  <c r="J16" i="2"/>
  <c r="H16" i="2"/>
  <c r="F16" i="2"/>
  <c r="D16" i="2"/>
  <c r="M16" i="2"/>
  <c r="K16" i="2"/>
  <c r="I16" i="2"/>
  <c r="G16" i="2"/>
  <c r="E16" i="2"/>
  <c r="C16" i="2"/>
</calcChain>
</file>

<file path=xl/sharedStrings.xml><?xml version="1.0" encoding="utf-8"?>
<sst xmlns="http://schemas.openxmlformats.org/spreadsheetml/2006/main" count="150" uniqueCount="103">
  <si>
    <t>User: Equipe 18</t>
  </si>
  <si>
    <t>Path: C:\Program Files (x86)\BMG\CLARIOstar\Equipe 18\Data</t>
  </si>
  <si>
    <t>Test ID: 115</t>
  </si>
  <si>
    <t>Test Name: ATP</t>
  </si>
  <si>
    <t>Date: 10/05/2023</t>
  </si>
  <si>
    <t>Time: 17:18:29</t>
  </si>
  <si>
    <t>ID1: ATP_IDH</t>
  </si>
  <si>
    <t>Luminescence</t>
  </si>
  <si>
    <t xml:space="preserve"> Basic settings </t>
  </si>
  <si>
    <t>Measurement type:</t>
  </si>
  <si>
    <t>Microplate name:</t>
  </si>
  <si>
    <t>COSTAR 96</t>
  </si>
  <si>
    <t xml:space="preserve"> Endpoint settings </t>
  </si>
  <si>
    <t>Measurement interval time [s]:</t>
  </si>
  <si>
    <t xml:space="preserve"> Optic settings </t>
  </si>
  <si>
    <t>Presetname:</t>
  </si>
  <si>
    <t>&lt;user defined settings&gt;</t>
  </si>
  <si>
    <t>Emission:</t>
  </si>
  <si>
    <t>No filter</t>
  </si>
  <si>
    <t>Gain obtained by:</t>
  </si>
  <si>
    <t>previous gain value (manually entered)</t>
  </si>
  <si>
    <t>Gain:</t>
  </si>
  <si>
    <t>Focal height obtained by:</t>
  </si>
  <si>
    <t>previous focal height (focus adjustment performed)</t>
  </si>
  <si>
    <t>Focal height [mm]:</t>
  </si>
  <si>
    <t>Well used for focus adjustment:</t>
  </si>
  <si>
    <t>A6</t>
  </si>
  <si>
    <t xml:space="preserve"> General settings </t>
  </si>
  <si>
    <t>Top optic used</t>
  </si>
  <si>
    <t>Spoon type:</t>
  </si>
  <si>
    <t>-</t>
  </si>
  <si>
    <t>Injection needle holder type:</t>
  </si>
  <si>
    <t>Reading direction:</t>
  </si>
  <si>
    <t>bidirectional, horizontal left to right, top to bottom</t>
  </si>
  <si>
    <t>Target temperature [°C]:</t>
  </si>
  <si>
    <t>set off</t>
  </si>
  <si>
    <t>Target concentration O2 [%]:</t>
  </si>
  <si>
    <t>Target concentration CO2 [%]:</t>
  </si>
  <si>
    <t>Raw Data (No filter)</t>
  </si>
  <si>
    <t>A</t>
  </si>
  <si>
    <t>B</t>
  </si>
  <si>
    <t>C</t>
  </si>
  <si>
    <t>D</t>
  </si>
  <si>
    <t>E</t>
  </si>
  <si>
    <t>F</t>
  </si>
  <si>
    <t>G</t>
  </si>
  <si>
    <t>H</t>
  </si>
  <si>
    <t>Plan de plaque</t>
  </si>
  <si>
    <t>MOLM13 #108 PBS</t>
  </si>
  <si>
    <t>MOLM13 #108 OAA</t>
  </si>
  <si>
    <t>MOLM13 #108 Combo</t>
  </si>
  <si>
    <t>MOLM13 #108 FCCP</t>
  </si>
  <si>
    <t>MOLM13 #115 PBS</t>
  </si>
  <si>
    <t>MOLM13 #115 OAA</t>
  </si>
  <si>
    <t>MOLM13 #115 Combo</t>
  </si>
  <si>
    <t>MOLM13 #115 FCCP</t>
  </si>
  <si>
    <t>MOLM13 #108 Iodo</t>
  </si>
  <si>
    <t>MOLM13 #115 Iodo</t>
  </si>
  <si>
    <t>K562 #111 PBS</t>
  </si>
  <si>
    <t>K562 #111 OAA</t>
  </si>
  <si>
    <t>K562 #111 Iodo</t>
  </si>
  <si>
    <t>K562 #111 Combo</t>
  </si>
  <si>
    <t>K562 #111 FCCP</t>
  </si>
  <si>
    <t>K562 #119 PBS</t>
  </si>
  <si>
    <t>K562 #119 OAA</t>
  </si>
  <si>
    <t>K562 #119 Iodo</t>
  </si>
  <si>
    <t>K562 #119 Combo</t>
  </si>
  <si>
    <t>K562 #119 FCCP</t>
  </si>
  <si>
    <t>PBS</t>
  </si>
  <si>
    <t>OAA</t>
  </si>
  <si>
    <t>Iodo</t>
  </si>
  <si>
    <t>Combo</t>
  </si>
  <si>
    <t>FCCP</t>
  </si>
  <si>
    <t>Moyenne</t>
  </si>
  <si>
    <t>Ecart-type</t>
  </si>
  <si>
    <t>MOLM13 wt PBS</t>
  </si>
  <si>
    <t>MOLM13 wt OAA</t>
  </si>
  <si>
    <t>MOLM13 wt Iodo</t>
  </si>
  <si>
    <t>MOLM13 wt Combo</t>
  </si>
  <si>
    <t>MOLM13 wt FCCP</t>
  </si>
  <si>
    <t>K562 wt PBS</t>
  </si>
  <si>
    <t>K562 wt OAA</t>
  </si>
  <si>
    <t>K562 wt Iodo</t>
  </si>
  <si>
    <t>K562 wt Combo</t>
  </si>
  <si>
    <t>K562 wt FCCP</t>
  </si>
  <si>
    <t>MOLM13 wt</t>
  </si>
  <si>
    <t>MOLM13 #108</t>
  </si>
  <si>
    <t>MOLM13 #115</t>
  </si>
  <si>
    <t>K562 wt</t>
  </si>
  <si>
    <t>K562 #111</t>
  </si>
  <si>
    <t>K562 #119</t>
  </si>
  <si>
    <t>K562
wt</t>
  </si>
  <si>
    <t>K562
#111</t>
  </si>
  <si>
    <t>K562
#119</t>
  </si>
  <si>
    <t>ATP tot</t>
  </si>
  <si>
    <t>ATP glyco</t>
  </si>
  <si>
    <t>ATP mito</t>
  </si>
  <si>
    <t>PBS - Combo</t>
  </si>
  <si>
    <t>(Iodo - Combo) / ATP tot</t>
  </si>
  <si>
    <t>1 - ATP mito</t>
  </si>
  <si>
    <t>Concentration
(ng/µL)</t>
  </si>
  <si>
    <t>A260/A280</t>
  </si>
  <si>
    <t>A260/A230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</si>
</sst>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2" borderId="12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4" xfId="0" applyBorder="1"/>
    <xf numFmtId="0" fontId="0" fillId="0" borderId="3" xfId="0" applyBorder="1"/>
    <xf numFmtId="0" fontId="0" fillId="4" borderId="0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7" borderId="0" xfId="0" applyFill="1" applyBorder="1" applyAlignment="1">
      <alignment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Fill="1" applyBorder="1"/>
    <xf numFmtId="2" fontId="0" fillId="0" borderId="0" xfId="1" applyNumberFormat="1" applyFont="1"/>
    <xf numFmtId="0" fontId="0" fillId="7" borderId="17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16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6" xfId="0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"/>
  <sheetViews>
    <sheetView workbookViewId="0">
      <selection activeCell="E32" sqref="E32"/>
    </sheetView>
  </sheetViews>
  <sheetFormatPr baseColWidth="10"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</row>
    <row r="10" spans="1:13" x14ac:dyDescent="0.25">
      <c r="A10" s="1" t="s">
        <v>7</v>
      </c>
    </row>
    <row r="14" spans="1:13" x14ac:dyDescent="0.25">
      <c r="B14" t="s">
        <v>38</v>
      </c>
    </row>
    <row r="15" spans="1:13" x14ac:dyDescent="0.25">
      <c r="B15" s="5">
        <v>1</v>
      </c>
      <c r="C15" s="5">
        <v>2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</row>
    <row r="16" spans="1:13" x14ac:dyDescent="0.25">
      <c r="A16" s="5" t="s">
        <v>39</v>
      </c>
      <c r="B16" s="6">
        <v>98412</v>
      </c>
      <c r="C16" s="7">
        <v>99175</v>
      </c>
      <c r="D16" s="7">
        <v>95651</v>
      </c>
      <c r="E16" s="7">
        <v>70618</v>
      </c>
      <c r="F16" s="7">
        <v>69867</v>
      </c>
      <c r="G16" s="7">
        <v>69946</v>
      </c>
      <c r="H16" s="7">
        <v>69278</v>
      </c>
      <c r="I16" s="7">
        <v>72392</v>
      </c>
      <c r="J16" s="7">
        <v>71865</v>
      </c>
      <c r="K16" s="7">
        <v>197697</v>
      </c>
      <c r="L16" s="7">
        <v>207214</v>
      </c>
      <c r="M16" s="8">
        <v>209564</v>
      </c>
    </row>
    <row r="17" spans="1:13" x14ac:dyDescent="0.25">
      <c r="A17" s="5" t="s">
        <v>40</v>
      </c>
      <c r="B17" s="4">
        <v>93421</v>
      </c>
      <c r="C17" s="9">
        <v>91866</v>
      </c>
      <c r="D17" s="9">
        <v>89788</v>
      </c>
      <c r="E17" s="9">
        <v>58612</v>
      </c>
      <c r="F17" s="9">
        <v>60845</v>
      </c>
      <c r="G17" s="9">
        <v>60505</v>
      </c>
      <c r="H17" s="9">
        <v>69322</v>
      </c>
      <c r="I17" s="9">
        <v>71698</v>
      </c>
      <c r="J17" s="9">
        <v>72290</v>
      </c>
      <c r="K17" s="9">
        <v>208743</v>
      </c>
      <c r="L17" s="9">
        <v>211115</v>
      </c>
      <c r="M17" s="10">
        <v>211203</v>
      </c>
    </row>
    <row r="18" spans="1:13" x14ac:dyDescent="0.25">
      <c r="A18" s="5" t="s">
        <v>41</v>
      </c>
      <c r="B18" s="4">
        <v>69077</v>
      </c>
      <c r="C18" s="9">
        <v>61884</v>
      </c>
      <c r="D18" s="9">
        <v>58074</v>
      </c>
      <c r="E18" s="9">
        <v>41334</v>
      </c>
      <c r="F18" s="9">
        <v>40896</v>
      </c>
      <c r="G18" s="9">
        <v>40431</v>
      </c>
      <c r="H18" s="9">
        <v>48144</v>
      </c>
      <c r="I18" s="9">
        <v>48308</v>
      </c>
      <c r="J18" s="9">
        <v>46467</v>
      </c>
      <c r="K18" s="9">
        <v>140596</v>
      </c>
      <c r="L18" s="9">
        <v>142983</v>
      </c>
      <c r="M18" s="10">
        <v>145898</v>
      </c>
    </row>
    <row r="19" spans="1:13" x14ac:dyDescent="0.25">
      <c r="A19" s="5" t="s">
        <v>42</v>
      </c>
      <c r="B19" s="4">
        <v>14599</v>
      </c>
      <c r="C19" s="9">
        <v>11657</v>
      </c>
      <c r="D19" s="9">
        <v>10703</v>
      </c>
      <c r="E19" s="9">
        <v>9251</v>
      </c>
      <c r="F19" s="9">
        <v>6024</v>
      </c>
      <c r="G19" s="9">
        <v>7200</v>
      </c>
      <c r="H19" s="9">
        <v>8316</v>
      </c>
      <c r="I19" s="9">
        <v>8768</v>
      </c>
      <c r="J19" s="9">
        <v>8201</v>
      </c>
      <c r="K19" s="9">
        <v>24059</v>
      </c>
      <c r="L19" s="9">
        <v>21420</v>
      </c>
      <c r="M19" s="10">
        <v>21251</v>
      </c>
    </row>
    <row r="20" spans="1:13" x14ac:dyDescent="0.25">
      <c r="A20" s="5" t="s">
        <v>43</v>
      </c>
      <c r="B20" s="4">
        <v>117373</v>
      </c>
      <c r="C20" s="9">
        <v>119965</v>
      </c>
      <c r="D20" s="9">
        <v>118647</v>
      </c>
      <c r="E20" s="9">
        <v>85992</v>
      </c>
      <c r="F20" s="9">
        <v>85134</v>
      </c>
      <c r="G20" s="9">
        <v>78789</v>
      </c>
      <c r="H20" s="9">
        <v>80043</v>
      </c>
      <c r="I20" s="9">
        <v>78573</v>
      </c>
      <c r="J20" s="9">
        <v>76748</v>
      </c>
      <c r="K20" s="9">
        <v>220617</v>
      </c>
      <c r="L20" s="9">
        <v>219086</v>
      </c>
      <c r="M20" s="10">
        <v>233853</v>
      </c>
    </row>
    <row r="21" spans="1:13" x14ac:dyDescent="0.25">
      <c r="A21" s="5" t="s">
        <v>44</v>
      </c>
      <c r="B21" s="4">
        <v>235260</v>
      </c>
      <c r="C21" s="9">
        <v>222383</v>
      </c>
      <c r="D21" s="9">
        <v>134849</v>
      </c>
      <c r="E21" s="9">
        <v>25235</v>
      </c>
      <c r="F21" s="9">
        <v>219305</v>
      </c>
      <c r="G21" s="9">
        <v>203717</v>
      </c>
      <c r="H21" s="9">
        <v>197447</v>
      </c>
      <c r="I21" s="9">
        <v>146533</v>
      </c>
      <c r="J21" s="9">
        <v>19715</v>
      </c>
      <c r="K21" s="9">
        <v>211462</v>
      </c>
      <c r="L21" s="9"/>
      <c r="M21" s="10"/>
    </row>
    <row r="22" spans="1:13" x14ac:dyDescent="0.25">
      <c r="A22" s="5" t="s">
        <v>45</v>
      </c>
      <c r="B22" s="4">
        <v>231916</v>
      </c>
      <c r="C22" s="9">
        <v>217488</v>
      </c>
      <c r="D22" s="9">
        <v>129107</v>
      </c>
      <c r="E22" s="9">
        <v>28185</v>
      </c>
      <c r="F22" s="9">
        <v>222073</v>
      </c>
      <c r="G22" s="9">
        <v>201570</v>
      </c>
      <c r="H22" s="9">
        <v>194115</v>
      </c>
      <c r="I22" s="9">
        <v>176242</v>
      </c>
      <c r="J22" s="9">
        <v>25872</v>
      </c>
      <c r="K22" s="9">
        <v>216234</v>
      </c>
      <c r="L22" s="9"/>
      <c r="M22" s="10"/>
    </row>
    <row r="23" spans="1:13" x14ac:dyDescent="0.25">
      <c r="A23" s="5" t="s">
        <v>46</v>
      </c>
      <c r="B23" s="11">
        <v>227118</v>
      </c>
      <c r="C23" s="12">
        <v>223284</v>
      </c>
      <c r="D23" s="12">
        <v>139786</v>
      </c>
      <c r="E23" s="12">
        <v>24045</v>
      </c>
      <c r="F23" s="12">
        <v>226405</v>
      </c>
      <c r="G23" s="12">
        <v>206531</v>
      </c>
      <c r="H23" s="12">
        <v>201346</v>
      </c>
      <c r="I23" s="12">
        <v>158457</v>
      </c>
      <c r="J23" s="12">
        <v>28802</v>
      </c>
      <c r="K23" s="12">
        <v>225050</v>
      </c>
      <c r="L23" s="12"/>
      <c r="M2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baseColWidth="10" defaultRowHeight="15" x14ac:dyDescent="0.25"/>
  <cols>
    <col min="1" max="1" width="21.710937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</row>
    <row r="5" spans="1:2" x14ac:dyDescent="0.25">
      <c r="A5" s="1" t="s">
        <v>4</v>
      </c>
    </row>
    <row r="6" spans="1:2" x14ac:dyDescent="0.25">
      <c r="A6" s="1" t="s">
        <v>5</v>
      </c>
    </row>
    <row r="7" spans="1:2" x14ac:dyDescent="0.25">
      <c r="A7" s="1" t="s">
        <v>6</v>
      </c>
    </row>
    <row r="8" spans="1:2" x14ac:dyDescent="0.25">
      <c r="A8" s="1" t="s">
        <v>7</v>
      </c>
    </row>
    <row r="11" spans="1:2" x14ac:dyDescent="0.25">
      <c r="A11" s="2" t="s">
        <v>8</v>
      </c>
    </row>
    <row r="13" spans="1:2" x14ac:dyDescent="0.25">
      <c r="A13" s="3" t="s">
        <v>9</v>
      </c>
      <c r="B13" s="3" t="s">
        <v>7</v>
      </c>
    </row>
    <row r="14" spans="1:2" x14ac:dyDescent="0.25">
      <c r="A14" s="3" t="s">
        <v>10</v>
      </c>
      <c r="B14" s="3" t="s">
        <v>11</v>
      </c>
    </row>
    <row r="15" spans="1:2" x14ac:dyDescent="0.25">
      <c r="A15" s="3"/>
      <c r="B15" s="3"/>
    </row>
    <row r="17" spans="1:2" x14ac:dyDescent="0.25">
      <c r="A17" s="2" t="s">
        <v>12</v>
      </c>
    </row>
    <row r="19" spans="1:2" x14ac:dyDescent="0.25">
      <c r="A19" s="3" t="s">
        <v>13</v>
      </c>
      <c r="B19" s="3">
        <v>0.8</v>
      </c>
    </row>
    <row r="20" spans="1:2" x14ac:dyDescent="0.25">
      <c r="A20" s="3"/>
      <c r="B20" s="3"/>
    </row>
    <row r="22" spans="1:2" x14ac:dyDescent="0.25">
      <c r="A22" s="2" t="s">
        <v>14</v>
      </c>
    </row>
    <row r="24" spans="1:2" x14ac:dyDescent="0.25">
      <c r="A24" s="3" t="s">
        <v>15</v>
      </c>
      <c r="B24" s="3" t="s">
        <v>16</v>
      </c>
    </row>
    <row r="25" spans="1:2" x14ac:dyDescent="0.25">
      <c r="A25" s="3" t="s">
        <v>17</v>
      </c>
      <c r="B25" s="3" t="s">
        <v>18</v>
      </c>
    </row>
    <row r="26" spans="1:2" x14ac:dyDescent="0.25">
      <c r="A26" s="3" t="s">
        <v>19</v>
      </c>
      <c r="B26" s="3" t="s">
        <v>20</v>
      </c>
    </row>
    <row r="27" spans="1:2" x14ac:dyDescent="0.25">
      <c r="A27" s="3" t="s">
        <v>21</v>
      </c>
      <c r="B27" s="3">
        <v>2200</v>
      </c>
    </row>
    <row r="28" spans="1:2" x14ac:dyDescent="0.25">
      <c r="A28" s="3" t="s">
        <v>22</v>
      </c>
      <c r="B28" s="3" t="s">
        <v>23</v>
      </c>
    </row>
    <row r="29" spans="1:2" x14ac:dyDescent="0.25">
      <c r="A29" s="3" t="s">
        <v>24</v>
      </c>
      <c r="B29" s="3">
        <v>10.5</v>
      </c>
    </row>
    <row r="30" spans="1:2" x14ac:dyDescent="0.25">
      <c r="A30" s="3" t="s">
        <v>25</v>
      </c>
      <c r="B30" s="3" t="s">
        <v>26</v>
      </c>
    </row>
    <row r="31" spans="1:2" x14ac:dyDescent="0.25">
      <c r="A31" s="3"/>
      <c r="B31" s="3"/>
    </row>
    <row r="33" spans="1:2" x14ac:dyDescent="0.25">
      <c r="A33" s="2" t="s">
        <v>27</v>
      </c>
    </row>
    <row r="34" spans="1:2" x14ac:dyDescent="0.25">
      <c r="A34" t="s">
        <v>28</v>
      </c>
    </row>
    <row r="36" spans="1:2" x14ac:dyDescent="0.25">
      <c r="A36" s="3" t="s">
        <v>29</v>
      </c>
      <c r="B36" s="3" t="s">
        <v>30</v>
      </c>
    </row>
    <row r="37" spans="1:2" x14ac:dyDescent="0.25">
      <c r="A37" s="3" t="s">
        <v>31</v>
      </c>
      <c r="B37" s="3" t="s">
        <v>30</v>
      </c>
    </row>
    <row r="38" spans="1:2" x14ac:dyDescent="0.25">
      <c r="A38" s="3" t="s">
        <v>32</v>
      </c>
      <c r="B38" s="3" t="s">
        <v>33</v>
      </c>
    </row>
    <row r="39" spans="1:2" x14ac:dyDescent="0.25">
      <c r="A39" s="3" t="s">
        <v>34</v>
      </c>
      <c r="B39" s="3" t="s">
        <v>35</v>
      </c>
    </row>
    <row r="40" spans="1:2" x14ac:dyDescent="0.25">
      <c r="A40" s="3" t="s">
        <v>36</v>
      </c>
      <c r="B40" s="3" t="s">
        <v>35</v>
      </c>
    </row>
    <row r="41" spans="1:2" x14ac:dyDescent="0.25">
      <c r="A41" s="3" t="s">
        <v>37</v>
      </c>
      <c r="B41" s="3"/>
    </row>
    <row r="42" spans="1:2" x14ac:dyDescent="0.25">
      <c r="A42" s="3"/>
      <c r="B4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6"/>
  <sheetViews>
    <sheetView tabSelected="1" workbookViewId="0">
      <selection activeCell="T21" sqref="T21"/>
    </sheetView>
  </sheetViews>
  <sheetFormatPr baseColWidth="10" defaultRowHeight="15" x14ac:dyDescent="0.25"/>
  <cols>
    <col min="1" max="27" width="9.42578125" customWidth="1"/>
  </cols>
  <sheetData>
    <row r="2" spans="1:27" x14ac:dyDescent="0.25">
      <c r="B2" t="s">
        <v>38</v>
      </c>
      <c r="P2" t="s">
        <v>47</v>
      </c>
    </row>
    <row r="3" spans="1:27" ht="15.75" thickBot="1" x14ac:dyDescent="0.3"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</row>
    <row r="4" spans="1:27" x14ac:dyDescent="0.25">
      <c r="A4" s="5" t="s">
        <v>39</v>
      </c>
      <c r="B4" s="6">
        <v>98412</v>
      </c>
      <c r="C4" s="7">
        <v>99175</v>
      </c>
      <c r="D4" s="8">
        <v>95651</v>
      </c>
      <c r="E4" s="6">
        <v>70618</v>
      </c>
      <c r="F4" s="7">
        <v>69867</v>
      </c>
      <c r="G4" s="8">
        <v>69946</v>
      </c>
      <c r="H4" s="6">
        <v>69278</v>
      </c>
      <c r="I4" s="7">
        <v>72392</v>
      </c>
      <c r="J4" s="8">
        <v>71865</v>
      </c>
      <c r="K4" s="6">
        <v>197697</v>
      </c>
      <c r="L4" s="7">
        <v>207214</v>
      </c>
      <c r="M4" s="8">
        <v>209564</v>
      </c>
      <c r="O4" s="5" t="s">
        <v>39</v>
      </c>
      <c r="P4" s="79" t="s">
        <v>75</v>
      </c>
      <c r="Q4" s="80"/>
      <c r="R4" s="80"/>
      <c r="S4" s="85" t="s">
        <v>48</v>
      </c>
      <c r="T4" s="85"/>
      <c r="U4" s="85"/>
      <c r="V4" s="64" t="s">
        <v>52</v>
      </c>
      <c r="W4" s="64"/>
      <c r="X4" s="65"/>
      <c r="Y4" s="70" t="s">
        <v>80</v>
      </c>
      <c r="Z4" s="71"/>
      <c r="AA4" s="72"/>
    </row>
    <row r="5" spans="1:27" x14ac:dyDescent="0.25">
      <c r="A5" s="5" t="s">
        <v>40</v>
      </c>
      <c r="B5" s="4">
        <v>93421</v>
      </c>
      <c r="C5" s="9">
        <v>91866</v>
      </c>
      <c r="D5" s="10">
        <v>89788</v>
      </c>
      <c r="E5" s="4">
        <v>58612</v>
      </c>
      <c r="F5" s="9">
        <v>60845</v>
      </c>
      <c r="G5" s="10">
        <v>60505</v>
      </c>
      <c r="H5" s="4">
        <v>69322</v>
      </c>
      <c r="I5" s="9">
        <v>71698</v>
      </c>
      <c r="J5" s="10">
        <v>72290</v>
      </c>
      <c r="K5" s="4">
        <v>208743</v>
      </c>
      <c r="L5" s="9">
        <v>211115</v>
      </c>
      <c r="M5" s="10">
        <v>211203</v>
      </c>
      <c r="O5" s="5" t="s">
        <v>40</v>
      </c>
      <c r="P5" s="81" t="s">
        <v>76</v>
      </c>
      <c r="Q5" s="82"/>
      <c r="R5" s="82"/>
      <c r="S5" s="86" t="s">
        <v>49</v>
      </c>
      <c r="T5" s="86"/>
      <c r="U5" s="86"/>
      <c r="V5" s="66" t="s">
        <v>53</v>
      </c>
      <c r="W5" s="66"/>
      <c r="X5" s="67"/>
      <c r="Y5" s="73" t="s">
        <v>81</v>
      </c>
      <c r="Z5" s="74"/>
      <c r="AA5" s="75"/>
    </row>
    <row r="6" spans="1:27" x14ac:dyDescent="0.25">
      <c r="A6" s="5" t="s">
        <v>41</v>
      </c>
      <c r="B6" s="4">
        <v>69077</v>
      </c>
      <c r="C6" s="9">
        <v>61884</v>
      </c>
      <c r="D6" s="10">
        <v>58074</v>
      </c>
      <c r="E6" s="4">
        <v>41334</v>
      </c>
      <c r="F6" s="9">
        <v>40896</v>
      </c>
      <c r="G6" s="10">
        <v>40431</v>
      </c>
      <c r="H6" s="4">
        <v>48144</v>
      </c>
      <c r="I6" s="9">
        <v>48308</v>
      </c>
      <c r="J6" s="10">
        <v>46467</v>
      </c>
      <c r="K6" s="4">
        <v>140596</v>
      </c>
      <c r="L6" s="9">
        <v>142983</v>
      </c>
      <c r="M6" s="10">
        <v>145898</v>
      </c>
      <c r="O6" s="5" t="s">
        <v>41</v>
      </c>
      <c r="P6" s="81" t="s">
        <v>77</v>
      </c>
      <c r="Q6" s="82"/>
      <c r="R6" s="82"/>
      <c r="S6" s="86" t="s">
        <v>56</v>
      </c>
      <c r="T6" s="86"/>
      <c r="U6" s="86"/>
      <c r="V6" s="66" t="s">
        <v>57</v>
      </c>
      <c r="W6" s="66"/>
      <c r="X6" s="67"/>
      <c r="Y6" s="73" t="s">
        <v>82</v>
      </c>
      <c r="Z6" s="74"/>
      <c r="AA6" s="75"/>
    </row>
    <row r="7" spans="1:27" x14ac:dyDescent="0.25">
      <c r="A7" s="5" t="s">
        <v>42</v>
      </c>
      <c r="B7" s="4">
        <v>14599</v>
      </c>
      <c r="C7" s="9">
        <v>11657</v>
      </c>
      <c r="D7" s="10">
        <v>10703</v>
      </c>
      <c r="E7" s="4">
        <v>9251</v>
      </c>
      <c r="F7" s="9">
        <v>6024</v>
      </c>
      <c r="G7" s="10">
        <v>7200</v>
      </c>
      <c r="H7" s="4">
        <v>8316</v>
      </c>
      <c r="I7" s="9">
        <v>8768</v>
      </c>
      <c r="J7" s="10">
        <v>8201</v>
      </c>
      <c r="K7" s="4">
        <v>24059</v>
      </c>
      <c r="L7" s="9">
        <v>21420</v>
      </c>
      <c r="M7" s="10">
        <v>21251</v>
      </c>
      <c r="O7" s="5" t="s">
        <v>42</v>
      </c>
      <c r="P7" s="81" t="s">
        <v>78</v>
      </c>
      <c r="Q7" s="82"/>
      <c r="R7" s="82"/>
      <c r="S7" s="86" t="s">
        <v>50</v>
      </c>
      <c r="T7" s="86"/>
      <c r="U7" s="86"/>
      <c r="V7" s="66" t="s">
        <v>54</v>
      </c>
      <c r="W7" s="66"/>
      <c r="X7" s="67"/>
      <c r="Y7" s="73" t="s">
        <v>83</v>
      </c>
      <c r="Z7" s="74"/>
      <c r="AA7" s="75"/>
    </row>
    <row r="8" spans="1:27" ht="15.75" thickBot="1" x14ac:dyDescent="0.3">
      <c r="A8" s="5" t="s">
        <v>43</v>
      </c>
      <c r="B8" s="11">
        <v>117373</v>
      </c>
      <c r="C8" s="12">
        <v>119965</v>
      </c>
      <c r="D8" s="13">
        <v>118647</v>
      </c>
      <c r="E8" s="11">
        <v>85992</v>
      </c>
      <c r="F8" s="12">
        <v>85134</v>
      </c>
      <c r="G8" s="13">
        <v>78789</v>
      </c>
      <c r="H8" s="11">
        <v>80043</v>
      </c>
      <c r="I8" s="12">
        <v>78573</v>
      </c>
      <c r="J8" s="13">
        <v>76748</v>
      </c>
      <c r="K8" s="11">
        <v>220617</v>
      </c>
      <c r="L8" s="12">
        <v>219086</v>
      </c>
      <c r="M8" s="13">
        <v>233853</v>
      </c>
      <c r="O8" s="5" t="s">
        <v>43</v>
      </c>
      <c r="P8" s="83" t="s">
        <v>79</v>
      </c>
      <c r="Q8" s="84"/>
      <c r="R8" s="84"/>
      <c r="S8" s="87" t="s">
        <v>51</v>
      </c>
      <c r="T8" s="87"/>
      <c r="U8" s="87"/>
      <c r="V8" s="68" t="s">
        <v>55</v>
      </c>
      <c r="W8" s="68"/>
      <c r="X8" s="69"/>
      <c r="Y8" s="76" t="s">
        <v>84</v>
      </c>
      <c r="Z8" s="77"/>
      <c r="AA8" s="78"/>
    </row>
    <row r="9" spans="1:27" x14ac:dyDescent="0.25">
      <c r="A9" s="5" t="s">
        <v>44</v>
      </c>
      <c r="B9" s="6">
        <v>235260</v>
      </c>
      <c r="C9" s="7">
        <v>222383</v>
      </c>
      <c r="D9" s="7">
        <v>134849</v>
      </c>
      <c r="E9" s="7">
        <v>25235</v>
      </c>
      <c r="F9" s="8">
        <v>219305</v>
      </c>
      <c r="G9" s="6">
        <v>203717</v>
      </c>
      <c r="H9" s="7">
        <v>197447</v>
      </c>
      <c r="I9" s="7">
        <v>146533</v>
      </c>
      <c r="J9" s="7">
        <v>19715</v>
      </c>
      <c r="K9" s="8">
        <v>211462</v>
      </c>
      <c r="L9" s="9"/>
      <c r="M9" s="10"/>
      <c r="O9" s="5" t="s">
        <v>44</v>
      </c>
      <c r="P9" s="56" t="s">
        <v>58</v>
      </c>
      <c r="Q9" s="53" t="s">
        <v>59</v>
      </c>
      <c r="R9" s="53" t="s">
        <v>60</v>
      </c>
      <c r="S9" s="53" t="s">
        <v>61</v>
      </c>
      <c r="T9" s="53" t="s">
        <v>62</v>
      </c>
      <c r="U9" s="61" t="s">
        <v>63</v>
      </c>
      <c r="V9" s="61" t="s">
        <v>64</v>
      </c>
      <c r="W9" s="61" t="s">
        <v>65</v>
      </c>
      <c r="X9" s="61" t="s">
        <v>66</v>
      </c>
      <c r="Y9" s="42" t="s">
        <v>67</v>
      </c>
      <c r="Z9" s="16"/>
      <c r="AA9" s="17"/>
    </row>
    <row r="10" spans="1:27" x14ac:dyDescent="0.25">
      <c r="A10" s="5" t="s">
        <v>45</v>
      </c>
      <c r="B10" s="4">
        <v>231916</v>
      </c>
      <c r="C10" s="9">
        <v>217488</v>
      </c>
      <c r="D10" s="9">
        <v>129107</v>
      </c>
      <c r="E10" s="9">
        <v>28185</v>
      </c>
      <c r="F10" s="10">
        <v>222073</v>
      </c>
      <c r="G10" s="4">
        <v>201570</v>
      </c>
      <c r="H10" s="9">
        <v>194115</v>
      </c>
      <c r="I10" s="9">
        <v>176242</v>
      </c>
      <c r="J10" s="9">
        <v>25872</v>
      </c>
      <c r="K10" s="10">
        <v>216234</v>
      </c>
      <c r="L10" s="9"/>
      <c r="M10" s="10"/>
      <c r="O10" s="5" t="s">
        <v>45</v>
      </c>
      <c r="P10" s="57"/>
      <c r="Q10" s="54"/>
      <c r="R10" s="54"/>
      <c r="S10" s="54"/>
      <c r="T10" s="54"/>
      <c r="U10" s="62"/>
      <c r="V10" s="62"/>
      <c r="W10" s="62"/>
      <c r="X10" s="62"/>
      <c r="Y10" s="43"/>
      <c r="Z10" s="15"/>
      <c r="AA10" s="14"/>
    </row>
    <row r="11" spans="1:27" ht="15.75" thickBot="1" x14ac:dyDescent="0.3">
      <c r="A11" s="5" t="s">
        <v>46</v>
      </c>
      <c r="B11" s="11">
        <v>227118</v>
      </c>
      <c r="C11" s="12">
        <v>223284</v>
      </c>
      <c r="D11" s="12">
        <v>139786</v>
      </c>
      <c r="E11" s="12">
        <v>24045</v>
      </c>
      <c r="F11" s="13">
        <v>226405</v>
      </c>
      <c r="G11" s="11">
        <v>206531</v>
      </c>
      <c r="H11" s="12">
        <v>201346</v>
      </c>
      <c r="I11" s="12">
        <v>158457</v>
      </c>
      <c r="J11" s="12">
        <v>28802</v>
      </c>
      <c r="K11" s="13">
        <v>225050</v>
      </c>
      <c r="L11" s="12"/>
      <c r="M11" s="13"/>
      <c r="O11" s="5" t="s">
        <v>46</v>
      </c>
      <c r="P11" s="58"/>
      <c r="Q11" s="55"/>
      <c r="R11" s="55"/>
      <c r="S11" s="55"/>
      <c r="T11" s="55"/>
      <c r="U11" s="63"/>
      <c r="V11" s="63"/>
      <c r="W11" s="63"/>
      <c r="X11" s="63"/>
      <c r="Y11" s="44"/>
      <c r="Z11" s="15"/>
      <c r="AA11" s="14"/>
    </row>
    <row r="13" spans="1:27" ht="15.75" thickBot="1" x14ac:dyDescent="0.3"/>
    <row r="14" spans="1:27" x14ac:dyDescent="0.25">
      <c r="C14" s="45" t="s">
        <v>85</v>
      </c>
      <c r="D14" s="46"/>
      <c r="E14" s="47" t="s">
        <v>86</v>
      </c>
      <c r="F14" s="47"/>
      <c r="G14" s="48" t="s">
        <v>87</v>
      </c>
      <c r="H14" s="49"/>
      <c r="I14" s="50" t="s">
        <v>88</v>
      </c>
      <c r="J14" s="51"/>
      <c r="K14" s="52" t="s">
        <v>89</v>
      </c>
      <c r="L14" s="52"/>
      <c r="M14" s="59" t="s">
        <v>90</v>
      </c>
      <c r="N14" s="60"/>
    </row>
    <row r="15" spans="1:27" x14ac:dyDescent="0.25">
      <c r="C15" s="24" t="s">
        <v>73</v>
      </c>
      <c r="D15" s="19" t="s">
        <v>74</v>
      </c>
      <c r="E15" s="18" t="s">
        <v>73</v>
      </c>
      <c r="F15" s="19" t="s">
        <v>74</v>
      </c>
      <c r="G15" s="18" t="s">
        <v>73</v>
      </c>
      <c r="H15" s="25" t="s">
        <v>74</v>
      </c>
      <c r="I15" s="24" t="s">
        <v>73</v>
      </c>
      <c r="J15" s="19" t="s">
        <v>74</v>
      </c>
      <c r="K15" s="18" t="s">
        <v>73</v>
      </c>
      <c r="L15" s="19" t="s">
        <v>74</v>
      </c>
      <c r="M15" s="18" t="s">
        <v>73</v>
      </c>
      <c r="N15" s="25" t="s">
        <v>74</v>
      </c>
    </row>
    <row r="16" spans="1:27" x14ac:dyDescent="0.25">
      <c r="B16" s="18" t="s">
        <v>68</v>
      </c>
      <c r="C16" s="26">
        <f>AVERAGE(B4:D4)</f>
        <v>97746</v>
      </c>
      <c r="D16" s="21">
        <f>_xlfn.STDEV.S(B4:D4)</f>
        <v>1853.9986515636951</v>
      </c>
      <c r="E16" s="20">
        <f>AVERAGE(E4:G4)</f>
        <v>70143.666666666672</v>
      </c>
      <c r="F16" s="21">
        <f>_xlfn.STDEV.S(E4:G4)</f>
        <v>412.67945591382829</v>
      </c>
      <c r="G16" s="20">
        <f>AVERAGE(H4:J4)</f>
        <v>71178.333333333328</v>
      </c>
      <c r="H16" s="27">
        <f>_xlfn.STDEV.S(H4:J4)</f>
        <v>1666.6980330381784</v>
      </c>
      <c r="I16" s="26">
        <f>AVERAGE(K4:M4)</f>
        <v>204825</v>
      </c>
      <c r="J16" s="21">
        <f>_xlfn.STDEV.S(K4:M4)</f>
        <v>6283.8613129189926</v>
      </c>
      <c r="K16" s="20">
        <f>AVERAGE(B9:B11)</f>
        <v>231431.33333333334</v>
      </c>
      <c r="L16" s="21">
        <f>_xlfn.STDEV.S(B9:B11)</f>
        <v>4092.5807668674461</v>
      </c>
      <c r="M16" s="20">
        <f>AVERAGE(G9:G11)</f>
        <v>203939.33333333334</v>
      </c>
      <c r="N16" s="27">
        <f>_xlfn.STDEV.S(G9:G11)</f>
        <v>2487.9618834164912</v>
      </c>
    </row>
    <row r="17" spans="2:17" x14ac:dyDescent="0.25">
      <c r="B17" s="20" t="s">
        <v>69</v>
      </c>
      <c r="C17" s="26">
        <f>AVERAGE(B5:D5)</f>
        <v>91691.666666666672</v>
      </c>
      <c r="D17" s="21">
        <f>_xlfn.STDEV.S(B5:D5)</f>
        <v>1822.763378316926</v>
      </c>
      <c r="E17" s="20">
        <f>AVERAGE(E5:G5)</f>
        <v>59987.333333333336</v>
      </c>
      <c r="F17" s="21">
        <f>_xlfn.STDEV.S(E5:G5)</f>
        <v>1203.1443526582059</v>
      </c>
      <c r="G17" s="20">
        <f>AVERAGE(H5:J5)</f>
        <v>71103.333333333328</v>
      </c>
      <c r="H17" s="27">
        <f>_xlfn.STDEV.S(H5:J5)</f>
        <v>1570.8205923444389</v>
      </c>
      <c r="I17" s="26">
        <f>AVERAGE(K5:M5)</f>
        <v>210353.66666666666</v>
      </c>
      <c r="J17" s="21">
        <f>_xlfn.STDEV.S(K5:M5)</f>
        <v>1395.572045196282</v>
      </c>
      <c r="K17" s="20">
        <f>AVERAGE(C9:C11)</f>
        <v>221051.66666666666</v>
      </c>
      <c r="L17" s="21">
        <f>_xlfn.STDEV.S(C9:C11)</f>
        <v>3118.9325631268998</v>
      </c>
      <c r="M17" s="20">
        <f>AVERAGE(H9:H11)</f>
        <v>197636</v>
      </c>
      <c r="N17" s="27">
        <f>_xlfn.STDEV.S(H9:H11)</f>
        <v>3619.2030890791416</v>
      </c>
    </row>
    <row r="18" spans="2:17" x14ac:dyDescent="0.25">
      <c r="B18" s="20" t="s">
        <v>70</v>
      </c>
      <c r="C18" s="26">
        <f>AVERAGE(B6:D6)</f>
        <v>63011.666666666664</v>
      </c>
      <c r="D18" s="21">
        <f>_xlfn.STDEV.S(B6:D6)</f>
        <v>5587.5062714357055</v>
      </c>
      <c r="E18" s="20">
        <f>AVERAGE(E6:G6)</f>
        <v>40887</v>
      </c>
      <c r="F18" s="21">
        <f>_xlfn.STDEV.S(E6:G6)</f>
        <v>451.56727073604435</v>
      </c>
      <c r="G18" s="20">
        <f>AVERAGE(H6:J6)</f>
        <v>47639.666666666664</v>
      </c>
      <c r="H18" s="27">
        <f>_xlfn.STDEV.S(H6:J6)</f>
        <v>1018.8642369488358</v>
      </c>
      <c r="I18" s="26">
        <f>AVERAGE(K6:M6)</f>
        <v>143159</v>
      </c>
      <c r="J18" s="21">
        <f>_xlfn.STDEV.S(K6:M6)</f>
        <v>2655.3781274989819</v>
      </c>
      <c r="K18" s="20">
        <f>AVERAGE(D9:D11)</f>
        <v>134580.66666666666</v>
      </c>
      <c r="L18" s="21">
        <f>_xlfn.STDEV.S(D9:D11)</f>
        <v>5344.5544560172029</v>
      </c>
      <c r="M18" s="20">
        <f>AVERAGE(I9:I11)</f>
        <v>160410.66666666666</v>
      </c>
      <c r="N18" s="27">
        <f>_xlfn.STDEV.S(I9:I11)</f>
        <v>14950.544482838521</v>
      </c>
    </row>
    <row r="19" spans="2:17" x14ac:dyDescent="0.25">
      <c r="B19" s="20" t="s">
        <v>71</v>
      </c>
      <c r="C19" s="26">
        <f>AVERAGE(B7:D7)</f>
        <v>12319.666666666666</v>
      </c>
      <c r="D19" s="21">
        <f>_xlfn.STDEV.S(B7:D7)</f>
        <v>2030.7755497182211</v>
      </c>
      <c r="E19" s="20">
        <f>AVERAGE(E7:G7)</f>
        <v>7491.666666666667</v>
      </c>
      <c r="F19" s="21">
        <f>_xlfn.STDEV.S(E7:G7)</f>
        <v>1633.15165656265</v>
      </c>
      <c r="G19" s="20">
        <f>AVERAGE(H7:J7)</f>
        <v>8428.3333333333339</v>
      </c>
      <c r="H19" s="27">
        <f>_xlfn.STDEV.S(H7:J7)</f>
        <v>299.72709809647398</v>
      </c>
      <c r="I19" s="26">
        <f>AVERAGE(K7:M7)</f>
        <v>22243.333333333332</v>
      </c>
      <c r="J19" s="21">
        <f>_xlfn.STDEV.S(K7:M7)</f>
        <v>1574.6822959992066</v>
      </c>
      <c r="K19" s="20">
        <f>AVERAGE(E9:E11)</f>
        <v>25821.666666666668</v>
      </c>
      <c r="L19" s="21">
        <f>_xlfn.STDEV.S(E9:E11)</f>
        <v>2131.4392633460925</v>
      </c>
      <c r="M19" s="20">
        <f>AVERAGE(J9:J11)</f>
        <v>24796.333333333332</v>
      </c>
      <c r="N19" s="27">
        <f>_xlfn.STDEV.S(J9:J11)</f>
        <v>4638.0153442322044</v>
      </c>
      <c r="Q19" s="23"/>
    </row>
    <row r="20" spans="2:17" ht="15.75" thickBot="1" x14ac:dyDescent="0.3">
      <c r="B20" s="22" t="s">
        <v>72</v>
      </c>
      <c r="C20" s="28">
        <f>AVERAGE(B8:D8)</f>
        <v>118661.66666666667</v>
      </c>
      <c r="D20" s="29">
        <f>_xlfn.STDEV.S(B8:D8)</f>
        <v>1296.0622413037629</v>
      </c>
      <c r="E20" s="30">
        <f>AVERAGE(E8:G8)</f>
        <v>83305</v>
      </c>
      <c r="F20" s="29">
        <f>_xlfn.STDEV.S(E8:G8)</f>
        <v>3934.4291835029894</v>
      </c>
      <c r="G20" s="30">
        <f>AVERAGE(H8:J8)</f>
        <v>78454.666666666672</v>
      </c>
      <c r="H20" s="31">
        <f>_xlfn.STDEV.S(H8:J8)</f>
        <v>1650.6842015762231</v>
      </c>
      <c r="I20" s="28">
        <f>AVERAGE(K8:M8)</f>
        <v>224518.66666666666</v>
      </c>
      <c r="J20" s="29">
        <f>_xlfn.STDEV.S(K8:M8)</f>
        <v>8119.9337640976682</v>
      </c>
      <c r="K20" s="30">
        <f>AVERAGE(F9:F11)</f>
        <v>222594.33333333334</v>
      </c>
      <c r="L20" s="29">
        <f>_xlfn.STDEV.S(F9:F11)</f>
        <v>3578.5948825388623</v>
      </c>
      <c r="M20" s="30">
        <f>AVERAGE(K9:K11)</f>
        <v>217582</v>
      </c>
      <c r="N20" s="31">
        <f>_xlfn.STDEV.S(K9:K11)</f>
        <v>6893.5668561347829</v>
      </c>
    </row>
    <row r="21" spans="2:17" ht="15" customHeight="1" x14ac:dyDescent="0.25"/>
    <row r="23" spans="2:17" ht="30" x14ac:dyDescent="0.25">
      <c r="C23" s="32" t="s">
        <v>85</v>
      </c>
      <c r="D23" s="33" t="s">
        <v>86</v>
      </c>
      <c r="E23" s="34" t="s">
        <v>87</v>
      </c>
      <c r="F23" s="35" t="s">
        <v>91</v>
      </c>
      <c r="G23" s="36" t="s">
        <v>92</v>
      </c>
      <c r="H23" s="37" t="s">
        <v>93</v>
      </c>
    </row>
    <row r="24" spans="2:17" x14ac:dyDescent="0.25">
      <c r="B24" t="s">
        <v>94</v>
      </c>
      <c r="C24" s="23">
        <f>C16-C19</f>
        <v>85426.333333333328</v>
      </c>
      <c r="D24" s="23">
        <f>E16-E19</f>
        <v>62652.000000000007</v>
      </c>
      <c r="E24" s="23">
        <f>G16-G19</f>
        <v>62749.999999999993</v>
      </c>
      <c r="F24" s="23">
        <f>I16-I19</f>
        <v>182581.66666666666</v>
      </c>
      <c r="G24" s="23">
        <f>K16-K19</f>
        <v>205609.66666666669</v>
      </c>
      <c r="H24" s="23">
        <f>M16-M19</f>
        <v>179143</v>
      </c>
      <c r="I24" t="s">
        <v>97</v>
      </c>
    </row>
    <row r="25" spans="2:17" x14ac:dyDescent="0.25">
      <c r="B25" t="s">
        <v>96</v>
      </c>
      <c r="C25" s="38">
        <f>(C18-C19)/C24</f>
        <v>0.5934001615426937</v>
      </c>
      <c r="D25" s="38">
        <f>(E18-E19)/D24</f>
        <v>0.53302900678882292</v>
      </c>
      <c r="E25" s="38">
        <f>(G18-G19)/E24</f>
        <v>0.62488180610889776</v>
      </c>
      <c r="F25" s="38">
        <f>(I18-I19)/F24</f>
        <v>0.6622552465106939</v>
      </c>
      <c r="G25" s="38">
        <f>(K18-K19)/G24</f>
        <v>0.52895859306225868</v>
      </c>
      <c r="H25" s="38">
        <f>(M18-M19)/H24</f>
        <v>0.7570172059937218</v>
      </c>
      <c r="I25" t="s">
        <v>98</v>
      </c>
    </row>
    <row r="26" spans="2:17" x14ac:dyDescent="0.25">
      <c r="B26" t="s">
        <v>95</v>
      </c>
      <c r="C26" s="38">
        <f>1-C25</f>
        <v>0.4065998384573063</v>
      </c>
      <c r="D26" s="38">
        <f t="shared" ref="D26:H26" si="0">1-D25</f>
        <v>0.46697099321117708</v>
      </c>
      <c r="E26" s="38">
        <f t="shared" si="0"/>
        <v>0.37511819389110224</v>
      </c>
      <c r="F26" s="38">
        <f t="shared" si="0"/>
        <v>0.3377447534893061</v>
      </c>
      <c r="G26" s="38">
        <f t="shared" si="0"/>
        <v>0.47104140693774132</v>
      </c>
      <c r="H26" s="38">
        <f t="shared" si="0"/>
        <v>0.2429827940062782</v>
      </c>
      <c r="I26" t="s">
        <v>99</v>
      </c>
    </row>
  </sheetData>
  <mergeCells count="36">
    <mergeCell ref="S4:U4"/>
    <mergeCell ref="S5:U5"/>
    <mergeCell ref="S6:U6"/>
    <mergeCell ref="S7:U7"/>
    <mergeCell ref="S8:U8"/>
    <mergeCell ref="P4:R4"/>
    <mergeCell ref="P5:R5"/>
    <mergeCell ref="P6:R6"/>
    <mergeCell ref="P7:R7"/>
    <mergeCell ref="P8:R8"/>
    <mergeCell ref="Y4:AA4"/>
    <mergeCell ref="Y5:AA5"/>
    <mergeCell ref="Y6:AA6"/>
    <mergeCell ref="Y7:AA7"/>
    <mergeCell ref="Y8:AA8"/>
    <mergeCell ref="V4:X4"/>
    <mergeCell ref="V5:X5"/>
    <mergeCell ref="V6:X6"/>
    <mergeCell ref="V7:X7"/>
    <mergeCell ref="V8:X8"/>
    <mergeCell ref="Y9:Y11"/>
    <mergeCell ref="C14:D14"/>
    <mergeCell ref="E14:F14"/>
    <mergeCell ref="G14:H14"/>
    <mergeCell ref="I14:J14"/>
    <mergeCell ref="K14:L14"/>
    <mergeCell ref="Q9:Q11"/>
    <mergeCell ref="P9:P11"/>
    <mergeCell ref="R9:R11"/>
    <mergeCell ref="S9:S11"/>
    <mergeCell ref="T9:T11"/>
    <mergeCell ref="M14:N14"/>
    <mergeCell ref="U9:U11"/>
    <mergeCell ref="V9:V11"/>
    <mergeCell ref="W9:W11"/>
    <mergeCell ref="X9:X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7" sqref="D7"/>
    </sheetView>
  </sheetViews>
  <sheetFormatPr baseColWidth="10" defaultRowHeight="15" x14ac:dyDescent="0.25"/>
  <cols>
    <col min="1" max="1" width="14.42578125" customWidth="1"/>
  </cols>
  <sheetData>
    <row r="1" spans="1:7" ht="30" x14ac:dyDescent="0.25">
      <c r="B1" s="32" t="s">
        <v>85</v>
      </c>
      <c r="C1" s="33" t="s">
        <v>86</v>
      </c>
      <c r="D1" s="34" t="s">
        <v>87</v>
      </c>
      <c r="E1" s="35" t="s">
        <v>91</v>
      </c>
      <c r="F1" s="36" t="s">
        <v>92</v>
      </c>
      <c r="G1" s="37" t="s">
        <v>93</v>
      </c>
    </row>
    <row r="2" spans="1:7" ht="30" x14ac:dyDescent="0.25">
      <c r="A2" s="39" t="s">
        <v>100</v>
      </c>
      <c r="B2" s="23">
        <v>25.3</v>
      </c>
      <c r="C2" s="23">
        <v>37.700000000000003</v>
      </c>
      <c r="D2" s="23">
        <v>39</v>
      </c>
      <c r="E2" s="40">
        <v>42</v>
      </c>
      <c r="F2" s="40">
        <v>44.8</v>
      </c>
      <c r="G2" s="40">
        <v>40.4</v>
      </c>
    </row>
    <row r="3" spans="1:7" x14ac:dyDescent="0.25">
      <c r="A3" t="s">
        <v>101</v>
      </c>
      <c r="B3" s="41">
        <v>2.06</v>
      </c>
      <c r="C3" s="41">
        <v>1.97</v>
      </c>
      <c r="D3" s="41">
        <v>1.93</v>
      </c>
      <c r="E3" s="41">
        <v>1.91</v>
      </c>
      <c r="F3" s="41">
        <v>1.94</v>
      </c>
      <c r="G3" s="41">
        <v>2.0699999999999998</v>
      </c>
    </row>
    <row r="4" spans="1:7" x14ac:dyDescent="0.25">
      <c r="A4" t="s">
        <v>102</v>
      </c>
      <c r="B4" s="41">
        <v>1.36</v>
      </c>
      <c r="C4" s="41">
        <v>0.11</v>
      </c>
      <c r="D4" s="41">
        <v>1.22</v>
      </c>
      <c r="E4" s="41">
        <v>0.33</v>
      </c>
      <c r="F4" s="41">
        <v>1.68</v>
      </c>
      <c r="G4" s="41">
        <v>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Microplate End point</vt:lpstr>
      <vt:lpstr>Protocol Information</vt:lpstr>
      <vt:lpstr>ATP_Molm13-K562</vt:lpstr>
      <vt:lpstr>Dosage ADN</vt:lpstr>
    </vt:vector>
  </TitlesOfParts>
  <Company>Inserm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Landry</dc:creator>
  <cp:lastModifiedBy>Mathieu Landry</cp:lastModifiedBy>
  <dcterms:created xsi:type="dcterms:W3CDTF">2023-05-10T15:20:49Z</dcterms:created>
  <dcterms:modified xsi:type="dcterms:W3CDTF">2023-05-31T08:38:50Z</dcterms:modified>
</cp:coreProperties>
</file>