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veraisice/Desktop/Comodity-Market-Research/Input/"/>
    </mc:Choice>
  </mc:AlternateContent>
  <xr:revisionPtr revIDLastSave="0" documentId="13_ncr:1_{44CA3656-9C05-884A-9380-1FF2633F5199}" xr6:coauthVersionLast="45" xr6:coauthVersionMax="45" xr10:uidLastSave="{00000000-0000-0000-0000-000000000000}"/>
  <bookViews>
    <workbookView xWindow="0" yWindow="2560" windowWidth="25600" windowHeight="11180" activeTab="8" xr2:uid="{00000000-000D-0000-FFFF-FFFF00000000}"/>
  </bookViews>
  <sheets>
    <sheet name="option prices" sheetId="2" r:id="rId1"/>
    <sheet name="August" sheetId="4" r:id="rId2"/>
    <sheet name="September" sheetId="9" r:id="rId3"/>
    <sheet name="Sep" sheetId="5" r:id="rId4"/>
    <sheet name="Futures" sheetId="6" r:id="rId5"/>
    <sheet name="October" sheetId="10" r:id="rId6"/>
    <sheet name="November" sheetId="11" r:id="rId7"/>
    <sheet name="December" sheetId="12" r:id="rId8"/>
    <sheet name="January" sheetId="13" r:id="rId9"/>
  </sheets>
  <definedNames>
    <definedName name="Time_To_Maturity" localSheetId="2">#REF!</definedName>
    <definedName name="Time_To_Maturi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8" i="2" l="1"/>
  <c r="O103" i="2"/>
  <c r="O78" i="2"/>
  <c r="N103" i="2"/>
  <c r="N128" i="2"/>
  <c r="O53" i="2"/>
  <c r="N78" i="2"/>
  <c r="D2" i="4"/>
  <c r="D2" i="9"/>
  <c r="N3" i="2"/>
  <c r="O3" i="2"/>
  <c r="N28" i="2"/>
  <c r="O28" i="2"/>
  <c r="D2" i="10"/>
  <c r="E2" i="10" l="1"/>
  <c r="E2" i="9"/>
  <c r="N53" i="2"/>
  <c r="E2" i="4"/>
  <c r="A2" i="5" l="1"/>
  <c r="A9" i="5"/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3" i="5"/>
</calcChain>
</file>

<file path=xl/sharedStrings.xml><?xml version="1.0" encoding="utf-8"?>
<sst xmlns="http://schemas.openxmlformats.org/spreadsheetml/2006/main" count="65" uniqueCount="14">
  <si>
    <t>Today</t>
  </si>
  <si>
    <t>Month</t>
  </si>
  <si>
    <t>1-Month Future</t>
  </si>
  <si>
    <t>Calls</t>
  </si>
  <si>
    <t>NOV</t>
  </si>
  <si>
    <t>DEC</t>
  </si>
  <si>
    <t>JAN</t>
  </si>
  <si>
    <t>Call</t>
  </si>
  <si>
    <t>Put</t>
  </si>
  <si>
    <t>Strike</t>
  </si>
  <si>
    <t xml:space="preserve">Put </t>
  </si>
  <si>
    <t>T</t>
  </si>
  <si>
    <t>Time To Maturity</t>
  </si>
  <si>
    <t>Time to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</si>
</sst>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5323C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17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"/>
  <sheetViews>
    <sheetView topLeftCell="A50" workbookViewId="0">
      <selection activeCell="N128" sqref="N128:O128"/>
    </sheetView>
  </sheetViews>
  <sheetFormatPr baseColWidth="10" defaultColWidth="8.83203125" defaultRowHeight="15" x14ac:dyDescent="0.2"/>
  <cols>
    <col min="1" max="1" width="9.5" bestFit="1" customWidth="1"/>
    <col min="2" max="2" width="10.5" bestFit="1" customWidth="1"/>
    <col min="13" max="13" width="10.5" bestFit="1" customWidth="1"/>
  </cols>
  <sheetData>
    <row r="1" spans="1:15" x14ac:dyDescent="0.2">
      <c r="A1" t="s">
        <v>0</v>
      </c>
    </row>
    <row r="2" spans="1:15" x14ac:dyDescent="0.2">
      <c r="A2" s="1">
        <v>44004</v>
      </c>
      <c r="N2" t="s">
        <v>11</v>
      </c>
    </row>
    <row r="3" spans="1:15" x14ac:dyDescent="0.2">
      <c r="B3" t="s">
        <v>1</v>
      </c>
      <c r="C3" s="2" t="s">
        <v>2</v>
      </c>
      <c r="L3" s="9">
        <v>44044</v>
      </c>
      <c r="M3" s="5">
        <v>44037</v>
      </c>
      <c r="N3">
        <f>(M3-A2)/252</f>
        <v>0.13095238095238096</v>
      </c>
      <c r="O3">
        <f>(M3-A2)/365</f>
        <v>9.0410958904109592E-2</v>
      </c>
    </row>
    <row r="4" spans="1:15" x14ac:dyDescent="0.2">
      <c r="B4" s="5">
        <v>44007</v>
      </c>
      <c r="C4">
        <v>5.4950000000000001</v>
      </c>
    </row>
    <row r="6" spans="1:15" x14ac:dyDescent="0.2">
      <c r="B6" s="5">
        <v>44037</v>
      </c>
      <c r="C6">
        <v>5.8049999999999997</v>
      </c>
      <c r="L6" t="s">
        <v>9</v>
      </c>
      <c r="M6" s="3" t="s">
        <v>7</v>
      </c>
      <c r="N6" s="4" t="s">
        <v>8</v>
      </c>
    </row>
    <row r="7" spans="1:15" x14ac:dyDescent="0.2">
      <c r="B7" s="5"/>
      <c r="L7">
        <v>4</v>
      </c>
      <c r="M7">
        <v>1.9450000000000001</v>
      </c>
      <c r="N7">
        <v>0.14000000000000001</v>
      </c>
    </row>
    <row r="8" spans="1:15" x14ac:dyDescent="0.2">
      <c r="B8" s="5">
        <v>44072</v>
      </c>
      <c r="C8">
        <v>6.49</v>
      </c>
    </row>
    <row r="9" spans="1:15" x14ac:dyDescent="0.2">
      <c r="B9" s="5"/>
      <c r="L9">
        <v>4.5</v>
      </c>
      <c r="M9">
        <v>1.5449999999999999</v>
      </c>
      <c r="N9">
        <v>0.24</v>
      </c>
    </row>
    <row r="10" spans="1:15" x14ac:dyDescent="0.2">
      <c r="B10" s="5">
        <v>44103</v>
      </c>
      <c r="C10">
        <v>8.1850000000000005</v>
      </c>
    </row>
    <row r="11" spans="1:15" x14ac:dyDescent="0.2">
      <c r="B11" s="5"/>
      <c r="L11">
        <v>5</v>
      </c>
      <c r="M11">
        <v>1.19</v>
      </c>
      <c r="N11">
        <v>0.38500000000000001</v>
      </c>
    </row>
    <row r="12" spans="1:15" x14ac:dyDescent="0.2">
      <c r="B12" s="5">
        <v>44136</v>
      </c>
      <c r="C12">
        <v>11.05</v>
      </c>
    </row>
    <row r="13" spans="1:15" x14ac:dyDescent="0.2">
      <c r="B13" s="5"/>
      <c r="L13">
        <v>5.5</v>
      </c>
      <c r="M13">
        <v>0.88500000000000001</v>
      </c>
      <c r="N13">
        <v>0.57999999999999996</v>
      </c>
    </row>
    <row r="14" spans="1:15" x14ac:dyDescent="0.2">
      <c r="B14" s="5">
        <v>44166</v>
      </c>
      <c r="C14">
        <v>12.09</v>
      </c>
    </row>
    <row r="15" spans="1:15" x14ac:dyDescent="0.2">
      <c r="B15" s="5"/>
      <c r="L15">
        <v>6</v>
      </c>
      <c r="M15">
        <v>0.63</v>
      </c>
      <c r="N15">
        <v>0.82499999999999996</v>
      </c>
    </row>
    <row r="16" spans="1:15" x14ac:dyDescent="0.2">
      <c r="B16" s="5">
        <v>44197</v>
      </c>
      <c r="C16">
        <v>12.41</v>
      </c>
    </row>
    <row r="17" spans="2:15" x14ac:dyDescent="0.2">
      <c r="B17" s="5"/>
      <c r="L17">
        <v>6.5</v>
      </c>
      <c r="M17">
        <v>0.42499999999999999</v>
      </c>
      <c r="N17">
        <v>1.1200000000000001</v>
      </c>
    </row>
    <row r="18" spans="2:15" x14ac:dyDescent="0.2">
      <c r="B18" s="5">
        <v>44228</v>
      </c>
      <c r="C18">
        <v>12.414999999999999</v>
      </c>
    </row>
    <row r="19" spans="2:15" x14ac:dyDescent="0.2">
      <c r="B19" s="5"/>
      <c r="L19">
        <v>7</v>
      </c>
      <c r="M19">
        <v>0.27500000000000002</v>
      </c>
      <c r="N19">
        <v>1.47</v>
      </c>
    </row>
    <row r="20" spans="2:15" x14ac:dyDescent="0.2">
      <c r="B20" s="5">
        <v>44256</v>
      </c>
      <c r="C20">
        <v>12.244999999999999</v>
      </c>
    </row>
    <row r="21" spans="2:15" x14ac:dyDescent="0.2">
      <c r="B21" s="5"/>
      <c r="L21">
        <v>7.5</v>
      </c>
      <c r="M21">
        <v>0.16500000000000001</v>
      </c>
      <c r="N21">
        <v>1.86</v>
      </c>
    </row>
    <row r="22" spans="2:15" x14ac:dyDescent="0.2">
      <c r="B22" s="5">
        <v>44287</v>
      </c>
      <c r="C22">
        <v>11.795</v>
      </c>
    </row>
    <row r="23" spans="2:15" x14ac:dyDescent="0.2">
      <c r="B23" s="5"/>
      <c r="L23">
        <v>8</v>
      </c>
      <c r="M23">
        <v>9.5000000000000001E-2</v>
      </c>
      <c r="N23">
        <v>2.29</v>
      </c>
    </row>
    <row r="24" spans="2:15" x14ac:dyDescent="0.2">
      <c r="B24" s="5">
        <v>44317</v>
      </c>
      <c r="C24">
        <v>11.52</v>
      </c>
    </row>
    <row r="25" spans="2:15" x14ac:dyDescent="0.2">
      <c r="B25" s="5"/>
      <c r="L25">
        <v>8.5</v>
      </c>
      <c r="M25">
        <v>5.5E-2</v>
      </c>
      <c r="N25">
        <v>2.75</v>
      </c>
    </row>
    <row r="26" spans="2:15" x14ac:dyDescent="0.2">
      <c r="B26" s="5">
        <v>44348</v>
      </c>
      <c r="C26">
        <v>11.34</v>
      </c>
    </row>
    <row r="27" spans="2:15" x14ac:dyDescent="0.2">
      <c r="B27" s="5"/>
    </row>
    <row r="28" spans="2:15" x14ac:dyDescent="0.2">
      <c r="B28" s="5">
        <v>44378</v>
      </c>
      <c r="C28">
        <v>11.24</v>
      </c>
      <c r="L28" s="9">
        <v>44075</v>
      </c>
      <c r="M28" s="5">
        <v>44068</v>
      </c>
      <c r="N28">
        <f>(M28-A2)/252</f>
        <v>0.25396825396825395</v>
      </c>
      <c r="O28">
        <f>(M28-A2)/365</f>
        <v>0.17534246575342466</v>
      </c>
    </row>
    <row r="29" spans="2:15" x14ac:dyDescent="0.2">
      <c r="B29" s="5"/>
    </row>
    <row r="30" spans="2:15" x14ac:dyDescent="0.2">
      <c r="B30" s="5">
        <v>44409</v>
      </c>
      <c r="C30">
        <v>11.38</v>
      </c>
      <c r="L30" t="s">
        <v>7</v>
      </c>
      <c r="M30" t="s">
        <v>9</v>
      </c>
      <c r="N30" t="s">
        <v>8</v>
      </c>
    </row>
    <row r="31" spans="2:15" x14ac:dyDescent="0.2">
      <c r="B31" s="5"/>
    </row>
    <row r="32" spans="2:15" x14ac:dyDescent="0.2">
      <c r="B32" s="5">
        <v>44440</v>
      </c>
      <c r="C32">
        <v>12.05</v>
      </c>
      <c r="L32">
        <v>2.6949999999999998</v>
      </c>
      <c r="M32">
        <v>4</v>
      </c>
      <c r="N32">
        <v>0.20499999999999999</v>
      </c>
    </row>
    <row r="33" spans="2:14" x14ac:dyDescent="0.2">
      <c r="B33" s="5"/>
    </row>
    <row r="34" spans="2:14" x14ac:dyDescent="0.2">
      <c r="B34" s="5">
        <v>44470</v>
      </c>
      <c r="C34">
        <v>12.994999999999999</v>
      </c>
      <c r="L34">
        <v>2.2999999999999998</v>
      </c>
      <c r="M34">
        <v>4.5</v>
      </c>
      <c r="N34">
        <v>0.31</v>
      </c>
    </row>
    <row r="35" spans="2:14" x14ac:dyDescent="0.2">
      <c r="B35" s="5"/>
    </row>
    <row r="36" spans="2:14" x14ac:dyDescent="0.2">
      <c r="B36" s="5">
        <v>44501</v>
      </c>
      <c r="C36">
        <v>14.06</v>
      </c>
      <c r="L36">
        <v>1.93</v>
      </c>
      <c r="M36">
        <v>5</v>
      </c>
      <c r="N36">
        <v>0.44</v>
      </c>
    </row>
    <row r="37" spans="2:14" x14ac:dyDescent="0.2">
      <c r="B37" s="5"/>
    </row>
    <row r="38" spans="2:14" x14ac:dyDescent="0.2">
      <c r="B38" s="5">
        <v>44531</v>
      </c>
      <c r="C38">
        <v>15.085000000000001</v>
      </c>
      <c r="L38">
        <v>1.59</v>
      </c>
      <c r="M38">
        <v>5.5</v>
      </c>
      <c r="N38">
        <v>0.6</v>
      </c>
    </row>
    <row r="39" spans="2:14" x14ac:dyDescent="0.2">
      <c r="B39" s="5"/>
    </row>
    <row r="40" spans="2:14" x14ac:dyDescent="0.2">
      <c r="B40" s="5">
        <v>44562</v>
      </c>
      <c r="C40">
        <v>15.21</v>
      </c>
      <c r="L40">
        <v>1.2849999999999999</v>
      </c>
      <c r="M40">
        <v>6</v>
      </c>
      <c r="N40">
        <v>0.79500000000000004</v>
      </c>
    </row>
    <row r="41" spans="2:14" x14ac:dyDescent="0.2">
      <c r="B41" s="5"/>
    </row>
    <row r="42" spans="2:14" x14ac:dyDescent="0.2">
      <c r="B42" s="5">
        <v>44593</v>
      </c>
      <c r="C42">
        <v>15.22</v>
      </c>
      <c r="L42">
        <v>1.0149999999999999</v>
      </c>
      <c r="M42">
        <v>6.5</v>
      </c>
      <c r="N42">
        <v>1.0249999999999999</v>
      </c>
    </row>
    <row r="43" spans="2:14" x14ac:dyDescent="0.2">
      <c r="B43" s="5"/>
    </row>
    <row r="44" spans="2:14" x14ac:dyDescent="0.2">
      <c r="B44" s="5">
        <v>44621</v>
      </c>
      <c r="C44">
        <v>14.35</v>
      </c>
      <c r="L44">
        <v>0.79500000000000004</v>
      </c>
      <c r="M44">
        <v>7</v>
      </c>
      <c r="N44">
        <v>1.3049999999999999</v>
      </c>
    </row>
    <row r="45" spans="2:14" x14ac:dyDescent="0.2">
      <c r="B45" s="5"/>
    </row>
    <row r="46" spans="2:14" x14ac:dyDescent="0.2">
      <c r="B46" s="5">
        <v>44652</v>
      </c>
      <c r="C46">
        <v>13.984999999999999</v>
      </c>
      <c r="L46">
        <v>0.61499999999999999</v>
      </c>
      <c r="M46">
        <v>7.5</v>
      </c>
      <c r="N46">
        <v>1.625</v>
      </c>
    </row>
    <row r="47" spans="2:14" x14ac:dyDescent="0.2">
      <c r="B47" s="5"/>
    </row>
    <row r="48" spans="2:14" x14ac:dyDescent="0.2">
      <c r="B48" s="5">
        <v>44682</v>
      </c>
      <c r="C48">
        <v>13.335000000000001</v>
      </c>
      <c r="L48">
        <v>0.46500000000000002</v>
      </c>
      <c r="M48">
        <v>8</v>
      </c>
      <c r="N48">
        <v>1.9750000000000001</v>
      </c>
    </row>
    <row r="49" spans="2:15" x14ac:dyDescent="0.2">
      <c r="B49" s="5"/>
    </row>
    <row r="50" spans="2:15" x14ac:dyDescent="0.2">
      <c r="B50" s="5">
        <v>44713</v>
      </c>
      <c r="C50">
        <v>13.215</v>
      </c>
      <c r="L50">
        <v>0.34499999999999997</v>
      </c>
      <c r="M50">
        <v>8.5</v>
      </c>
      <c r="N50">
        <v>2.355</v>
      </c>
    </row>
    <row r="51" spans="2:15" x14ac:dyDescent="0.2">
      <c r="B51" s="5"/>
    </row>
    <row r="52" spans="2:15" x14ac:dyDescent="0.2">
      <c r="B52" s="5">
        <v>44743</v>
      </c>
      <c r="C52">
        <v>13.234999999999999</v>
      </c>
    </row>
    <row r="53" spans="2:15" x14ac:dyDescent="0.2">
      <c r="B53" s="5"/>
      <c r="L53" s="9">
        <v>44105</v>
      </c>
      <c r="M53" s="5">
        <v>44103</v>
      </c>
      <c r="N53">
        <f>(M53-A2)/252</f>
        <v>0.39285714285714285</v>
      </c>
      <c r="O53">
        <f>(M53-A2)/252</f>
        <v>0.39285714285714285</v>
      </c>
    </row>
    <row r="54" spans="2:15" x14ac:dyDescent="0.2">
      <c r="B54" s="5">
        <v>44774</v>
      </c>
      <c r="C54">
        <v>13.404999999999999</v>
      </c>
    </row>
    <row r="55" spans="2:15" x14ac:dyDescent="0.2">
      <c r="B55" s="5"/>
      <c r="L55" t="s">
        <v>9</v>
      </c>
      <c r="M55" t="s">
        <v>7</v>
      </c>
      <c r="N55" t="s">
        <v>8</v>
      </c>
    </row>
    <row r="56" spans="2:15" x14ac:dyDescent="0.2">
      <c r="B56" s="5">
        <v>44805</v>
      </c>
      <c r="C56">
        <v>13.435</v>
      </c>
    </row>
    <row r="57" spans="2:15" x14ac:dyDescent="0.2">
      <c r="B57" s="5"/>
      <c r="L57">
        <v>6</v>
      </c>
      <c r="M57">
        <v>2.56</v>
      </c>
      <c r="N57">
        <v>0.375</v>
      </c>
    </row>
    <row r="58" spans="2:15" x14ac:dyDescent="0.2">
      <c r="B58" s="5">
        <v>44835</v>
      </c>
      <c r="C58">
        <v>14.71</v>
      </c>
    </row>
    <row r="59" spans="2:15" x14ac:dyDescent="0.2">
      <c r="B59" s="5"/>
      <c r="L59">
        <v>6.5</v>
      </c>
      <c r="M59">
        <v>2.2000000000000002</v>
      </c>
      <c r="N59">
        <v>0.51500000000000001</v>
      </c>
    </row>
    <row r="60" spans="2:15" x14ac:dyDescent="0.2">
      <c r="B60" s="5">
        <v>44866</v>
      </c>
      <c r="C60">
        <v>15.065</v>
      </c>
    </row>
    <row r="61" spans="2:15" x14ac:dyDescent="0.2">
      <c r="B61" s="5"/>
      <c r="L61">
        <v>7</v>
      </c>
      <c r="M61">
        <v>1.875</v>
      </c>
      <c r="N61">
        <v>0.69</v>
      </c>
    </row>
    <row r="62" spans="2:15" x14ac:dyDescent="0.2">
      <c r="B62" s="5">
        <v>44896</v>
      </c>
      <c r="C62">
        <v>15.695</v>
      </c>
    </row>
    <row r="63" spans="2:15" x14ac:dyDescent="0.2">
      <c r="B63" s="5"/>
      <c r="L63">
        <v>7.5</v>
      </c>
      <c r="M63">
        <v>1.58</v>
      </c>
      <c r="N63">
        <v>0.89500000000000002</v>
      </c>
    </row>
    <row r="64" spans="2:15" x14ac:dyDescent="0.2">
      <c r="B64" s="5">
        <v>44927</v>
      </c>
      <c r="C64">
        <v>16.045000000000002</v>
      </c>
    </row>
    <row r="65" spans="2:15" x14ac:dyDescent="0.2">
      <c r="B65" s="5"/>
      <c r="L65">
        <v>8</v>
      </c>
      <c r="M65">
        <v>1.3149999999999999</v>
      </c>
      <c r="N65">
        <v>1.1299999999999999</v>
      </c>
    </row>
    <row r="66" spans="2:15" x14ac:dyDescent="0.2">
      <c r="B66" s="5">
        <v>44958</v>
      </c>
      <c r="C66">
        <v>15.904999999999999</v>
      </c>
    </row>
    <row r="67" spans="2:15" x14ac:dyDescent="0.2">
      <c r="B67" s="5"/>
      <c r="L67">
        <v>8.5</v>
      </c>
      <c r="M67">
        <v>1.08</v>
      </c>
      <c r="N67">
        <v>1.395</v>
      </c>
    </row>
    <row r="68" spans="2:15" x14ac:dyDescent="0.2">
      <c r="B68" s="5">
        <v>44986</v>
      </c>
      <c r="C68">
        <v>15.675000000000001</v>
      </c>
    </row>
    <row r="69" spans="2:15" x14ac:dyDescent="0.2">
      <c r="B69" s="5"/>
      <c r="L69">
        <v>9</v>
      </c>
      <c r="M69">
        <v>0.88</v>
      </c>
      <c r="N69">
        <v>1.6950000000000001</v>
      </c>
    </row>
    <row r="70" spans="2:15" x14ac:dyDescent="0.2">
      <c r="B70" s="5">
        <v>45017</v>
      </c>
      <c r="C70">
        <v>14.565</v>
      </c>
    </row>
    <row r="71" spans="2:15" x14ac:dyDescent="0.2">
      <c r="B71" s="5"/>
      <c r="L71">
        <v>9.5</v>
      </c>
      <c r="M71">
        <v>0.71499999999999997</v>
      </c>
      <c r="N71">
        <v>2.0299999999999998</v>
      </c>
    </row>
    <row r="72" spans="2:15" x14ac:dyDescent="0.2">
      <c r="B72" s="5">
        <v>45047</v>
      </c>
      <c r="C72">
        <v>14.01</v>
      </c>
    </row>
    <row r="73" spans="2:15" x14ac:dyDescent="0.2">
      <c r="B73" s="5"/>
      <c r="L73">
        <v>10</v>
      </c>
      <c r="M73">
        <v>0.57499999999999996</v>
      </c>
      <c r="N73">
        <v>2.39</v>
      </c>
    </row>
    <row r="74" spans="2:15" x14ac:dyDescent="0.2">
      <c r="B74" s="5">
        <v>45078</v>
      </c>
      <c r="C74">
        <v>13.52</v>
      </c>
    </row>
    <row r="75" spans="2:15" x14ac:dyDescent="0.2">
      <c r="B75" s="5"/>
      <c r="L75">
        <v>10.5</v>
      </c>
      <c r="M75">
        <v>0.46</v>
      </c>
      <c r="N75">
        <v>2.7749999999999999</v>
      </c>
    </row>
    <row r="76" spans="2:15" x14ac:dyDescent="0.2">
      <c r="B76" s="5">
        <v>45108</v>
      </c>
      <c r="C76">
        <v>13.234999999999999</v>
      </c>
    </row>
    <row r="77" spans="2:15" x14ac:dyDescent="0.2">
      <c r="B77" s="5"/>
    </row>
    <row r="78" spans="2:15" x14ac:dyDescent="0.2">
      <c r="B78" s="5">
        <v>45139</v>
      </c>
      <c r="C78">
        <v>13.7</v>
      </c>
      <c r="L78" t="s">
        <v>4</v>
      </c>
      <c r="M78" s="5">
        <v>44133</v>
      </c>
      <c r="N78">
        <f>(M78-A2)/252</f>
        <v>0.51190476190476186</v>
      </c>
      <c r="O78">
        <f>C12</f>
        <v>11.05</v>
      </c>
    </row>
    <row r="79" spans="2:15" x14ac:dyDescent="0.2">
      <c r="B79" s="5"/>
    </row>
    <row r="80" spans="2:15" x14ac:dyDescent="0.2">
      <c r="B80" s="5">
        <v>45170</v>
      </c>
      <c r="C80">
        <v>14.25</v>
      </c>
      <c r="L80" t="s">
        <v>9</v>
      </c>
      <c r="M80" t="s">
        <v>8</v>
      </c>
      <c r="N80" t="s">
        <v>7</v>
      </c>
    </row>
    <row r="81" spans="2:19" x14ac:dyDescent="0.2">
      <c r="B81" s="5"/>
    </row>
    <row r="82" spans="2:19" x14ac:dyDescent="0.2">
      <c r="B82" s="5">
        <v>45200</v>
      </c>
      <c r="C82">
        <v>14.765000000000001</v>
      </c>
      <c r="L82">
        <v>9</v>
      </c>
      <c r="M82">
        <v>2.5649999999999999</v>
      </c>
      <c r="N82">
        <v>0.51500000000000001</v>
      </c>
      <c r="S82">
        <v>0.55729712871388704</v>
      </c>
    </row>
    <row r="83" spans="2:19" x14ac:dyDescent="0.2">
      <c r="B83" s="5"/>
    </row>
    <row r="84" spans="2:19" x14ac:dyDescent="0.2">
      <c r="B84" s="5">
        <v>45231</v>
      </c>
      <c r="C84">
        <v>15.65</v>
      </c>
      <c r="L84">
        <v>9.5</v>
      </c>
      <c r="M84">
        <v>2.2349999999999999</v>
      </c>
      <c r="N84">
        <v>0.68500000000000005</v>
      </c>
      <c r="S84">
        <v>0.55489021273134798</v>
      </c>
    </row>
    <row r="85" spans="2:19" x14ac:dyDescent="0.2">
      <c r="B85" s="5"/>
    </row>
    <row r="86" spans="2:19" x14ac:dyDescent="0.2">
      <c r="B86" s="5">
        <v>45261</v>
      </c>
      <c r="C86">
        <v>16.045000000000002</v>
      </c>
      <c r="L86">
        <v>10</v>
      </c>
      <c r="M86">
        <v>1.93</v>
      </c>
      <c r="N86">
        <v>0.88</v>
      </c>
      <c r="S86">
        <v>0.55035910238238295</v>
      </c>
    </row>
    <row r="87" spans="2:19" x14ac:dyDescent="0.2">
      <c r="B87" s="5"/>
    </row>
    <row r="88" spans="2:19" x14ac:dyDescent="0.2">
      <c r="B88" s="5">
        <v>45292</v>
      </c>
      <c r="C88">
        <v>16.614999999999998</v>
      </c>
      <c r="L88">
        <v>10.5</v>
      </c>
      <c r="M88">
        <v>1.66</v>
      </c>
      <c r="N88">
        <v>1.1100000000000001</v>
      </c>
      <c r="S88">
        <v>0.54821799450610198</v>
      </c>
    </row>
    <row r="89" spans="2:19" x14ac:dyDescent="0.2">
      <c r="B89" s="5"/>
    </row>
    <row r="90" spans="2:19" x14ac:dyDescent="0.2">
      <c r="B90" s="5">
        <v>45323</v>
      </c>
      <c r="C90">
        <v>16.25</v>
      </c>
      <c r="L90">
        <v>11</v>
      </c>
      <c r="M90">
        <v>1.415</v>
      </c>
      <c r="N90">
        <v>1.365</v>
      </c>
      <c r="S90">
        <v>0.54442342566363888</v>
      </c>
    </row>
    <row r="91" spans="2:19" x14ac:dyDescent="0.2">
      <c r="B91" s="5"/>
    </row>
    <row r="92" spans="2:19" x14ac:dyDescent="0.2">
      <c r="B92" s="5">
        <v>45352</v>
      </c>
      <c r="C92">
        <v>15.845000000000001</v>
      </c>
      <c r="L92">
        <v>11.5</v>
      </c>
      <c r="M92">
        <v>1.2050000000000001</v>
      </c>
      <c r="N92">
        <v>1.655</v>
      </c>
      <c r="S92">
        <v>0.54344588961566309</v>
      </c>
    </row>
    <row r="93" spans="2:19" x14ac:dyDescent="0.2">
      <c r="B93" s="5"/>
    </row>
    <row r="94" spans="2:19" x14ac:dyDescent="0.2">
      <c r="B94" s="5">
        <v>45383</v>
      </c>
      <c r="C94">
        <v>14.505000000000001</v>
      </c>
      <c r="L94">
        <v>12</v>
      </c>
      <c r="M94">
        <v>1.02</v>
      </c>
      <c r="N94">
        <v>1.97</v>
      </c>
      <c r="S94">
        <v>0.54197847832901136</v>
      </c>
    </row>
    <row r="95" spans="2:19" x14ac:dyDescent="0.2">
      <c r="B95" s="5"/>
    </row>
    <row r="96" spans="2:19" x14ac:dyDescent="0.2">
      <c r="B96" s="5">
        <v>45413</v>
      </c>
      <c r="C96">
        <v>14.045</v>
      </c>
      <c r="L96">
        <v>12.5</v>
      </c>
      <c r="M96">
        <v>0.86</v>
      </c>
      <c r="N96">
        <v>2.31</v>
      </c>
      <c r="S96">
        <v>0.54083511837410048</v>
      </c>
    </row>
    <row r="97" spans="2:19" x14ac:dyDescent="0.2">
      <c r="B97" s="5"/>
    </row>
    <row r="98" spans="2:19" x14ac:dyDescent="0.2">
      <c r="B98" s="5">
        <v>45444</v>
      </c>
      <c r="C98">
        <v>13.765000000000001</v>
      </c>
      <c r="L98">
        <v>13</v>
      </c>
      <c r="M98">
        <v>0.72499999999999998</v>
      </c>
      <c r="N98">
        <v>2.6749999999999998</v>
      </c>
      <c r="S98">
        <v>0.54096137632083996</v>
      </c>
    </row>
    <row r="99" spans="2:19" x14ac:dyDescent="0.2">
      <c r="B99" s="5"/>
    </row>
    <row r="100" spans="2:19" x14ac:dyDescent="0.2">
      <c r="B100" s="5">
        <v>45474</v>
      </c>
      <c r="C100">
        <v>13.574999999999999</v>
      </c>
      <c r="L100">
        <v>13.5</v>
      </c>
      <c r="M100">
        <v>0.60499999999999998</v>
      </c>
      <c r="N100">
        <v>3.0550000000000002</v>
      </c>
      <c r="S100">
        <v>0.53917581350742871</v>
      </c>
    </row>
    <row r="101" spans="2:19" x14ac:dyDescent="0.2">
      <c r="B101" s="5"/>
    </row>
    <row r="102" spans="2:19" x14ac:dyDescent="0.2">
      <c r="B102" s="5">
        <v>45505</v>
      </c>
      <c r="C102">
        <v>13.815</v>
      </c>
    </row>
    <row r="103" spans="2:19" x14ac:dyDescent="0.2">
      <c r="B103" s="5"/>
      <c r="L103" t="s">
        <v>5</v>
      </c>
      <c r="M103" s="5">
        <v>44162</v>
      </c>
      <c r="N103">
        <f>(M103-A2)/252</f>
        <v>0.62698412698412698</v>
      </c>
      <c r="O103">
        <f>C14</f>
        <v>12.09</v>
      </c>
    </row>
    <row r="104" spans="2:19" x14ac:dyDescent="0.2">
      <c r="B104" s="5">
        <v>45536</v>
      </c>
      <c r="C104">
        <v>14.56</v>
      </c>
      <c r="L104" t="s">
        <v>3</v>
      </c>
    </row>
    <row r="105" spans="2:19" x14ac:dyDescent="0.2">
      <c r="B105" s="5"/>
      <c r="L105" t="s">
        <v>9</v>
      </c>
      <c r="M105" t="s">
        <v>10</v>
      </c>
      <c r="N105" t="s">
        <v>7</v>
      </c>
    </row>
    <row r="106" spans="2:19" x14ac:dyDescent="0.2">
      <c r="B106" s="5">
        <v>45566</v>
      </c>
      <c r="C106">
        <v>15.385</v>
      </c>
    </row>
    <row r="107" spans="2:19" x14ac:dyDescent="0.2">
      <c r="B107" s="5"/>
      <c r="L107">
        <v>10</v>
      </c>
      <c r="M107">
        <v>2.7250000000000001</v>
      </c>
      <c r="N107">
        <v>0.63500000000000001</v>
      </c>
      <c r="S107">
        <v>0.50742102260734967</v>
      </c>
    </row>
    <row r="108" spans="2:19" x14ac:dyDescent="0.2">
      <c r="B108" s="5">
        <v>45597</v>
      </c>
      <c r="C108">
        <v>15.945</v>
      </c>
    </row>
    <row r="109" spans="2:19" x14ac:dyDescent="0.2">
      <c r="B109" s="5"/>
      <c r="L109">
        <v>10.5</v>
      </c>
      <c r="M109">
        <v>2.4049999999999998</v>
      </c>
      <c r="N109">
        <v>0.81499999999999995</v>
      </c>
      <c r="S109">
        <v>0.50567638204358423</v>
      </c>
    </row>
    <row r="110" spans="2:19" x14ac:dyDescent="0.2">
      <c r="B110" s="5">
        <v>45627</v>
      </c>
      <c r="C110">
        <v>16.315000000000001</v>
      </c>
    </row>
    <row r="111" spans="2:19" x14ac:dyDescent="0.2">
      <c r="B111" s="5"/>
      <c r="L111">
        <v>11</v>
      </c>
      <c r="M111">
        <v>2.11</v>
      </c>
      <c r="N111">
        <v>1.02</v>
      </c>
      <c r="S111">
        <v>0.50322156278904995</v>
      </c>
    </row>
    <row r="112" spans="2:19" x14ac:dyDescent="0.2">
      <c r="B112" s="5">
        <v>45658</v>
      </c>
      <c r="C112">
        <v>16.52</v>
      </c>
    </row>
    <row r="113" spans="2:19" x14ac:dyDescent="0.2">
      <c r="B113" s="5"/>
      <c r="L113">
        <v>11.5</v>
      </c>
      <c r="M113">
        <v>1.84</v>
      </c>
      <c r="N113">
        <v>1.25</v>
      </c>
      <c r="S113">
        <v>0.50025520934825585</v>
      </c>
    </row>
    <row r="114" spans="2:19" x14ac:dyDescent="0.2">
      <c r="B114" s="5">
        <v>45689</v>
      </c>
      <c r="C114">
        <v>16.004999999999999</v>
      </c>
    </row>
    <row r="115" spans="2:19" x14ac:dyDescent="0.2">
      <c r="B115" s="5"/>
      <c r="L115">
        <v>12</v>
      </c>
      <c r="M115">
        <v>1.6</v>
      </c>
      <c r="N115">
        <v>1.51</v>
      </c>
      <c r="S115">
        <v>0.49864059385554327</v>
      </c>
    </row>
    <row r="116" spans="2:19" x14ac:dyDescent="0.2">
      <c r="B116" s="5">
        <v>45717</v>
      </c>
      <c r="C116">
        <v>15.435</v>
      </c>
    </row>
    <row r="117" spans="2:19" x14ac:dyDescent="0.2">
      <c r="B117" s="5"/>
      <c r="L117">
        <v>12.5</v>
      </c>
      <c r="M117">
        <v>1.385</v>
      </c>
      <c r="N117">
        <v>1.7949999999999999</v>
      </c>
      <c r="S117">
        <v>0.49700391923464882</v>
      </c>
    </row>
    <row r="118" spans="2:19" x14ac:dyDescent="0.2">
      <c r="B118" s="5">
        <v>45748</v>
      </c>
      <c r="C118">
        <v>13.93</v>
      </c>
    </row>
    <row r="119" spans="2:19" x14ac:dyDescent="0.2">
      <c r="B119" s="5"/>
      <c r="L119">
        <v>13</v>
      </c>
      <c r="M119">
        <v>1.2</v>
      </c>
      <c r="N119">
        <v>2.11</v>
      </c>
      <c r="S119">
        <v>0.49737729285478433</v>
      </c>
    </row>
    <row r="120" spans="2:19" x14ac:dyDescent="0.2">
      <c r="B120" s="5">
        <v>45778</v>
      </c>
      <c r="C120">
        <v>13.47</v>
      </c>
    </row>
    <row r="121" spans="2:19" x14ac:dyDescent="0.2">
      <c r="B121" s="5"/>
      <c r="L121">
        <v>13.5</v>
      </c>
      <c r="M121">
        <v>1.0349999999999999</v>
      </c>
      <c r="N121">
        <v>2.4449999999999998</v>
      </c>
      <c r="S121">
        <v>0.49712100579081409</v>
      </c>
    </row>
    <row r="122" spans="2:19" x14ac:dyDescent="0.2">
      <c r="B122" s="5">
        <v>45809</v>
      </c>
      <c r="C122">
        <v>13.375</v>
      </c>
    </row>
    <row r="123" spans="2:19" x14ac:dyDescent="0.2">
      <c r="B123" s="5"/>
      <c r="L123">
        <v>14</v>
      </c>
      <c r="M123">
        <v>0.89</v>
      </c>
      <c r="N123">
        <v>2.8</v>
      </c>
      <c r="S123">
        <v>0.49682118423607624</v>
      </c>
    </row>
    <row r="124" spans="2:19" x14ac:dyDescent="0.2">
      <c r="B124" s="5">
        <v>45839</v>
      </c>
      <c r="C124">
        <v>13.44</v>
      </c>
    </row>
    <row r="125" spans="2:19" x14ac:dyDescent="0.2">
      <c r="B125" s="5"/>
      <c r="L125">
        <v>14.5</v>
      </c>
      <c r="M125">
        <v>0.76500000000000001</v>
      </c>
      <c r="N125">
        <v>3.1749999999999998</v>
      </c>
      <c r="S125">
        <v>0.49711606420164239</v>
      </c>
    </row>
    <row r="126" spans="2:19" x14ac:dyDescent="0.2">
      <c r="B126" s="5">
        <v>45870</v>
      </c>
      <c r="C126">
        <v>13.9</v>
      </c>
    </row>
    <row r="127" spans="2:19" x14ac:dyDescent="0.2">
      <c r="B127" s="5"/>
    </row>
    <row r="128" spans="2:19" x14ac:dyDescent="0.2">
      <c r="B128" s="5">
        <v>45901</v>
      </c>
      <c r="C128">
        <v>14.44</v>
      </c>
      <c r="L128" t="s">
        <v>6</v>
      </c>
      <c r="M128" s="5">
        <v>44195</v>
      </c>
      <c r="N128">
        <f>(M128-A2)/252</f>
        <v>0.75793650793650791</v>
      </c>
      <c r="O128">
        <f>C16</f>
        <v>12.41</v>
      </c>
    </row>
    <row r="129" spans="2:19" x14ac:dyDescent="0.2">
      <c r="B129" s="5"/>
      <c r="L129" t="s">
        <v>3</v>
      </c>
    </row>
    <row r="130" spans="2:19" x14ac:dyDescent="0.2">
      <c r="B130" s="5">
        <v>45931</v>
      </c>
      <c r="C130">
        <v>15.494999999999999</v>
      </c>
      <c r="L130" t="s">
        <v>9</v>
      </c>
      <c r="M130" t="s">
        <v>10</v>
      </c>
      <c r="N130" t="s">
        <v>7</v>
      </c>
    </row>
    <row r="131" spans="2:19" x14ac:dyDescent="0.2">
      <c r="B131" s="5"/>
    </row>
    <row r="132" spans="2:19" x14ac:dyDescent="0.2">
      <c r="B132" s="5">
        <v>45962</v>
      </c>
      <c r="C132">
        <v>16.13</v>
      </c>
      <c r="L132">
        <v>10</v>
      </c>
      <c r="M132">
        <v>3.01</v>
      </c>
      <c r="N132">
        <v>0.6</v>
      </c>
      <c r="S132">
        <v>0.47817230362012286</v>
      </c>
    </row>
    <row r="133" spans="2:19" x14ac:dyDescent="0.2">
      <c r="B133" s="5"/>
    </row>
    <row r="134" spans="2:19" x14ac:dyDescent="0.2">
      <c r="B134" s="5">
        <v>45992</v>
      </c>
      <c r="C134">
        <v>16.23</v>
      </c>
      <c r="L134">
        <v>10.5</v>
      </c>
      <c r="M134">
        <v>2.68</v>
      </c>
      <c r="N134">
        <v>0.77</v>
      </c>
      <c r="S134">
        <v>0.4768079480966696</v>
      </c>
    </row>
    <row r="136" spans="2:19" x14ac:dyDescent="0.2">
      <c r="L136">
        <v>11</v>
      </c>
      <c r="M136">
        <v>2.38</v>
      </c>
      <c r="N136">
        <v>0.97</v>
      </c>
      <c r="S136">
        <v>0.47680878735251353</v>
      </c>
    </row>
    <row r="138" spans="2:19" x14ac:dyDescent="0.2">
      <c r="L138">
        <v>11.5</v>
      </c>
      <c r="M138">
        <v>2.105</v>
      </c>
      <c r="N138">
        <v>1.1950000000000001</v>
      </c>
      <c r="S138">
        <v>0.47643610848428442</v>
      </c>
    </row>
    <row r="140" spans="2:19" x14ac:dyDescent="0.2">
      <c r="L140">
        <v>12</v>
      </c>
      <c r="M140">
        <v>1.86</v>
      </c>
      <c r="N140">
        <v>1.45</v>
      </c>
      <c r="S140">
        <v>0.47742272960773752</v>
      </c>
    </row>
    <row r="142" spans="2:19" x14ac:dyDescent="0.2">
      <c r="L142">
        <v>12.5</v>
      </c>
      <c r="M142">
        <v>1.635</v>
      </c>
      <c r="N142">
        <v>1.7250000000000001</v>
      </c>
      <c r="S142">
        <v>0.47709224958229085</v>
      </c>
    </row>
    <row r="144" spans="2:19" x14ac:dyDescent="0.2">
      <c r="L144">
        <v>13</v>
      </c>
      <c r="M144">
        <v>1.44</v>
      </c>
      <c r="N144">
        <v>2.0299999999999998</v>
      </c>
      <c r="S144">
        <v>0.47874583302494816</v>
      </c>
    </row>
    <row r="146" spans="12:19" x14ac:dyDescent="0.2">
      <c r="L146">
        <v>13.5</v>
      </c>
      <c r="M146">
        <v>1.27</v>
      </c>
      <c r="N146">
        <v>2.36</v>
      </c>
      <c r="S146">
        <v>0.48139106860845804</v>
      </c>
    </row>
    <row r="148" spans="12:19" x14ac:dyDescent="0.2">
      <c r="L148">
        <v>14</v>
      </c>
      <c r="M148">
        <v>1.115</v>
      </c>
      <c r="N148">
        <v>2.7050000000000001</v>
      </c>
      <c r="S148">
        <v>0.48270575389477743</v>
      </c>
    </row>
    <row r="150" spans="12:19" x14ac:dyDescent="0.2">
      <c r="L150">
        <v>14.5</v>
      </c>
      <c r="M150">
        <v>0.98</v>
      </c>
      <c r="N150">
        <v>3.07</v>
      </c>
      <c r="S150">
        <v>0.4846343836170437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54D7-CF6F-7E4B-AFC1-6E06BF7161DF}">
  <dimension ref="A1:E11"/>
  <sheetViews>
    <sheetView workbookViewId="0">
      <selection activeCell="D3" sqref="D3"/>
    </sheetView>
  </sheetViews>
  <sheetFormatPr baseColWidth="10" defaultRowHeight="15" x14ac:dyDescent="0.2"/>
  <cols>
    <col min="4" max="4" width="13" customWidth="1"/>
  </cols>
  <sheetData>
    <row r="1" spans="1:5" x14ac:dyDescent="0.2">
      <c r="A1" t="s">
        <v>9</v>
      </c>
      <c r="B1" s="3" t="s">
        <v>7</v>
      </c>
      <c r="C1" s="4" t="s">
        <v>8</v>
      </c>
      <c r="D1" t="s">
        <v>13</v>
      </c>
      <c r="E1" s="2" t="s">
        <v>2</v>
      </c>
    </row>
    <row r="2" spans="1:5" x14ac:dyDescent="0.2">
      <c r="A2">
        <v>4</v>
      </c>
      <c r="B2" s="3">
        <v>1.9450000000000001</v>
      </c>
      <c r="C2" s="4"/>
      <c r="D2">
        <f>'option prices'!N3</f>
        <v>0.13095238095238096</v>
      </c>
      <c r="E2">
        <f>'option prices'!C6</f>
        <v>5.8049999999999997</v>
      </c>
    </row>
    <row r="3" spans="1:5" x14ac:dyDescent="0.2">
      <c r="A3">
        <v>4.5</v>
      </c>
      <c r="B3" s="3">
        <v>1.5449999999999999</v>
      </c>
      <c r="C3" s="4"/>
      <c r="E3" s="2"/>
    </row>
    <row r="4" spans="1:5" x14ac:dyDescent="0.2">
      <c r="A4">
        <v>5</v>
      </c>
      <c r="B4">
        <v>1.19</v>
      </c>
      <c r="C4">
        <v>0.38500000000000001</v>
      </c>
    </row>
    <row r="5" spans="1:5" x14ac:dyDescent="0.2">
      <c r="A5">
        <v>5.5</v>
      </c>
      <c r="B5">
        <v>0.88500000000000001</v>
      </c>
      <c r="C5">
        <v>0.57999999999999996</v>
      </c>
    </row>
    <row r="6" spans="1:5" x14ac:dyDescent="0.2">
      <c r="A6">
        <v>6</v>
      </c>
      <c r="B6">
        <v>0.63</v>
      </c>
      <c r="C6">
        <v>0.82499999999999996</v>
      </c>
    </row>
    <row r="7" spans="1:5" x14ac:dyDescent="0.2">
      <c r="A7">
        <v>6.5</v>
      </c>
      <c r="B7">
        <v>0.42499999999999999</v>
      </c>
      <c r="C7">
        <v>1.1200000000000001</v>
      </c>
    </row>
    <row r="8" spans="1:5" x14ac:dyDescent="0.2">
      <c r="A8">
        <v>7</v>
      </c>
      <c r="B8">
        <v>0.27500000000000002</v>
      </c>
      <c r="C8">
        <v>1.47</v>
      </c>
    </row>
    <row r="9" spans="1:5" x14ac:dyDescent="0.2">
      <c r="A9">
        <v>7.5</v>
      </c>
      <c r="B9">
        <v>0.16500000000000001</v>
      </c>
      <c r="C9">
        <v>1.86</v>
      </c>
    </row>
    <row r="10" spans="1:5" x14ac:dyDescent="0.2">
      <c r="A10">
        <v>8</v>
      </c>
      <c r="B10">
        <v>9.5000000000000001E-2</v>
      </c>
      <c r="C10">
        <v>2.29</v>
      </c>
    </row>
    <row r="11" spans="1:5" x14ac:dyDescent="0.2">
      <c r="A11">
        <v>8.5</v>
      </c>
      <c r="B11">
        <v>5.5E-2</v>
      </c>
      <c r="C11"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F821-BD85-B94B-A1EF-F21E7ED9DD1F}">
  <dimension ref="A1:E11"/>
  <sheetViews>
    <sheetView workbookViewId="0">
      <selection activeCell="D1" sqref="D1:E1"/>
    </sheetView>
  </sheetViews>
  <sheetFormatPr baseColWidth="10" defaultRowHeight="15" x14ac:dyDescent="0.2"/>
  <sheetData>
    <row r="1" spans="1:5" x14ac:dyDescent="0.2">
      <c r="A1" t="s">
        <v>7</v>
      </c>
      <c r="B1" t="s">
        <v>9</v>
      </c>
      <c r="C1" t="s">
        <v>8</v>
      </c>
      <c r="D1" t="s">
        <v>13</v>
      </c>
      <c r="E1" s="2" t="s">
        <v>2</v>
      </c>
    </row>
    <row r="2" spans="1:5" x14ac:dyDescent="0.2">
      <c r="A2">
        <v>2.6949999999999998</v>
      </c>
      <c r="B2">
        <v>4</v>
      </c>
      <c r="D2">
        <f>'option prices'!N28</f>
        <v>0.25396825396825395</v>
      </c>
      <c r="E2">
        <f>'option prices'!C8</f>
        <v>6.49</v>
      </c>
    </row>
    <row r="3" spans="1:5" x14ac:dyDescent="0.2">
      <c r="A3">
        <v>2.2999999999999998</v>
      </c>
      <c r="B3">
        <v>4.5</v>
      </c>
      <c r="E3" s="2"/>
    </row>
    <row r="4" spans="1:5" x14ac:dyDescent="0.2">
      <c r="A4">
        <v>1.93</v>
      </c>
      <c r="B4">
        <v>5</v>
      </c>
      <c r="C4">
        <v>0.44</v>
      </c>
    </row>
    <row r="5" spans="1:5" x14ac:dyDescent="0.2">
      <c r="A5">
        <v>1.59</v>
      </c>
      <c r="B5">
        <v>5.5</v>
      </c>
      <c r="C5">
        <v>0.6</v>
      </c>
    </row>
    <row r="6" spans="1:5" x14ac:dyDescent="0.2">
      <c r="A6">
        <v>1.2849999999999999</v>
      </c>
      <c r="B6">
        <v>6</v>
      </c>
      <c r="C6">
        <v>0.79500000000000004</v>
      </c>
    </row>
    <row r="7" spans="1:5" x14ac:dyDescent="0.2">
      <c r="A7">
        <v>1.0149999999999999</v>
      </c>
      <c r="B7">
        <v>6.5</v>
      </c>
      <c r="C7">
        <v>1.0249999999999999</v>
      </c>
    </row>
    <row r="8" spans="1:5" x14ac:dyDescent="0.2">
      <c r="A8">
        <v>0.79500000000000004</v>
      </c>
      <c r="B8">
        <v>7</v>
      </c>
      <c r="C8">
        <v>1.3049999999999999</v>
      </c>
    </row>
    <row r="9" spans="1:5" x14ac:dyDescent="0.2">
      <c r="A9">
        <v>0.61499999999999999</v>
      </c>
      <c r="B9">
        <v>7.5</v>
      </c>
      <c r="C9">
        <v>1.625</v>
      </c>
    </row>
    <row r="10" spans="1:5" x14ac:dyDescent="0.2">
      <c r="A10">
        <v>0.46500000000000002</v>
      </c>
      <c r="B10">
        <v>8</v>
      </c>
      <c r="C10">
        <v>1.9750000000000001</v>
      </c>
    </row>
    <row r="11" spans="1:5" x14ac:dyDescent="0.2">
      <c r="A11">
        <v>0.34499999999999997</v>
      </c>
      <c r="B11">
        <v>8.5</v>
      </c>
      <c r="C11">
        <v>2.355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5807-2312-904F-A997-63E8E6E81D9A}">
  <dimension ref="A1:F128"/>
  <sheetViews>
    <sheetView workbookViewId="0">
      <selection activeCell="F2" sqref="F2:F23"/>
    </sheetView>
  </sheetViews>
  <sheetFormatPr baseColWidth="10" defaultRowHeight="15" x14ac:dyDescent="0.2"/>
  <cols>
    <col min="1" max="1" width="15.1640625" style="6" customWidth="1"/>
  </cols>
  <sheetData>
    <row r="1" spans="1:6" x14ac:dyDescent="0.2">
      <c r="A1" s="6" t="s">
        <v>7</v>
      </c>
      <c r="B1" t="s">
        <v>9</v>
      </c>
      <c r="C1" t="s">
        <v>8</v>
      </c>
      <c r="D1" t="s">
        <v>13</v>
      </c>
      <c r="E1" t="s">
        <v>2</v>
      </c>
    </row>
    <row r="2" spans="1:6" ht="16" x14ac:dyDescent="0.2">
      <c r="A2" s="7">
        <f>6.81</f>
        <v>6.81</v>
      </c>
      <c r="B2">
        <v>0.5</v>
      </c>
      <c r="C2">
        <v>0.20499999999999999</v>
      </c>
      <c r="D2">
        <v>0.25</v>
      </c>
      <c r="E2">
        <v>5.8049999999999997</v>
      </c>
      <c r="F2" s="6"/>
    </row>
    <row r="3" spans="1:6" ht="16" x14ac:dyDescent="0.2">
      <c r="A3" s="7">
        <v>6.31</v>
      </c>
      <c r="B3">
        <f>$B2+0.5</f>
        <v>1</v>
      </c>
      <c r="C3">
        <v>0.31</v>
      </c>
      <c r="F3" s="6"/>
    </row>
    <row r="4" spans="1:6" ht="16" x14ac:dyDescent="0.2">
      <c r="A4" s="7">
        <v>5.81</v>
      </c>
      <c r="B4">
        <f t="shared" ref="B4:B24" si="0">$B3+0.5</f>
        <v>1.5</v>
      </c>
      <c r="C4">
        <v>0.44</v>
      </c>
      <c r="F4" s="6"/>
    </row>
    <row r="5" spans="1:6" ht="16" x14ac:dyDescent="0.2">
      <c r="A5" s="7">
        <v>5.31</v>
      </c>
      <c r="B5">
        <f t="shared" si="0"/>
        <v>2</v>
      </c>
      <c r="C5">
        <v>0.6</v>
      </c>
      <c r="F5" s="6"/>
    </row>
    <row r="6" spans="1:6" ht="16" x14ac:dyDescent="0.2">
      <c r="A6" s="7">
        <v>4.8099999999999996</v>
      </c>
      <c r="B6">
        <f t="shared" si="0"/>
        <v>2.5</v>
      </c>
      <c r="C6">
        <v>0.79500000000000004</v>
      </c>
      <c r="F6" s="6"/>
    </row>
    <row r="7" spans="1:6" ht="16" x14ac:dyDescent="0.2">
      <c r="A7" s="7">
        <v>4.3099999999999996</v>
      </c>
      <c r="B7">
        <f t="shared" si="0"/>
        <v>3</v>
      </c>
      <c r="C7">
        <v>1.0249999999999999</v>
      </c>
      <c r="F7" s="6"/>
    </row>
    <row r="8" spans="1:6" ht="16" x14ac:dyDescent="0.2">
      <c r="A8" s="7">
        <v>3.81</v>
      </c>
      <c r="B8">
        <f t="shared" si="0"/>
        <v>3.5</v>
      </c>
      <c r="C8">
        <v>1.3049999999999999</v>
      </c>
      <c r="F8" s="6"/>
    </row>
    <row r="9" spans="1:6" ht="16" x14ac:dyDescent="0.2">
      <c r="A9" s="7">
        <f>3.315-0.63</f>
        <v>2.6850000000000001</v>
      </c>
      <c r="B9">
        <f t="shared" si="0"/>
        <v>4</v>
      </c>
      <c r="C9">
        <v>1.625</v>
      </c>
      <c r="F9" s="6"/>
    </row>
    <row r="10" spans="1:6" ht="16" x14ac:dyDescent="0.2">
      <c r="A10" s="7">
        <v>2.82</v>
      </c>
      <c r="B10">
        <f t="shared" si="0"/>
        <v>4.5</v>
      </c>
      <c r="C10">
        <v>1.9750000000000001</v>
      </c>
      <c r="F10" s="6"/>
    </row>
    <row r="11" spans="1:6" ht="16" x14ac:dyDescent="0.2">
      <c r="A11" s="7">
        <v>2.33</v>
      </c>
      <c r="B11">
        <f t="shared" si="0"/>
        <v>5</v>
      </c>
      <c r="C11">
        <v>2.355</v>
      </c>
      <c r="F11" s="6"/>
    </row>
    <row r="12" spans="1:6" ht="16" x14ac:dyDescent="0.2">
      <c r="A12" s="7">
        <v>1.85</v>
      </c>
      <c r="B12">
        <f t="shared" si="0"/>
        <v>5.5</v>
      </c>
      <c r="F12" s="6"/>
    </row>
    <row r="13" spans="1:6" ht="16" x14ac:dyDescent="0.2">
      <c r="A13" s="7">
        <v>1.4</v>
      </c>
      <c r="B13">
        <f t="shared" si="0"/>
        <v>6</v>
      </c>
      <c r="F13" s="6"/>
    </row>
    <row r="14" spans="1:6" ht="16" x14ac:dyDescent="0.2">
      <c r="A14" s="7">
        <v>1</v>
      </c>
      <c r="B14">
        <f t="shared" si="0"/>
        <v>6.5</v>
      </c>
      <c r="F14" s="6"/>
    </row>
    <row r="15" spans="1:6" ht="16" x14ac:dyDescent="0.2">
      <c r="A15" s="7">
        <v>0.67500000000000004</v>
      </c>
      <c r="B15">
        <f t="shared" si="0"/>
        <v>7</v>
      </c>
      <c r="F15" s="6"/>
    </row>
    <row r="16" spans="1:6" ht="16" x14ac:dyDescent="0.2">
      <c r="A16" s="7">
        <v>0.42499999999999999</v>
      </c>
      <c r="B16">
        <f t="shared" si="0"/>
        <v>7.5</v>
      </c>
      <c r="F16" s="6"/>
    </row>
    <row r="17" spans="1:6" ht="16" x14ac:dyDescent="0.2">
      <c r="A17" s="7">
        <v>0.25</v>
      </c>
      <c r="B17">
        <f t="shared" si="0"/>
        <v>8</v>
      </c>
      <c r="F17" s="6"/>
    </row>
    <row r="18" spans="1:6" ht="16" x14ac:dyDescent="0.2">
      <c r="A18" s="7">
        <v>0.14000000000000001</v>
      </c>
      <c r="B18">
        <f t="shared" si="0"/>
        <v>8.5</v>
      </c>
      <c r="F18" s="6"/>
    </row>
    <row r="19" spans="1:6" ht="16" x14ac:dyDescent="0.2">
      <c r="A19" s="7">
        <v>7.4999999999999997E-2</v>
      </c>
      <c r="B19">
        <f t="shared" si="0"/>
        <v>9</v>
      </c>
      <c r="F19" s="6"/>
    </row>
    <row r="20" spans="1:6" ht="16" x14ac:dyDescent="0.2">
      <c r="A20" s="7">
        <v>4.4999999999999998E-2</v>
      </c>
      <c r="B20">
        <f t="shared" si="0"/>
        <v>9.5</v>
      </c>
      <c r="F20" s="6"/>
    </row>
    <row r="21" spans="1:6" ht="16" x14ac:dyDescent="0.2">
      <c r="A21" s="7">
        <v>2.5000000000000001E-2</v>
      </c>
      <c r="B21">
        <f t="shared" si="0"/>
        <v>10</v>
      </c>
      <c r="F21" s="6"/>
    </row>
    <row r="22" spans="1:6" ht="16" x14ac:dyDescent="0.2">
      <c r="A22" s="7">
        <v>1.4999999999999999E-2</v>
      </c>
      <c r="B22">
        <f t="shared" si="0"/>
        <v>10.5</v>
      </c>
      <c r="F22" s="6"/>
    </row>
    <row r="23" spans="1:6" ht="16" x14ac:dyDescent="0.2">
      <c r="A23" s="7">
        <v>5.0000000000000001E-3</v>
      </c>
      <c r="B23">
        <f t="shared" si="0"/>
        <v>11</v>
      </c>
      <c r="F23" s="6"/>
    </row>
    <row r="24" spans="1:6" ht="16" x14ac:dyDescent="0.2">
      <c r="A24" s="7">
        <v>5.0000000000000001E-3</v>
      </c>
      <c r="B24">
        <f t="shared" si="0"/>
        <v>11.5</v>
      </c>
      <c r="F24" s="6"/>
    </row>
    <row r="25" spans="1:6" ht="16" x14ac:dyDescent="0.2">
      <c r="A25" s="7"/>
    </row>
    <row r="26" spans="1:6" x14ac:dyDescent="0.2">
      <c r="A26" s="8"/>
    </row>
    <row r="27" spans="1:6" x14ac:dyDescent="0.2">
      <c r="A27" s="8"/>
    </row>
    <row r="28" spans="1:6" x14ac:dyDescent="0.2">
      <c r="A28" s="8"/>
    </row>
    <row r="29" spans="1:6" x14ac:dyDescent="0.2">
      <c r="A29" s="8"/>
    </row>
    <row r="30" spans="1:6" x14ac:dyDescent="0.2">
      <c r="A30" s="8"/>
    </row>
    <row r="31" spans="1:6" x14ac:dyDescent="0.2">
      <c r="A31" s="8"/>
    </row>
    <row r="32" spans="1:6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419A-A780-2A4C-B7E3-60000DB4F5CC}">
  <dimension ref="A1:C67"/>
  <sheetViews>
    <sheetView workbookViewId="0"/>
  </sheetViews>
  <sheetFormatPr baseColWidth="10" defaultRowHeight="15" x14ac:dyDescent="0.2"/>
  <sheetData>
    <row r="1" spans="1:3" x14ac:dyDescent="0.2">
      <c r="A1" t="s">
        <v>1</v>
      </c>
      <c r="B1" t="s">
        <v>2</v>
      </c>
      <c r="C1" t="s">
        <v>12</v>
      </c>
    </row>
    <row r="2" spans="1:3" x14ac:dyDescent="0.2">
      <c r="A2" s="5">
        <v>44037</v>
      </c>
      <c r="B2">
        <v>5.4950000000000001</v>
      </c>
      <c r="C2">
        <v>0.12698412698412698</v>
      </c>
    </row>
    <row r="3" spans="1:3" x14ac:dyDescent="0.2">
      <c r="A3" s="5">
        <v>44068</v>
      </c>
      <c r="B3">
        <v>5.8049999999999997</v>
      </c>
      <c r="C3">
        <v>0.25</v>
      </c>
    </row>
    <row r="4" spans="1:3" x14ac:dyDescent="0.2">
      <c r="A4" s="5">
        <v>44099</v>
      </c>
      <c r="B4">
        <v>6.49</v>
      </c>
      <c r="C4">
        <v>0.37301587301587302</v>
      </c>
    </row>
    <row r="5" spans="1:3" x14ac:dyDescent="0.2">
      <c r="A5" s="5">
        <v>44129</v>
      </c>
      <c r="B5">
        <v>8.1850000000000005</v>
      </c>
      <c r="C5">
        <v>0.49206349206349204</v>
      </c>
    </row>
    <row r="6" spans="1:3" x14ac:dyDescent="0.2">
      <c r="A6" s="5">
        <v>44160</v>
      </c>
      <c r="B6">
        <v>11.05</v>
      </c>
      <c r="C6">
        <v>0.61507936507936511</v>
      </c>
    </row>
    <row r="7" spans="1:3" x14ac:dyDescent="0.2">
      <c r="A7" s="5">
        <v>44190</v>
      </c>
      <c r="B7">
        <v>12.09</v>
      </c>
      <c r="C7">
        <v>0.73412698412698407</v>
      </c>
    </row>
    <row r="8" spans="1:3" x14ac:dyDescent="0.2">
      <c r="A8" s="5">
        <v>44221</v>
      </c>
      <c r="B8">
        <v>12.41</v>
      </c>
      <c r="C8">
        <v>0.8571428571428571</v>
      </c>
    </row>
    <row r="9" spans="1:3" x14ac:dyDescent="0.2">
      <c r="A9" s="5">
        <v>44252</v>
      </c>
      <c r="B9">
        <v>12.414999999999999</v>
      </c>
      <c r="C9">
        <v>0.98015873015873012</v>
      </c>
    </row>
    <row r="10" spans="1:3" x14ac:dyDescent="0.2">
      <c r="A10" s="5">
        <v>44280</v>
      </c>
      <c r="B10">
        <v>12.244999999999999</v>
      </c>
      <c r="C10">
        <v>1.0912698412698412</v>
      </c>
    </row>
    <row r="11" spans="1:3" x14ac:dyDescent="0.2">
      <c r="A11" s="5">
        <v>44311</v>
      </c>
      <c r="B11">
        <v>11.795</v>
      </c>
      <c r="C11">
        <v>1.2142857142857142</v>
      </c>
    </row>
    <row r="12" spans="1:3" x14ac:dyDescent="0.2">
      <c r="A12" s="5">
        <v>44341</v>
      </c>
      <c r="B12">
        <v>11.52</v>
      </c>
      <c r="C12">
        <v>1.3333333333333333</v>
      </c>
    </row>
    <row r="13" spans="1:3" x14ac:dyDescent="0.2">
      <c r="A13" s="5">
        <v>44372</v>
      </c>
      <c r="B13">
        <v>11.34</v>
      </c>
      <c r="C13">
        <v>1.4563492063492063</v>
      </c>
    </row>
    <row r="14" spans="1:3" x14ac:dyDescent="0.2">
      <c r="A14" s="5">
        <v>44402</v>
      </c>
      <c r="B14">
        <v>11.24</v>
      </c>
      <c r="C14">
        <v>1.5753968253968254</v>
      </c>
    </row>
    <row r="15" spans="1:3" x14ac:dyDescent="0.2">
      <c r="A15" s="5">
        <v>44433</v>
      </c>
      <c r="B15">
        <v>11.38</v>
      </c>
      <c r="C15">
        <v>1.6984126984126984</v>
      </c>
    </row>
    <row r="16" spans="1:3" x14ac:dyDescent="0.2">
      <c r="A16" s="5">
        <v>44464</v>
      </c>
      <c r="B16">
        <v>12.05</v>
      </c>
      <c r="C16">
        <v>1.8214285714285714</v>
      </c>
    </row>
    <row r="17" spans="1:3" x14ac:dyDescent="0.2">
      <c r="A17" s="5">
        <v>44494</v>
      </c>
      <c r="B17">
        <v>12.994999999999999</v>
      </c>
      <c r="C17">
        <v>1.9404761904761905</v>
      </c>
    </row>
    <row r="18" spans="1:3" x14ac:dyDescent="0.2">
      <c r="A18" s="5">
        <v>44525</v>
      </c>
      <c r="B18">
        <v>14.06</v>
      </c>
      <c r="C18">
        <v>2.0634920634920637</v>
      </c>
    </row>
    <row r="19" spans="1:3" x14ac:dyDescent="0.2">
      <c r="A19" s="5">
        <v>44555</v>
      </c>
      <c r="B19">
        <v>15.085000000000001</v>
      </c>
      <c r="C19">
        <v>2.1825396825396823</v>
      </c>
    </row>
    <row r="20" spans="1:3" x14ac:dyDescent="0.2">
      <c r="A20" s="5">
        <v>44586</v>
      </c>
      <c r="B20">
        <v>15.21</v>
      </c>
      <c r="C20">
        <v>2.3055555555555554</v>
      </c>
    </row>
    <row r="21" spans="1:3" x14ac:dyDescent="0.2">
      <c r="A21" s="5">
        <v>44617</v>
      </c>
      <c r="B21">
        <v>15.22</v>
      </c>
      <c r="C21">
        <v>2.4285714285714284</v>
      </c>
    </row>
    <row r="22" spans="1:3" x14ac:dyDescent="0.2">
      <c r="A22" s="5">
        <v>44645</v>
      </c>
      <c r="B22">
        <v>14.35</v>
      </c>
      <c r="C22">
        <v>2.5396825396825395</v>
      </c>
    </row>
    <row r="23" spans="1:3" x14ac:dyDescent="0.2">
      <c r="A23" s="5">
        <v>44676</v>
      </c>
      <c r="B23">
        <v>13.984999999999999</v>
      </c>
      <c r="C23">
        <v>2.6626984126984126</v>
      </c>
    </row>
    <row r="24" spans="1:3" x14ac:dyDescent="0.2">
      <c r="A24" s="5">
        <v>44706</v>
      </c>
      <c r="B24">
        <v>13.335000000000001</v>
      </c>
      <c r="C24">
        <v>2.7817460317460316</v>
      </c>
    </row>
    <row r="25" spans="1:3" x14ac:dyDescent="0.2">
      <c r="A25" s="5">
        <v>44737</v>
      </c>
      <c r="B25">
        <v>13.215</v>
      </c>
      <c r="C25">
        <v>2.9047619047619047</v>
      </c>
    </row>
    <row r="26" spans="1:3" x14ac:dyDescent="0.2">
      <c r="A26" s="5">
        <v>44767</v>
      </c>
      <c r="B26">
        <v>13.234999999999999</v>
      </c>
      <c r="C26">
        <v>3.0238095238095237</v>
      </c>
    </row>
    <row r="27" spans="1:3" x14ac:dyDescent="0.2">
      <c r="A27" s="5">
        <v>44798</v>
      </c>
      <c r="B27">
        <v>13.404999999999999</v>
      </c>
      <c r="C27">
        <v>3.1468253968253967</v>
      </c>
    </row>
    <row r="28" spans="1:3" x14ac:dyDescent="0.2">
      <c r="A28" s="5">
        <v>44829</v>
      </c>
      <c r="B28">
        <v>13.435</v>
      </c>
      <c r="C28">
        <v>3.2698412698412698</v>
      </c>
    </row>
    <row r="29" spans="1:3" x14ac:dyDescent="0.2">
      <c r="A29" s="5">
        <v>44859</v>
      </c>
      <c r="B29">
        <v>14.71</v>
      </c>
      <c r="C29">
        <v>3.3888888888888888</v>
      </c>
    </row>
    <row r="30" spans="1:3" x14ac:dyDescent="0.2">
      <c r="A30" s="5">
        <v>44890</v>
      </c>
      <c r="B30">
        <v>15.065</v>
      </c>
      <c r="C30">
        <v>3.5119047619047619</v>
      </c>
    </row>
    <row r="31" spans="1:3" x14ac:dyDescent="0.2">
      <c r="A31" s="5">
        <v>44920</v>
      </c>
      <c r="B31">
        <v>15.695</v>
      </c>
      <c r="C31">
        <v>3.6309523809523809</v>
      </c>
    </row>
    <row r="32" spans="1:3" x14ac:dyDescent="0.2">
      <c r="A32" s="5">
        <v>44951</v>
      </c>
      <c r="B32">
        <v>16.045000000000002</v>
      </c>
      <c r="C32">
        <v>3.753968253968254</v>
      </c>
    </row>
    <row r="33" spans="1:3" x14ac:dyDescent="0.2">
      <c r="A33" s="5">
        <v>44982</v>
      </c>
      <c r="B33">
        <v>15.904999999999999</v>
      </c>
      <c r="C33">
        <v>3.876984126984127</v>
      </c>
    </row>
    <row r="34" spans="1:3" x14ac:dyDescent="0.2">
      <c r="A34" s="5">
        <v>45010</v>
      </c>
      <c r="B34">
        <v>15.675000000000001</v>
      </c>
      <c r="C34">
        <v>3.9880952380952381</v>
      </c>
    </row>
    <row r="35" spans="1:3" x14ac:dyDescent="0.2">
      <c r="A35" s="5">
        <v>45041</v>
      </c>
      <c r="B35">
        <v>14.565</v>
      </c>
      <c r="C35">
        <v>4.1111111111111107</v>
      </c>
    </row>
    <row r="36" spans="1:3" x14ac:dyDescent="0.2">
      <c r="A36" s="5">
        <v>45071</v>
      </c>
      <c r="B36">
        <v>14.01</v>
      </c>
      <c r="C36">
        <v>4.2301587301587302</v>
      </c>
    </row>
    <row r="37" spans="1:3" x14ac:dyDescent="0.2">
      <c r="A37" s="5">
        <v>45102</v>
      </c>
      <c r="B37">
        <v>13.52</v>
      </c>
      <c r="C37">
        <v>4.3531746031746028</v>
      </c>
    </row>
    <row r="38" spans="1:3" x14ac:dyDescent="0.2">
      <c r="A38" s="5">
        <v>45132</v>
      </c>
      <c r="B38">
        <v>13.234999999999999</v>
      </c>
      <c r="C38">
        <v>4.4722222222222223</v>
      </c>
    </row>
    <row r="39" spans="1:3" x14ac:dyDescent="0.2">
      <c r="A39" s="5">
        <v>45163</v>
      </c>
      <c r="B39">
        <v>13.7</v>
      </c>
      <c r="C39">
        <v>4.5952380952380949</v>
      </c>
    </row>
    <row r="40" spans="1:3" x14ac:dyDescent="0.2">
      <c r="A40" s="5">
        <v>45194</v>
      </c>
      <c r="B40">
        <v>14.25</v>
      </c>
      <c r="C40">
        <v>4.7182539682539684</v>
      </c>
    </row>
    <row r="41" spans="1:3" x14ac:dyDescent="0.2">
      <c r="A41" s="5">
        <v>45224</v>
      </c>
      <c r="B41">
        <v>14.765000000000001</v>
      </c>
      <c r="C41">
        <v>4.837301587301587</v>
      </c>
    </row>
    <row r="42" spans="1:3" x14ac:dyDescent="0.2">
      <c r="A42" s="5">
        <v>45255</v>
      </c>
      <c r="B42">
        <v>15.65</v>
      </c>
      <c r="C42">
        <v>4.9603174603174605</v>
      </c>
    </row>
    <row r="43" spans="1:3" x14ac:dyDescent="0.2">
      <c r="A43" s="5">
        <v>45285</v>
      </c>
      <c r="B43">
        <v>16.045000000000002</v>
      </c>
      <c r="C43">
        <v>5.0793650793650791</v>
      </c>
    </row>
    <row r="44" spans="1:3" x14ac:dyDescent="0.2">
      <c r="A44" s="5">
        <v>45316</v>
      </c>
      <c r="B44">
        <v>16.614999999999998</v>
      </c>
      <c r="C44">
        <v>5.2023809523809526</v>
      </c>
    </row>
    <row r="45" spans="1:3" x14ac:dyDescent="0.2">
      <c r="A45" s="5">
        <v>45347</v>
      </c>
      <c r="B45">
        <v>16.25</v>
      </c>
      <c r="C45">
        <v>5.3253968253968251</v>
      </c>
    </row>
    <row r="46" spans="1:3" x14ac:dyDescent="0.2">
      <c r="A46" s="5">
        <v>45376</v>
      </c>
      <c r="B46">
        <v>15.845000000000001</v>
      </c>
      <c r="C46">
        <v>5.4404761904761907</v>
      </c>
    </row>
    <row r="47" spans="1:3" x14ac:dyDescent="0.2">
      <c r="A47" s="5">
        <v>45407</v>
      </c>
      <c r="B47">
        <v>14.505000000000001</v>
      </c>
      <c r="C47">
        <v>5.5634920634920633</v>
      </c>
    </row>
    <row r="48" spans="1:3" x14ac:dyDescent="0.2">
      <c r="A48" s="5">
        <v>45437</v>
      </c>
      <c r="B48">
        <v>14.045</v>
      </c>
      <c r="C48">
        <v>5.6825396825396828</v>
      </c>
    </row>
    <row r="49" spans="1:3" x14ac:dyDescent="0.2">
      <c r="A49" s="5">
        <v>45468</v>
      </c>
      <c r="B49">
        <v>13.765000000000001</v>
      </c>
      <c r="C49">
        <v>5.8055555555555554</v>
      </c>
    </row>
    <row r="50" spans="1:3" x14ac:dyDescent="0.2">
      <c r="A50" s="5">
        <v>45498</v>
      </c>
      <c r="B50">
        <v>13.574999999999999</v>
      </c>
      <c r="C50">
        <v>5.9246031746031749</v>
      </c>
    </row>
    <row r="51" spans="1:3" x14ac:dyDescent="0.2">
      <c r="A51" s="5">
        <v>45529</v>
      </c>
      <c r="B51">
        <v>13.815</v>
      </c>
      <c r="C51">
        <v>6.0476190476190474</v>
      </c>
    </row>
    <row r="52" spans="1:3" x14ac:dyDescent="0.2">
      <c r="A52" s="5">
        <v>45560</v>
      </c>
      <c r="B52">
        <v>14.56</v>
      </c>
      <c r="C52">
        <v>6.1706349206349209</v>
      </c>
    </row>
    <row r="53" spans="1:3" x14ac:dyDescent="0.2">
      <c r="A53" s="5">
        <v>45590</v>
      </c>
      <c r="B53">
        <v>15.385</v>
      </c>
      <c r="C53">
        <v>6.2896825396825395</v>
      </c>
    </row>
    <row r="54" spans="1:3" x14ac:dyDescent="0.2">
      <c r="A54" s="5">
        <v>45621</v>
      </c>
      <c r="B54">
        <v>15.945</v>
      </c>
      <c r="C54">
        <v>6.412698412698413</v>
      </c>
    </row>
    <row r="55" spans="1:3" x14ac:dyDescent="0.2">
      <c r="A55" s="5">
        <v>45651</v>
      </c>
      <c r="B55">
        <v>16.315000000000001</v>
      </c>
      <c r="C55">
        <v>6.5317460317460316</v>
      </c>
    </row>
    <row r="56" spans="1:3" x14ac:dyDescent="0.2">
      <c r="A56" s="5">
        <v>45682</v>
      </c>
      <c r="B56">
        <v>16.52</v>
      </c>
      <c r="C56">
        <v>6.6547619047619051</v>
      </c>
    </row>
    <row r="57" spans="1:3" x14ac:dyDescent="0.2">
      <c r="A57" s="5">
        <v>45713</v>
      </c>
      <c r="B57">
        <v>16.004999999999999</v>
      </c>
      <c r="C57">
        <v>6.7777777777777777</v>
      </c>
    </row>
    <row r="58" spans="1:3" x14ac:dyDescent="0.2">
      <c r="A58" s="5">
        <v>45741</v>
      </c>
      <c r="B58">
        <v>15.435</v>
      </c>
      <c r="C58">
        <v>6.8888888888888893</v>
      </c>
    </row>
    <row r="59" spans="1:3" x14ac:dyDescent="0.2">
      <c r="A59" s="5">
        <v>45772</v>
      </c>
      <c r="B59">
        <v>13.93</v>
      </c>
      <c r="C59">
        <v>7.0119047619047619</v>
      </c>
    </row>
    <row r="60" spans="1:3" x14ac:dyDescent="0.2">
      <c r="A60" s="5">
        <v>45802</v>
      </c>
      <c r="B60">
        <v>13.47</v>
      </c>
      <c r="C60">
        <v>7.1309523809523814</v>
      </c>
    </row>
    <row r="61" spans="1:3" x14ac:dyDescent="0.2">
      <c r="A61" s="5">
        <v>45833</v>
      </c>
      <c r="B61">
        <v>13.375</v>
      </c>
      <c r="C61">
        <v>7.253968253968254</v>
      </c>
    </row>
    <row r="62" spans="1:3" x14ac:dyDescent="0.2">
      <c r="A62" s="5">
        <v>45863</v>
      </c>
      <c r="B62">
        <v>13.44</v>
      </c>
      <c r="C62">
        <v>7.3730158730158726</v>
      </c>
    </row>
    <row r="63" spans="1:3" x14ac:dyDescent="0.2">
      <c r="A63" s="5">
        <v>45894</v>
      </c>
      <c r="B63">
        <v>13.9</v>
      </c>
      <c r="C63">
        <v>7.496031746031746</v>
      </c>
    </row>
    <row r="64" spans="1:3" x14ac:dyDescent="0.2">
      <c r="A64" s="5">
        <v>45925</v>
      </c>
      <c r="B64">
        <v>14.44</v>
      </c>
      <c r="C64">
        <v>7.6190476190476186</v>
      </c>
    </row>
    <row r="65" spans="1:3" x14ac:dyDescent="0.2">
      <c r="A65" s="5">
        <v>45955</v>
      </c>
      <c r="B65">
        <v>15.494999999999999</v>
      </c>
      <c r="C65">
        <v>7.7380952380952381</v>
      </c>
    </row>
    <row r="66" spans="1:3" x14ac:dyDescent="0.2">
      <c r="A66" s="5">
        <v>45986</v>
      </c>
      <c r="B66">
        <v>16.13</v>
      </c>
      <c r="C66">
        <v>7.8611111111111107</v>
      </c>
    </row>
    <row r="67" spans="1:3" x14ac:dyDescent="0.2">
      <c r="A67" s="5">
        <v>46016</v>
      </c>
      <c r="B67">
        <v>16.23</v>
      </c>
      <c r="C67">
        <v>7.9801587301587302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30BE-D971-A646-81A0-BDC983FC7870}">
  <dimension ref="A1:E11"/>
  <sheetViews>
    <sheetView workbookViewId="0">
      <selection activeCell="D3" sqref="D3"/>
    </sheetView>
  </sheetViews>
  <sheetFormatPr baseColWidth="10" defaultRowHeight="15" x14ac:dyDescent="0.2"/>
  <sheetData>
    <row r="1" spans="1:5" x14ac:dyDescent="0.2">
      <c r="A1" t="s">
        <v>9</v>
      </c>
      <c r="B1" t="s">
        <v>7</v>
      </c>
      <c r="C1" t="s">
        <v>8</v>
      </c>
      <c r="D1" t="s">
        <v>13</v>
      </c>
      <c r="E1" t="s">
        <v>2</v>
      </c>
    </row>
    <row r="2" spans="1:5" x14ac:dyDescent="0.2">
      <c r="A2">
        <v>6</v>
      </c>
      <c r="B2">
        <v>2.56</v>
      </c>
      <c r="D2">
        <f>'option prices'!N53</f>
        <v>0.39285714285714285</v>
      </c>
      <c r="E2">
        <f>'option prices'!C10</f>
        <v>8.1850000000000005</v>
      </c>
    </row>
    <row r="3" spans="1:5" x14ac:dyDescent="0.2">
      <c r="A3">
        <v>6.5</v>
      </c>
      <c r="B3">
        <v>2.2000000000000002</v>
      </c>
    </row>
    <row r="4" spans="1:5" x14ac:dyDescent="0.2">
      <c r="A4">
        <v>7</v>
      </c>
      <c r="B4">
        <v>1.875</v>
      </c>
    </row>
    <row r="5" spans="1:5" x14ac:dyDescent="0.2">
      <c r="A5">
        <v>7.5</v>
      </c>
      <c r="B5">
        <v>1.58</v>
      </c>
    </row>
    <row r="6" spans="1:5" x14ac:dyDescent="0.2">
      <c r="A6">
        <v>8</v>
      </c>
      <c r="B6">
        <v>1.3149999999999999</v>
      </c>
    </row>
    <row r="7" spans="1:5" x14ac:dyDescent="0.2">
      <c r="A7">
        <v>8.5</v>
      </c>
      <c r="B7">
        <v>1.08</v>
      </c>
    </row>
    <row r="8" spans="1:5" x14ac:dyDescent="0.2">
      <c r="A8">
        <v>9</v>
      </c>
      <c r="B8">
        <v>0.88</v>
      </c>
    </row>
    <row r="9" spans="1:5" x14ac:dyDescent="0.2">
      <c r="A9">
        <v>9.5</v>
      </c>
      <c r="B9">
        <v>0.71499999999999997</v>
      </c>
    </row>
    <row r="10" spans="1:5" x14ac:dyDescent="0.2">
      <c r="A10">
        <v>10</v>
      </c>
      <c r="B10">
        <v>0.57499999999999996</v>
      </c>
    </row>
    <row r="11" spans="1:5" x14ac:dyDescent="0.2">
      <c r="A11">
        <v>10.5</v>
      </c>
      <c r="B11">
        <v>0.46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D119-D262-DB40-8F24-48DC80CFE91A}">
  <dimension ref="A1:E11"/>
  <sheetViews>
    <sheetView workbookViewId="0">
      <selection activeCell="C1" sqref="C1"/>
    </sheetView>
  </sheetViews>
  <sheetFormatPr baseColWidth="10" defaultRowHeight="15" x14ac:dyDescent="0.2"/>
  <sheetData>
    <row r="1" spans="1:5" x14ac:dyDescent="0.2">
      <c r="A1" t="s">
        <v>9</v>
      </c>
      <c r="B1" t="s">
        <v>7</v>
      </c>
      <c r="C1" t="s">
        <v>8</v>
      </c>
      <c r="D1" t="s">
        <v>13</v>
      </c>
      <c r="E1" s="2" t="s">
        <v>2</v>
      </c>
    </row>
    <row r="2" spans="1:5" x14ac:dyDescent="0.2">
      <c r="A2">
        <v>9</v>
      </c>
      <c r="B2">
        <v>2.5649999999999999</v>
      </c>
      <c r="C2">
        <v>0.51500000000000001</v>
      </c>
      <c r="D2">
        <v>0.51190476190476186</v>
      </c>
      <c r="E2">
        <v>11.05</v>
      </c>
    </row>
    <row r="3" spans="1:5" x14ac:dyDescent="0.2">
      <c r="A3">
        <v>9.5</v>
      </c>
      <c r="B3">
        <v>2.2349999999999999</v>
      </c>
      <c r="C3">
        <v>0.68500000000000005</v>
      </c>
    </row>
    <row r="4" spans="1:5" x14ac:dyDescent="0.2">
      <c r="A4">
        <v>10</v>
      </c>
      <c r="B4">
        <v>1.93</v>
      </c>
      <c r="C4">
        <v>0.88</v>
      </c>
    </row>
    <row r="5" spans="1:5" x14ac:dyDescent="0.2">
      <c r="A5">
        <v>10.5</v>
      </c>
      <c r="B5">
        <v>1.66</v>
      </c>
      <c r="C5">
        <v>1.1100000000000001</v>
      </c>
    </row>
    <row r="6" spans="1:5" x14ac:dyDescent="0.2">
      <c r="A6">
        <v>11</v>
      </c>
      <c r="B6">
        <v>1.415</v>
      </c>
      <c r="C6">
        <v>1.365</v>
      </c>
    </row>
    <row r="7" spans="1:5" x14ac:dyDescent="0.2">
      <c r="A7">
        <v>11.5</v>
      </c>
      <c r="B7">
        <v>1.2050000000000001</v>
      </c>
      <c r="C7">
        <v>1.655</v>
      </c>
    </row>
    <row r="8" spans="1:5" x14ac:dyDescent="0.2">
      <c r="A8">
        <v>12</v>
      </c>
      <c r="B8">
        <v>1.02</v>
      </c>
      <c r="C8">
        <v>1.97</v>
      </c>
    </row>
    <row r="9" spans="1:5" x14ac:dyDescent="0.2">
      <c r="A9">
        <v>12.5</v>
      </c>
      <c r="B9">
        <v>0.86</v>
      </c>
      <c r="C9">
        <v>2.31</v>
      </c>
    </row>
    <row r="10" spans="1:5" x14ac:dyDescent="0.2">
      <c r="A10">
        <v>13</v>
      </c>
      <c r="B10">
        <v>0.72499999999999998</v>
      </c>
      <c r="C10">
        <v>2.6749999999999998</v>
      </c>
    </row>
    <row r="11" spans="1:5" x14ac:dyDescent="0.2">
      <c r="A11">
        <v>13.5</v>
      </c>
      <c r="B11">
        <v>0.60499999999999998</v>
      </c>
      <c r="C11">
        <v>3.0550000000000002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053A-75C1-FF44-9971-89AB454196F5}">
  <dimension ref="A1:E11"/>
  <sheetViews>
    <sheetView workbookViewId="0">
      <selection activeCell="C1" sqref="C1"/>
    </sheetView>
  </sheetViews>
  <sheetFormatPr baseColWidth="10" defaultRowHeight="15" x14ac:dyDescent="0.2"/>
  <sheetData>
    <row r="1" spans="1:5" x14ac:dyDescent="0.2">
      <c r="A1" t="s">
        <v>9</v>
      </c>
      <c r="B1" t="s">
        <v>7</v>
      </c>
      <c r="C1" t="s">
        <v>8</v>
      </c>
      <c r="D1" t="s">
        <v>13</v>
      </c>
      <c r="E1" s="2" t="s">
        <v>2</v>
      </c>
    </row>
    <row r="2" spans="1:5" x14ac:dyDescent="0.2">
      <c r="A2">
        <v>10</v>
      </c>
      <c r="B2">
        <v>2.7250000000000001</v>
      </c>
      <c r="C2">
        <v>0.63500000000000001</v>
      </c>
      <c r="D2" s="10">
        <v>0.62698399999999999</v>
      </c>
      <c r="E2" s="10">
        <v>12.09</v>
      </c>
    </row>
    <row r="3" spans="1:5" x14ac:dyDescent="0.2">
      <c r="A3">
        <v>10.5</v>
      </c>
      <c r="B3">
        <v>2.4049999999999998</v>
      </c>
      <c r="C3">
        <v>0.81499999999999995</v>
      </c>
    </row>
    <row r="4" spans="1:5" x14ac:dyDescent="0.2">
      <c r="A4">
        <v>11</v>
      </c>
      <c r="B4">
        <v>2.11</v>
      </c>
      <c r="C4">
        <v>1.02</v>
      </c>
    </row>
    <row r="5" spans="1:5" x14ac:dyDescent="0.2">
      <c r="A5">
        <v>11.5</v>
      </c>
      <c r="B5">
        <v>1.84</v>
      </c>
      <c r="C5">
        <v>1.25</v>
      </c>
    </row>
    <row r="6" spans="1:5" x14ac:dyDescent="0.2">
      <c r="A6">
        <v>12</v>
      </c>
      <c r="B6">
        <v>1.6</v>
      </c>
      <c r="C6">
        <v>1.51</v>
      </c>
    </row>
    <row r="7" spans="1:5" x14ac:dyDescent="0.2">
      <c r="A7">
        <v>12.5</v>
      </c>
      <c r="B7">
        <v>1.385</v>
      </c>
      <c r="C7">
        <v>1.7949999999999999</v>
      </c>
    </row>
    <row r="8" spans="1:5" x14ac:dyDescent="0.2">
      <c r="A8">
        <v>13</v>
      </c>
      <c r="B8">
        <v>1.2</v>
      </c>
      <c r="C8">
        <v>2.11</v>
      </c>
    </row>
    <row r="9" spans="1:5" x14ac:dyDescent="0.2">
      <c r="A9">
        <v>13.5</v>
      </c>
      <c r="B9">
        <v>1.0349999999999999</v>
      </c>
      <c r="C9">
        <v>2.4449999999999998</v>
      </c>
    </row>
    <row r="10" spans="1:5" x14ac:dyDescent="0.2">
      <c r="A10">
        <v>14</v>
      </c>
      <c r="B10">
        <v>0.89</v>
      </c>
      <c r="C10">
        <v>2.8</v>
      </c>
    </row>
    <row r="11" spans="1:5" x14ac:dyDescent="0.2">
      <c r="A11">
        <v>14.5</v>
      </c>
      <c r="B11">
        <v>0.76500000000000001</v>
      </c>
      <c r="C11">
        <v>3.1749999999999998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D3D2-160D-134F-AA7B-6F51CA46B0CC}">
  <dimension ref="A1:E11"/>
  <sheetViews>
    <sheetView tabSelected="1" workbookViewId="0">
      <selection activeCell="C1" sqref="C1"/>
    </sheetView>
  </sheetViews>
  <sheetFormatPr baseColWidth="10" defaultRowHeight="15" x14ac:dyDescent="0.2"/>
  <sheetData>
    <row r="1" spans="1:5" x14ac:dyDescent="0.2">
      <c r="A1" t="s">
        <v>9</v>
      </c>
      <c r="B1" t="s">
        <v>7</v>
      </c>
      <c r="C1" t="s">
        <v>8</v>
      </c>
      <c r="D1" t="s">
        <v>13</v>
      </c>
      <c r="E1" s="2" t="s">
        <v>2</v>
      </c>
    </row>
    <row r="2" spans="1:5" x14ac:dyDescent="0.2">
      <c r="A2">
        <v>10</v>
      </c>
      <c r="B2">
        <v>3.01</v>
      </c>
      <c r="C2">
        <v>0.6</v>
      </c>
      <c r="D2">
        <v>0.75793650793650791</v>
      </c>
      <c r="E2">
        <v>12.41</v>
      </c>
    </row>
    <row r="3" spans="1:5" x14ac:dyDescent="0.2">
      <c r="A3">
        <v>10.5</v>
      </c>
      <c r="B3">
        <v>2.68</v>
      </c>
      <c r="C3">
        <v>0.77</v>
      </c>
    </row>
    <row r="4" spans="1:5" x14ac:dyDescent="0.2">
      <c r="A4">
        <v>11</v>
      </c>
      <c r="B4">
        <v>2.38</v>
      </c>
      <c r="C4">
        <v>0.97</v>
      </c>
    </row>
    <row r="5" spans="1:5" x14ac:dyDescent="0.2">
      <c r="A5">
        <v>11.5</v>
      </c>
      <c r="B5">
        <v>2.105</v>
      </c>
      <c r="C5">
        <v>1.1950000000000001</v>
      </c>
    </row>
    <row r="6" spans="1:5" x14ac:dyDescent="0.2">
      <c r="A6">
        <v>12</v>
      </c>
      <c r="B6">
        <v>1.86</v>
      </c>
      <c r="C6">
        <v>1.45</v>
      </c>
    </row>
    <row r="7" spans="1:5" x14ac:dyDescent="0.2">
      <c r="A7">
        <v>12.5</v>
      </c>
      <c r="B7">
        <v>1.635</v>
      </c>
      <c r="C7">
        <v>1.7250000000000001</v>
      </c>
    </row>
    <row r="8" spans="1:5" x14ac:dyDescent="0.2">
      <c r="A8">
        <v>13</v>
      </c>
      <c r="B8">
        <v>1.44</v>
      </c>
      <c r="C8">
        <v>2.0299999999999998</v>
      </c>
    </row>
    <row r="9" spans="1:5" x14ac:dyDescent="0.2">
      <c r="A9">
        <v>13.5</v>
      </c>
      <c r="B9">
        <v>1.27</v>
      </c>
      <c r="C9">
        <v>2.36</v>
      </c>
    </row>
    <row r="10" spans="1:5" x14ac:dyDescent="0.2">
      <c r="A10">
        <v>14</v>
      </c>
      <c r="B10">
        <v>1.115</v>
      </c>
      <c r="C10">
        <v>2.7050000000000001</v>
      </c>
    </row>
    <row r="11" spans="1:5" x14ac:dyDescent="0.2">
      <c r="A11">
        <v>14.5</v>
      </c>
      <c r="B11">
        <v>0.98</v>
      </c>
      <c r="C11">
        <v>3.07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option prices</vt:lpstr>
      <vt:lpstr>August</vt:lpstr>
      <vt:lpstr>September</vt:lpstr>
      <vt:lpstr>Sep</vt:lpstr>
      <vt:lpstr>Futures</vt:lpstr>
      <vt:lpstr>October</vt:lpstr>
      <vt:lpstr>November</vt:lpstr>
      <vt:lpstr>December</vt:lpstr>
      <vt:lpstr>January</vt:lpstr>
    </vt:vector>
  </TitlesOfParts>
  <Company>Rabobank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Borovykh, N (Natalia)</dc:creator>
  <cp:lastModifiedBy>Zheng, Xiaotian</cp:lastModifiedBy>
  <dcterms:created xsi:type="dcterms:W3CDTF">2020-07-14T11:04:31Z</dcterms:created>
  <dcterms:modified xsi:type="dcterms:W3CDTF">2020-09-09T11:21:13Z</dcterms:modified>
</cp:coreProperties>
</file>