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cf4f52c97082fe85/Área de Trabalho/Deep Learning/Projeto com Streamlit/Base de Dados/"/>
    </mc:Choice>
  </mc:AlternateContent>
  <xr:revisionPtr revIDLastSave="2150" documentId="11_F25DC773A252ABDACC1048B7A9DB53225BDE58F1" xr6:coauthVersionLast="47" xr6:coauthVersionMax="47" xr10:uidLastSave="{840F4D30-51A9-40DC-BD27-0DDED3D40445}"/>
  <bookViews>
    <workbookView xWindow="-110" yWindow="-110" windowWidth="19420" windowHeight="10660" tabRatio="955" xr2:uid="{00000000-000D-0000-FFFF-FFFF00000000}"/>
  </bookViews>
  <sheets>
    <sheet name="Private_Totalizadores" sheetId="2" r:id="rId1"/>
    <sheet name="Private_Fundos_Próprios" sheetId="1" r:id="rId2"/>
    <sheet name="Private_Fundos_Terceiros" sheetId="3" r:id="rId3"/>
    <sheet name="Private_Fundos_Exclusivos" sheetId="4" r:id="rId4"/>
    <sheet name="Private_Fundos_Estrutura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3" i="2"/>
  <c r="C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3" i="2"/>
  <c r="Q3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O16" i="2" s="1"/>
  <c r="N17" i="2"/>
  <c r="N18" i="2"/>
  <c r="N19" i="2"/>
  <c r="N20" i="2"/>
  <c r="N21" i="2"/>
  <c r="N22" i="2"/>
  <c r="N23" i="2"/>
  <c r="N24" i="2"/>
  <c r="O24" i="2" s="1"/>
  <c r="N25" i="2"/>
  <c r="N26" i="2"/>
  <c r="N27" i="2"/>
  <c r="N28" i="2"/>
  <c r="N29" i="2"/>
  <c r="N30" i="2"/>
  <c r="N31" i="2"/>
  <c r="N32" i="2"/>
  <c r="O32" i="2" s="1"/>
  <c r="N33" i="2"/>
  <c r="N34" i="2"/>
  <c r="N35" i="2"/>
  <c r="N36" i="2"/>
  <c r="N37" i="2"/>
  <c r="N38" i="2"/>
  <c r="N39" i="2"/>
  <c r="N40" i="2"/>
  <c r="O40" i="2" s="1"/>
  <c r="N41" i="2"/>
  <c r="N42" i="2"/>
  <c r="N43" i="2"/>
  <c r="N44" i="2"/>
  <c r="N45" i="2"/>
  <c r="N46" i="2"/>
  <c r="N47" i="2"/>
  <c r="N48" i="2"/>
  <c r="O48" i="2" s="1"/>
  <c r="N49" i="2"/>
  <c r="N50" i="2"/>
  <c r="N51" i="2"/>
  <c r="N52" i="2"/>
  <c r="N53" i="2"/>
  <c r="N54" i="2"/>
  <c r="N55" i="2"/>
  <c r="N56" i="2"/>
  <c r="O56" i="2" s="1"/>
  <c r="N57" i="2"/>
  <c r="N58" i="2"/>
  <c r="N59" i="2"/>
  <c r="N60" i="2"/>
  <c r="N61" i="2"/>
  <c r="N62" i="2"/>
  <c r="N63" i="2"/>
  <c r="N64" i="2"/>
  <c r="O64" i="2" s="1"/>
  <c r="N65" i="2"/>
  <c r="N66" i="2"/>
  <c r="N67" i="2"/>
  <c r="N68" i="2"/>
  <c r="N69" i="2"/>
  <c r="N70" i="2"/>
  <c r="N71" i="2"/>
  <c r="N72" i="2"/>
  <c r="O72" i="2" s="1"/>
  <c r="N73" i="2"/>
  <c r="N74" i="2"/>
  <c r="N75" i="2"/>
  <c r="N76" i="2"/>
  <c r="N77" i="2"/>
  <c r="N78" i="2"/>
  <c r="N79" i="2"/>
  <c r="N80" i="2"/>
  <c r="O80" i="2" s="1"/>
  <c r="N81" i="2"/>
  <c r="N82" i="2"/>
  <c r="N83" i="2"/>
  <c r="N84" i="2"/>
  <c r="N85" i="2"/>
  <c r="N86" i="2"/>
  <c r="N87" i="2"/>
  <c r="N88" i="2"/>
  <c r="O88" i="2" s="1"/>
  <c r="N89" i="2"/>
  <c r="N90" i="2"/>
  <c r="N91" i="2"/>
  <c r="N92" i="2"/>
  <c r="N93" i="2"/>
  <c r="N94" i="2"/>
  <c r="N95" i="2"/>
  <c r="N96" i="2"/>
  <c r="O96" i="2" s="1"/>
  <c r="N97" i="2"/>
  <c r="N98" i="2"/>
  <c r="N99" i="2"/>
  <c r="N10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M30" i="2" s="1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M70" i="2" s="1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M86" i="2" s="1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I98" i="2" s="1"/>
  <c r="H99" i="2"/>
  <c r="H100" i="2"/>
  <c r="J2" i="2"/>
  <c r="L2" i="2"/>
  <c r="N2" i="2"/>
  <c r="P2" i="2"/>
  <c r="H2" i="2"/>
  <c r="I2" i="2" s="1"/>
  <c r="O8" i="2" l="1"/>
  <c r="Q99" i="2"/>
  <c r="Q91" i="2"/>
  <c r="Q83" i="2"/>
  <c r="Q75" i="2"/>
  <c r="Q67" i="2"/>
  <c r="Q59" i="2"/>
  <c r="Q51" i="2"/>
  <c r="O98" i="2"/>
  <c r="O74" i="2"/>
  <c r="O50" i="2"/>
  <c r="O90" i="2"/>
  <c r="O66" i="2"/>
  <c r="O82" i="2"/>
  <c r="O58" i="2"/>
  <c r="O2" i="2"/>
  <c r="M96" i="2"/>
  <c r="M88" i="2"/>
  <c r="O42" i="2"/>
  <c r="O34" i="2"/>
  <c r="O26" i="2"/>
  <c r="O18" i="2"/>
  <c r="O10" i="2"/>
  <c r="Q93" i="2"/>
  <c r="Q85" i="2"/>
  <c r="Q77" i="2"/>
  <c r="Q69" i="2"/>
  <c r="Q61" i="2"/>
  <c r="Q53" i="2"/>
  <c r="Q45" i="2"/>
  <c r="Q37" i="2"/>
  <c r="Q29" i="2"/>
  <c r="Q21" i="2"/>
  <c r="Q13" i="2"/>
  <c r="Q5" i="2"/>
  <c r="M84" i="2"/>
  <c r="I56" i="2"/>
  <c r="I16" i="2"/>
  <c r="K75" i="2"/>
  <c r="K43" i="2"/>
  <c r="M60" i="2"/>
  <c r="M44" i="2"/>
  <c r="M4" i="2"/>
  <c r="O62" i="2"/>
  <c r="O22" i="2"/>
  <c r="I40" i="2"/>
  <c r="K91" i="2"/>
  <c r="K51" i="2"/>
  <c r="M76" i="2"/>
  <c r="M12" i="2"/>
  <c r="O14" i="2"/>
  <c r="I48" i="2"/>
  <c r="I8" i="2"/>
  <c r="K67" i="2"/>
  <c r="K27" i="2"/>
  <c r="M36" i="2"/>
  <c r="O78" i="2"/>
  <c r="O38" i="2"/>
  <c r="I32" i="2"/>
  <c r="K99" i="2"/>
  <c r="K59" i="2"/>
  <c r="K19" i="2"/>
  <c r="M68" i="2"/>
  <c r="M52" i="2"/>
  <c r="O70" i="2"/>
  <c r="O54" i="2"/>
  <c r="O30" i="2"/>
  <c r="I90" i="2"/>
  <c r="I82" i="2"/>
  <c r="K3" i="2"/>
  <c r="I64" i="2"/>
  <c r="I24" i="2"/>
  <c r="K83" i="2"/>
  <c r="K35" i="2"/>
  <c r="M92" i="2"/>
  <c r="M28" i="2"/>
  <c r="O86" i="2"/>
  <c r="O46" i="2"/>
  <c r="O93" i="2"/>
  <c r="O85" i="2"/>
  <c r="O77" i="2"/>
  <c r="O69" i="2"/>
  <c r="O5" i="2"/>
  <c r="O95" i="2"/>
  <c r="O87" i="2"/>
  <c r="O39" i="2"/>
  <c r="O31" i="2"/>
  <c r="O6" i="2"/>
  <c r="K34" i="2"/>
  <c r="O61" i="2"/>
  <c r="O53" i="2"/>
  <c r="O45" i="2"/>
  <c r="O37" i="2"/>
  <c r="O29" i="2"/>
  <c r="O21" i="2"/>
  <c r="O13" i="2"/>
  <c r="M2" i="2"/>
  <c r="I62" i="2"/>
  <c r="I22" i="2"/>
  <c r="K89" i="2"/>
  <c r="K49" i="2"/>
  <c r="M74" i="2"/>
  <c r="M34" i="2"/>
  <c r="O84" i="2"/>
  <c r="O52" i="2"/>
  <c r="O44" i="2"/>
  <c r="O36" i="2"/>
  <c r="O28" i="2"/>
  <c r="O20" i="2"/>
  <c r="O12" i="2"/>
  <c r="O4" i="2"/>
  <c r="Q95" i="2"/>
  <c r="Q87" i="2"/>
  <c r="Q79" i="2"/>
  <c r="Q71" i="2"/>
  <c r="Q63" i="2"/>
  <c r="Q55" i="2"/>
  <c r="Q47" i="2"/>
  <c r="Q39" i="2"/>
  <c r="Q31" i="2"/>
  <c r="Q23" i="2"/>
  <c r="Q15" i="2"/>
  <c r="Q7" i="2"/>
  <c r="K96" i="2"/>
  <c r="K88" i="2"/>
  <c r="K80" i="2"/>
  <c r="K72" i="2"/>
  <c r="K64" i="2"/>
  <c r="K56" i="2"/>
  <c r="K48" i="2"/>
  <c r="K40" i="2"/>
  <c r="K32" i="2"/>
  <c r="K24" i="2"/>
  <c r="K16" i="2"/>
  <c r="K8" i="2"/>
  <c r="M97" i="2"/>
  <c r="M89" i="2"/>
  <c r="M81" i="2"/>
  <c r="M73" i="2"/>
  <c r="M65" i="2"/>
  <c r="M57" i="2"/>
  <c r="M49" i="2"/>
  <c r="M41" i="2"/>
  <c r="M33" i="2"/>
  <c r="M25" i="2"/>
  <c r="M17" i="2"/>
  <c r="M9" i="2"/>
  <c r="O99" i="2"/>
  <c r="O91" i="2"/>
  <c r="O83" i="2"/>
  <c r="O75" i="2"/>
  <c r="O67" i="2"/>
  <c r="O59" i="2"/>
  <c r="O51" i="2"/>
  <c r="O43" i="2"/>
  <c r="O35" i="2"/>
  <c r="O27" i="2"/>
  <c r="O19" i="2"/>
  <c r="O11" i="2"/>
  <c r="O3" i="2"/>
  <c r="Q94" i="2"/>
  <c r="Q86" i="2"/>
  <c r="Q78" i="2"/>
  <c r="Q70" i="2"/>
  <c r="Q62" i="2"/>
  <c r="Q54" i="2"/>
  <c r="Q46" i="2"/>
  <c r="Q38" i="2"/>
  <c r="Q30" i="2"/>
  <c r="Q22" i="2"/>
  <c r="Q14" i="2"/>
  <c r="Q6" i="2"/>
  <c r="I70" i="2"/>
  <c r="I30" i="2"/>
  <c r="K81" i="2"/>
  <c r="M82" i="2"/>
  <c r="M42" i="2"/>
  <c r="O92" i="2"/>
  <c r="K94" i="2"/>
  <c r="K86" i="2"/>
  <c r="K78" i="2"/>
  <c r="K70" i="2"/>
  <c r="K62" i="2"/>
  <c r="K54" i="2"/>
  <c r="K46" i="2"/>
  <c r="K38" i="2"/>
  <c r="K30" i="2"/>
  <c r="K22" i="2"/>
  <c r="K14" i="2"/>
  <c r="M95" i="2"/>
  <c r="M87" i="2"/>
  <c r="M79" i="2"/>
  <c r="M71" i="2"/>
  <c r="M63" i="2"/>
  <c r="M55" i="2"/>
  <c r="M47" i="2"/>
  <c r="M39" i="2"/>
  <c r="M31" i="2"/>
  <c r="M23" i="2"/>
  <c r="M15" i="2"/>
  <c r="M7" i="2"/>
  <c r="O97" i="2"/>
  <c r="O89" i="2"/>
  <c r="O81" i="2"/>
  <c r="O73" i="2"/>
  <c r="O65" i="2"/>
  <c r="O57" i="2"/>
  <c r="O49" i="2"/>
  <c r="O41" i="2"/>
  <c r="O33" i="2"/>
  <c r="O25" i="2"/>
  <c r="O17" i="2"/>
  <c r="O9" i="2"/>
  <c r="Q92" i="2"/>
  <c r="Q84" i="2"/>
  <c r="Q76" i="2"/>
  <c r="Q68" i="2"/>
  <c r="Q60" i="2"/>
  <c r="Q52" i="2"/>
  <c r="Q44" i="2"/>
  <c r="Q36" i="2"/>
  <c r="Q28" i="2"/>
  <c r="Q20" i="2"/>
  <c r="Q12" i="2"/>
  <c r="Q4" i="2"/>
  <c r="I78" i="2"/>
  <c r="I38" i="2"/>
  <c r="K97" i="2"/>
  <c r="K57" i="2"/>
  <c r="M98" i="2"/>
  <c r="M50" i="2"/>
  <c r="O68" i="2"/>
  <c r="I74" i="2"/>
  <c r="I66" i="2"/>
  <c r="I58" i="2"/>
  <c r="M94" i="2"/>
  <c r="M78" i="2"/>
  <c r="M62" i="2"/>
  <c r="M54" i="2"/>
  <c r="M46" i="2"/>
  <c r="M38" i="2"/>
  <c r="M22" i="2"/>
  <c r="M14" i="2"/>
  <c r="M6" i="2"/>
  <c r="Q43" i="2"/>
  <c r="Q35" i="2"/>
  <c r="Q27" i="2"/>
  <c r="Q19" i="2"/>
  <c r="Q11" i="2"/>
  <c r="I86" i="2"/>
  <c r="I46" i="2"/>
  <c r="I6" i="2"/>
  <c r="K65" i="2"/>
  <c r="M66" i="2"/>
  <c r="O60" i="2"/>
  <c r="O79" i="2"/>
  <c r="O71" i="2"/>
  <c r="O63" i="2"/>
  <c r="O55" i="2"/>
  <c r="O47" i="2"/>
  <c r="O23" i="2"/>
  <c r="O15" i="2"/>
  <c r="O7" i="2"/>
  <c r="I94" i="2"/>
  <c r="I54" i="2"/>
  <c r="I14" i="2"/>
  <c r="K73" i="2"/>
  <c r="M90" i="2"/>
  <c r="M58" i="2"/>
  <c r="O76" i="2"/>
  <c r="Q2" i="2"/>
  <c r="M20" i="2"/>
  <c r="O94" i="2"/>
  <c r="Q96" i="2"/>
  <c r="Q88" i="2"/>
  <c r="Q80" i="2"/>
  <c r="Q72" i="2"/>
  <c r="Q64" i="2"/>
  <c r="Q56" i="2"/>
  <c r="Q48" i="2"/>
  <c r="Q40" i="2"/>
  <c r="Q32" i="2"/>
  <c r="Q24" i="2"/>
  <c r="Q16" i="2"/>
  <c r="Q8" i="2"/>
  <c r="Q98" i="2"/>
  <c r="Q90" i="2"/>
  <c r="Q82" i="2"/>
  <c r="Q74" i="2"/>
  <c r="Q66" i="2"/>
  <c r="Q58" i="2"/>
  <c r="Q50" i="2"/>
  <c r="Q42" i="2"/>
  <c r="Q34" i="2"/>
  <c r="Q26" i="2"/>
  <c r="Q18" i="2"/>
  <c r="Q10" i="2"/>
  <c r="I97" i="2"/>
  <c r="I89" i="2"/>
  <c r="I81" i="2"/>
  <c r="I73" i="2"/>
  <c r="I65" i="2"/>
  <c r="I57" i="2"/>
  <c r="I49" i="2"/>
  <c r="I41" i="2"/>
  <c r="I33" i="2"/>
  <c r="I25" i="2"/>
  <c r="I17" i="2"/>
  <c r="I9" i="2"/>
  <c r="K92" i="2"/>
  <c r="K84" i="2"/>
  <c r="K76" i="2"/>
  <c r="K68" i="2"/>
  <c r="K60" i="2"/>
  <c r="K52" i="2"/>
  <c r="K44" i="2"/>
  <c r="K36" i="2"/>
  <c r="K28" i="2"/>
  <c r="K20" i="2"/>
  <c r="K12" i="2"/>
  <c r="K4" i="2"/>
  <c r="M93" i="2"/>
  <c r="M85" i="2"/>
  <c r="M77" i="2"/>
  <c r="M69" i="2"/>
  <c r="M61" i="2"/>
  <c r="M53" i="2"/>
  <c r="M45" i="2"/>
  <c r="M37" i="2"/>
  <c r="M29" i="2"/>
  <c r="M21" i="2"/>
  <c r="M13" i="2"/>
  <c r="M5" i="2"/>
  <c r="Q97" i="2"/>
  <c r="Q89" i="2"/>
  <c r="Q81" i="2"/>
  <c r="Q73" i="2"/>
  <c r="Q65" i="2"/>
  <c r="Q57" i="2"/>
  <c r="Q49" i="2"/>
  <c r="Q41" i="2"/>
  <c r="Q33" i="2"/>
  <c r="Q25" i="2"/>
  <c r="Q17" i="2"/>
  <c r="Q9" i="2"/>
  <c r="K90" i="2"/>
  <c r="K82" i="2"/>
  <c r="K74" i="2"/>
  <c r="K66" i="2"/>
  <c r="K58" i="2"/>
  <c r="K50" i="2"/>
  <c r="K42" i="2"/>
  <c r="K26" i="2"/>
  <c r="K18" i="2"/>
  <c r="K10" i="2"/>
  <c r="M99" i="2"/>
  <c r="M91" i="2"/>
  <c r="M83" i="2"/>
  <c r="M75" i="2"/>
  <c r="M67" i="2"/>
  <c r="M59" i="2"/>
  <c r="M51" i="2"/>
  <c r="M43" i="2"/>
  <c r="M35" i="2"/>
  <c r="M27" i="2"/>
  <c r="M19" i="2"/>
  <c r="M11" i="2"/>
  <c r="M3" i="2"/>
  <c r="M26" i="2"/>
  <c r="M18" i="2"/>
  <c r="M10" i="2"/>
  <c r="K98" i="2"/>
  <c r="K2" i="2"/>
  <c r="M80" i="2"/>
  <c r="M72" i="2"/>
  <c r="M64" i="2"/>
  <c r="M56" i="2"/>
  <c r="M48" i="2"/>
  <c r="M40" i="2"/>
  <c r="M32" i="2"/>
  <c r="M24" i="2"/>
  <c r="M16" i="2"/>
  <c r="M8" i="2"/>
  <c r="K6" i="2"/>
  <c r="K41" i="2"/>
  <c r="K33" i="2"/>
  <c r="K25" i="2"/>
  <c r="K17" i="2"/>
  <c r="K9" i="2"/>
  <c r="K95" i="2"/>
  <c r="K87" i="2"/>
  <c r="K79" i="2"/>
  <c r="K71" i="2"/>
  <c r="K63" i="2"/>
  <c r="K55" i="2"/>
  <c r="K47" i="2"/>
  <c r="K39" i="2"/>
  <c r="K31" i="2"/>
  <c r="K23" i="2"/>
  <c r="K15" i="2"/>
  <c r="K7" i="2"/>
  <c r="I50" i="2"/>
  <c r="I42" i="2"/>
  <c r="I34" i="2"/>
  <c r="I26" i="2"/>
  <c r="I18" i="2"/>
  <c r="I10" i="2"/>
  <c r="K93" i="2"/>
  <c r="K85" i="2"/>
  <c r="K77" i="2"/>
  <c r="K69" i="2"/>
  <c r="K61" i="2"/>
  <c r="K53" i="2"/>
  <c r="K45" i="2"/>
  <c r="K37" i="2"/>
  <c r="K29" i="2"/>
  <c r="K21" i="2"/>
  <c r="K13" i="2"/>
  <c r="K5" i="2"/>
  <c r="I96" i="2"/>
  <c r="I80" i="2"/>
  <c r="K11" i="2"/>
  <c r="I88" i="2"/>
  <c r="I72" i="2"/>
  <c r="I61" i="2"/>
  <c r="I45" i="2"/>
  <c r="I37" i="2"/>
  <c r="I29" i="2"/>
  <c r="I21" i="2"/>
  <c r="I13" i="2"/>
  <c r="I5" i="2"/>
  <c r="I53" i="2"/>
  <c r="I92" i="2"/>
  <c r="I68" i="2"/>
  <c r="I52" i="2"/>
  <c r="I36" i="2"/>
  <c r="I28" i="2"/>
  <c r="I12" i="2"/>
  <c r="I4" i="2"/>
  <c r="I69" i="2"/>
  <c r="I84" i="2"/>
  <c r="I76" i="2"/>
  <c r="I60" i="2"/>
  <c r="I44" i="2"/>
  <c r="I20" i="2"/>
  <c r="I99" i="2"/>
  <c r="I91" i="2"/>
  <c r="I83" i="2"/>
  <c r="I75" i="2"/>
  <c r="I67" i="2"/>
  <c r="I59" i="2"/>
  <c r="I51" i="2"/>
  <c r="I43" i="2"/>
  <c r="I35" i="2"/>
  <c r="I27" i="2"/>
  <c r="I19" i="2"/>
  <c r="I11" i="2"/>
  <c r="I3" i="2"/>
  <c r="I93" i="2"/>
  <c r="I77" i="2"/>
  <c r="I85" i="2"/>
  <c r="I95" i="2"/>
  <c r="I87" i="2"/>
  <c r="I79" i="2"/>
  <c r="I71" i="2"/>
  <c r="I63" i="2"/>
  <c r="I55" i="2"/>
  <c r="I47" i="2"/>
  <c r="I39" i="2"/>
  <c r="I31" i="2"/>
  <c r="I23" i="2"/>
  <c r="I15" i="2"/>
  <c r="I7" i="2"/>
  <c r="D99" i="2"/>
  <c r="D91" i="2"/>
  <c r="D83" i="2"/>
  <c r="D75" i="2"/>
  <c r="D67" i="2"/>
  <c r="D59" i="2"/>
  <c r="D51" i="2"/>
  <c r="D43" i="2"/>
  <c r="D35" i="2"/>
  <c r="D27" i="2"/>
  <c r="D19" i="2"/>
  <c r="D11" i="2"/>
  <c r="D3" i="2"/>
  <c r="D66" i="2"/>
  <c r="D90" i="2"/>
  <c r="D74" i="2"/>
  <c r="D58" i="2"/>
  <c r="D42" i="2"/>
  <c r="D26" i="2"/>
  <c r="D97" i="2"/>
  <c r="D89" i="2"/>
  <c r="D81" i="2"/>
  <c r="D73" i="2"/>
  <c r="D65" i="2"/>
  <c r="D57" i="2"/>
  <c r="E57" i="2" s="1"/>
  <c r="D49" i="2"/>
  <c r="D41" i="2"/>
  <c r="D33" i="2"/>
  <c r="D25" i="2"/>
  <c r="D17" i="2"/>
  <c r="D9" i="2"/>
  <c r="D98" i="2"/>
  <c r="D82" i="2"/>
  <c r="D50" i="2"/>
  <c r="D34" i="2"/>
  <c r="D18" i="2"/>
  <c r="D2" i="2"/>
  <c r="F96" i="2"/>
  <c r="D96" i="2"/>
  <c r="F88" i="2"/>
  <c r="D88" i="2"/>
  <c r="F80" i="2"/>
  <c r="D80" i="2"/>
  <c r="F72" i="2"/>
  <c r="D72" i="2"/>
  <c r="F64" i="2"/>
  <c r="D64" i="2"/>
  <c r="F56" i="2"/>
  <c r="D56" i="2"/>
  <c r="F48" i="2"/>
  <c r="D48" i="2"/>
  <c r="F40" i="2"/>
  <c r="D40" i="2"/>
  <c r="F32" i="2"/>
  <c r="D32" i="2"/>
  <c r="F24" i="2"/>
  <c r="D24" i="2"/>
  <c r="F16" i="2"/>
  <c r="D16" i="2"/>
  <c r="F8" i="2"/>
  <c r="D8" i="2"/>
  <c r="F99" i="2"/>
  <c r="F91" i="2"/>
  <c r="F83" i="2"/>
  <c r="F75" i="2"/>
  <c r="F67" i="2"/>
  <c r="F59" i="2"/>
  <c r="F51" i="2"/>
  <c r="F43" i="2"/>
  <c r="F35" i="2"/>
  <c r="F27" i="2"/>
  <c r="F19" i="2"/>
  <c r="F11" i="2"/>
  <c r="F31" i="2"/>
  <c r="D31" i="2"/>
  <c r="F87" i="2"/>
  <c r="D87" i="2"/>
  <c r="F63" i="2"/>
  <c r="G63" i="2" s="1"/>
  <c r="D63" i="2"/>
  <c r="F39" i="2"/>
  <c r="D39" i="2"/>
  <c r="F7" i="2"/>
  <c r="D7" i="2"/>
  <c r="F70" i="2"/>
  <c r="D70" i="2"/>
  <c r="F38" i="2"/>
  <c r="D38" i="2"/>
  <c r="F79" i="2"/>
  <c r="D79" i="2"/>
  <c r="F55" i="2"/>
  <c r="D55" i="2"/>
  <c r="F23" i="2"/>
  <c r="D23" i="2"/>
  <c r="F94" i="2"/>
  <c r="D94" i="2"/>
  <c r="F78" i="2"/>
  <c r="D78" i="2"/>
  <c r="E78" i="2" s="1"/>
  <c r="F54" i="2"/>
  <c r="G54" i="2" s="1"/>
  <c r="D54" i="2"/>
  <c r="E54" i="2" s="1"/>
  <c r="F22" i="2"/>
  <c r="D22" i="2"/>
  <c r="E22" i="2" s="1"/>
  <c r="F6" i="2"/>
  <c r="D6" i="2"/>
  <c r="D10" i="2"/>
  <c r="D93" i="2"/>
  <c r="D85" i="2"/>
  <c r="D77" i="2"/>
  <c r="D69" i="2"/>
  <c r="D61" i="2"/>
  <c r="D53" i="2"/>
  <c r="D45" i="2"/>
  <c r="D37" i="2"/>
  <c r="D29" i="2"/>
  <c r="D21" i="2"/>
  <c r="D13" i="2"/>
  <c r="D5" i="2"/>
  <c r="F95" i="2"/>
  <c r="D95" i="2"/>
  <c r="F71" i="2"/>
  <c r="D71" i="2"/>
  <c r="F47" i="2"/>
  <c r="D47" i="2"/>
  <c r="F15" i="2"/>
  <c r="D15" i="2"/>
  <c r="F86" i="2"/>
  <c r="D86" i="2"/>
  <c r="F62" i="2"/>
  <c r="D62" i="2"/>
  <c r="F46" i="2"/>
  <c r="G46" i="2" s="1"/>
  <c r="D46" i="2"/>
  <c r="F30" i="2"/>
  <c r="D30" i="2"/>
  <c r="F14" i="2"/>
  <c r="D14" i="2"/>
  <c r="F100" i="2"/>
  <c r="D100" i="2"/>
  <c r="F92" i="2"/>
  <c r="D92" i="2"/>
  <c r="F84" i="2"/>
  <c r="D84" i="2"/>
  <c r="F76" i="2"/>
  <c r="D76" i="2"/>
  <c r="D68" i="2"/>
  <c r="D60" i="2"/>
  <c r="D52" i="2"/>
  <c r="D44" i="2"/>
  <c r="D36" i="2"/>
  <c r="D28" i="2"/>
  <c r="D20" i="2"/>
  <c r="D12" i="2"/>
  <c r="D4" i="2"/>
  <c r="F68" i="2"/>
  <c r="F60" i="2"/>
  <c r="F52" i="2"/>
  <c r="F44" i="2"/>
  <c r="F36" i="2"/>
  <c r="F28" i="2"/>
  <c r="F20" i="2"/>
  <c r="F12" i="2"/>
  <c r="F4" i="2"/>
  <c r="F3" i="2"/>
  <c r="F97" i="2"/>
  <c r="F89" i="2"/>
  <c r="F81" i="2"/>
  <c r="F73" i="2"/>
  <c r="F65" i="2"/>
  <c r="F57" i="2"/>
  <c r="F49" i="2"/>
  <c r="F41" i="2"/>
  <c r="F33" i="2"/>
  <c r="F25" i="2"/>
  <c r="F17" i="2"/>
  <c r="F9" i="2"/>
  <c r="F82" i="2"/>
  <c r="F26" i="2"/>
  <c r="G26" i="2" s="1"/>
  <c r="F98" i="2"/>
  <c r="F66" i="2"/>
  <c r="F42" i="2"/>
  <c r="F18" i="2"/>
  <c r="F85" i="2"/>
  <c r="F77" i="2"/>
  <c r="F69" i="2"/>
  <c r="F45" i="2"/>
  <c r="F37" i="2"/>
  <c r="F29" i="2"/>
  <c r="F21" i="2"/>
  <c r="F13" i="2"/>
  <c r="F5" i="2"/>
  <c r="F90" i="2"/>
  <c r="F58" i="2"/>
  <c r="F10" i="2"/>
  <c r="F93" i="2"/>
  <c r="F53" i="2"/>
  <c r="F74" i="2"/>
  <c r="F50" i="2"/>
  <c r="F34" i="2"/>
  <c r="F61" i="2"/>
  <c r="F2" i="2"/>
  <c r="E40" i="2" l="1"/>
  <c r="E46" i="2"/>
  <c r="G98" i="2"/>
  <c r="G93" i="2"/>
  <c r="G37" i="2"/>
  <c r="E30" i="2"/>
  <c r="E15" i="2"/>
  <c r="E18" i="2"/>
  <c r="E47" i="2"/>
  <c r="G29" i="2"/>
  <c r="E79" i="2"/>
  <c r="G58" i="2"/>
  <c r="G22" i="2"/>
  <c r="E6" i="2"/>
  <c r="G10" i="2"/>
  <c r="E56" i="2"/>
  <c r="E98" i="2"/>
  <c r="G78" i="2"/>
  <c r="E2" i="2"/>
  <c r="G49" i="2"/>
  <c r="G79" i="2"/>
  <c r="G71" i="2"/>
  <c r="E38" i="2"/>
  <c r="E32" i="2"/>
  <c r="E96" i="2"/>
  <c r="G45" i="2"/>
  <c r="E12" i="2"/>
  <c r="E76" i="2"/>
  <c r="G12" i="2"/>
  <c r="E23" i="2"/>
  <c r="G57" i="2"/>
  <c r="G62" i="2"/>
  <c r="E94" i="2"/>
  <c r="G27" i="2"/>
  <c r="G91" i="2"/>
  <c r="E90" i="2"/>
  <c r="E51" i="2"/>
  <c r="G95" i="2"/>
  <c r="E25" i="2"/>
  <c r="G34" i="2"/>
  <c r="G5" i="2"/>
  <c r="E84" i="2"/>
  <c r="E66" i="2"/>
  <c r="G21" i="2"/>
  <c r="E82" i="2"/>
  <c r="G4" i="2"/>
  <c r="G68" i="2"/>
  <c r="E60" i="2"/>
  <c r="E62" i="2"/>
  <c r="E71" i="2"/>
  <c r="E37" i="2"/>
  <c r="E10" i="2"/>
  <c r="G39" i="2"/>
  <c r="G19" i="2"/>
  <c r="G83" i="2"/>
  <c r="G24" i="2"/>
  <c r="G56" i="2"/>
  <c r="G88" i="2"/>
  <c r="E65" i="2"/>
  <c r="E74" i="2"/>
  <c r="E43" i="2"/>
  <c r="G2" i="2"/>
  <c r="G65" i="2"/>
  <c r="E87" i="2"/>
  <c r="G85" i="2"/>
  <c r="G17" i="2"/>
  <c r="G81" i="2"/>
  <c r="E28" i="2"/>
  <c r="G8" i="2"/>
  <c r="G40" i="2"/>
  <c r="G72" i="2"/>
  <c r="G13" i="2"/>
  <c r="E77" i="2"/>
  <c r="E55" i="2"/>
  <c r="E34" i="2"/>
  <c r="G74" i="2"/>
  <c r="G42" i="2"/>
  <c r="G52" i="2"/>
  <c r="E92" i="2"/>
  <c r="G7" i="2"/>
  <c r="G31" i="2"/>
  <c r="E68" i="2"/>
  <c r="G69" i="2"/>
  <c r="G82" i="2"/>
  <c r="G20" i="2"/>
  <c r="E14" i="2"/>
  <c r="E53" i="2"/>
  <c r="G6" i="2"/>
  <c r="G94" i="2"/>
  <c r="G38" i="2"/>
  <c r="G35" i="2"/>
  <c r="G99" i="2"/>
  <c r="G32" i="2"/>
  <c r="G64" i="2"/>
  <c r="G96" i="2"/>
  <c r="E17" i="2"/>
  <c r="E81" i="2"/>
  <c r="E4" i="2"/>
  <c r="E45" i="2"/>
  <c r="G61" i="2"/>
  <c r="G90" i="2"/>
  <c r="G77" i="2"/>
  <c r="G9" i="2"/>
  <c r="G73" i="2"/>
  <c r="G28" i="2"/>
  <c r="E20" i="2"/>
  <c r="G76" i="2"/>
  <c r="G14" i="2"/>
  <c r="G86" i="2"/>
  <c r="G43" i="2"/>
  <c r="G36" i="2"/>
  <c r="G23" i="2"/>
  <c r="G70" i="2"/>
  <c r="G87" i="2"/>
  <c r="G51" i="2"/>
  <c r="G50" i="2"/>
  <c r="G18" i="2"/>
  <c r="G25" i="2"/>
  <c r="G89" i="2"/>
  <c r="G44" i="2"/>
  <c r="G84" i="2"/>
  <c r="G30" i="2"/>
  <c r="G15" i="2"/>
  <c r="G59" i="2"/>
  <c r="E48" i="2"/>
  <c r="E41" i="2"/>
  <c r="E26" i="2"/>
  <c r="G33" i="2"/>
  <c r="G97" i="2"/>
  <c r="G55" i="2"/>
  <c r="G67" i="2"/>
  <c r="G16" i="2"/>
  <c r="G48" i="2"/>
  <c r="G80" i="2"/>
  <c r="G53" i="2"/>
  <c r="G66" i="2"/>
  <c r="G41" i="2"/>
  <c r="G3" i="2"/>
  <c r="G60" i="2"/>
  <c r="G92" i="2"/>
  <c r="G47" i="2"/>
  <c r="G11" i="2"/>
  <c r="G75" i="2"/>
  <c r="E63" i="2"/>
  <c r="E86" i="2"/>
  <c r="E95" i="2"/>
  <c r="E59" i="2"/>
  <c r="E61" i="2"/>
  <c r="E70" i="2"/>
  <c r="E8" i="2"/>
  <c r="E72" i="2"/>
  <c r="E89" i="2"/>
  <c r="E3" i="2"/>
  <c r="E67" i="2"/>
  <c r="E73" i="2"/>
  <c r="E5" i="2"/>
  <c r="E69" i="2"/>
  <c r="E33" i="2"/>
  <c r="E97" i="2"/>
  <c r="E11" i="2"/>
  <c r="E75" i="2"/>
  <c r="E9" i="2"/>
  <c r="E36" i="2"/>
  <c r="E13" i="2"/>
  <c r="E7" i="2"/>
  <c r="E31" i="2"/>
  <c r="E16" i="2"/>
  <c r="E80" i="2"/>
  <c r="E19" i="2"/>
  <c r="E83" i="2"/>
  <c r="E64" i="2"/>
  <c r="E44" i="2"/>
  <c r="E21" i="2"/>
  <c r="E85" i="2"/>
  <c r="E50" i="2"/>
  <c r="E49" i="2"/>
  <c r="E42" i="2"/>
  <c r="E27" i="2"/>
  <c r="E91" i="2"/>
  <c r="E52" i="2"/>
  <c r="E29" i="2"/>
  <c r="E93" i="2"/>
  <c r="E39" i="2"/>
  <c r="E24" i="2"/>
  <c r="E88" i="2"/>
  <c r="E58" i="2"/>
  <c r="E35" i="2"/>
  <c r="E99" i="2"/>
</calcChain>
</file>

<file path=xl/sharedStrings.xml><?xml version="1.0" encoding="utf-8"?>
<sst xmlns="http://schemas.openxmlformats.org/spreadsheetml/2006/main" count="58" uniqueCount="54">
  <si>
    <t>Data</t>
  </si>
  <si>
    <t>Volume_Financeiro_Total_Private</t>
  </si>
  <si>
    <t>PL_Total_Fundos_Private</t>
  </si>
  <si>
    <t>PL_Total_Renda_Fixa_Private</t>
  </si>
  <si>
    <t>PL_Total_Renda_Fixa_Duração_Baixa_Private</t>
  </si>
  <si>
    <t>PL_Total_Renda_Fixa_Outros_Private</t>
  </si>
  <si>
    <t>Renda_Fixa_Duração_Baixa_Fundos_Proprios_Private</t>
  </si>
  <si>
    <t>Renda_Fixa_Outros_Fundos_Proprios_Private</t>
  </si>
  <si>
    <t>Multimercados_Fundos_Proprios_Private</t>
  </si>
  <si>
    <t>Ações_Fundos_Proprios_Private</t>
  </si>
  <si>
    <t>Cambial_Fundos_Proprios_Private</t>
  </si>
  <si>
    <t>Renda_Fixa_Duração_Baixa_Fundos_Terceiros_Private</t>
  </si>
  <si>
    <t>Renda_Fixa_Outros_Fundos_Terceiros_Private</t>
  </si>
  <si>
    <t>Multimercados_Fundos_Terceiros_Private</t>
  </si>
  <si>
    <t>Ações_Fundos_Terceiros_Private</t>
  </si>
  <si>
    <t>Cambial_Fundos_Terceiros_Private</t>
  </si>
  <si>
    <t>Renda_Fixa_Duração_Baixa_Fundos_Exclusivos_Private</t>
  </si>
  <si>
    <t>Renda_Fixa_Outros_Fundos_Exclusivos_Private</t>
  </si>
  <si>
    <t>Multimercados_Fundos_Exclusivos_Private</t>
  </si>
  <si>
    <t>Ações_Fundos_Exclusivos_Private</t>
  </si>
  <si>
    <t>Cambial_Fundos_Exclusivos_Private</t>
  </si>
  <si>
    <t>FIP_Fundos_Estruturados_Private</t>
  </si>
  <si>
    <t>FIDC_Fundos_Estruturados_Private</t>
  </si>
  <si>
    <t>FII_Fundos_Estruturados_Private</t>
  </si>
  <si>
    <t>Outros_Fundos_Estruturados_Private</t>
  </si>
  <si>
    <t>PL_Total_Ações_Private</t>
  </si>
  <si>
    <t>PL_Total_Cambial_Private</t>
  </si>
  <si>
    <t>PL_Total_Multimercados_Private</t>
  </si>
  <si>
    <t>Var%_PL_Total_Fundos_Private</t>
  </si>
  <si>
    <t>Var%_Volume_Financeiro_Total_Private</t>
  </si>
  <si>
    <t>Var%_PL_Total_Renda_Fixa_Private</t>
  </si>
  <si>
    <t>Var%_PL_Total_Renda_Fixa_Duração_Baixa_Private</t>
  </si>
  <si>
    <t>Var%_PL_Total_Renda_Fixa_Outros_Private</t>
  </si>
  <si>
    <t>Var%_PL_Total_Multimercados_Private</t>
  </si>
  <si>
    <t>Var%_PL_Total_Ações_Private</t>
  </si>
  <si>
    <t>Var%_PL_Total_Cambial_Private</t>
  </si>
  <si>
    <t>Var%_Renda_Fixa_Duração_Baixa_Fundos_Proprios_Private</t>
  </si>
  <si>
    <t>Var%_Renda_Fixa_Outros_Fundos_Proprios_Private</t>
  </si>
  <si>
    <t>Var%_Multimercados_Fundos_Proprios_Private</t>
  </si>
  <si>
    <t>Var%_Ações_Fundos_Proprios_Private</t>
  </si>
  <si>
    <t>Var%_Cambial_Fundos_Proprios_Private</t>
  </si>
  <si>
    <t>Var%_Renda_Fixa_Duração_Baixa_Fundos_Terceiros_Private</t>
  </si>
  <si>
    <t>Var%_Renda_Fixa_Outros_Fundos_Terceiros_Private</t>
  </si>
  <si>
    <t>Var%_Multimercados_Fundos_Terceiros_Private</t>
  </si>
  <si>
    <t>Var%_Ações_Fundos_Terceiros_Private</t>
  </si>
  <si>
    <t>Var%_Cambial_Fundos_Terceiros_Private</t>
  </si>
  <si>
    <t>Var%_Renda_Fixa_Duração_Baixa_Fundos_Exclusivos_Private</t>
  </si>
  <si>
    <t>Var%_Renda_Fixa_Outros_Fundos_Exclusivos_Private</t>
  </si>
  <si>
    <t>Var%_Multimercados_Fundos_Exclusivos_Private</t>
  </si>
  <si>
    <t>Var%_Ações_Fundos_Exclusivos_Private</t>
  </si>
  <si>
    <t>Var%_FIP_Fundos_Estruturados_Private</t>
  </si>
  <si>
    <t>Var%_FIDC_Fundos_Estruturados_Private</t>
  </si>
  <si>
    <t>Var%_FII_Fundos_Estruturados_Private</t>
  </si>
  <si>
    <t>Var%_Outros_Fundos_Estruturados_Private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</si>
</sst>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44" fontId="0" fillId="0" borderId="0" xfId="2" applyFont="1"/>
    <xf numFmtId="43" fontId="0" fillId="0" borderId="0" xfId="0" applyNumberFormat="1" applyAlignment="1">
      <alignment horizontal="left"/>
    </xf>
    <xf numFmtId="10" fontId="0" fillId="0" borderId="0" xfId="3" applyNumberFormat="1" applyFont="1" applyAlignment="1">
      <alignment horizontal="left"/>
    </xf>
    <xf numFmtId="10" fontId="0" fillId="0" borderId="0" xfId="3" applyNumberFormat="1" applyFont="1" applyAlignment="1">
      <alignment horizontal="right"/>
    </xf>
    <xf numFmtId="10" fontId="0" fillId="0" borderId="0" xfId="3" applyNumberFormat="1" applyFont="1"/>
  </cellXfs>
  <cellStyles count="4">
    <cellStyle name="Moeda" xfId="2" builtinId="4"/>
    <cellStyle name="Normal" xfId="0" builtinId="0"/>
    <cellStyle name="Normal 2" xfId="1" xr:uid="{7C0CD0B9-CC15-4B30-90D4-365D3EC79368}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B6E0-6CC5-4D56-ACFC-B54493DD024D}">
  <dimension ref="A1:Q100"/>
  <sheetViews>
    <sheetView tabSelected="1" workbookViewId="0">
      <selection activeCell="B1" sqref="B1"/>
    </sheetView>
  </sheetViews>
  <sheetFormatPr defaultRowHeight="14.5" x14ac:dyDescent="0.35"/>
  <cols>
    <col min="1" max="1" width="7" bestFit="1" customWidth="1"/>
    <col min="2" max="2" width="30.453125" style="3" bestFit="1" customWidth="1"/>
    <col min="3" max="3" width="35.81640625" style="3" bestFit="1" customWidth="1"/>
    <col min="4" max="4" width="23.1796875" style="3" bestFit="1" customWidth="1"/>
    <col min="5" max="5" width="28.54296875" style="3" bestFit="1" customWidth="1"/>
    <col min="6" max="6" width="26.7265625" style="3" bestFit="1" customWidth="1"/>
    <col min="7" max="7" width="32.08984375" style="3" bestFit="1" customWidth="1"/>
    <col min="8" max="8" width="40.453125" style="3" bestFit="1" customWidth="1"/>
    <col min="9" max="9" width="45.90625" style="3" bestFit="1" customWidth="1"/>
    <col min="10" max="10" width="33.6328125" style="3" bestFit="1" customWidth="1"/>
    <col min="11" max="11" width="39" style="3" bestFit="1" customWidth="1"/>
    <col min="12" max="12" width="30.26953125" style="3" bestFit="1" customWidth="1"/>
    <col min="13" max="13" width="35.1796875" style="3" bestFit="1" customWidth="1"/>
    <col min="14" max="14" width="22" style="3" bestFit="1" customWidth="1"/>
    <col min="15" max="15" width="27.36328125" style="3" bestFit="1" customWidth="1"/>
    <col min="16" max="16" width="23.81640625" style="3" bestFit="1" customWidth="1"/>
    <col min="17" max="17" width="27.90625" bestFit="1" customWidth="1"/>
  </cols>
  <sheetData>
    <row r="1" spans="1:17" x14ac:dyDescent="0.35">
      <c r="A1" t="s">
        <v>0</v>
      </c>
      <c r="B1" s="3" t="s">
        <v>1</v>
      </c>
      <c r="C1" s="3" t="s">
        <v>29</v>
      </c>
      <c r="D1" s="3" t="s">
        <v>2</v>
      </c>
      <c r="E1" s="3" t="s">
        <v>28</v>
      </c>
      <c r="F1" s="3" t="s">
        <v>3</v>
      </c>
      <c r="G1" s="3" t="s">
        <v>30</v>
      </c>
      <c r="H1" s="3" t="s">
        <v>4</v>
      </c>
      <c r="I1" s="3" t="s">
        <v>31</v>
      </c>
      <c r="J1" s="3" t="s">
        <v>5</v>
      </c>
      <c r="K1" s="3" t="s">
        <v>32</v>
      </c>
      <c r="L1" s="3" t="s">
        <v>27</v>
      </c>
      <c r="M1" s="3" t="s">
        <v>33</v>
      </c>
      <c r="N1" s="3" t="s">
        <v>25</v>
      </c>
      <c r="O1" s="3" t="s">
        <v>34</v>
      </c>
      <c r="P1" s="3" t="s">
        <v>26</v>
      </c>
      <c r="Q1" t="s">
        <v>35</v>
      </c>
    </row>
    <row r="2" spans="1:17" x14ac:dyDescent="0.35">
      <c r="A2" s="1">
        <v>45261</v>
      </c>
      <c r="B2" s="3">
        <v>2117062.4674858102</v>
      </c>
      <c r="C2" s="5">
        <f>(B2-B3)/B3</f>
        <v>2.9344474682971154E-2</v>
      </c>
      <c r="D2" s="3">
        <f>H2+J2+L2+N2+P2+Private_Fundos_Estruturados!B2+Private_Fundos_Estruturados!D2+Private_Fundos_Estruturados!F2+Private_Fundos_Estruturados!H2</f>
        <v>787336.88628144201</v>
      </c>
      <c r="E2" s="4">
        <f>(D2-D3)/D3</f>
        <v>1.3701554156666736E-2</v>
      </c>
      <c r="F2" s="3">
        <f>H2+J2</f>
        <v>121633.99323985819</v>
      </c>
      <c r="G2" s="4">
        <f>(F2-F3)/F3</f>
        <v>2.5710227823591506E-2</v>
      </c>
      <c r="H2" s="3">
        <f>Private_Fundos_Próprios!B2+Private_Fundos_Terceiros!B2+Private_Fundos_Exclusivos!B2</f>
        <v>50952.83473976027</v>
      </c>
      <c r="I2" s="4">
        <f>(H2-H3)/H3</f>
        <v>1.6629775630574051E-2</v>
      </c>
      <c r="J2" s="3">
        <f>Private_Fundos_Próprios!D2+Private_Fundos_Terceiros!D2+Private_Fundos_Exclusivos!D2</f>
        <v>70681.15850009791</v>
      </c>
      <c r="K2" s="4">
        <f>(J2-J3)/J3</f>
        <v>3.2357438351169325E-2</v>
      </c>
      <c r="L2" s="3">
        <f>Private_Fundos_Próprios!F2+Private_Fundos_Terceiros!F2+Private_Fundos_Exclusivos!F2</f>
        <v>461197.837603705</v>
      </c>
      <c r="M2" s="4">
        <f>(L2-L3)/L3</f>
        <v>-2.2818030948655581E-2</v>
      </c>
      <c r="N2" s="3">
        <f>Private_Fundos_Próprios!H2+Private_Fundos_Terceiros!H2+Private_Fundos_Exclusivos!H2</f>
        <v>163493.79872925376</v>
      </c>
      <c r="O2" s="4">
        <f>(N2-N3)/N3</f>
        <v>0.12456503682808305</v>
      </c>
      <c r="P2" s="3">
        <f>Private_Fundos_Próprios!J2+Private_Fundos_Terceiros!J2+Private_Fundos_Exclusivos!J2</f>
        <v>476.77106227354193</v>
      </c>
      <c r="Q2" s="6">
        <f>(P2-P3)/P3</f>
        <v>-3.5986780117288293E-2</v>
      </c>
    </row>
    <row r="3" spans="1:17" x14ac:dyDescent="0.35">
      <c r="A3" s="1">
        <v>45231</v>
      </c>
      <c r="B3" s="3">
        <v>2056709.4102660301</v>
      </c>
      <c r="C3" s="5">
        <f>(B3-B4)/B4</f>
        <v>3.9029684773829482E-2</v>
      </c>
      <c r="D3" s="3">
        <f>H3+J3+L3+N3+P3+Private_Fundos_Estruturados!B3+Private_Fundos_Estruturados!D3+Private_Fundos_Estruturados!F3+Private_Fundos_Estruturados!H3</f>
        <v>776694.95824779978</v>
      </c>
      <c r="E3" s="4">
        <f>(D3-D4)/D4</f>
        <v>2.2506424974849306E-2</v>
      </c>
      <c r="F3" s="3">
        <f>H3+J3</f>
        <v>118585.14221696697</v>
      </c>
      <c r="G3" s="4">
        <f t="shared" ref="G3:G66" si="0">(F3-F4)/F4</f>
        <v>-3.09669504408535E-3</v>
      </c>
      <c r="H3" s="3">
        <f>Private_Fundos_Próprios!B3+Private_Fundos_Terceiros!B3+Private_Fundos_Exclusivos!B3</f>
        <v>50119.361011393063</v>
      </c>
      <c r="I3" s="4">
        <f t="shared" ref="I3:I66" si="1">(H3-H4)/H4</f>
        <v>-2.4737827287379936E-2</v>
      </c>
      <c r="J3" s="3">
        <f>Private_Fundos_Próprios!D3+Private_Fundos_Terceiros!D3+Private_Fundos_Exclusivos!D3</f>
        <v>68465.781205573905</v>
      </c>
      <c r="K3" s="4">
        <f t="shared" ref="K3:K66" si="2">(J3-J4)/J4</f>
        <v>1.3364302811274814E-2</v>
      </c>
      <c r="L3" s="3">
        <f>Private_Fundos_Próprios!F3+Private_Fundos_Terceiros!F3+Private_Fundos_Exclusivos!F3</f>
        <v>471967.19977491943</v>
      </c>
      <c r="M3" s="4">
        <f t="shared" ref="M3:M66" si="3">(L3-L4)/L4</f>
        <v>6.685613980737728E-3</v>
      </c>
      <c r="N3" s="3">
        <f>Private_Fundos_Próprios!H3+Private_Fundos_Terceiros!H3+Private_Fundos_Exclusivos!H3</f>
        <v>145384.03149221127</v>
      </c>
      <c r="O3" s="4">
        <f t="shared" ref="O3:O66" si="4">(N3-N4)/N4</f>
        <v>0.10654534998560644</v>
      </c>
      <c r="P3" s="3">
        <f>Private_Fundos_Próprios!J3+Private_Fundos_Terceiros!J3+Private_Fundos_Exclusivos!J3</f>
        <v>494.56900843283984</v>
      </c>
      <c r="Q3" s="6">
        <f t="shared" ref="Q3:Q66" si="5">(P3-P4)/P4</f>
        <v>-3.4569362408639871E-2</v>
      </c>
    </row>
    <row r="4" spans="1:17" x14ac:dyDescent="0.35">
      <c r="A4" s="1">
        <v>45200</v>
      </c>
      <c r="B4" s="3">
        <v>1979452.0218291201</v>
      </c>
      <c r="C4" s="5">
        <f t="shared" ref="C4:C67" si="6">(B4-B5)/B5</f>
        <v>-1.9816602810788213E-2</v>
      </c>
      <c r="D4" s="3">
        <f>H4+J4+L4+N4+P4+Private_Fundos_Estruturados!B4+Private_Fundos_Estruturados!D4+Private_Fundos_Estruturados!F4+Private_Fundos_Estruturados!H4</f>
        <v>759599.09813466866</v>
      </c>
      <c r="E4" s="4">
        <f t="shared" ref="E4:E67" si="7">(D4-D5)/D5</f>
        <v>-2.3518654033740528E-2</v>
      </c>
      <c r="F4" s="3">
        <f t="shared" ref="F4:F67" si="8">H4+J4</f>
        <v>118953.50494621048</v>
      </c>
      <c r="G4" s="4">
        <f t="shared" si="0"/>
        <v>1.2280087556926791E-2</v>
      </c>
      <c r="H4" s="3">
        <f>Private_Fundos_Próprios!B4+Private_Fundos_Terceiros!B4+Private_Fundos_Exclusivos!B4</f>
        <v>51390.654137635363</v>
      </c>
      <c r="I4" s="4">
        <f t="shared" si="1"/>
        <v>-5.5004579758113417E-3</v>
      </c>
      <c r="J4" s="3">
        <f>Private_Fundos_Próprios!D4+Private_Fundos_Terceiros!D4+Private_Fundos_Exclusivos!D4</f>
        <v>67562.850808575124</v>
      </c>
      <c r="K4" s="4">
        <f t="shared" si="2"/>
        <v>2.6236185139527825E-2</v>
      </c>
      <c r="L4" s="3">
        <f>Private_Fundos_Próprios!F4+Private_Fundos_Terceiros!F4+Private_Fundos_Exclusivos!F4</f>
        <v>468832.76488736056</v>
      </c>
      <c r="M4" s="4">
        <f t="shared" si="3"/>
        <v>-1.6870438892901386E-2</v>
      </c>
      <c r="N4" s="3">
        <f>Private_Fundos_Próprios!H4+Private_Fundos_Terceiros!H4+Private_Fundos_Exclusivos!H4</f>
        <v>131385.51573516836</v>
      </c>
      <c r="O4" s="4">
        <f t="shared" si="4"/>
        <v>-8.092356444795612E-2</v>
      </c>
      <c r="P4" s="3">
        <f>Private_Fundos_Próprios!J4+Private_Fundos_Terceiros!J4+Private_Fundos_Exclusivos!J4</f>
        <v>512.27813700498814</v>
      </c>
      <c r="Q4" s="6">
        <f t="shared" si="5"/>
        <v>-4.3181800922792099E-2</v>
      </c>
    </row>
    <row r="5" spans="1:17" x14ac:dyDescent="0.35">
      <c r="A5" s="1">
        <v>45170</v>
      </c>
      <c r="B5" s="3">
        <v>2019471.07807113</v>
      </c>
      <c r="C5" s="5">
        <f t="shared" si="6"/>
        <v>1.281640061094905E-2</v>
      </c>
      <c r="D5" s="3">
        <f>H5+J5+L5+N5+P5+Private_Fundos_Estruturados!B5+Private_Fundos_Estruturados!D5+Private_Fundos_Estruturados!F5+Private_Fundos_Estruturados!H5</f>
        <v>777894.12083752721</v>
      </c>
      <c r="E5" s="4">
        <f t="shared" si="7"/>
        <v>5.1104078670720495E-3</v>
      </c>
      <c r="F5" s="3">
        <f t="shared" si="8"/>
        <v>117510.46613323902</v>
      </c>
      <c r="G5" s="4">
        <f t="shared" si="0"/>
        <v>1.3513839270457028E-2</v>
      </c>
      <c r="H5" s="3">
        <f>Private_Fundos_Próprios!B5+Private_Fundos_Terceiros!B5+Private_Fundos_Exclusivos!B5</f>
        <v>51674.889696817394</v>
      </c>
      <c r="I5" s="4">
        <f t="shared" si="1"/>
        <v>1.5284681316063579E-2</v>
      </c>
      <c r="J5" s="3">
        <f>Private_Fundos_Próprios!D5+Private_Fundos_Terceiros!D5+Private_Fundos_Exclusivos!D5</f>
        <v>65835.57643642163</v>
      </c>
      <c r="K5" s="4">
        <f t="shared" si="2"/>
        <v>1.2128211950034358E-2</v>
      </c>
      <c r="L5" s="3">
        <f>Private_Fundos_Próprios!F5+Private_Fundos_Terceiros!F5+Private_Fundos_Exclusivos!F5</f>
        <v>476877.90443348046</v>
      </c>
      <c r="M5" s="4">
        <f t="shared" si="3"/>
        <v>4.5131975890045839E-3</v>
      </c>
      <c r="N5" s="3">
        <f>Private_Fundos_Próprios!H5+Private_Fundos_Terceiros!H5+Private_Fundos_Exclusivos!H5</f>
        <v>142953.8509016952</v>
      </c>
      <c r="O5" s="4">
        <f t="shared" si="4"/>
        <v>6.9409667841634627E-4</v>
      </c>
      <c r="P5" s="3">
        <f>Private_Fundos_Próprios!J5+Private_Fundos_Terceiros!J5+Private_Fundos_Exclusivos!J5</f>
        <v>535.39756820997843</v>
      </c>
      <c r="Q5" s="6">
        <f t="shared" si="5"/>
        <v>-1.3191935185018166E-2</v>
      </c>
    </row>
    <row r="6" spans="1:17" x14ac:dyDescent="0.35">
      <c r="A6" s="1">
        <v>45139</v>
      </c>
      <c r="B6" s="3">
        <v>1993916.24864383</v>
      </c>
      <c r="C6" s="5">
        <f t="shared" si="6"/>
        <v>-5.205085179734309E-3</v>
      </c>
      <c r="D6" s="3">
        <f>H6+J6+L6+N6+P6+Private_Fundos_Estruturados!B6+Private_Fundos_Estruturados!D6+Private_Fundos_Estruturados!F6+Private_Fundos_Estruturados!H6</f>
        <v>773938.97700082848</v>
      </c>
      <c r="E6" s="4">
        <f t="shared" si="7"/>
        <v>3.0470712983722802E-3</v>
      </c>
      <c r="F6" s="3">
        <f t="shared" si="8"/>
        <v>115943.62265228157</v>
      </c>
      <c r="G6" s="4">
        <f t="shared" si="0"/>
        <v>3.7061418366329285E-2</v>
      </c>
      <c r="H6" s="3">
        <f>Private_Fundos_Próprios!B6+Private_Fundos_Terceiros!B6+Private_Fundos_Exclusivos!B6</f>
        <v>50896.946095782492</v>
      </c>
      <c r="I6" s="4">
        <f t="shared" si="1"/>
        <v>4.1588445262277722E-2</v>
      </c>
      <c r="J6" s="3">
        <f>Private_Fundos_Próprios!D6+Private_Fundos_Terceiros!D6+Private_Fundos_Exclusivos!D6</f>
        <v>65046.676556499078</v>
      </c>
      <c r="K6" s="4">
        <f t="shared" si="2"/>
        <v>3.3546513618435948E-2</v>
      </c>
      <c r="L6" s="3">
        <f>Private_Fundos_Próprios!F6+Private_Fundos_Terceiros!F6+Private_Fundos_Exclusivos!F6</f>
        <v>474735.33008631959</v>
      </c>
      <c r="M6" s="4">
        <f t="shared" si="3"/>
        <v>8.2542979817423184E-3</v>
      </c>
      <c r="N6" s="3">
        <f>Private_Fundos_Próprios!H6+Private_Fundos_Terceiros!H6+Private_Fundos_Exclusivos!H6</f>
        <v>142854.69593175279</v>
      </c>
      <c r="O6" s="4">
        <f t="shared" si="4"/>
        <v>-6.0454764561330657E-2</v>
      </c>
      <c r="P6" s="3">
        <f>Private_Fundos_Próprios!J6+Private_Fundos_Terceiros!J6+Private_Fundos_Exclusivos!J6</f>
        <v>542.55491751616455</v>
      </c>
      <c r="Q6" s="6">
        <f t="shared" si="5"/>
        <v>-1.4739405879118839E-2</v>
      </c>
    </row>
    <row r="7" spans="1:17" x14ac:dyDescent="0.35">
      <c r="A7" s="1">
        <v>45108</v>
      </c>
      <c r="B7" s="3">
        <v>2004349.05621133</v>
      </c>
      <c r="C7" s="5">
        <f t="shared" si="6"/>
        <v>1.7461923195866473E-2</v>
      </c>
      <c r="D7" s="3">
        <f>H7+J7+L7+N7+P7+Private_Fundos_Estruturados!B7+Private_Fundos_Estruturados!D7+Private_Fundos_Estruturados!F7+Private_Fundos_Estruturados!H7</f>
        <v>771587.89367583732</v>
      </c>
      <c r="E7" s="4">
        <f t="shared" si="7"/>
        <v>9.2616231305601426E-3</v>
      </c>
      <c r="F7" s="3">
        <f t="shared" si="8"/>
        <v>111800.15050114023</v>
      </c>
      <c r="G7" s="4">
        <f t="shared" si="0"/>
        <v>-1.9453231670238061E-2</v>
      </c>
      <c r="H7" s="3">
        <f>Private_Fundos_Próprios!B7+Private_Fundos_Terceiros!B7+Private_Fundos_Exclusivos!B7</f>
        <v>48864.737629617579</v>
      </c>
      <c r="I7" s="4">
        <f t="shared" si="1"/>
        <v>-4.8189950812807109E-2</v>
      </c>
      <c r="J7" s="3">
        <f>Private_Fundos_Próprios!D7+Private_Fundos_Terceiros!D7+Private_Fundos_Exclusivos!D7</f>
        <v>62935.412871522654</v>
      </c>
      <c r="K7" s="4">
        <f t="shared" si="2"/>
        <v>4.084113658582327E-3</v>
      </c>
      <c r="L7" s="3">
        <f>Private_Fundos_Próprios!F7+Private_Fundos_Terceiros!F7+Private_Fundos_Exclusivos!F7</f>
        <v>470848.80375577253</v>
      </c>
      <c r="M7" s="4">
        <f t="shared" si="3"/>
        <v>9.646948604097913E-3</v>
      </c>
      <c r="N7" s="3">
        <f>Private_Fundos_Próprios!H7+Private_Fundos_Terceiros!H7+Private_Fundos_Exclusivos!H7</f>
        <v>152046.63973954867</v>
      </c>
      <c r="O7" s="4">
        <f t="shared" si="4"/>
        <v>2.4921111586871065E-2</v>
      </c>
      <c r="P7" s="3">
        <f>Private_Fundos_Próprios!J7+Private_Fundos_Terceiros!J7+Private_Fundos_Exclusivos!J7</f>
        <v>550.67148808510933</v>
      </c>
      <c r="Q7" s="6">
        <f t="shared" si="5"/>
        <v>-2.5802577853794618E-2</v>
      </c>
    </row>
    <row r="8" spans="1:17" x14ac:dyDescent="0.35">
      <c r="A8" s="1">
        <v>45078</v>
      </c>
      <c r="B8" s="3">
        <v>1969949.9416308701</v>
      </c>
      <c r="C8" s="5">
        <f t="shared" si="6"/>
        <v>2.229284190067438E-2</v>
      </c>
      <c r="D8" s="3">
        <f>H8+J8+L8+N8+P8+Private_Fundos_Estruturados!B8+Private_Fundos_Estruturados!D8+Private_Fundos_Estruturados!F8+Private_Fundos_Estruturados!H8</f>
        <v>764507.3150433494</v>
      </c>
      <c r="E8" s="4">
        <f t="shared" si="7"/>
        <v>1.6049839448611616E-2</v>
      </c>
      <c r="F8" s="3">
        <f t="shared" si="8"/>
        <v>114018.1724239199</v>
      </c>
      <c r="G8" s="4">
        <f t="shared" si="0"/>
        <v>2.4914843046663779E-2</v>
      </c>
      <c r="H8" s="3">
        <f>Private_Fundos_Próprios!B8+Private_Fundos_Terceiros!B8+Private_Fundos_Exclusivos!B8</f>
        <v>51338.749439918269</v>
      </c>
      <c r="I8" s="4">
        <f t="shared" si="1"/>
        <v>-1.5647444642967253E-4</v>
      </c>
      <c r="J8" s="3">
        <f>Private_Fundos_Próprios!D8+Private_Fundos_Terceiros!D8+Private_Fundos_Exclusivos!D8</f>
        <v>62679.422984001634</v>
      </c>
      <c r="K8" s="4">
        <f t="shared" si="2"/>
        <v>4.6406295003499375E-2</v>
      </c>
      <c r="L8" s="3">
        <f>Private_Fundos_Próprios!F8+Private_Fundos_Terceiros!F8+Private_Fundos_Exclusivos!F8</f>
        <v>466349.94975892454</v>
      </c>
      <c r="M8" s="4">
        <f t="shared" si="3"/>
        <v>-1.4404592745189222E-3</v>
      </c>
      <c r="N8" s="3">
        <f>Private_Fundos_Próprios!H8+Private_Fundos_Terceiros!H8+Private_Fundos_Exclusivos!H8</f>
        <v>148349.60273589933</v>
      </c>
      <c r="O8" s="4">
        <f t="shared" si="4"/>
        <v>7.44814777887155E-2</v>
      </c>
      <c r="P8" s="3">
        <f>Private_Fundos_Próprios!J8+Private_Fundos_Terceiros!J8+Private_Fundos_Exclusivos!J8</f>
        <v>565.2565646005844</v>
      </c>
      <c r="Q8" s="6">
        <f t="shared" si="5"/>
        <v>-7.1321711822867451E-2</v>
      </c>
    </row>
    <row r="9" spans="1:17" x14ac:dyDescent="0.35">
      <c r="A9" s="1">
        <v>45047</v>
      </c>
      <c r="B9" s="3">
        <v>1926991.8176951001</v>
      </c>
      <c r="C9" s="5">
        <f t="shared" si="6"/>
        <v>2.3314027796599881E-2</v>
      </c>
      <c r="D9" s="3">
        <f>H9+J9+L9+N9+P9+Private_Fundos_Estruturados!B9+Private_Fundos_Estruturados!D9+Private_Fundos_Estruturados!F9+Private_Fundos_Estruturados!H9</f>
        <v>752430.91958779411</v>
      </c>
      <c r="E9" s="4">
        <f t="shared" si="7"/>
        <v>2.260338459632948E-2</v>
      </c>
      <c r="F9" s="3">
        <f t="shared" si="8"/>
        <v>111246.48374199486</v>
      </c>
      <c r="G9" s="4">
        <f t="shared" si="0"/>
        <v>1.2507885239725928E-3</v>
      </c>
      <c r="H9" s="3">
        <f>Private_Fundos_Próprios!B9+Private_Fundos_Terceiros!B9+Private_Fundos_Exclusivos!B9</f>
        <v>51346.783899504888</v>
      </c>
      <c r="I9" s="4">
        <f t="shared" si="1"/>
        <v>-2.4981697725383313E-2</v>
      </c>
      <c r="J9" s="3">
        <f>Private_Fundos_Próprios!D9+Private_Fundos_Terceiros!D9+Private_Fundos_Exclusivos!D9</f>
        <v>59899.699842489979</v>
      </c>
      <c r="K9" s="4">
        <f t="shared" si="2"/>
        <v>2.488774673501153E-2</v>
      </c>
      <c r="L9" s="3">
        <f>Private_Fundos_Próprios!F9+Private_Fundos_Terceiros!F9+Private_Fundos_Exclusivos!F9</f>
        <v>467022.67690528341</v>
      </c>
      <c r="M9" s="4">
        <f t="shared" si="3"/>
        <v>1.084828862574567E-2</v>
      </c>
      <c r="N9" s="3">
        <f>Private_Fundos_Próprios!H9+Private_Fundos_Terceiros!H9+Private_Fundos_Exclusivos!H9</f>
        <v>138066.22617748892</v>
      </c>
      <c r="O9" s="4">
        <f t="shared" si="4"/>
        <v>8.7531709951485612E-2</v>
      </c>
      <c r="P9" s="3">
        <f>Private_Fundos_Próprios!J9+Private_Fundos_Terceiros!J9+Private_Fundos_Exclusivos!J9</f>
        <v>608.66779356940185</v>
      </c>
      <c r="Q9" s="6">
        <f t="shared" si="5"/>
        <v>4.7667538321157299E-3</v>
      </c>
    </row>
    <row r="10" spans="1:17" x14ac:dyDescent="0.35">
      <c r="A10" s="1">
        <v>45017</v>
      </c>
      <c r="B10" s="3">
        <v>1883089.41864532</v>
      </c>
      <c r="C10" s="5">
        <f t="shared" si="6"/>
        <v>1.087345073585049E-2</v>
      </c>
      <c r="D10" s="3">
        <f>H10+J10+L10+N10+P10+Private_Fundos_Estruturados!B10+Private_Fundos_Estruturados!D10+Private_Fundos_Estruturados!F10+Private_Fundos_Estruturados!H10</f>
        <v>735799.36358690483</v>
      </c>
      <c r="E10" s="4">
        <f t="shared" si="7"/>
        <v>2.7816067499378677E-3</v>
      </c>
      <c r="F10" s="3">
        <f t="shared" si="8"/>
        <v>111107.51174138159</v>
      </c>
      <c r="G10" s="4">
        <f t="shared" si="0"/>
        <v>-3.6342837318529747E-2</v>
      </c>
      <c r="H10" s="3">
        <f>Private_Fundos_Próprios!B10+Private_Fundos_Terceiros!B10+Private_Fundos_Exclusivos!B10</f>
        <v>52662.379546843542</v>
      </c>
      <c r="I10" s="4">
        <f t="shared" si="1"/>
        <v>2.6300203543343959E-3</v>
      </c>
      <c r="J10" s="3">
        <f>Private_Fundos_Próprios!D10+Private_Fundos_Terceiros!D10+Private_Fundos_Exclusivos!D10</f>
        <v>58445.132194538048</v>
      </c>
      <c r="K10" s="4">
        <f t="shared" si="2"/>
        <v>-6.8952442898965932E-2</v>
      </c>
      <c r="L10" s="3">
        <f>Private_Fundos_Próprios!F10+Private_Fundos_Terceiros!F10+Private_Fundos_Exclusivos!F10</f>
        <v>462010.6520041732</v>
      </c>
      <c r="M10" s="4">
        <f t="shared" si="3"/>
        <v>5.103097821024867E-3</v>
      </c>
      <c r="N10" s="3">
        <f>Private_Fundos_Próprios!H10+Private_Fundos_Terceiros!H10+Private_Fundos_Exclusivos!H10</f>
        <v>126953.74756810356</v>
      </c>
      <c r="O10" s="4">
        <f t="shared" si="4"/>
        <v>2.0581761938262371E-2</v>
      </c>
      <c r="P10" s="3">
        <f>Private_Fundos_Próprios!J10+Private_Fundos_Terceiros!J10+Private_Fundos_Exclusivos!J10</f>
        <v>605.78018853428625</v>
      </c>
      <c r="Q10" s="6">
        <f t="shared" si="5"/>
        <v>8.618701036212556E-2</v>
      </c>
    </row>
    <row r="11" spans="1:17" x14ac:dyDescent="0.35">
      <c r="A11" s="1">
        <v>44986</v>
      </c>
      <c r="B11" s="3">
        <v>1862833.9850794901</v>
      </c>
      <c r="C11" s="5">
        <f t="shared" si="6"/>
        <v>1.3509297206761629E-3</v>
      </c>
      <c r="D11" s="3">
        <f>H11+J11+L11+N11+P11+Private_Fundos_Estruturados!B11+Private_Fundos_Estruturados!D11+Private_Fundos_Estruturados!F11+Private_Fundos_Estruturados!H11</f>
        <v>733758.33644542505</v>
      </c>
      <c r="E11" s="4">
        <f t="shared" si="7"/>
        <v>-1.5450782104381344E-2</v>
      </c>
      <c r="F11" s="3">
        <f t="shared" si="8"/>
        <v>115297.75945650015</v>
      </c>
      <c r="G11" s="4">
        <f t="shared" si="0"/>
        <v>-3.1482046293970418E-3</v>
      </c>
      <c r="H11" s="3">
        <f>Private_Fundos_Próprios!B11+Private_Fundos_Terceiros!B11+Private_Fundos_Exclusivos!B11</f>
        <v>52524.239727264896</v>
      </c>
      <c r="I11" s="4">
        <f t="shared" si="1"/>
        <v>-0.10539791455624581</v>
      </c>
      <c r="J11" s="3">
        <f>Private_Fundos_Próprios!D11+Private_Fundos_Terceiros!D11+Private_Fundos_Exclusivos!D11</f>
        <v>62773.519729235253</v>
      </c>
      <c r="K11" s="4">
        <f t="shared" si="2"/>
        <v>0.10226673759319528</v>
      </c>
      <c r="L11" s="3">
        <f>Private_Fundos_Próprios!F11+Private_Fundos_Terceiros!F11+Private_Fundos_Exclusivos!F11</f>
        <v>459664.93686644849</v>
      </c>
      <c r="M11" s="4">
        <f t="shared" si="3"/>
        <v>-6.6896481141141941E-3</v>
      </c>
      <c r="N11" s="3">
        <f>Private_Fundos_Próprios!H11+Private_Fundos_Terceiros!H11+Private_Fundos_Exclusivos!H11</f>
        <v>124393.50995945322</v>
      </c>
      <c r="O11" s="4">
        <f t="shared" si="4"/>
        <v>-4.9584701053519135E-2</v>
      </c>
      <c r="P11" s="3">
        <f>Private_Fundos_Próprios!J11+Private_Fundos_Terceiros!J11+Private_Fundos_Exclusivos!J11</f>
        <v>557.712606351575</v>
      </c>
      <c r="Q11" s="6">
        <f t="shared" si="5"/>
        <v>-0.14002686975607873</v>
      </c>
    </row>
    <row r="12" spans="1:17" x14ac:dyDescent="0.35">
      <c r="A12" s="1">
        <v>44958</v>
      </c>
      <c r="B12" s="3">
        <v>1860320.82239053</v>
      </c>
      <c r="C12" s="5">
        <f t="shared" si="6"/>
        <v>-1.3138040235060548E-2</v>
      </c>
      <c r="D12" s="3">
        <f>H12+J12+L12+N12+P12+Private_Fundos_Estruturados!B12+Private_Fundos_Estruturados!D12+Private_Fundos_Estruturados!F12+Private_Fundos_Estruturados!H12</f>
        <v>745273.39325276646</v>
      </c>
      <c r="E12" s="4">
        <f t="shared" si="7"/>
        <v>-2.2289991067610298E-2</v>
      </c>
      <c r="F12" s="3">
        <f t="shared" si="8"/>
        <v>115661.88674379175</v>
      </c>
      <c r="G12" s="4">
        <f t="shared" si="0"/>
        <v>-4.4526677286347736E-3</v>
      </c>
      <c r="H12" s="3">
        <f>Private_Fundos_Próprios!B12+Private_Fundos_Terceiros!B12+Private_Fundos_Exclusivos!B12</f>
        <v>58712.404746084423</v>
      </c>
      <c r="I12" s="4">
        <f t="shared" si="1"/>
        <v>-3.2347170106866094E-2</v>
      </c>
      <c r="J12" s="3">
        <f>Private_Fundos_Próprios!D12+Private_Fundos_Terceiros!D12+Private_Fundos_Exclusivos!D12</f>
        <v>56949.48199770732</v>
      </c>
      <c r="K12" s="4">
        <f t="shared" si="2"/>
        <v>2.6040579503459116E-2</v>
      </c>
      <c r="L12" s="3">
        <f>Private_Fundos_Próprios!F12+Private_Fundos_Terceiros!F12+Private_Fundos_Exclusivos!F12</f>
        <v>462760.64272735582</v>
      </c>
      <c r="M12" s="4">
        <f t="shared" si="3"/>
        <v>-1.7232889587503734E-2</v>
      </c>
      <c r="N12" s="3">
        <f>Private_Fundos_Próprios!H12+Private_Fundos_Terceiros!H12+Private_Fundos_Exclusivos!H12</f>
        <v>130883.32026782534</v>
      </c>
      <c r="O12" s="4">
        <f t="shared" si="4"/>
        <v>-5.3500724312629575E-2</v>
      </c>
      <c r="P12" s="3">
        <f>Private_Fundos_Próprios!J12+Private_Fundos_Terceiros!J12+Private_Fundos_Exclusivos!J12</f>
        <v>648.52329303984925</v>
      </c>
      <c r="Q12" s="6">
        <f t="shared" si="5"/>
        <v>-0.10969063496175208</v>
      </c>
    </row>
    <row r="13" spans="1:17" x14ac:dyDescent="0.35">
      <c r="A13" s="1">
        <v>44927</v>
      </c>
      <c r="B13" s="3">
        <v>1885087.1735228701</v>
      </c>
      <c r="C13" s="5">
        <f t="shared" si="6"/>
        <v>1.304648513013219E-2</v>
      </c>
      <c r="D13" s="3">
        <f>H13+J13+L13+N13+P13+Private_Fundos_Estruturados!B13+Private_Fundos_Estruturados!D13+Private_Fundos_Estruturados!F13+Private_Fundos_Estruturados!H13</f>
        <v>762264.25672635552</v>
      </c>
      <c r="E13" s="4">
        <f t="shared" si="7"/>
        <v>8.41120186751587E-3</v>
      </c>
      <c r="F13" s="3">
        <f t="shared" si="8"/>
        <v>116179.19409206428</v>
      </c>
      <c r="G13" s="4">
        <f t="shared" si="0"/>
        <v>2.6562802311230926E-2</v>
      </c>
      <c r="H13" s="3">
        <f>Private_Fundos_Próprios!B13+Private_Fundos_Terceiros!B13+Private_Fundos_Exclusivos!B13</f>
        <v>60675.071608655897</v>
      </c>
      <c r="I13" s="4">
        <f t="shared" si="1"/>
        <v>4.3627165627093283E-2</v>
      </c>
      <c r="J13" s="3">
        <f>Private_Fundos_Próprios!D13+Private_Fundos_Terceiros!D13+Private_Fundos_Exclusivos!D13</f>
        <v>55504.122483408391</v>
      </c>
      <c r="K13" s="4">
        <f t="shared" si="2"/>
        <v>8.5358988889245417E-3</v>
      </c>
      <c r="L13" s="3">
        <f>Private_Fundos_Próprios!F13+Private_Fundos_Terceiros!F13+Private_Fundos_Exclusivos!F13</f>
        <v>470875.1827613783</v>
      </c>
      <c r="M13" s="4">
        <f t="shared" si="3"/>
        <v>3.1274359976266406E-3</v>
      </c>
      <c r="N13" s="3">
        <f>Private_Fundos_Próprios!H13+Private_Fundos_Terceiros!H13+Private_Fundos_Exclusivos!H13</f>
        <v>138281.47958462487</v>
      </c>
      <c r="O13" s="4">
        <f t="shared" si="4"/>
        <v>1.8036710689049763E-2</v>
      </c>
      <c r="P13" s="3">
        <f>Private_Fundos_Próprios!J13+Private_Fundos_Terceiros!J13+Private_Fundos_Exclusivos!J13</f>
        <v>728.4246560879302</v>
      </c>
      <c r="Q13" s="6">
        <f t="shared" si="5"/>
        <v>-0.10019344870085181</v>
      </c>
    </row>
    <row r="14" spans="1:17" x14ac:dyDescent="0.35">
      <c r="A14" s="1">
        <v>44896</v>
      </c>
      <c r="B14" s="3">
        <v>1860810.1416794499</v>
      </c>
      <c r="C14" s="5">
        <f t="shared" si="6"/>
        <v>-1.1563388861208371E-2</v>
      </c>
      <c r="D14" s="3">
        <f>H14+J14+L14+N14+P14+Private_Fundos_Estruturados!B14+Private_Fundos_Estruturados!D14+Private_Fundos_Estruturados!F14+Private_Fundos_Estruturados!H14</f>
        <v>755906.17727638164</v>
      </c>
      <c r="E14" s="4">
        <f t="shared" si="7"/>
        <v>-1.2214340439625921E-2</v>
      </c>
      <c r="F14" s="3">
        <f t="shared" si="8"/>
        <v>113173.00201263414</v>
      </c>
      <c r="G14" s="4">
        <f t="shared" si="0"/>
        <v>8.895747544293715E-3</v>
      </c>
      <c r="H14" s="3">
        <f>Private_Fundos_Próprios!B14+Private_Fundos_Terceiros!B14+Private_Fundos_Exclusivos!B14</f>
        <v>58138.647217176971</v>
      </c>
      <c r="I14" s="4">
        <f t="shared" si="1"/>
        <v>2.5628255878424634E-2</v>
      </c>
      <c r="J14" s="3">
        <f>Private_Fundos_Próprios!D14+Private_Fundos_Terceiros!D14+Private_Fundos_Exclusivos!D14</f>
        <v>55034.35479545717</v>
      </c>
      <c r="K14" s="4">
        <f t="shared" si="2"/>
        <v>-8.1976057231074265E-3</v>
      </c>
      <c r="L14" s="3">
        <f>Private_Fundos_Próprios!F14+Private_Fundos_Terceiros!F14+Private_Fundos_Exclusivos!F14</f>
        <v>469407.14196804439</v>
      </c>
      <c r="M14" s="4">
        <f t="shared" si="3"/>
        <v>-1.3127997507771489E-2</v>
      </c>
      <c r="N14" s="3">
        <f>Private_Fundos_Próprios!H14+Private_Fundos_Terceiros!H14+Private_Fundos_Exclusivos!H14</f>
        <v>135831.5256539523</v>
      </c>
      <c r="O14" s="4">
        <f t="shared" si="4"/>
        <v>-3.9610054006415527E-2</v>
      </c>
      <c r="P14" s="3">
        <f>Private_Fundos_Próprios!J14+Private_Fundos_Terceiros!J14+Private_Fundos_Exclusivos!J14</f>
        <v>809.53473281142999</v>
      </c>
      <c r="Q14" s="6">
        <f t="shared" si="5"/>
        <v>0.10872656897016164</v>
      </c>
    </row>
    <row r="15" spans="1:17" x14ac:dyDescent="0.35">
      <c r="A15" s="1">
        <v>44866</v>
      </c>
      <c r="B15" s="3">
        <v>1882579.1362944201</v>
      </c>
      <c r="C15" s="5">
        <f t="shared" si="6"/>
        <v>-2.9819131249206262E-2</v>
      </c>
      <c r="D15" s="3">
        <f>H15+J15+L15+N15+P15+Private_Fundos_Estruturados!B15+Private_Fundos_Estruturados!D15+Private_Fundos_Estruturados!F15+Private_Fundos_Estruturados!H15</f>
        <v>765253.24088305433</v>
      </c>
      <c r="E15" s="4">
        <f t="shared" si="7"/>
        <v>-3.1946678312878479E-2</v>
      </c>
      <c r="F15" s="3">
        <f t="shared" si="8"/>
        <v>112175.12046026885</v>
      </c>
      <c r="G15" s="4">
        <f t="shared" si="0"/>
        <v>-1.9652262503742808E-2</v>
      </c>
      <c r="H15" s="3">
        <f>Private_Fundos_Próprios!B15+Private_Fundos_Terceiros!B15+Private_Fundos_Exclusivos!B15</f>
        <v>56685.886805431946</v>
      </c>
      <c r="I15" s="4">
        <f t="shared" si="1"/>
        <v>-1.0857376179342345E-2</v>
      </c>
      <c r="J15" s="3">
        <f>Private_Fundos_Próprios!D15+Private_Fundos_Terceiros!D15+Private_Fundos_Exclusivos!D15</f>
        <v>55489.233654836906</v>
      </c>
      <c r="K15" s="4">
        <f t="shared" si="2"/>
        <v>-2.8476774935016658E-2</v>
      </c>
      <c r="L15" s="3">
        <f>Private_Fundos_Próprios!F15+Private_Fundos_Terceiros!F15+Private_Fundos_Exclusivos!F15</f>
        <v>475651.49359046784</v>
      </c>
      <c r="M15" s="4">
        <f t="shared" si="3"/>
        <v>-3.3300760103962324E-2</v>
      </c>
      <c r="N15" s="3">
        <f>Private_Fundos_Próprios!H15+Private_Fundos_Terceiros!H15+Private_Fundos_Exclusivos!H15</f>
        <v>141433.72306279815</v>
      </c>
      <c r="O15" s="4">
        <f t="shared" si="4"/>
        <v>-4.1857270853078173E-2</v>
      </c>
      <c r="P15" s="3">
        <f>Private_Fundos_Próprios!J15+Private_Fundos_Terceiros!J15+Private_Fundos_Exclusivos!J15</f>
        <v>730.14822181393617</v>
      </c>
      <c r="Q15" s="6">
        <f t="shared" si="5"/>
        <v>-1.6765393717484713E-3</v>
      </c>
    </row>
    <row r="16" spans="1:17" x14ac:dyDescent="0.35">
      <c r="A16" s="1">
        <v>44835</v>
      </c>
      <c r="B16" s="3">
        <v>1940441.41348451</v>
      </c>
      <c r="C16" s="5">
        <f t="shared" si="6"/>
        <v>3.5697262674133028E-2</v>
      </c>
      <c r="D16" s="3">
        <f>H16+J16+L16+N16+P16+Private_Fundos_Estruturados!B16+Private_Fundos_Estruturados!D16+Private_Fundos_Estruturados!F16+Private_Fundos_Estruturados!H16</f>
        <v>790507.32406906306</v>
      </c>
      <c r="E16" s="4">
        <f t="shared" si="7"/>
        <v>1.5973851100591047E-2</v>
      </c>
      <c r="F16" s="3">
        <f t="shared" si="8"/>
        <v>114423.80715515969</v>
      </c>
      <c r="G16" s="4">
        <f t="shared" si="0"/>
        <v>9.9173286040159063E-3</v>
      </c>
      <c r="H16" s="3">
        <f>Private_Fundos_Próprios!B16+Private_Fundos_Terceiros!B16+Private_Fundos_Exclusivos!B16</f>
        <v>57308.102431656727</v>
      </c>
      <c r="I16" s="4">
        <f t="shared" si="1"/>
        <v>-8.4132518977813094E-3</v>
      </c>
      <c r="J16" s="3">
        <f>Private_Fundos_Próprios!D16+Private_Fundos_Terceiros!D16+Private_Fundos_Exclusivos!D16</f>
        <v>57115.704723502968</v>
      </c>
      <c r="K16" s="4">
        <f t="shared" si="2"/>
        <v>2.9003680265617251E-2</v>
      </c>
      <c r="L16" s="3">
        <f>Private_Fundos_Próprios!F16+Private_Fundos_Terceiros!F16+Private_Fundos_Exclusivos!F16</f>
        <v>492036.68934468296</v>
      </c>
      <c r="M16" s="4">
        <f t="shared" si="3"/>
        <v>7.4786800010383609E-3</v>
      </c>
      <c r="N16" s="3">
        <f>Private_Fundos_Próprios!H16+Private_Fundos_Terceiros!H16+Private_Fundos_Exclusivos!H16</f>
        <v>147612.37419055827</v>
      </c>
      <c r="O16" s="4">
        <f t="shared" si="4"/>
        <v>5.1432056182515382E-2</v>
      </c>
      <c r="P16" s="3">
        <f>Private_Fundos_Próprios!J16+Private_Fundos_Terceiros!J16+Private_Fundos_Exclusivos!J16</f>
        <v>731.37439979067415</v>
      </c>
      <c r="Q16" s="6">
        <f t="shared" si="5"/>
        <v>-5.2867117884309221E-2</v>
      </c>
    </row>
    <row r="17" spans="1:17" x14ac:dyDescent="0.35">
      <c r="A17" s="1">
        <v>44805</v>
      </c>
      <c r="B17" s="3">
        <v>1873560.43451767</v>
      </c>
      <c r="C17" s="5">
        <f t="shared" si="6"/>
        <v>1.5236888340647247E-2</v>
      </c>
      <c r="D17" s="3">
        <f>H17+J17+L17+N17+P17+Private_Fundos_Estruturados!B17+Private_Fundos_Estruturados!D17+Private_Fundos_Estruturados!F17+Private_Fundos_Estruturados!H17</f>
        <v>778078.41531818651</v>
      </c>
      <c r="E17" s="4">
        <f t="shared" si="7"/>
        <v>1.1857758125645034E-2</v>
      </c>
      <c r="F17" s="3">
        <f t="shared" si="8"/>
        <v>113300.17211738008</v>
      </c>
      <c r="G17" s="4">
        <f t="shared" si="0"/>
        <v>2.2842501680992604E-2</v>
      </c>
      <c r="H17" s="3">
        <f>Private_Fundos_Próprios!B17+Private_Fundos_Terceiros!B17+Private_Fundos_Exclusivos!B17</f>
        <v>57794.340778895792</v>
      </c>
      <c r="I17" s="4">
        <f t="shared" si="1"/>
        <v>2.3320825945378782E-2</v>
      </c>
      <c r="J17" s="3">
        <f>Private_Fundos_Próprios!D17+Private_Fundos_Terceiros!D17+Private_Fundos_Exclusivos!D17</f>
        <v>55505.831338484291</v>
      </c>
      <c r="K17" s="4">
        <f t="shared" si="2"/>
        <v>2.234493103622176E-2</v>
      </c>
      <c r="L17" s="3">
        <f>Private_Fundos_Próprios!F17+Private_Fundos_Terceiros!F17+Private_Fundos_Exclusivos!F17</f>
        <v>488384.22004540666</v>
      </c>
      <c r="M17" s="4">
        <f t="shared" si="3"/>
        <v>1.4535261838624098E-2</v>
      </c>
      <c r="N17" s="3">
        <f>Private_Fundos_Próprios!H17+Private_Fundos_Terceiros!H17+Private_Fundos_Exclusivos!H17</f>
        <v>140391.7384129428</v>
      </c>
      <c r="O17" s="4">
        <f t="shared" si="4"/>
        <v>-4.1798140054737781E-3</v>
      </c>
      <c r="P17" s="3">
        <f>Private_Fundos_Próprios!J17+Private_Fundos_Terceiros!J17+Private_Fundos_Exclusivos!J17</f>
        <v>772.198298254561</v>
      </c>
      <c r="Q17" s="6">
        <f t="shared" si="5"/>
        <v>-2.9752933766054684E-2</v>
      </c>
    </row>
    <row r="18" spans="1:17" x14ac:dyDescent="0.35">
      <c r="A18" s="1">
        <v>44774</v>
      </c>
      <c r="B18" s="3">
        <v>1845441.6462151101</v>
      </c>
      <c r="C18" s="5">
        <f t="shared" si="6"/>
        <v>2.8672809971455104E-2</v>
      </c>
      <c r="D18" s="3">
        <f>H18+J18+L18+N18+P18+Private_Fundos_Estruturados!B18+Private_Fundos_Estruturados!D18+Private_Fundos_Estruturados!F18+Private_Fundos_Estruturados!H18</f>
        <v>768960.2704232767</v>
      </c>
      <c r="E18" s="4">
        <f t="shared" si="7"/>
        <v>2.4685571012741991E-2</v>
      </c>
      <c r="F18" s="3">
        <f t="shared" si="8"/>
        <v>110769.91025615056</v>
      </c>
      <c r="G18" s="4">
        <f t="shared" si="0"/>
        <v>2.9210252889996888E-2</v>
      </c>
      <c r="H18" s="3">
        <f>Private_Fundos_Próprios!B18+Private_Fundos_Terceiros!B18+Private_Fundos_Exclusivos!B18</f>
        <v>56477.244783426941</v>
      </c>
      <c r="I18" s="4">
        <f t="shared" si="1"/>
        <v>2.9880832147181166E-2</v>
      </c>
      <c r="J18" s="3">
        <f>Private_Fundos_Próprios!D18+Private_Fundos_Terceiros!D18+Private_Fundos_Exclusivos!D18</f>
        <v>54292.665472723624</v>
      </c>
      <c r="K18" s="4">
        <f t="shared" si="2"/>
        <v>2.8513617514589355E-2</v>
      </c>
      <c r="L18" s="3">
        <f>Private_Fundos_Próprios!F18+Private_Fundos_Terceiros!F18+Private_Fundos_Exclusivos!F18</f>
        <v>481387.13203552598</v>
      </c>
      <c r="M18" s="4">
        <f t="shared" si="3"/>
        <v>1.2330332811007759E-2</v>
      </c>
      <c r="N18" s="3">
        <f>Private_Fundos_Próprios!H18+Private_Fundos_Terceiros!H18+Private_Fundos_Exclusivos!H18</f>
        <v>140981.012824854</v>
      </c>
      <c r="O18" s="4">
        <f t="shared" si="4"/>
        <v>6.6586920781588732E-2</v>
      </c>
      <c r="P18" s="3">
        <f>Private_Fundos_Próprios!J18+Private_Fundos_Terceiros!J18+Private_Fundos_Exclusivos!J18</f>
        <v>795.87800378709835</v>
      </c>
      <c r="Q18" s="6">
        <f t="shared" si="5"/>
        <v>-3.6013085504000369E-2</v>
      </c>
    </row>
    <row r="19" spans="1:17" x14ac:dyDescent="0.35">
      <c r="A19" s="1">
        <v>44743</v>
      </c>
      <c r="B19" s="3">
        <v>1794002.55195461</v>
      </c>
      <c r="C19" s="5">
        <f t="shared" si="6"/>
        <v>2.5164742951198624E-2</v>
      </c>
      <c r="D19" s="3">
        <f>H19+J19+L19+N19+P19+Private_Fundos_Estruturados!B19+Private_Fundos_Estruturados!D19+Private_Fundos_Estruturados!F19+Private_Fundos_Estruturados!H19</f>
        <v>750435.34541359777</v>
      </c>
      <c r="E19" s="4">
        <f t="shared" si="7"/>
        <v>1.4465664449748438E-2</v>
      </c>
      <c r="F19" s="3">
        <f t="shared" si="8"/>
        <v>107626.12395777383</v>
      </c>
      <c r="G19" s="4">
        <f t="shared" si="0"/>
        <v>1.5120518898813677E-2</v>
      </c>
      <c r="H19" s="3">
        <f>Private_Fundos_Próprios!B19+Private_Fundos_Terceiros!B19+Private_Fundos_Exclusivos!B19</f>
        <v>54838.621149670769</v>
      </c>
      <c r="I19" s="4">
        <f t="shared" si="1"/>
        <v>5.6319938878616662E-3</v>
      </c>
      <c r="J19" s="3">
        <f>Private_Fundos_Próprios!D19+Private_Fundos_Terceiros!D19+Private_Fundos_Exclusivos!D19</f>
        <v>52787.502808103061</v>
      </c>
      <c r="K19" s="4">
        <f t="shared" si="2"/>
        <v>2.5169235510003198E-2</v>
      </c>
      <c r="L19" s="3">
        <f>Private_Fundos_Próprios!F19+Private_Fundos_Terceiros!F19+Private_Fundos_Exclusivos!F19</f>
        <v>475523.7657443544</v>
      </c>
      <c r="M19" s="4">
        <f t="shared" si="3"/>
        <v>7.9337359289147358E-3</v>
      </c>
      <c r="N19" s="3">
        <f>Private_Fundos_Próprios!H19+Private_Fundos_Terceiros!H19+Private_Fundos_Exclusivos!H19</f>
        <v>132179.58150240951</v>
      </c>
      <c r="O19" s="4">
        <f t="shared" si="4"/>
        <v>4.2156327509563656E-2</v>
      </c>
      <c r="P19" s="3">
        <f>Private_Fundos_Próprios!J19+Private_Fundos_Terceiros!J19+Private_Fundos_Exclusivos!J19</f>
        <v>825.61079597559319</v>
      </c>
      <c r="Q19" s="6">
        <f t="shared" si="5"/>
        <v>-5.557909515305956E-2</v>
      </c>
    </row>
    <row r="20" spans="1:17" x14ac:dyDescent="0.35">
      <c r="A20" s="1">
        <v>44713</v>
      </c>
      <c r="B20" s="3">
        <v>1749965.1293021601</v>
      </c>
      <c r="C20" s="5">
        <f t="shared" si="6"/>
        <v>-2.4733216776263268E-2</v>
      </c>
      <c r="D20" s="3">
        <f>H20+J20+L20+N20+P20+Private_Fundos_Estruturados!B20+Private_Fundos_Estruturados!D20+Private_Fundos_Estruturados!F20+Private_Fundos_Estruturados!H20</f>
        <v>739734.59300925466</v>
      </c>
      <c r="E20" s="4">
        <f t="shared" si="7"/>
        <v>-1.0123735047148596E-2</v>
      </c>
      <c r="F20" s="3">
        <f t="shared" si="8"/>
        <v>106023.00116495026</v>
      </c>
      <c r="G20" s="4">
        <f t="shared" si="0"/>
        <v>3.7883899631443216E-2</v>
      </c>
      <c r="H20" s="3">
        <f>Private_Fundos_Próprios!B20+Private_Fundos_Terceiros!B20+Private_Fundos_Exclusivos!B20</f>
        <v>54531.500074554948</v>
      </c>
      <c r="I20" s="4">
        <f t="shared" si="1"/>
        <v>3.3827403466943781E-2</v>
      </c>
      <c r="J20" s="3">
        <f>Private_Fundos_Próprios!D20+Private_Fundos_Terceiros!D20+Private_Fundos_Exclusivos!D20</f>
        <v>51491.501090395315</v>
      </c>
      <c r="K20" s="4">
        <f t="shared" si="2"/>
        <v>4.221473956642343E-2</v>
      </c>
      <c r="L20" s="3">
        <f>Private_Fundos_Próprios!F20+Private_Fundos_Terceiros!F20+Private_Fundos_Exclusivos!F20</f>
        <v>471780.78160674946</v>
      </c>
      <c r="M20" s="4">
        <f t="shared" si="3"/>
        <v>2.6238115869737081E-3</v>
      </c>
      <c r="N20" s="3">
        <f>Private_Fundos_Próprios!H20+Private_Fundos_Terceiros!H20+Private_Fundos_Exclusivos!H20</f>
        <v>126832.7773994123</v>
      </c>
      <c r="O20" s="4">
        <f t="shared" si="4"/>
        <v>-9.0043049574889761E-2</v>
      </c>
      <c r="P20" s="3">
        <f>Private_Fundos_Próprios!J20+Private_Fundos_Terceiros!J20+Private_Fundos_Exclusivos!J20</f>
        <v>874.19792566895535</v>
      </c>
      <c r="Q20" s="6">
        <f t="shared" si="5"/>
        <v>1.047638312636609E-2</v>
      </c>
    </row>
    <row r="21" spans="1:17" x14ac:dyDescent="0.35">
      <c r="A21" s="1">
        <v>44682</v>
      </c>
      <c r="B21" s="3">
        <v>1794345.05450669</v>
      </c>
      <c r="C21" s="5">
        <f t="shared" si="6"/>
        <v>1.1688936789890015E-2</v>
      </c>
      <c r="D21" s="3">
        <f>H21+J21+L21+N21+P21+Private_Fundos_Estruturados!B21+Private_Fundos_Estruturados!D21+Private_Fundos_Estruturados!F21+Private_Fundos_Estruturados!H21</f>
        <v>747300.06082577282</v>
      </c>
      <c r="E21" s="4">
        <f t="shared" si="7"/>
        <v>-4.7470040681777481E-3</v>
      </c>
      <c r="F21" s="3">
        <f t="shared" si="8"/>
        <v>102153.04544429242</v>
      </c>
      <c r="G21" s="4">
        <f t="shared" si="0"/>
        <v>-3.6687405452352846E-3</v>
      </c>
      <c r="H21" s="3">
        <f>Private_Fundos_Próprios!B21+Private_Fundos_Terceiros!B21+Private_Fundos_Exclusivos!B21</f>
        <v>52747.199282668822</v>
      </c>
      <c r="I21" s="4">
        <f t="shared" si="1"/>
        <v>-1.1557138268302264E-2</v>
      </c>
      <c r="J21" s="3">
        <f>Private_Fundos_Próprios!D21+Private_Fundos_Terceiros!D21+Private_Fundos_Exclusivos!D21</f>
        <v>49405.846161623595</v>
      </c>
      <c r="K21" s="4">
        <f t="shared" si="2"/>
        <v>4.8933191547968768E-3</v>
      </c>
      <c r="L21" s="3">
        <f>Private_Fundos_Próprios!F21+Private_Fundos_Terceiros!F21+Private_Fundos_Exclusivos!F21</f>
        <v>470546.1571474201</v>
      </c>
      <c r="M21" s="4">
        <f t="shared" si="3"/>
        <v>-7.9581634713005531E-3</v>
      </c>
      <c r="N21" s="3">
        <f>Private_Fundos_Próprios!H21+Private_Fundos_Terceiros!H21+Private_Fundos_Exclusivos!H21</f>
        <v>139383.27229673782</v>
      </c>
      <c r="O21" s="4">
        <f t="shared" si="4"/>
        <v>2.8140420560963486E-3</v>
      </c>
      <c r="P21" s="3">
        <f>Private_Fundos_Próprios!J21+Private_Fundos_Terceiros!J21+Private_Fundos_Exclusivos!J21</f>
        <v>865.13444575936387</v>
      </c>
      <c r="Q21" s="6">
        <f t="shared" si="5"/>
        <v>-2.0574467268140637E-2</v>
      </c>
    </row>
    <row r="22" spans="1:17" x14ac:dyDescent="0.35">
      <c r="A22" s="1">
        <v>44652</v>
      </c>
      <c r="B22" s="3">
        <v>1773613.39958919</v>
      </c>
      <c r="C22" s="5">
        <f t="shared" si="6"/>
        <v>-3.3863946773961012E-2</v>
      </c>
      <c r="D22" s="3">
        <f>H22+J22+L22+N22+P22+Private_Fundos_Estruturados!B22+Private_Fundos_Estruturados!D22+Private_Fundos_Estruturados!F22+Private_Fundos_Estruturados!H22</f>
        <v>750864.41726919962</v>
      </c>
      <c r="E22" s="4">
        <f t="shared" si="7"/>
        <v>-2.3833149343953426E-2</v>
      </c>
      <c r="F22" s="3">
        <f t="shared" si="8"/>
        <v>102529.19847179638</v>
      </c>
      <c r="G22" s="4">
        <f t="shared" si="0"/>
        <v>1.5190123834896629E-2</v>
      </c>
      <c r="H22" s="3">
        <f>Private_Fundos_Próprios!B22+Private_Fundos_Terceiros!B22+Private_Fundos_Exclusivos!B22</f>
        <v>53363.933642313546</v>
      </c>
      <c r="I22" s="4">
        <f t="shared" si="1"/>
        <v>9.5636973992004534E-3</v>
      </c>
      <c r="J22" s="3">
        <f>Private_Fundos_Próprios!D22+Private_Fundos_Terceiros!D22+Private_Fundos_Exclusivos!D22</f>
        <v>49165.264829482825</v>
      </c>
      <c r="K22" s="4">
        <f t="shared" si="2"/>
        <v>2.1368449694727457E-2</v>
      </c>
      <c r="L22" s="3">
        <f>Private_Fundos_Próprios!F22+Private_Fundos_Terceiros!F22+Private_Fundos_Exclusivos!F22</f>
        <v>474320.88025030319</v>
      </c>
      <c r="M22" s="4">
        <f t="shared" si="3"/>
        <v>-1.157086927446987E-2</v>
      </c>
      <c r="N22" s="3">
        <f>Private_Fundos_Próprios!H22+Private_Fundos_Terceiros!H22+Private_Fundos_Exclusivos!H22</f>
        <v>138992.14256210113</v>
      </c>
      <c r="O22" s="4">
        <f t="shared" si="4"/>
        <v>-9.3310630976657205E-2</v>
      </c>
      <c r="P22" s="3">
        <f>Private_Fundos_Próprios!J22+Private_Fundos_Terceiros!J22+Private_Fundos_Exclusivos!J22</f>
        <v>883.30803807645339</v>
      </c>
      <c r="Q22" s="6">
        <f t="shared" si="5"/>
        <v>0.15863415619120982</v>
      </c>
    </row>
    <row r="23" spans="1:17" x14ac:dyDescent="0.35">
      <c r="A23" s="1">
        <v>44621</v>
      </c>
      <c r="B23" s="3">
        <v>1835780.1612587499</v>
      </c>
      <c r="C23" s="5">
        <f t="shared" si="6"/>
        <v>3.1564245152317254E-2</v>
      </c>
      <c r="D23" s="3">
        <f>H23+J23+L23+N23+P23+Private_Fundos_Estruturados!B23+Private_Fundos_Estruturados!D23+Private_Fundos_Estruturados!F23+Private_Fundos_Estruturados!H23</f>
        <v>769196.79946575803</v>
      </c>
      <c r="E23" s="4">
        <f t="shared" si="7"/>
        <v>9.6112509993296086E-3</v>
      </c>
      <c r="F23" s="3">
        <f t="shared" si="8"/>
        <v>100995.07083903725</v>
      </c>
      <c r="G23" s="4">
        <f t="shared" si="0"/>
        <v>3.2382142112318262E-2</v>
      </c>
      <c r="H23" s="3">
        <f>Private_Fundos_Próprios!B23+Private_Fundos_Terceiros!B23+Private_Fundos_Exclusivos!B23</f>
        <v>52858.411786980534</v>
      </c>
      <c r="I23" s="4">
        <f t="shared" si="1"/>
        <v>3.2537316283084469E-2</v>
      </c>
      <c r="J23" s="3">
        <f>Private_Fundos_Próprios!D23+Private_Fundos_Terceiros!D23+Private_Fundos_Exclusivos!D23</f>
        <v>48136.659052056704</v>
      </c>
      <c r="K23" s="4">
        <f t="shared" si="2"/>
        <v>3.2211800535864567E-2</v>
      </c>
      <c r="L23" s="3">
        <f>Private_Fundos_Próprios!F23+Private_Fundos_Terceiros!F23+Private_Fundos_Exclusivos!F23</f>
        <v>479873.43301197584</v>
      </c>
      <c r="M23" s="4">
        <f t="shared" si="3"/>
        <v>-1.1820323234523699E-3</v>
      </c>
      <c r="N23" s="3">
        <f>Private_Fundos_Próprios!H23+Private_Fundos_Terceiros!H23+Private_Fundos_Exclusivos!H23</f>
        <v>153296.31879528827</v>
      </c>
      <c r="O23" s="4">
        <f t="shared" si="4"/>
        <v>2.2118477511235364E-2</v>
      </c>
      <c r="P23" s="3">
        <f>Private_Fundos_Próprios!J23+Private_Fundos_Terceiros!J23+Private_Fundos_Exclusivos!J23</f>
        <v>762.37010048120896</v>
      </c>
      <c r="Q23" s="6">
        <f t="shared" si="5"/>
        <v>0.16180616364079164</v>
      </c>
    </row>
    <row r="24" spans="1:17" x14ac:dyDescent="0.35">
      <c r="A24" s="1">
        <v>44593</v>
      </c>
      <c r="B24" s="3">
        <v>1779608.1726230099</v>
      </c>
      <c r="C24" s="5">
        <f t="shared" si="6"/>
        <v>-1.1123897940183026E-2</v>
      </c>
      <c r="D24" s="3">
        <f>H24+J24+L24+N24+P24+Private_Fundos_Estruturados!B24+Private_Fundos_Estruturados!D24+Private_Fundos_Estruturados!F24+Private_Fundos_Estruturados!H24</f>
        <v>761874.23496360064</v>
      </c>
      <c r="E24" s="4">
        <f t="shared" si="7"/>
        <v>-8.0811454729309926E-3</v>
      </c>
      <c r="F24" s="3">
        <f t="shared" si="8"/>
        <v>97827.216027192248</v>
      </c>
      <c r="G24" s="4">
        <f t="shared" si="0"/>
        <v>4.872718559409182E-3</v>
      </c>
      <c r="H24" s="3">
        <f>Private_Fundos_Próprios!B24+Private_Fundos_Terceiros!B24+Private_Fundos_Exclusivos!B24</f>
        <v>51192.737495686466</v>
      </c>
      <c r="I24" s="4">
        <f t="shared" si="1"/>
        <v>5.2029536253340083E-3</v>
      </c>
      <c r="J24" s="3">
        <f>Private_Fundos_Próprios!D24+Private_Fundos_Terceiros!D24+Private_Fundos_Exclusivos!D24</f>
        <v>46634.478531505782</v>
      </c>
      <c r="K24" s="4">
        <f t="shared" si="2"/>
        <v>4.5104546072196926E-3</v>
      </c>
      <c r="L24" s="3">
        <f>Private_Fundos_Próprios!F24+Private_Fundos_Terceiros!F24+Private_Fundos_Exclusivos!F24</f>
        <v>480441.33019378735</v>
      </c>
      <c r="M24" s="4">
        <f t="shared" si="3"/>
        <v>-1.3331194511198944E-2</v>
      </c>
      <c r="N24" s="3">
        <f>Private_Fundos_Próprios!H24+Private_Fundos_Terceiros!H24+Private_Fundos_Exclusivos!H24</f>
        <v>149979.01140438311</v>
      </c>
      <c r="O24" s="4">
        <f t="shared" si="4"/>
        <v>-1.4837110745417575E-3</v>
      </c>
      <c r="P24" s="3">
        <f>Private_Fundos_Próprios!J24+Private_Fundos_Terceiros!J24+Private_Fundos_Exclusivos!J24</f>
        <v>656.19388529678974</v>
      </c>
      <c r="Q24" s="6">
        <f t="shared" si="5"/>
        <v>6.7155260490743829E-2</v>
      </c>
    </row>
    <row r="25" spans="1:17" x14ac:dyDescent="0.35">
      <c r="A25" s="1">
        <v>44562</v>
      </c>
      <c r="B25" s="3">
        <v>1799627.04014801</v>
      </c>
      <c r="C25" s="5">
        <f t="shared" si="6"/>
        <v>1.078718782755776E-2</v>
      </c>
      <c r="D25" s="3">
        <f>H25+J25+L25+N25+P25+Private_Fundos_Estruturados!B25+Private_Fundos_Estruturados!D25+Private_Fundos_Estruturados!F25+Private_Fundos_Estruturados!H25</f>
        <v>768081.21096442919</v>
      </c>
      <c r="E25" s="4">
        <f t="shared" si="7"/>
        <v>6.2378363351655907E-3</v>
      </c>
      <c r="F25" s="3">
        <f t="shared" si="8"/>
        <v>97352.843022186789</v>
      </c>
      <c r="G25" s="4">
        <f t="shared" si="0"/>
        <v>3.9315895530014515E-2</v>
      </c>
      <c r="H25" s="3">
        <f>Private_Fundos_Próprios!B25+Private_Fundos_Terceiros!B25+Private_Fundos_Exclusivos!B25</f>
        <v>50927.76270807434</v>
      </c>
      <c r="I25" s="4">
        <f t="shared" si="1"/>
        <v>5.4164933470133438E-2</v>
      </c>
      <c r="J25" s="3">
        <f>Private_Fundos_Próprios!D25+Private_Fundos_Terceiros!D25+Private_Fundos_Exclusivos!D25</f>
        <v>46425.080314112449</v>
      </c>
      <c r="K25" s="4">
        <f t="shared" si="2"/>
        <v>2.3500511228204114E-2</v>
      </c>
      <c r="L25" s="3">
        <f>Private_Fundos_Próprios!F25+Private_Fundos_Terceiros!F25+Private_Fundos_Exclusivos!F25</f>
        <v>486932.72506550374</v>
      </c>
      <c r="M25" s="4">
        <f t="shared" si="3"/>
        <v>-2.54559946526762E-3</v>
      </c>
      <c r="N25" s="3">
        <f>Private_Fundos_Próprios!H25+Private_Fundos_Terceiros!H25+Private_Fundos_Exclusivos!H25</f>
        <v>150201.86757872652</v>
      </c>
      <c r="O25" s="4">
        <f t="shared" si="4"/>
        <v>1.9778634759118348E-2</v>
      </c>
      <c r="P25" s="3">
        <f>Private_Fundos_Próprios!J25+Private_Fundos_Terceiros!J25+Private_Fundos_Exclusivos!J25</f>
        <v>614.90010834508871</v>
      </c>
      <c r="Q25" s="6">
        <f t="shared" si="5"/>
        <v>-0.18320524386821266</v>
      </c>
    </row>
    <row r="26" spans="1:17" x14ac:dyDescent="0.35">
      <c r="A26" s="1">
        <v>44531</v>
      </c>
      <c r="B26" s="3">
        <v>1780421.30116021</v>
      </c>
      <c r="C26" s="5">
        <f t="shared" si="6"/>
        <v>5.4385679291473185E-2</v>
      </c>
      <c r="D26" s="3">
        <f>H26+J26+L26+N26+P26+Private_Fundos_Estruturados!B26+Private_Fundos_Estruturados!D26+Private_Fundos_Estruturados!F26+Private_Fundos_Estruturados!H26</f>
        <v>763319.74730931374</v>
      </c>
      <c r="E26" s="4">
        <f t="shared" si="7"/>
        <v>2.7756199460914743E-2</v>
      </c>
      <c r="F26" s="3">
        <f t="shared" si="8"/>
        <v>93670.11843164418</v>
      </c>
      <c r="G26" s="4">
        <f t="shared" si="0"/>
        <v>0.1262668379514402</v>
      </c>
      <c r="H26" s="3">
        <f>Private_Fundos_Próprios!B26+Private_Fundos_Terceiros!B26+Private_Fundos_Exclusivos!B26</f>
        <v>48311.000575999737</v>
      </c>
      <c r="I26" s="4">
        <f t="shared" si="1"/>
        <v>2.0253626538076878E-2</v>
      </c>
      <c r="J26" s="3">
        <f>Private_Fundos_Próprios!D26+Private_Fundos_Terceiros!D26+Private_Fundos_Exclusivos!D26</f>
        <v>45359.117855644443</v>
      </c>
      <c r="K26" s="4">
        <f t="shared" si="2"/>
        <v>0.26642295236670882</v>
      </c>
      <c r="L26" s="3">
        <f>Private_Fundos_Próprios!F26+Private_Fundos_Terceiros!F26+Private_Fundos_Exclusivos!F26</f>
        <v>488175.42416421295</v>
      </c>
      <c r="M26" s="4">
        <f t="shared" si="3"/>
        <v>1.111222494605946E-2</v>
      </c>
      <c r="N26" s="3">
        <f>Private_Fundos_Próprios!H26+Private_Fundos_Terceiros!H26+Private_Fundos_Exclusivos!H26</f>
        <v>147288.69821263285</v>
      </c>
      <c r="O26" s="4">
        <f t="shared" si="4"/>
        <v>1.7682313011414728E-2</v>
      </c>
      <c r="P26" s="3">
        <f>Private_Fundos_Próprios!J26+Private_Fundos_Terceiros!J26+Private_Fundos_Exclusivos!J26</f>
        <v>752.82083256405781</v>
      </c>
      <c r="Q26" s="6">
        <f t="shared" si="5"/>
        <v>0.21567122154544999</v>
      </c>
    </row>
    <row r="27" spans="1:17" x14ac:dyDescent="0.35">
      <c r="A27" s="1">
        <v>44501</v>
      </c>
      <c r="B27" s="3">
        <v>1688586.38364343</v>
      </c>
      <c r="C27" s="5">
        <f t="shared" si="6"/>
        <v>-1.3429407293943568E-2</v>
      </c>
      <c r="D27" s="3">
        <f>H27+J27+L27+N27+P27+Private_Fundos_Estruturados!B27+Private_Fundos_Estruturados!D27+Private_Fundos_Estruturados!F27+Private_Fundos_Estruturados!H27</f>
        <v>742705.07705007773</v>
      </c>
      <c r="E27" s="4">
        <f t="shared" si="7"/>
        <v>-6.2614516639422184E-3</v>
      </c>
      <c r="F27" s="3">
        <f t="shared" si="8"/>
        <v>83168.673066873016</v>
      </c>
      <c r="G27" s="4">
        <f t="shared" si="0"/>
        <v>5.9571096637658187E-3</v>
      </c>
      <c r="H27" s="3">
        <f>Private_Fundos_Próprios!B27+Private_Fundos_Terceiros!B27+Private_Fundos_Exclusivos!B27</f>
        <v>47351.951827829864</v>
      </c>
      <c r="I27" s="4">
        <f t="shared" si="1"/>
        <v>-2.1022127461768395E-3</v>
      </c>
      <c r="J27" s="3">
        <f>Private_Fundos_Próprios!D27+Private_Fundos_Terceiros!D27+Private_Fundos_Exclusivos!D27</f>
        <v>35816.72123904316</v>
      </c>
      <c r="K27" s="4">
        <f t="shared" si="2"/>
        <v>1.6814015026294062E-2</v>
      </c>
      <c r="L27" s="3">
        <f>Private_Fundos_Próprios!F27+Private_Fundos_Terceiros!F27+Private_Fundos_Exclusivos!F27</f>
        <v>482810.32720206305</v>
      </c>
      <c r="M27" s="4">
        <f t="shared" si="3"/>
        <v>-8.8212569646980224E-3</v>
      </c>
      <c r="N27" s="3">
        <f>Private_Fundos_Próprios!H27+Private_Fundos_Terceiros!H27+Private_Fundos_Exclusivos!H27</f>
        <v>144729.5450942762</v>
      </c>
      <c r="O27" s="4">
        <f t="shared" si="4"/>
        <v>-1.0288904856651312E-2</v>
      </c>
      <c r="P27" s="3">
        <f>Private_Fundos_Próprios!J27+Private_Fundos_Terceiros!J27+Private_Fundos_Exclusivos!J27</f>
        <v>619.26351403384956</v>
      </c>
      <c r="Q27" s="6">
        <f t="shared" si="5"/>
        <v>-3.8593934154143569E-2</v>
      </c>
    </row>
    <row r="28" spans="1:17" x14ac:dyDescent="0.35">
      <c r="A28" s="1">
        <v>44470</v>
      </c>
      <c r="B28" s="3">
        <v>1711571.7781652301</v>
      </c>
      <c r="C28" s="5">
        <f t="shared" si="6"/>
        <v>-2.5350647863549004E-2</v>
      </c>
      <c r="D28" s="3">
        <f>H28+J28+L28+N28+P28+Private_Fundos_Estruturados!B28+Private_Fundos_Estruturados!D28+Private_Fundos_Estruturados!F28+Private_Fundos_Estruturados!H28</f>
        <v>747384.79079198733</v>
      </c>
      <c r="E28" s="4">
        <f t="shared" si="7"/>
        <v>-2.8975166309849237E-2</v>
      </c>
      <c r="F28" s="3">
        <f t="shared" si="8"/>
        <v>82676.162102648261</v>
      </c>
      <c r="G28" s="4">
        <f t="shared" si="0"/>
        <v>6.2452292708973824E-3</v>
      </c>
      <c r="H28" s="3">
        <f>Private_Fundos_Próprios!B28+Private_Fundos_Terceiros!B28+Private_Fundos_Exclusivos!B28</f>
        <v>47451.705407765898</v>
      </c>
      <c r="I28" s="4">
        <f t="shared" si="1"/>
        <v>2.0908188878550015E-2</v>
      </c>
      <c r="J28" s="3">
        <f>Private_Fundos_Próprios!D28+Private_Fundos_Terceiros!D28+Private_Fundos_Exclusivos!D28</f>
        <v>35224.456694882363</v>
      </c>
      <c r="K28" s="4">
        <f t="shared" si="2"/>
        <v>-1.2854346055418091E-2</v>
      </c>
      <c r="L28" s="3">
        <f>Private_Fundos_Próprios!F28+Private_Fundos_Terceiros!F28+Private_Fundos_Exclusivos!F28</f>
        <v>487107.22520495701</v>
      </c>
      <c r="M28" s="4">
        <f t="shared" si="3"/>
        <v>-1.7034176441773633E-2</v>
      </c>
      <c r="N28" s="3">
        <f>Private_Fundos_Próprios!H28+Private_Fundos_Terceiros!H28+Private_Fundos_Exclusivos!H28</f>
        <v>146234.13418772852</v>
      </c>
      <c r="O28" s="4">
        <f t="shared" si="4"/>
        <v>-8.1046980675299987E-2</v>
      </c>
      <c r="P28" s="3">
        <f>Private_Fundos_Próprios!J28+Private_Fundos_Terceiros!J28+Private_Fundos_Exclusivos!J28</f>
        <v>644.12274483520571</v>
      </c>
      <c r="Q28" s="6">
        <f t="shared" si="5"/>
        <v>5.5530556802576223E-2</v>
      </c>
    </row>
    <row r="29" spans="1:17" x14ac:dyDescent="0.35">
      <c r="A29" s="1">
        <v>44440</v>
      </c>
      <c r="B29" s="3">
        <v>1756089.7921015699</v>
      </c>
      <c r="C29" s="5">
        <f t="shared" si="6"/>
        <v>-7.7183964412684538E-3</v>
      </c>
      <c r="D29" s="3">
        <f>H29+J29+L29+N29+P29+Private_Fundos_Estruturados!B29+Private_Fundos_Estruturados!D29+Private_Fundos_Estruturados!F29+Private_Fundos_Estruturados!H29</f>
        <v>769686.58767637052</v>
      </c>
      <c r="E29" s="4">
        <f t="shared" si="7"/>
        <v>-1.2092330737525565E-2</v>
      </c>
      <c r="F29" s="3">
        <f t="shared" si="8"/>
        <v>82163.035110788594</v>
      </c>
      <c r="G29" s="4">
        <f t="shared" si="0"/>
        <v>7.2440940840937053E-4</v>
      </c>
      <c r="H29" s="3">
        <f>Private_Fundos_Próprios!B29+Private_Fundos_Terceiros!B29+Private_Fundos_Exclusivos!B29</f>
        <v>46479.894984377366</v>
      </c>
      <c r="I29" s="4">
        <f t="shared" si="1"/>
        <v>4.1631393912186969E-3</v>
      </c>
      <c r="J29" s="3">
        <f>Private_Fundos_Próprios!D29+Private_Fundos_Terceiros!D29+Private_Fundos_Exclusivos!D29</f>
        <v>35683.140126411228</v>
      </c>
      <c r="K29" s="4">
        <f t="shared" si="2"/>
        <v>-3.7196253608090687E-3</v>
      </c>
      <c r="L29" s="3">
        <f>Private_Fundos_Próprios!F29+Private_Fundos_Terceiros!F29+Private_Fundos_Exclusivos!F29</f>
        <v>495548.48554315278</v>
      </c>
      <c r="M29" s="4">
        <f t="shared" si="3"/>
        <v>-5.7293636831367541E-3</v>
      </c>
      <c r="N29" s="3">
        <f>Private_Fundos_Próprios!H29+Private_Fundos_Terceiros!H29+Private_Fundos_Exclusivos!H29</f>
        <v>159131.2407844199</v>
      </c>
      <c r="O29" s="4">
        <f t="shared" si="4"/>
        <v>-4.5721993377078322E-2</v>
      </c>
      <c r="P29" s="3">
        <f>Private_Fundos_Próprios!J29+Private_Fundos_Terceiros!J29+Private_Fundos_Exclusivos!J29</f>
        <v>610.2359999755846</v>
      </c>
      <c r="Q29" s="6">
        <f t="shared" si="5"/>
        <v>4.7427039503022649E-2</v>
      </c>
    </row>
    <row r="30" spans="1:17" x14ac:dyDescent="0.35">
      <c r="A30" s="1">
        <v>44409</v>
      </c>
      <c r="B30" s="3">
        <v>1769749.4197247101</v>
      </c>
      <c r="C30" s="5">
        <f t="shared" si="6"/>
        <v>9.6997152874982954E-4</v>
      </c>
      <c r="D30" s="3">
        <f>H30+J30+L30+N30+P30+Private_Fundos_Estruturados!B30+Private_Fundos_Estruturados!D30+Private_Fundos_Estruturados!F30+Private_Fundos_Estruturados!H30</f>
        <v>779107.81708070193</v>
      </c>
      <c r="E30" s="4">
        <f t="shared" si="7"/>
        <v>4.9982026909488999E-3</v>
      </c>
      <c r="F30" s="3">
        <f t="shared" si="8"/>
        <v>82103.558520532431</v>
      </c>
      <c r="G30" s="4">
        <f t="shared" si="0"/>
        <v>1.2387267462596795E-2</v>
      </c>
      <c r="H30" s="3">
        <f>Private_Fundos_Próprios!B30+Private_Fundos_Terceiros!B30+Private_Fundos_Exclusivos!B30</f>
        <v>46287.194939814406</v>
      </c>
      <c r="I30" s="4">
        <f t="shared" si="1"/>
        <v>2.0335216774633898E-2</v>
      </c>
      <c r="J30" s="3">
        <f>Private_Fundos_Próprios!D30+Private_Fundos_Terceiros!D30+Private_Fundos_Exclusivos!D30</f>
        <v>35816.363580718025</v>
      </c>
      <c r="K30" s="4">
        <f t="shared" si="2"/>
        <v>2.2973372699342863E-3</v>
      </c>
      <c r="L30" s="3">
        <f>Private_Fundos_Próprios!F30+Private_Fundos_Terceiros!F30+Private_Fundos_Exclusivos!F30</f>
        <v>498404.02345466317</v>
      </c>
      <c r="M30" s="4">
        <f t="shared" si="3"/>
        <v>9.4380426960489101E-3</v>
      </c>
      <c r="N30" s="3">
        <f>Private_Fundos_Próprios!H30+Private_Fundos_Terceiros!H30+Private_Fundos_Exclusivos!H30</f>
        <v>166755.6411024988</v>
      </c>
      <c r="O30" s="4">
        <f t="shared" si="4"/>
        <v>-1.1889454539177535E-2</v>
      </c>
      <c r="P30" s="3">
        <f>Private_Fundos_Próprios!J30+Private_Fundos_Terceiros!J30+Private_Fundos_Exclusivos!J30</f>
        <v>582.60478005716368</v>
      </c>
      <c r="Q30" s="6">
        <f t="shared" si="5"/>
        <v>7.3129678395623988E-3</v>
      </c>
    </row>
    <row r="31" spans="1:17" x14ac:dyDescent="0.35">
      <c r="A31" s="1">
        <v>44378</v>
      </c>
      <c r="B31" s="3">
        <v>1768034.47662054</v>
      </c>
      <c r="C31" s="5">
        <f t="shared" si="6"/>
        <v>-1.7853537893708176E-4</v>
      </c>
      <c r="D31" s="3">
        <f>H31+J31+L31+N31+P31+Private_Fundos_Estruturados!B31+Private_Fundos_Estruturados!D31+Private_Fundos_Estruturados!F31+Private_Fundos_Estruturados!H31</f>
        <v>775233.04518813011</v>
      </c>
      <c r="E31" s="4">
        <f t="shared" si="7"/>
        <v>-5.1850640982260702E-3</v>
      </c>
      <c r="F31" s="3">
        <f t="shared" si="8"/>
        <v>81098.963962983456</v>
      </c>
      <c r="G31" s="4">
        <f t="shared" si="0"/>
        <v>-5.7281000260048743E-3</v>
      </c>
      <c r="H31" s="3">
        <f>Private_Fundos_Próprios!B31+Private_Fundos_Terceiros!B31+Private_Fundos_Exclusivos!B31</f>
        <v>45364.694052345025</v>
      </c>
      <c r="I31" s="4">
        <f t="shared" si="1"/>
        <v>-1.5746747484841013E-2</v>
      </c>
      <c r="J31" s="3">
        <f>Private_Fundos_Próprios!D31+Private_Fundos_Terceiros!D31+Private_Fundos_Exclusivos!D31</f>
        <v>35734.269910638424</v>
      </c>
      <c r="K31" s="4">
        <f t="shared" si="2"/>
        <v>7.2882456901746584E-3</v>
      </c>
      <c r="L31" s="3">
        <f>Private_Fundos_Próprios!F31+Private_Fundos_Terceiros!F31+Private_Fundos_Exclusivos!F31</f>
        <v>493744.04606696323</v>
      </c>
      <c r="M31" s="4">
        <f t="shared" si="3"/>
        <v>-7.3027337458099516E-3</v>
      </c>
      <c r="N31" s="3">
        <f>Private_Fundos_Próprios!H31+Private_Fundos_Terceiros!H31+Private_Fundos_Exclusivos!H31</f>
        <v>168762.1307843946</v>
      </c>
      <c r="O31" s="4">
        <f t="shared" si="4"/>
        <v>-6.3695596110048876E-3</v>
      </c>
      <c r="P31" s="3">
        <f>Private_Fundos_Próprios!J31+Private_Fundos_Terceiros!J31+Private_Fundos_Exclusivos!J31</f>
        <v>578.37514125000007</v>
      </c>
      <c r="Q31" s="6">
        <f t="shared" si="5"/>
        <v>-3.4342805834102409E-2</v>
      </c>
    </row>
    <row r="32" spans="1:17" x14ac:dyDescent="0.35">
      <c r="A32" s="1">
        <v>44348</v>
      </c>
      <c r="B32" s="3">
        <v>1768350.1896917501</v>
      </c>
      <c r="C32" s="5">
        <f t="shared" si="6"/>
        <v>2.200501463752573E-2</v>
      </c>
      <c r="D32" s="3">
        <f>H32+J32+L32+N32+P32+Private_Fundos_Estruturados!B32+Private_Fundos_Estruturados!D32+Private_Fundos_Estruturados!F32+Private_Fundos_Estruturados!H32</f>
        <v>779273.62890405487</v>
      </c>
      <c r="E32" s="4">
        <f t="shared" si="7"/>
        <v>9.0999968288021094E-3</v>
      </c>
      <c r="F32" s="3">
        <f t="shared" si="8"/>
        <v>81566.183219202489</v>
      </c>
      <c r="G32" s="4">
        <f t="shared" si="0"/>
        <v>-9.4825263322778613E-3</v>
      </c>
      <c r="H32" s="3">
        <f>Private_Fundos_Próprios!B32+Private_Fundos_Terceiros!B32+Private_Fundos_Exclusivos!B32</f>
        <v>46090.469029612213</v>
      </c>
      <c r="I32" s="4">
        <f t="shared" si="1"/>
        <v>-0.11537949440455018</v>
      </c>
      <c r="J32" s="3">
        <f>Private_Fundos_Próprios!D32+Private_Fundos_Terceiros!D32+Private_Fundos_Exclusivos!D32</f>
        <v>35475.714189590275</v>
      </c>
      <c r="K32" s="4">
        <f t="shared" si="2"/>
        <v>0.17294190770291745</v>
      </c>
      <c r="L32" s="3">
        <f>Private_Fundos_Próprios!F32+Private_Fundos_Terceiros!F32+Private_Fundos_Exclusivos!F32</f>
        <v>497376.25240980077</v>
      </c>
      <c r="M32" s="4">
        <f t="shared" si="3"/>
        <v>9.635730705704889E-3</v>
      </c>
      <c r="N32" s="3">
        <f>Private_Fundos_Próprios!H32+Private_Fundos_Terceiros!H32+Private_Fundos_Exclusivos!H32</f>
        <v>169843.96202508261</v>
      </c>
      <c r="O32" s="4">
        <f t="shared" si="4"/>
        <v>1.8711552501009636E-2</v>
      </c>
      <c r="P32" s="3">
        <f>Private_Fundos_Próprios!J32+Private_Fundos_Terceiros!J32+Private_Fundos_Exclusivos!J32</f>
        <v>598.94457861889714</v>
      </c>
      <c r="Q32" s="6">
        <f t="shared" si="5"/>
        <v>6.8640388601053801E-2</v>
      </c>
    </row>
    <row r="33" spans="1:17" x14ac:dyDescent="0.35">
      <c r="A33" s="1">
        <v>44317</v>
      </c>
      <c r="B33" s="3">
        <v>1730275.45302107</v>
      </c>
      <c r="C33" s="5">
        <f t="shared" si="6"/>
        <v>1.973358653721554E-2</v>
      </c>
      <c r="D33" s="3">
        <f>H33+J33+L33+N33+P33+Private_Fundos_Estruturados!B33+Private_Fundos_Estruturados!D33+Private_Fundos_Estruturados!F33+Private_Fundos_Estruturados!H33</f>
        <v>772246.19101476599</v>
      </c>
      <c r="E33" s="4">
        <f t="shared" si="7"/>
        <v>1.3075321782229987E-2</v>
      </c>
      <c r="F33" s="3">
        <f t="shared" si="8"/>
        <v>82347.041205821864</v>
      </c>
      <c r="G33" s="4">
        <f t="shared" si="0"/>
        <v>-3.2118699922934618E-3</v>
      </c>
      <c r="H33" s="3">
        <f>Private_Fundos_Próprios!B33+Private_Fundos_Terceiros!B33+Private_Fundos_Exclusivos!B33</f>
        <v>52101.967722970774</v>
      </c>
      <c r="I33" s="4">
        <f t="shared" si="1"/>
        <v>-1.1701659214168226E-2</v>
      </c>
      <c r="J33" s="3">
        <f>Private_Fundos_Próprios!D33+Private_Fundos_Terceiros!D33+Private_Fundos_Exclusivos!D33</f>
        <v>30245.073482851087</v>
      </c>
      <c r="K33" s="4">
        <f t="shared" si="2"/>
        <v>1.1760342279016765E-2</v>
      </c>
      <c r="L33" s="3">
        <f>Private_Fundos_Próprios!F33+Private_Fundos_Terceiros!F33+Private_Fundos_Exclusivos!F33</f>
        <v>492629.40809568</v>
      </c>
      <c r="M33" s="4">
        <f t="shared" si="3"/>
        <v>1.1887312253410696E-2</v>
      </c>
      <c r="N33" s="3">
        <f>Private_Fundos_Próprios!H33+Private_Fundos_Terceiros!H33+Private_Fundos_Exclusivos!H33</f>
        <v>166724.29168796953</v>
      </c>
      <c r="O33" s="4">
        <f t="shared" si="4"/>
        <v>2.9733346949686289E-2</v>
      </c>
      <c r="P33" s="3">
        <f>Private_Fundos_Próprios!J33+Private_Fundos_Terceiros!J33+Private_Fundos_Exclusivos!J33</f>
        <v>560.47346236180476</v>
      </c>
      <c r="Q33" s="6">
        <f t="shared" si="5"/>
        <v>-6.8334138212177736E-2</v>
      </c>
    </row>
    <row r="34" spans="1:17" x14ac:dyDescent="0.35">
      <c r="A34" s="1">
        <v>44287</v>
      </c>
      <c r="B34" s="3">
        <v>1696791.6678087399</v>
      </c>
      <c r="C34" s="5">
        <f t="shared" si="6"/>
        <v>-5.634126127812231E-3</v>
      </c>
      <c r="D34" s="3">
        <f>H34+J34+L34+N34+P34+Private_Fundos_Estruturados!B34+Private_Fundos_Estruturados!D34+Private_Fundos_Estruturados!F34+Private_Fundos_Estruturados!H34</f>
        <v>762279.1458943144</v>
      </c>
      <c r="E34" s="4">
        <f t="shared" si="7"/>
        <v>-1.098500501935438E-3</v>
      </c>
      <c r="F34" s="3">
        <f t="shared" si="8"/>
        <v>82612.38143474402</v>
      </c>
      <c r="G34" s="4">
        <f t="shared" si="0"/>
        <v>-3.7569353454737671E-2</v>
      </c>
      <c r="H34" s="3">
        <f>Private_Fundos_Próprios!B34+Private_Fundos_Terceiros!B34+Private_Fundos_Exclusivos!B34</f>
        <v>52718.865926196551</v>
      </c>
      <c r="I34" s="4">
        <f t="shared" si="1"/>
        <v>-1.9427175259628986E-2</v>
      </c>
      <c r="J34" s="3">
        <f>Private_Fundos_Próprios!D34+Private_Fundos_Terceiros!D34+Private_Fundos_Exclusivos!D34</f>
        <v>29893.515508547473</v>
      </c>
      <c r="K34" s="4">
        <f t="shared" si="2"/>
        <v>-6.797987937901423E-2</v>
      </c>
      <c r="L34" s="3">
        <f>Private_Fundos_Próprios!F34+Private_Fundos_Terceiros!F34+Private_Fundos_Exclusivos!F34</f>
        <v>486842.16328261362</v>
      </c>
      <c r="M34" s="4">
        <f t="shared" si="3"/>
        <v>-4.4452138861040347E-3</v>
      </c>
      <c r="N34" s="3">
        <f>Private_Fundos_Próprios!H34+Private_Fundos_Terceiros!H34+Private_Fundos_Exclusivos!H34</f>
        <v>161910.1607050469</v>
      </c>
      <c r="O34" s="4">
        <f t="shared" si="4"/>
        <v>4.1004904233261044E-2</v>
      </c>
      <c r="P34" s="3">
        <f>Private_Fundos_Próprios!J34+Private_Fundos_Terceiros!J34+Private_Fundos_Exclusivos!J34</f>
        <v>601.58205355542702</v>
      </c>
      <c r="Q34" s="6">
        <f t="shared" si="5"/>
        <v>-2.4904895249274646E-2</v>
      </c>
    </row>
    <row r="35" spans="1:17" x14ac:dyDescent="0.35">
      <c r="A35" s="1">
        <v>44256</v>
      </c>
      <c r="B35" s="3">
        <v>1706405.77315995</v>
      </c>
      <c r="C35" s="5">
        <f t="shared" si="6"/>
        <v>4.3989668386087054E-2</v>
      </c>
      <c r="D35" s="3">
        <f>H35+J35+L35+N35+P35+Private_Fundos_Estruturados!B35+Private_Fundos_Estruturados!D35+Private_Fundos_Estruturados!F35+Private_Fundos_Estruturados!H35</f>
        <v>763117.43077505648</v>
      </c>
      <c r="E35" s="4">
        <f t="shared" si="7"/>
        <v>6.1428696207870446E-3</v>
      </c>
      <c r="F35" s="3">
        <f t="shared" si="8"/>
        <v>85837.230694273021</v>
      </c>
      <c r="G35" s="4">
        <f t="shared" si="0"/>
        <v>-6.7922748189880311E-3</v>
      </c>
      <c r="H35" s="3">
        <f>Private_Fundos_Próprios!B35+Private_Fundos_Terceiros!B35+Private_Fundos_Exclusivos!B35</f>
        <v>53763.335670815752</v>
      </c>
      <c r="I35" s="4">
        <f t="shared" si="1"/>
        <v>1.8781942134440378E-2</v>
      </c>
      <c r="J35" s="3">
        <f>Private_Fundos_Próprios!D35+Private_Fundos_Terceiros!D35+Private_Fundos_Exclusivos!D35</f>
        <v>32073.895023457262</v>
      </c>
      <c r="K35" s="4">
        <f t="shared" si="2"/>
        <v>-4.6896991235550793E-2</v>
      </c>
      <c r="L35" s="3">
        <f>Private_Fundos_Próprios!F35+Private_Fundos_Terceiros!F35+Private_Fundos_Exclusivos!F35</f>
        <v>489015.94374628086</v>
      </c>
      <c r="M35" s="4">
        <f t="shared" si="3"/>
        <v>9.6280548491134068E-3</v>
      </c>
      <c r="N35" s="3">
        <f>Private_Fundos_Próprios!H35+Private_Fundos_Terceiros!H35+Private_Fundos_Exclusivos!H35</f>
        <v>155532.56285982608</v>
      </c>
      <c r="O35" s="4">
        <f t="shared" si="4"/>
        <v>5.1894393655298136E-3</v>
      </c>
      <c r="P35" s="3">
        <f>Private_Fundos_Próprios!J35+Private_Fundos_Terceiros!J35+Private_Fundos_Exclusivos!J35</f>
        <v>616.94705534309526</v>
      </c>
      <c r="Q35" s="6">
        <f t="shared" si="5"/>
        <v>-5.1937728612354503E-2</v>
      </c>
    </row>
    <row r="36" spans="1:17" x14ac:dyDescent="0.35">
      <c r="A36" s="1">
        <v>44228</v>
      </c>
      <c r="B36" s="3">
        <v>1634504.4638208901</v>
      </c>
      <c r="C36" s="5">
        <f t="shared" si="6"/>
        <v>-1.2329006107941777E-2</v>
      </c>
      <c r="D36" s="3">
        <f>H36+J36+L36+N36+P36+Private_Fundos_Estruturados!B36+Private_Fundos_Estruturados!D36+Private_Fundos_Estruturados!F36+Private_Fundos_Estruturados!H36</f>
        <v>758458.32020125899</v>
      </c>
      <c r="E36" s="4">
        <f t="shared" si="7"/>
        <v>3.0524903954962678E-3</v>
      </c>
      <c r="F36" s="3">
        <f t="shared" si="8"/>
        <v>86424.247937287437</v>
      </c>
      <c r="G36" s="4">
        <f t="shared" si="0"/>
        <v>-1.9343796062842113E-2</v>
      </c>
      <c r="H36" s="3">
        <f>Private_Fundos_Próprios!B36+Private_Fundos_Terceiros!B36+Private_Fundos_Exclusivos!B36</f>
        <v>52772.171793874455</v>
      </c>
      <c r="I36" s="4">
        <f t="shared" si="1"/>
        <v>-2.8412855352767635E-2</v>
      </c>
      <c r="J36" s="3">
        <f>Private_Fundos_Próprios!D36+Private_Fundos_Terceiros!D36+Private_Fundos_Exclusivos!D36</f>
        <v>33652.076143412989</v>
      </c>
      <c r="K36" s="4">
        <f t="shared" si="2"/>
        <v>-4.7759804799834063E-3</v>
      </c>
      <c r="L36" s="3">
        <f>Private_Fundos_Próprios!F36+Private_Fundos_Terceiros!F36+Private_Fundos_Exclusivos!F36</f>
        <v>484352.57062994665</v>
      </c>
      <c r="M36" s="4">
        <f t="shared" si="3"/>
        <v>2.5857286187467555E-3</v>
      </c>
      <c r="N36" s="3">
        <f>Private_Fundos_Próprios!H36+Private_Fundos_Terceiros!H36+Private_Fundos_Exclusivos!H36</f>
        <v>154729.60296717542</v>
      </c>
      <c r="O36" s="4">
        <f t="shared" si="4"/>
        <v>0.17006054325649972</v>
      </c>
      <c r="P36" s="3">
        <f>Private_Fundos_Próprios!J36+Private_Fundos_Terceiros!J36+Private_Fundos_Exclusivos!J36</f>
        <v>650.74528748000012</v>
      </c>
      <c r="Q36" s="6">
        <f t="shared" si="5"/>
        <v>-5.6221805597004432E-2</v>
      </c>
    </row>
    <row r="37" spans="1:17" x14ac:dyDescent="0.35">
      <c r="A37" s="1">
        <v>44197</v>
      </c>
      <c r="B37" s="3">
        <v>1654907.8325970599</v>
      </c>
      <c r="C37" s="5">
        <f t="shared" si="6"/>
        <v>0.11618951818674753</v>
      </c>
      <c r="D37" s="3">
        <f>H37+J37+L37+N37+P37+Private_Fundos_Estruturados!B37+Private_Fundos_Estruturados!D37+Private_Fundos_Estruturados!F37+Private_Fundos_Estruturados!H37</f>
        <v>756150.17904217995</v>
      </c>
      <c r="E37" s="4">
        <f t="shared" si="7"/>
        <v>6.1003687321365976E-2</v>
      </c>
      <c r="F37" s="3">
        <f t="shared" si="8"/>
        <v>88128.997288050246</v>
      </c>
      <c r="G37" s="4">
        <f t="shared" si="0"/>
        <v>1.2389757549827954E-2</v>
      </c>
      <c r="H37" s="3">
        <f>Private_Fundos_Próprios!B37+Private_Fundos_Terceiros!B37+Private_Fundos_Exclusivos!B37</f>
        <v>54315.428198707981</v>
      </c>
      <c r="I37" s="4">
        <f t="shared" si="1"/>
        <v>3.1365226947296525E-4</v>
      </c>
      <c r="J37" s="3">
        <f>Private_Fundos_Próprios!D37+Private_Fundos_Terceiros!D37+Private_Fundos_Exclusivos!D37</f>
        <v>33813.569089342258</v>
      </c>
      <c r="K37" s="4">
        <f t="shared" si="2"/>
        <v>3.2410270696132164E-2</v>
      </c>
      <c r="L37" s="3">
        <f>Private_Fundos_Próprios!F37+Private_Fundos_Terceiros!F37+Private_Fundos_Exclusivos!F37</f>
        <v>483103.39635218505</v>
      </c>
      <c r="M37" s="4">
        <f t="shared" si="3"/>
        <v>3.4246242292489286E-2</v>
      </c>
      <c r="N37" s="3">
        <f>Private_Fundos_Próprios!H37+Private_Fundos_Terceiros!H37+Private_Fundos_Exclusivos!H37</f>
        <v>132240.68092795752</v>
      </c>
      <c r="O37" s="4">
        <f t="shared" si="4"/>
        <v>5.6336673630378677E-2</v>
      </c>
      <c r="P37" s="3">
        <f>Private_Fundos_Próprios!J37+Private_Fundos_Terceiros!J37+Private_Fundos_Exclusivos!J37</f>
        <v>689.5108313999998</v>
      </c>
      <c r="Q37" s="6">
        <f t="shared" si="5"/>
        <v>5.2857631986740011E-2</v>
      </c>
    </row>
    <row r="38" spans="1:17" x14ac:dyDescent="0.35">
      <c r="A38" s="1">
        <v>44166</v>
      </c>
      <c r="B38" s="3">
        <v>1482640.5423385999</v>
      </c>
      <c r="C38" s="5">
        <f t="shared" si="6"/>
        <v>2.9549059500780198E-2</v>
      </c>
      <c r="D38" s="3">
        <f>H38+J38+L38+N38+P38+Private_Fundos_Estruturados!B38+Private_Fundos_Estruturados!D38+Private_Fundos_Estruturados!F38+Private_Fundos_Estruturados!H38</f>
        <v>712674.41204768466</v>
      </c>
      <c r="E38" s="4">
        <f t="shared" si="7"/>
        <v>2.7271200634658186E-2</v>
      </c>
      <c r="F38" s="3">
        <f t="shared" si="8"/>
        <v>87050.46315496006</v>
      </c>
      <c r="G38" s="4">
        <f t="shared" si="0"/>
        <v>-3.5892863735143073E-3</v>
      </c>
      <c r="H38" s="3">
        <f>Private_Fundos_Próprios!B38+Private_Fundos_Terceiros!B38+Private_Fundos_Exclusivos!B38</f>
        <v>54298.397383140014</v>
      </c>
      <c r="I38" s="4">
        <f t="shared" si="1"/>
        <v>-1.6604044394553673E-2</v>
      </c>
      <c r="J38" s="3">
        <f>Private_Fundos_Próprios!D38+Private_Fundos_Terceiros!D38+Private_Fundos_Exclusivos!D38</f>
        <v>32752.065771820045</v>
      </c>
      <c r="K38" s="4">
        <f t="shared" si="2"/>
        <v>1.8763379140276665E-2</v>
      </c>
      <c r="L38" s="3">
        <f>Private_Fundos_Próprios!F38+Private_Fundos_Terceiros!F38+Private_Fundos_Exclusivos!F38</f>
        <v>467106.74556704005</v>
      </c>
      <c r="M38" s="4">
        <f t="shared" si="3"/>
        <v>2.3225719026035409E-2</v>
      </c>
      <c r="N38" s="3">
        <f>Private_Fundos_Próprios!H38+Private_Fundos_Terceiros!H38+Private_Fundos_Exclusivos!H38</f>
        <v>125188.00513994999</v>
      </c>
      <c r="O38" s="4">
        <f t="shared" si="4"/>
        <v>7.1609409252001668E-2</v>
      </c>
      <c r="P38" s="3">
        <f>Private_Fundos_Próprios!J38+Private_Fundos_Terceiros!J38+Private_Fundos_Exclusivos!J38</f>
        <v>654.89465095000014</v>
      </c>
      <c r="Q38" s="6">
        <f t="shared" si="5"/>
        <v>4.849073737743595E-2</v>
      </c>
    </row>
    <row r="39" spans="1:17" x14ac:dyDescent="0.35">
      <c r="A39" s="1">
        <v>44136</v>
      </c>
      <c r="B39" s="3">
        <v>1440087.31653596</v>
      </c>
      <c r="C39" s="5">
        <f t="shared" si="6"/>
        <v>3.5054825483567163E-2</v>
      </c>
      <c r="D39" s="3">
        <f>H39+J39+L39+N39+P39+Private_Fundos_Estruturados!B39+Private_Fundos_Estruturados!D39+Private_Fundos_Estruturados!F39+Private_Fundos_Estruturados!H39</f>
        <v>693754.88343038084</v>
      </c>
      <c r="E39" s="4">
        <f t="shared" si="7"/>
        <v>3.0586539165333923E-2</v>
      </c>
      <c r="F39" s="3">
        <f t="shared" si="8"/>
        <v>87364.037705029914</v>
      </c>
      <c r="G39" s="4">
        <f t="shared" si="0"/>
        <v>-9.6265889193160592E-3</v>
      </c>
      <c r="H39" s="3">
        <f>Private_Fundos_Próprios!B39+Private_Fundos_Terceiros!B39+Private_Fundos_Exclusivos!B39</f>
        <v>55215.192897259964</v>
      </c>
      <c r="I39" s="4">
        <f t="shared" si="1"/>
        <v>-1.2090966388138221E-2</v>
      </c>
      <c r="J39" s="3">
        <f>Private_Fundos_Próprios!D39+Private_Fundos_Terceiros!D39+Private_Fundos_Exclusivos!D39</f>
        <v>32148.844807769943</v>
      </c>
      <c r="K39" s="4">
        <f t="shared" si="2"/>
        <v>-5.3652396916688324E-3</v>
      </c>
      <c r="L39" s="3">
        <f>Private_Fundos_Próprios!F39+Private_Fundos_Terceiros!F39+Private_Fundos_Exclusivos!F39</f>
        <v>456504.10938816011</v>
      </c>
      <c r="M39" s="4">
        <f t="shared" si="3"/>
        <v>1.9235130535565897E-2</v>
      </c>
      <c r="N39" s="3">
        <f>Private_Fundos_Próprios!H39+Private_Fundos_Terceiros!H39+Private_Fundos_Exclusivos!H39</f>
        <v>116822.42061250001</v>
      </c>
      <c r="O39" s="4">
        <f t="shared" si="4"/>
        <v>0.12294190505274485</v>
      </c>
      <c r="P39" s="3">
        <f>Private_Fundos_Próprios!J39+Private_Fundos_Terceiros!J39+Private_Fundos_Exclusivos!J39</f>
        <v>624.60699709000005</v>
      </c>
      <c r="Q39" s="6">
        <f t="shared" si="5"/>
        <v>-1.2727483281721665E-2</v>
      </c>
    </row>
    <row r="40" spans="1:17" x14ac:dyDescent="0.35">
      <c r="A40" s="1">
        <v>44105</v>
      </c>
      <c r="B40" s="3">
        <v>1391315.01161126</v>
      </c>
      <c r="C40" s="5">
        <f t="shared" si="6"/>
        <v>1.2284872605567538E-2</v>
      </c>
      <c r="D40" s="3">
        <f>H40+J40+L40+N40+P40+Private_Fundos_Estruturados!B40+Private_Fundos_Estruturados!D40+Private_Fundos_Estruturados!F40+Private_Fundos_Estruturados!H40</f>
        <v>673165.09295012616</v>
      </c>
      <c r="E40" s="4">
        <f t="shared" si="7"/>
        <v>8.3442465225184884E-4</v>
      </c>
      <c r="F40" s="3">
        <f t="shared" si="8"/>
        <v>88213.23020950178</v>
      </c>
      <c r="G40" s="4">
        <f t="shared" si="0"/>
        <v>-1.4278351083859095E-2</v>
      </c>
      <c r="H40" s="3">
        <f>Private_Fundos_Próprios!B40+Private_Fundos_Terceiros!B40+Private_Fundos_Exclusivos!B40</f>
        <v>55890.968721471763</v>
      </c>
      <c r="I40" s="4">
        <f t="shared" si="1"/>
        <v>-1.9431929755793477E-2</v>
      </c>
      <c r="J40" s="3">
        <f>Private_Fundos_Próprios!D40+Private_Fundos_Terceiros!D40+Private_Fundos_Exclusivos!D40</f>
        <v>32322.261488030021</v>
      </c>
      <c r="K40" s="4">
        <f t="shared" si="2"/>
        <v>-5.2378960045810869E-3</v>
      </c>
      <c r="L40" s="3">
        <f>Private_Fundos_Próprios!F40+Private_Fundos_Terceiros!F40+Private_Fundos_Exclusivos!F40</f>
        <v>447888.90778154996</v>
      </c>
      <c r="M40" s="4">
        <f t="shared" si="3"/>
        <v>3.8820515036436659E-3</v>
      </c>
      <c r="N40" s="3">
        <f>Private_Fundos_Próprios!H40+Private_Fundos_Terceiros!H40+Private_Fundos_Exclusivos!H40</f>
        <v>104032.47050167999</v>
      </c>
      <c r="O40" s="4">
        <f t="shared" si="4"/>
        <v>6.3877022105854539E-3</v>
      </c>
      <c r="P40" s="3">
        <f>Private_Fundos_Próprios!J40+Private_Fundos_Terceiros!J40+Private_Fundos_Exclusivos!J40</f>
        <v>632.65915591999999</v>
      </c>
      <c r="Q40" s="6">
        <f t="shared" si="5"/>
        <v>1.9080090801916933E-2</v>
      </c>
    </row>
    <row r="41" spans="1:17" x14ac:dyDescent="0.35">
      <c r="A41" s="1">
        <v>44075</v>
      </c>
      <c r="B41" s="3">
        <v>1374430.3103434599</v>
      </c>
      <c r="C41" s="5">
        <f t="shared" si="6"/>
        <v>-6.3672248438843804E-4</v>
      </c>
      <c r="D41" s="3">
        <f>H41+J41+L41+N41+P41+Private_Fundos_Estruturados!B41+Private_Fundos_Estruturados!D41+Private_Fundos_Estruturados!F41+Private_Fundos_Estruturados!H41</f>
        <v>672603.85571172065</v>
      </c>
      <c r="E41" s="4">
        <f t="shared" si="7"/>
        <v>-7.1999487007013375E-3</v>
      </c>
      <c r="F41" s="3">
        <f t="shared" si="8"/>
        <v>89491.014330970036</v>
      </c>
      <c r="G41" s="4">
        <f t="shared" si="0"/>
        <v>-2.371226297209654E-2</v>
      </c>
      <c r="H41" s="3">
        <f>Private_Fundos_Próprios!B41+Private_Fundos_Terceiros!B41+Private_Fundos_Exclusivos!B41</f>
        <v>56998.560750150005</v>
      </c>
      <c r="I41" s="4">
        <f t="shared" si="1"/>
        <v>-2.1522691903018729E-2</v>
      </c>
      <c r="J41" s="3">
        <f>Private_Fundos_Próprios!D41+Private_Fundos_Terceiros!D41+Private_Fundos_Exclusivos!D41</f>
        <v>32492.453580820034</v>
      </c>
      <c r="K41" s="4">
        <f t="shared" si="2"/>
        <v>-2.7529648648241437E-2</v>
      </c>
      <c r="L41" s="3">
        <f>Private_Fundos_Próprios!F41+Private_Fundos_Terceiros!F41+Private_Fundos_Exclusivos!F41</f>
        <v>446156.90370267001</v>
      </c>
      <c r="M41" s="4">
        <f t="shared" si="3"/>
        <v>-2.2551788223401999E-3</v>
      </c>
      <c r="N41" s="3">
        <f>Private_Fundos_Próprios!H41+Private_Fundos_Terceiros!H41+Private_Fundos_Exclusivos!H41</f>
        <v>103372.15992720002</v>
      </c>
      <c r="O41" s="4">
        <f t="shared" si="4"/>
        <v>-2.3969686555570194E-2</v>
      </c>
      <c r="P41" s="3">
        <f>Private_Fundos_Próprios!J41+Private_Fundos_Terceiros!J41+Private_Fundos_Exclusivos!J41</f>
        <v>620.81396901999994</v>
      </c>
      <c r="Q41" s="6">
        <f t="shared" si="5"/>
        <v>3.6792787966946412E-2</v>
      </c>
    </row>
    <row r="42" spans="1:17" x14ac:dyDescent="0.35">
      <c r="A42" s="1">
        <v>44044</v>
      </c>
      <c r="B42" s="3">
        <v>1375305.9985956801</v>
      </c>
      <c r="C42" s="5">
        <f t="shared" si="6"/>
        <v>2.4535076993738884E-3</v>
      </c>
      <c r="D42" s="3">
        <f>H42+J42+L42+N42+P42+Private_Fundos_Estruturados!B42+Private_Fundos_Estruturados!D42+Private_Fundos_Estruturados!F42+Private_Fundos_Estruturados!H42</f>
        <v>677481.68911904225</v>
      </c>
      <c r="E42" s="4">
        <f t="shared" si="7"/>
        <v>1.3323481225050842E-2</v>
      </c>
      <c r="F42" s="3">
        <f t="shared" si="8"/>
        <v>91664.589174709952</v>
      </c>
      <c r="G42" s="4">
        <f t="shared" si="0"/>
        <v>-1.5292521706423248E-2</v>
      </c>
      <c r="H42" s="3">
        <f>Private_Fundos_Próprios!B42+Private_Fundos_Terceiros!B42+Private_Fundos_Exclusivos!B42</f>
        <v>58252.307210889987</v>
      </c>
      <c r="I42" s="4">
        <f t="shared" si="1"/>
        <v>-1.990776069283471E-2</v>
      </c>
      <c r="J42" s="3">
        <f>Private_Fundos_Próprios!D42+Private_Fundos_Terceiros!D42+Private_Fundos_Exclusivos!D42</f>
        <v>33412.281963819973</v>
      </c>
      <c r="K42" s="4">
        <f t="shared" si="2"/>
        <v>-7.1413193458248559E-3</v>
      </c>
      <c r="L42" s="3">
        <f>Private_Fundos_Próprios!F42+Private_Fundos_Terceiros!F42+Private_Fundos_Exclusivos!F42</f>
        <v>447165.34151092998</v>
      </c>
      <c r="M42" s="4">
        <f t="shared" si="3"/>
        <v>2.5427179893664102E-2</v>
      </c>
      <c r="N42" s="3">
        <f>Private_Fundos_Próprios!H42+Private_Fundos_Terceiros!H42+Private_Fundos_Exclusivos!H42</f>
        <v>105910.80881740001</v>
      </c>
      <c r="O42" s="4">
        <f t="shared" si="4"/>
        <v>-9.1844210716870347E-3</v>
      </c>
      <c r="P42" s="3">
        <f>Private_Fundos_Próprios!J42+Private_Fundos_Terceiros!J42+Private_Fundos_Exclusivos!J42</f>
        <v>598.7830704700001</v>
      </c>
      <c r="Q42" s="6">
        <f t="shared" si="5"/>
        <v>-4.7136200170874248E-2</v>
      </c>
    </row>
    <row r="43" spans="1:17" x14ac:dyDescent="0.35">
      <c r="A43" s="1">
        <v>44013</v>
      </c>
      <c r="B43" s="3">
        <v>1371939.93340599</v>
      </c>
      <c r="C43" s="5">
        <f t="shared" si="6"/>
        <v>5.0374100443885447E-2</v>
      </c>
      <c r="D43" s="3">
        <f>H43+J43+L43+N43+P43+Private_Fundos_Estruturados!B43+Private_Fundos_Estruturados!D43+Private_Fundos_Estruturados!F43+Private_Fundos_Estruturados!H43</f>
        <v>668573.9565612406</v>
      </c>
      <c r="E43" s="4">
        <f t="shared" si="7"/>
        <v>3.7016673982445833E-2</v>
      </c>
      <c r="F43" s="3">
        <f t="shared" si="8"/>
        <v>93088.141600750023</v>
      </c>
      <c r="G43" s="4">
        <f t="shared" si="0"/>
        <v>-9.2842881094383576E-3</v>
      </c>
      <c r="H43" s="3">
        <f>Private_Fundos_Próprios!B43+Private_Fundos_Terceiros!B43+Private_Fundos_Exclusivos!B43</f>
        <v>59435.535630879996</v>
      </c>
      <c r="I43" s="4">
        <f t="shared" si="1"/>
        <v>-2.2641833104392071E-2</v>
      </c>
      <c r="J43" s="3">
        <f>Private_Fundos_Próprios!D43+Private_Fundos_Terceiros!D43+Private_Fundos_Exclusivos!D43</f>
        <v>33652.605969870026</v>
      </c>
      <c r="K43" s="4">
        <f t="shared" si="2"/>
        <v>1.5221067050048517E-2</v>
      </c>
      <c r="L43" s="3">
        <f>Private_Fundos_Próprios!F43+Private_Fundos_Terceiros!F43+Private_Fundos_Exclusivos!F43</f>
        <v>436077.12988190993</v>
      </c>
      <c r="M43" s="4">
        <f t="shared" si="3"/>
        <v>3.6354189844095684E-2</v>
      </c>
      <c r="N43" s="3">
        <f>Private_Fundos_Próprios!H43+Private_Fundos_Terceiros!H43+Private_Fundos_Exclusivos!H43</f>
        <v>106892.55505243002</v>
      </c>
      <c r="O43" s="4">
        <f t="shared" si="4"/>
        <v>8.0016443795270162E-2</v>
      </c>
      <c r="P43" s="3">
        <f>Private_Fundos_Próprios!J43+Private_Fundos_Terceiros!J43+Private_Fundos_Exclusivos!J43</f>
        <v>628.40362975000005</v>
      </c>
      <c r="Q43" s="6">
        <f t="shared" si="5"/>
        <v>-3.8931147563939089E-2</v>
      </c>
    </row>
    <row r="44" spans="1:17" x14ac:dyDescent="0.35">
      <c r="A44" s="1">
        <v>43983</v>
      </c>
      <c r="B44" s="3">
        <v>1306144.0993510899</v>
      </c>
      <c r="C44" s="5">
        <f t="shared" si="6"/>
        <v>3.949789823426799E-2</v>
      </c>
      <c r="D44" s="3">
        <f>H44+J44+L44+N44+P44+Private_Fundos_Estruturados!B44+Private_Fundos_Estruturados!D44+Private_Fundos_Estruturados!F44+Private_Fundos_Estruturados!H44</f>
        <v>644708.97463366913</v>
      </c>
      <c r="E44" s="4">
        <f t="shared" si="7"/>
        <v>2.9011987412222461E-2</v>
      </c>
      <c r="F44" s="3">
        <f t="shared" si="8"/>
        <v>93960.497934480023</v>
      </c>
      <c r="G44" s="4">
        <f t="shared" si="0"/>
        <v>-9.6609000123043659E-3</v>
      </c>
      <c r="H44" s="3">
        <f>Private_Fundos_Próprios!B44+Private_Fundos_Terceiros!B44+Private_Fundos_Exclusivos!B44</f>
        <v>60812.440765360006</v>
      </c>
      <c r="I44" s="4">
        <f t="shared" si="1"/>
        <v>-1.8078975558465531E-2</v>
      </c>
      <c r="J44" s="3">
        <f>Private_Fundos_Próprios!D44+Private_Fundos_Terceiros!D44+Private_Fundos_Exclusivos!D44</f>
        <v>33148.057169120009</v>
      </c>
      <c r="K44" s="4">
        <f t="shared" si="2"/>
        <v>6.1639413248759491E-3</v>
      </c>
      <c r="L44" s="3">
        <f>Private_Fundos_Próprios!F44+Private_Fundos_Terceiros!F44+Private_Fundos_Exclusivos!F44</f>
        <v>420780.01339244004</v>
      </c>
      <c r="M44" s="4">
        <f t="shared" si="3"/>
        <v>2.8023270053345168E-2</v>
      </c>
      <c r="N44" s="3">
        <f>Private_Fundos_Próprios!H44+Private_Fundos_Terceiros!H44+Private_Fundos_Exclusivos!H44</f>
        <v>98973.081073469992</v>
      </c>
      <c r="O44" s="4">
        <f t="shared" si="4"/>
        <v>8.5497917200290527E-2</v>
      </c>
      <c r="P44" s="3">
        <f>Private_Fundos_Próprios!J44+Private_Fundos_Terceiros!J44+Private_Fundos_Exclusivos!J44</f>
        <v>653.85911546</v>
      </c>
      <c r="Q44" s="6">
        <f t="shared" si="5"/>
        <v>0.11314792574032137</v>
      </c>
    </row>
    <row r="45" spans="1:17" x14ac:dyDescent="0.35">
      <c r="A45" s="1">
        <v>43952</v>
      </c>
      <c r="B45" s="3">
        <v>1256514.4206349601</v>
      </c>
      <c r="C45" s="5">
        <f t="shared" si="6"/>
        <v>2.1620777335497211E-2</v>
      </c>
      <c r="D45" s="3">
        <f>H45+J45+L45+N45+P45+Private_Fundos_Estruturados!B45+Private_Fundos_Estruturados!D45+Private_Fundos_Estruturados!F45+Private_Fundos_Estruturados!H45</f>
        <v>626532.03511748649</v>
      </c>
      <c r="E45" s="4">
        <f t="shared" si="7"/>
        <v>1.7647718949154245E-2</v>
      </c>
      <c r="F45" s="3">
        <f t="shared" si="8"/>
        <v>94877.096073100038</v>
      </c>
      <c r="G45" s="4">
        <f t="shared" si="0"/>
        <v>-2.3685019025185085E-2</v>
      </c>
      <c r="H45" s="3">
        <f>Private_Fundos_Próprios!B45+Private_Fundos_Terceiros!B45+Private_Fundos_Exclusivos!B45</f>
        <v>61932.109865909995</v>
      </c>
      <c r="I45" s="4">
        <f t="shared" si="1"/>
        <v>-2.5860482966677582E-2</v>
      </c>
      <c r="J45" s="3">
        <f>Private_Fundos_Próprios!D45+Private_Fundos_Terceiros!D45+Private_Fundos_Exclusivos!D45</f>
        <v>32944.986207190042</v>
      </c>
      <c r="K45" s="4">
        <f t="shared" si="2"/>
        <v>-1.9569029175506375E-2</v>
      </c>
      <c r="L45" s="3">
        <f>Private_Fundos_Próprios!F45+Private_Fundos_Terceiros!F45+Private_Fundos_Exclusivos!F45</f>
        <v>409309.81394089002</v>
      </c>
      <c r="M45" s="4">
        <f t="shared" si="3"/>
        <v>1.3685364760438018E-2</v>
      </c>
      <c r="N45" s="3">
        <f>Private_Fundos_Próprios!H45+Private_Fundos_Terceiros!H45+Private_Fundos_Exclusivos!H45</f>
        <v>91177.587266810006</v>
      </c>
      <c r="O45" s="4">
        <f t="shared" si="4"/>
        <v>8.1419630246667901E-2</v>
      </c>
      <c r="P45" s="3">
        <f>Private_Fundos_Próprios!J45+Private_Fundos_Terceiros!J45+Private_Fundos_Exclusivos!J45</f>
        <v>587.39642804000005</v>
      </c>
      <c r="Q45" s="6">
        <f t="shared" si="5"/>
        <v>5.1939989033142293E-2</v>
      </c>
    </row>
    <row r="46" spans="1:17" x14ac:dyDescent="0.35">
      <c r="A46" s="1">
        <v>43922</v>
      </c>
      <c r="B46" s="3">
        <v>1229922.5392734201</v>
      </c>
      <c r="C46" s="5">
        <f t="shared" si="6"/>
        <v>3.2927341097021154E-2</v>
      </c>
      <c r="D46" s="3">
        <f>H46+J46+L46+N46+P46+Private_Fundos_Estruturados!B46+Private_Fundos_Estruturados!D46+Private_Fundos_Estruturados!F46+Private_Fundos_Estruturados!H46</f>
        <v>615666.91837570025</v>
      </c>
      <c r="E46" s="4">
        <f t="shared" si="7"/>
        <v>1.2475679853076502E-2</v>
      </c>
      <c r="F46" s="3">
        <f t="shared" si="8"/>
        <v>97178.777261380048</v>
      </c>
      <c r="G46" s="4">
        <f t="shared" si="0"/>
        <v>-4.9984060785242382E-2</v>
      </c>
      <c r="H46" s="3">
        <f>Private_Fundos_Próprios!B46+Private_Fundos_Terceiros!B46+Private_Fundos_Exclusivos!B46</f>
        <v>63576.221663320001</v>
      </c>
      <c r="I46" s="4">
        <f t="shared" si="1"/>
        <v>-5.7902072351458715E-2</v>
      </c>
      <c r="J46" s="3">
        <f>Private_Fundos_Próprios!D46+Private_Fundos_Terceiros!D46+Private_Fundos_Exclusivos!D46</f>
        <v>33602.555598060055</v>
      </c>
      <c r="K46" s="4">
        <f t="shared" si="2"/>
        <v>-3.4633124035595056E-2</v>
      </c>
      <c r="L46" s="3">
        <f>Private_Fundos_Próprios!F46+Private_Fundos_Terceiros!F46+Private_Fundos_Exclusivos!F46</f>
        <v>403783.88420120999</v>
      </c>
      <c r="M46" s="4">
        <f t="shared" si="3"/>
        <v>9.11595629992667E-3</v>
      </c>
      <c r="N46" s="3">
        <f>Private_Fundos_Próprios!H46+Private_Fundos_Terceiros!H46+Private_Fundos_Exclusivos!H46</f>
        <v>84312.864975470002</v>
      </c>
      <c r="O46" s="4">
        <f t="shared" si="4"/>
        <v>0.11196101702531336</v>
      </c>
      <c r="P46" s="3">
        <f>Private_Fundos_Próprios!J46+Private_Fundos_Terceiros!J46+Private_Fundos_Exclusivos!J46</f>
        <v>558.39347697000005</v>
      </c>
      <c r="Q46" s="6">
        <f t="shared" si="5"/>
        <v>4.34078104359895E-2</v>
      </c>
    </row>
    <row r="47" spans="1:17" x14ac:dyDescent="0.35">
      <c r="A47" s="1">
        <v>43891</v>
      </c>
      <c r="B47" s="3">
        <v>1190715.4456451701</v>
      </c>
      <c r="C47" s="5">
        <f t="shared" si="6"/>
        <v>-9.7666229188456688E-2</v>
      </c>
      <c r="D47" s="3">
        <f>H47+J47+L47+N47+P47+Private_Fundos_Estruturados!B47+Private_Fundos_Estruturados!D47+Private_Fundos_Estruturados!F47+Private_Fundos_Estruturados!H47</f>
        <v>608080.698259381</v>
      </c>
      <c r="E47" s="4">
        <f t="shared" si="7"/>
        <v>-9.3187819876501696E-2</v>
      </c>
      <c r="F47" s="3">
        <f t="shared" si="8"/>
        <v>102291.73348576009</v>
      </c>
      <c r="G47" s="4">
        <f t="shared" si="0"/>
        <v>-5.6189149668909782E-2</v>
      </c>
      <c r="H47" s="3">
        <f>Private_Fundos_Próprios!B47+Private_Fundos_Terceiros!B47+Private_Fundos_Exclusivos!B47</f>
        <v>67483.665760740027</v>
      </c>
      <c r="I47" s="4">
        <f t="shared" si="1"/>
        <v>-1.9576652983173261E-2</v>
      </c>
      <c r="J47" s="3">
        <f>Private_Fundos_Próprios!D47+Private_Fundos_Terceiros!D47+Private_Fundos_Exclusivos!D47</f>
        <v>34808.067725020068</v>
      </c>
      <c r="K47" s="4">
        <f t="shared" si="2"/>
        <v>-0.11990726028343131</v>
      </c>
      <c r="L47" s="3">
        <f>Private_Fundos_Próprios!F47+Private_Fundos_Terceiros!F47+Private_Fundos_Exclusivos!F47</f>
        <v>400136.25954518002</v>
      </c>
      <c r="M47" s="4">
        <f t="shared" si="3"/>
        <v>-6.2330300967755561E-2</v>
      </c>
      <c r="N47" s="3">
        <f>Private_Fundos_Próprios!H47+Private_Fundos_Terceiros!H47+Private_Fundos_Exclusivos!H47</f>
        <v>75823.579859860009</v>
      </c>
      <c r="O47" s="4">
        <f t="shared" si="4"/>
        <v>-0.27136569338873168</v>
      </c>
      <c r="P47" s="3">
        <f>Private_Fundos_Próprios!J47+Private_Fundos_Terceiros!J47+Private_Fundos_Exclusivos!J47</f>
        <v>535.16321363999998</v>
      </c>
      <c r="Q47" s="6">
        <f t="shared" si="5"/>
        <v>0.29810574420533426</v>
      </c>
    </row>
    <row r="48" spans="1:17" x14ac:dyDescent="0.35">
      <c r="A48" s="1">
        <v>43862</v>
      </c>
      <c r="B48" s="3">
        <v>1319595.34726741</v>
      </c>
      <c r="C48" s="5">
        <f t="shared" si="6"/>
        <v>-2.3973985623092016E-3</v>
      </c>
      <c r="D48" s="3">
        <f>H48+J48+L48+N48+P48+Private_Fundos_Estruturados!B48+Private_Fundos_Estruturados!D48+Private_Fundos_Estruturados!F48+Private_Fundos_Estruturados!H48</f>
        <v>670569.61914270581</v>
      </c>
      <c r="E48" s="4">
        <f t="shared" si="7"/>
        <v>-3.0615865771506717E-3</v>
      </c>
      <c r="F48" s="3">
        <f t="shared" si="8"/>
        <v>108381.60363368996</v>
      </c>
      <c r="G48" s="4">
        <f t="shared" si="0"/>
        <v>-1.2496577786267411E-2</v>
      </c>
      <c r="H48" s="3">
        <f>Private_Fundos_Próprios!B48+Private_Fundos_Terceiros!B48+Private_Fundos_Exclusivos!B48</f>
        <v>68831.149284719984</v>
      </c>
      <c r="I48" s="4">
        <f t="shared" si="1"/>
        <v>-2.5944249689987531E-2</v>
      </c>
      <c r="J48" s="3">
        <f>Private_Fundos_Próprios!D48+Private_Fundos_Terceiros!D48+Private_Fundos_Exclusivos!D48</f>
        <v>39550.454348969979</v>
      </c>
      <c r="K48" s="4">
        <f t="shared" si="2"/>
        <v>1.1814128344263326E-2</v>
      </c>
      <c r="L48" s="3">
        <f>Private_Fundos_Próprios!F48+Private_Fundos_Terceiros!F48+Private_Fundos_Exclusivos!F48</f>
        <v>426734.76593960001</v>
      </c>
      <c r="M48" s="4">
        <f t="shared" si="3"/>
        <v>9.7259798938845992E-3</v>
      </c>
      <c r="N48" s="3">
        <f>Private_Fundos_Próprios!H48+Private_Fundos_Terceiros!H48+Private_Fundos_Exclusivos!H48</f>
        <v>104062.59926533001</v>
      </c>
      <c r="O48" s="4">
        <f t="shared" si="4"/>
        <v>-3.892090400474886E-2</v>
      </c>
      <c r="P48" s="3">
        <f>Private_Fundos_Próprios!J48+Private_Fundos_Terceiros!J48+Private_Fundos_Exclusivos!J48</f>
        <v>412.26472961000002</v>
      </c>
      <c r="Q48" s="6">
        <f t="shared" si="5"/>
        <v>3.2745074445848704E-2</v>
      </c>
    </row>
    <row r="49" spans="1:17" x14ac:dyDescent="0.35">
      <c r="A49" s="1">
        <v>43831</v>
      </c>
      <c r="B49" s="3">
        <v>1322766.5458827801</v>
      </c>
      <c r="C49" s="5">
        <f t="shared" si="6"/>
        <v>1.2170458590821717E-2</v>
      </c>
      <c r="D49" s="3">
        <f>H49+J49+L49+N49+P49+Private_Fundos_Estruturados!B49+Private_Fundos_Estruturados!D49+Private_Fundos_Estruturados!F49+Private_Fundos_Estruturados!H49</f>
        <v>672628.93084879569</v>
      </c>
      <c r="E49" s="4">
        <f t="shared" si="7"/>
        <v>1.2336671237455221E-2</v>
      </c>
      <c r="F49" s="3">
        <f t="shared" si="8"/>
        <v>109753.14231390292</v>
      </c>
      <c r="G49" s="4">
        <f t="shared" si="0"/>
        <v>-3.3238010515089816E-2</v>
      </c>
      <c r="H49" s="3">
        <f>Private_Fundos_Próprios!B49+Private_Fundos_Terceiros!B49+Private_Fundos_Exclusivos!B49</f>
        <v>70664.486363140008</v>
      </c>
      <c r="I49" s="4">
        <f t="shared" si="1"/>
        <v>-3.3882447293049477E-2</v>
      </c>
      <c r="J49" s="3">
        <f>Private_Fundos_Próprios!D49+Private_Fundos_Terceiros!D49+Private_Fundos_Exclusivos!D49</f>
        <v>39088.655950762914</v>
      </c>
      <c r="K49" s="4">
        <f t="shared" si="2"/>
        <v>-3.2070812877633248E-2</v>
      </c>
      <c r="L49" s="3">
        <f>Private_Fundos_Próprios!F49+Private_Fundos_Terceiros!F49+Private_Fundos_Exclusivos!F49</f>
        <v>422624.3302013948</v>
      </c>
      <c r="M49" s="4">
        <f t="shared" si="3"/>
        <v>1.8098518507094534E-2</v>
      </c>
      <c r="N49" s="3">
        <f>Private_Fundos_Próprios!H49+Private_Fundos_Terceiros!H49+Private_Fundos_Exclusivos!H49</f>
        <v>108276.83142724831</v>
      </c>
      <c r="O49" s="4">
        <f t="shared" si="4"/>
        <v>4.1650053781637726E-2</v>
      </c>
      <c r="P49" s="3">
        <f>Private_Fundos_Próprios!J49+Private_Fundos_Terceiros!J49+Private_Fundos_Exclusivos!J49</f>
        <v>399.19312114000002</v>
      </c>
      <c r="Q49" s="6">
        <f t="shared" si="5"/>
        <v>2.4068236823683337E-2</v>
      </c>
    </row>
    <row r="50" spans="1:17" x14ac:dyDescent="0.35">
      <c r="A50" s="1">
        <v>43800</v>
      </c>
      <c r="B50" s="3">
        <v>1306861.4428091301</v>
      </c>
      <c r="C50" s="5">
        <f t="shared" si="6"/>
        <v>3.7791587777962786E-2</v>
      </c>
      <c r="D50" s="3">
        <f>H50+J50+L50+N50+P50+Private_Fundos_Estruturados!B50+Private_Fundos_Estruturados!D50+Private_Fundos_Estruturados!F50+Private_Fundos_Estruturados!H50</f>
        <v>664432.05107505468</v>
      </c>
      <c r="E50" s="4">
        <f t="shared" si="7"/>
        <v>4.2184474564644782E-2</v>
      </c>
      <c r="F50" s="3">
        <f t="shared" si="8"/>
        <v>113526.53859755004</v>
      </c>
      <c r="G50" s="4">
        <f t="shared" si="0"/>
        <v>-9.4319795077589808E-3</v>
      </c>
      <c r="H50" s="3">
        <f>Private_Fundos_Próprios!B50+Private_Fundos_Terceiros!B50+Private_Fundos_Exclusivos!B50</f>
        <v>73142.741445020045</v>
      </c>
      <c r="I50" s="4">
        <f t="shared" si="1"/>
        <v>-2.1932244528457465E-2</v>
      </c>
      <c r="J50" s="3">
        <f>Private_Fundos_Próprios!D50+Private_Fundos_Terceiros!D50+Private_Fundos_Exclusivos!D50</f>
        <v>40383.797152530002</v>
      </c>
      <c r="K50" s="4">
        <f t="shared" si="2"/>
        <v>1.4041091660635279E-2</v>
      </c>
      <c r="L50" s="3">
        <f>Private_Fundos_Próprios!F50+Private_Fundos_Terceiros!F50+Private_Fundos_Exclusivos!F50</f>
        <v>415111.42833319993</v>
      </c>
      <c r="M50" s="4">
        <f t="shared" si="3"/>
        <v>3.4078718163286066E-2</v>
      </c>
      <c r="N50" s="3">
        <f>Private_Fundos_Próprios!H50+Private_Fundos_Terceiros!H50+Private_Fundos_Exclusivos!H50</f>
        <v>103947.41596196999</v>
      </c>
      <c r="O50" s="4">
        <f t="shared" si="4"/>
        <v>0.13670485122222548</v>
      </c>
      <c r="P50" s="3">
        <f>Private_Fundos_Próprios!J50+Private_Fundos_Terceiros!J50+Private_Fundos_Exclusivos!J50</f>
        <v>389.81105632000009</v>
      </c>
      <c r="Q50" s="6">
        <f t="shared" si="5"/>
        <v>-3.082568711522813E-2</v>
      </c>
    </row>
    <row r="51" spans="1:17" x14ac:dyDescent="0.35">
      <c r="A51" s="1">
        <v>43770</v>
      </c>
      <c r="B51" s="3">
        <v>1259271.5707084101</v>
      </c>
      <c r="C51" s="5">
        <f t="shared" si="6"/>
        <v>1.0996618468832951E-2</v>
      </c>
      <c r="D51" s="3">
        <f>H51+J51+L51+N51+P51+Private_Fundos_Estruturados!B51+Private_Fundos_Estruturados!D51+Private_Fundos_Estruturados!F51+Private_Fundos_Estruturados!H51</f>
        <v>637537.85178253602</v>
      </c>
      <c r="E51" s="4">
        <f t="shared" si="7"/>
        <v>1.2965429111360845E-2</v>
      </c>
      <c r="F51" s="3">
        <f t="shared" si="8"/>
        <v>114607.51432409005</v>
      </c>
      <c r="G51" s="4">
        <f t="shared" si="0"/>
        <v>-1.2233023243824057E-2</v>
      </c>
      <c r="H51" s="3">
        <f>Private_Fundos_Próprios!B51+Private_Fundos_Terceiros!B51+Private_Fundos_Exclusivos!B51</f>
        <v>74782.898256120025</v>
      </c>
      <c r="I51" s="4">
        <f t="shared" si="1"/>
        <v>-6.7854168991783141E-3</v>
      </c>
      <c r="J51" s="3">
        <f>Private_Fundos_Próprios!D51+Private_Fundos_Terceiros!D51+Private_Fundos_Exclusivos!D51</f>
        <v>39824.616067970026</v>
      </c>
      <c r="K51" s="4">
        <f t="shared" si="2"/>
        <v>-2.2302750731587759E-2</v>
      </c>
      <c r="L51" s="3">
        <f>Private_Fundos_Próprios!F51+Private_Fundos_Terceiros!F51+Private_Fundos_Exclusivos!F51</f>
        <v>401431.16867400013</v>
      </c>
      <c r="M51" s="4">
        <f t="shared" si="3"/>
        <v>1.9734511167493293E-2</v>
      </c>
      <c r="N51" s="3">
        <f>Private_Fundos_Próprios!H51+Private_Fundos_Terceiros!H51+Private_Fundos_Exclusivos!H51</f>
        <v>91446.267560309992</v>
      </c>
      <c r="O51" s="4">
        <f t="shared" si="4"/>
        <v>1.9472675346205892E-2</v>
      </c>
      <c r="P51" s="3">
        <f>Private_Fundos_Próprios!J51+Private_Fundos_Terceiros!J51+Private_Fundos_Exclusivos!J51</f>
        <v>402.20943863000002</v>
      </c>
      <c r="Q51" s="6">
        <f t="shared" si="5"/>
        <v>-7.9076290307834196E-2</v>
      </c>
    </row>
    <row r="52" spans="1:17" x14ac:dyDescent="0.35">
      <c r="A52" s="1">
        <v>43739</v>
      </c>
      <c r="B52" s="3">
        <v>1245574.46355814</v>
      </c>
      <c r="C52" s="5">
        <f t="shared" si="6"/>
        <v>1.7019477704098541E-2</v>
      </c>
      <c r="D52" s="3">
        <f>H52+J52+L52+N52+P52+Private_Fundos_Estruturados!B52+Private_Fundos_Estruturados!D52+Private_Fundos_Estruturados!F52+Private_Fundos_Estruturados!H52</f>
        <v>629377.69983110449</v>
      </c>
      <c r="E52" s="4">
        <f t="shared" si="7"/>
        <v>1.5930680241168744E-2</v>
      </c>
      <c r="F52" s="3">
        <f t="shared" si="8"/>
        <v>116026.87376779979</v>
      </c>
      <c r="G52" s="4">
        <f t="shared" si="0"/>
        <v>2.9250635142151673E-3</v>
      </c>
      <c r="H52" s="3">
        <f>Private_Fundos_Próprios!B52+Private_Fundos_Terceiros!B52+Private_Fundos_Exclusivos!B52</f>
        <v>75293.798065919837</v>
      </c>
      <c r="I52" s="4">
        <f t="shared" si="1"/>
        <v>6.4415883839856764E-3</v>
      </c>
      <c r="J52" s="3">
        <f>Private_Fundos_Próprios!D52+Private_Fundos_Terceiros!D52+Private_Fundos_Exclusivos!D52</f>
        <v>40733.075701879949</v>
      </c>
      <c r="K52" s="4">
        <f t="shared" si="2"/>
        <v>-3.5108425534778865E-3</v>
      </c>
      <c r="L52" s="3">
        <f>Private_Fundos_Próprios!F52+Private_Fundos_Terceiros!F52+Private_Fundos_Exclusivos!F52</f>
        <v>393662.43299386022</v>
      </c>
      <c r="M52" s="4">
        <f t="shared" si="3"/>
        <v>1.7183394854251511E-2</v>
      </c>
      <c r="N52" s="3">
        <f>Private_Fundos_Próprios!H52+Private_Fundos_Terceiros!H52+Private_Fundos_Exclusivos!H52</f>
        <v>89699.576822160016</v>
      </c>
      <c r="O52" s="4">
        <f t="shared" si="4"/>
        <v>3.9061806770857826E-2</v>
      </c>
      <c r="P52" s="3">
        <f>Private_Fundos_Próprios!J52+Private_Fundos_Terceiros!J52+Private_Fundos_Exclusivos!J52</f>
        <v>436.74566568</v>
      </c>
      <c r="Q52" s="6">
        <f t="shared" si="5"/>
        <v>6.2627662697755604E-2</v>
      </c>
    </row>
    <row r="53" spans="1:17" x14ac:dyDescent="0.35">
      <c r="A53" s="1">
        <v>43709</v>
      </c>
      <c r="B53" s="3">
        <v>1224730.1953056001</v>
      </c>
      <c r="C53" s="5">
        <f t="shared" si="6"/>
        <v>1.7287832435854526E-2</v>
      </c>
      <c r="D53" s="3">
        <f>H53+J53+L53+N53+P53+Private_Fundos_Estruturados!B53+Private_Fundos_Estruturados!D53+Private_Fundos_Estruturados!F53+Private_Fundos_Estruturados!H53</f>
        <v>619508.50788530021</v>
      </c>
      <c r="E53" s="4">
        <f t="shared" si="7"/>
        <v>1.1425303444014639E-2</v>
      </c>
      <c r="F53" s="3">
        <f t="shared" si="8"/>
        <v>115688.47762288997</v>
      </c>
      <c r="G53" s="4">
        <f t="shared" si="0"/>
        <v>3.2456496835658547E-3</v>
      </c>
      <c r="H53" s="3">
        <f>Private_Fundos_Próprios!B53+Private_Fundos_Terceiros!B53+Private_Fundos_Exclusivos!B53</f>
        <v>74811.890660059988</v>
      </c>
      <c r="I53" s="4">
        <f t="shared" si="1"/>
        <v>-4.4687166318115087E-3</v>
      </c>
      <c r="J53" s="3">
        <f>Private_Fundos_Próprios!D53+Private_Fundos_Terceiros!D53+Private_Fundos_Exclusivos!D53</f>
        <v>40876.586962829992</v>
      </c>
      <c r="K53" s="4">
        <f t="shared" si="2"/>
        <v>1.7678494650390154E-2</v>
      </c>
      <c r="L53" s="3">
        <f>Private_Fundos_Próprios!F53+Private_Fundos_Terceiros!F53+Private_Fundos_Exclusivos!F53</f>
        <v>387012.24871083023</v>
      </c>
      <c r="M53" s="4">
        <f t="shared" si="3"/>
        <v>9.6956819952218627E-3</v>
      </c>
      <c r="N53" s="3">
        <f>Private_Fundos_Próprios!H53+Private_Fundos_Terceiros!H53+Private_Fundos_Exclusivos!H53</f>
        <v>86327.469874890012</v>
      </c>
      <c r="O53" s="4">
        <f t="shared" si="4"/>
        <v>2.8296608592487026E-2</v>
      </c>
      <c r="P53" s="3">
        <f>Private_Fundos_Próprios!J53+Private_Fundos_Terceiros!J53+Private_Fundos_Exclusivos!J53</f>
        <v>411.00536059000007</v>
      </c>
      <c r="Q53" s="6">
        <f t="shared" si="5"/>
        <v>-5.6548390658626553E-2</v>
      </c>
    </row>
    <row r="54" spans="1:17" x14ac:dyDescent="0.35">
      <c r="A54" s="1">
        <v>43678</v>
      </c>
      <c r="B54" s="3">
        <v>1203917.07858437</v>
      </c>
      <c r="C54" s="5">
        <f t="shared" si="6"/>
        <v>6.1427658667157544E-3</v>
      </c>
      <c r="D54" s="3">
        <f>H54+J54+L54+N54+P54+Private_Fundos_Estruturados!B54+Private_Fundos_Estruturados!D54+Private_Fundos_Estruturados!F54+Private_Fundos_Estruturados!H54</f>
        <v>612510.39080771012</v>
      </c>
      <c r="E54" s="4">
        <f t="shared" si="7"/>
        <v>1.3188233262199605E-2</v>
      </c>
      <c r="F54" s="3">
        <f t="shared" si="8"/>
        <v>115314.20809986001</v>
      </c>
      <c r="G54" s="4">
        <f t="shared" si="0"/>
        <v>-1.2453939064497231E-2</v>
      </c>
      <c r="H54" s="3">
        <f>Private_Fundos_Próprios!B54+Private_Fundos_Terceiros!B54+Private_Fundos_Exclusivos!B54</f>
        <v>75147.704456808584</v>
      </c>
      <c r="I54" s="4">
        <f t="shared" si="1"/>
        <v>-1.7648058654691174E-2</v>
      </c>
      <c r="J54" s="3">
        <f>Private_Fundos_Próprios!D54+Private_Fundos_Terceiros!D54+Private_Fundos_Exclusivos!D54</f>
        <v>40166.50364305143</v>
      </c>
      <c r="K54" s="4">
        <f t="shared" si="2"/>
        <v>-2.5872500133057134E-3</v>
      </c>
      <c r="L54" s="3">
        <f>Private_Fundos_Próprios!F54+Private_Fundos_Terceiros!F54+Private_Fundos_Exclusivos!F54</f>
        <v>383295.93323214952</v>
      </c>
      <c r="M54" s="4">
        <f t="shared" si="3"/>
        <v>1.921777824288665E-2</v>
      </c>
      <c r="N54" s="3">
        <f>Private_Fundos_Próprios!H54+Private_Fundos_Terceiros!H54+Private_Fundos_Exclusivos!H54</f>
        <v>83951.915384660679</v>
      </c>
      <c r="O54" s="4">
        <f t="shared" si="4"/>
        <v>9.1578227830027194E-3</v>
      </c>
      <c r="P54" s="3">
        <f>Private_Fundos_Próprios!J54+Private_Fundos_Terceiros!J54+Private_Fundos_Exclusivos!J54</f>
        <v>435.64010758000001</v>
      </c>
      <c r="Q54" s="6">
        <f t="shared" si="5"/>
        <v>-7.8407814236888487E-2</v>
      </c>
    </row>
    <row r="55" spans="1:17" x14ac:dyDescent="0.35">
      <c r="A55" s="1">
        <v>43647</v>
      </c>
      <c r="B55" s="3">
        <v>1196566.8485896101</v>
      </c>
      <c r="C55" s="5">
        <f t="shared" si="6"/>
        <v>1.723364377035801E-2</v>
      </c>
      <c r="D55" s="3">
        <f>H55+J55+L55+N55+P55+Private_Fundos_Estruturados!B55+Private_Fundos_Estruturados!D55+Private_Fundos_Estruturados!F55+Private_Fundos_Estruturados!H55</f>
        <v>604537.60782000772</v>
      </c>
      <c r="E55" s="4">
        <f t="shared" si="7"/>
        <v>2.4630511072415217E-2</v>
      </c>
      <c r="F55" s="3">
        <f t="shared" si="8"/>
        <v>116768.43507494002</v>
      </c>
      <c r="G55" s="4">
        <f t="shared" si="0"/>
        <v>-1.5844875683634893E-2</v>
      </c>
      <c r="H55" s="3">
        <f>Private_Fundos_Próprios!B55+Private_Fundos_Terceiros!B55+Private_Fundos_Exclusivos!B55</f>
        <v>76497.741078309977</v>
      </c>
      <c r="I55" s="4">
        <f t="shared" si="1"/>
        <v>-2.682553242053707E-2</v>
      </c>
      <c r="J55" s="3">
        <f>Private_Fundos_Próprios!D55+Private_Fundos_Terceiros!D55+Private_Fundos_Exclusivos!D55</f>
        <v>40270.693996630042</v>
      </c>
      <c r="K55" s="4">
        <f t="shared" si="2"/>
        <v>5.711235154646185E-3</v>
      </c>
      <c r="L55" s="3">
        <f>Private_Fundos_Próprios!F55+Private_Fundos_Terceiros!F55+Private_Fundos_Exclusivos!F55</f>
        <v>376068.72781688021</v>
      </c>
      <c r="M55" s="4">
        <f t="shared" si="3"/>
        <v>2.8481336320220076E-2</v>
      </c>
      <c r="N55" s="3">
        <f>Private_Fundos_Próprios!H55+Private_Fundos_Terceiros!H55+Private_Fundos_Exclusivos!H55</f>
        <v>83190.075416690001</v>
      </c>
      <c r="O55" s="4">
        <f t="shared" si="4"/>
        <v>5.6303893270930591E-2</v>
      </c>
      <c r="P55" s="3">
        <f>Private_Fundos_Próprios!J55+Private_Fundos_Terceiros!J55+Private_Fundos_Exclusivos!J55</f>
        <v>472.70377755999993</v>
      </c>
      <c r="Q55" s="6">
        <f t="shared" si="5"/>
        <v>-7.6584528290982334E-2</v>
      </c>
    </row>
    <row r="56" spans="1:17" x14ac:dyDescent="0.35">
      <c r="A56" s="1">
        <v>43617</v>
      </c>
      <c r="B56" s="3">
        <v>1176294.9995976901</v>
      </c>
      <c r="C56" s="5">
        <f t="shared" si="6"/>
        <v>2.1804796203277268E-2</v>
      </c>
      <c r="D56" s="3">
        <f>H56+J56+L56+N56+P56+Private_Fundos_Estruturados!B56+Private_Fundos_Estruturados!D56+Private_Fundos_Estruturados!F56+Private_Fundos_Estruturados!H56</f>
        <v>590005.47152092599</v>
      </c>
      <c r="E56" s="4">
        <f t="shared" si="7"/>
        <v>2.3029147469695893E-2</v>
      </c>
      <c r="F56" s="3">
        <f t="shared" si="8"/>
        <v>118648.40429099245</v>
      </c>
      <c r="G56" s="4">
        <f t="shared" si="0"/>
        <v>2.7312317552250602E-2</v>
      </c>
      <c r="H56" s="3">
        <f>Private_Fundos_Próprios!B56+Private_Fundos_Terceiros!B56+Private_Fundos_Exclusivos!B56</f>
        <v>78606.39959922056</v>
      </c>
      <c r="I56" s="4">
        <f t="shared" si="1"/>
        <v>3.0744318305657502E-2</v>
      </c>
      <c r="J56" s="3">
        <f>Private_Fundos_Próprios!D56+Private_Fundos_Terceiros!D56+Private_Fundos_Exclusivos!D56</f>
        <v>40042.004691771886</v>
      </c>
      <c r="K56" s="4">
        <f t="shared" si="2"/>
        <v>2.0641001305121271E-2</v>
      </c>
      <c r="L56" s="3">
        <f>Private_Fundos_Próprios!F56+Private_Fundos_Terceiros!F56+Private_Fundos_Exclusivos!F56</f>
        <v>365654.40182162949</v>
      </c>
      <c r="M56" s="4">
        <f t="shared" si="3"/>
        <v>1.4988171666706641E-2</v>
      </c>
      <c r="N56" s="3">
        <f>Private_Fundos_Próprios!H56+Private_Fundos_Terceiros!H56+Private_Fundos_Exclusivos!H56</f>
        <v>78755.816339069992</v>
      </c>
      <c r="O56" s="4">
        <f t="shared" si="4"/>
        <v>6.8621803180662022E-2</v>
      </c>
      <c r="P56" s="3">
        <f>Private_Fundos_Próprios!J56+Private_Fundos_Terceiros!J56+Private_Fundos_Exclusivos!J56</f>
        <v>511.90801112000008</v>
      </c>
      <c r="Q56" s="6">
        <f t="shared" si="5"/>
        <v>-0.10025728760880755</v>
      </c>
    </row>
    <row r="57" spans="1:17" x14ac:dyDescent="0.35">
      <c r="A57" s="1">
        <v>43586</v>
      </c>
      <c r="B57" s="3">
        <v>1151193.4607945201</v>
      </c>
      <c r="C57" s="5">
        <f t="shared" si="6"/>
        <v>1.384369081795369E-2</v>
      </c>
      <c r="D57" s="3">
        <f>H57+J57+L57+N57+P57+Private_Fundos_Estruturados!B57+Private_Fundos_Estruturados!D57+Private_Fundos_Estruturados!F57+Private_Fundos_Estruturados!H57</f>
        <v>576724.00926230999</v>
      </c>
      <c r="E57" s="4">
        <f t="shared" si="7"/>
        <v>1.0352459331774156E-2</v>
      </c>
      <c r="F57" s="3">
        <f t="shared" si="8"/>
        <v>115493.99560757999</v>
      </c>
      <c r="G57" s="4">
        <f t="shared" si="0"/>
        <v>4.8852413995927602E-3</v>
      </c>
      <c r="H57" s="3">
        <f>Private_Fundos_Próprios!B57+Private_Fundos_Terceiros!B57+Private_Fundos_Exclusivos!B57</f>
        <v>76261.783066079995</v>
      </c>
      <c r="I57" s="4">
        <f t="shared" si="1"/>
        <v>-7.3545558985946974E-4</v>
      </c>
      <c r="J57" s="3">
        <f>Private_Fundos_Próprios!D57+Private_Fundos_Terceiros!D57+Private_Fundos_Exclusivos!D57</f>
        <v>39232.21254149999</v>
      </c>
      <c r="K57" s="4">
        <f t="shared" si="2"/>
        <v>1.5993986105735682E-2</v>
      </c>
      <c r="L57" s="3">
        <f>Private_Fundos_Próprios!F57+Private_Fundos_Terceiros!F57+Private_Fundos_Exclusivos!F57</f>
        <v>360254.84042950999</v>
      </c>
      <c r="M57" s="4">
        <f t="shared" si="3"/>
        <v>7.5015885721577925E-3</v>
      </c>
      <c r="N57" s="3">
        <f>Private_Fundos_Próprios!H57+Private_Fundos_Terceiros!H57+Private_Fundos_Exclusivos!H57</f>
        <v>73698.492866849614</v>
      </c>
      <c r="O57" s="4">
        <f t="shared" si="4"/>
        <v>2.3403394165726586E-2</v>
      </c>
      <c r="P57" s="3">
        <f>Private_Fundos_Próprios!J57+Private_Fundos_Terceiros!J57+Private_Fundos_Exclusivos!J57</f>
        <v>568.94932748000008</v>
      </c>
      <c r="Q57" s="6">
        <f t="shared" si="5"/>
        <v>-2.0837789046186342E-2</v>
      </c>
    </row>
    <row r="58" spans="1:17" x14ac:dyDescent="0.35">
      <c r="A58" s="1">
        <v>43556</v>
      </c>
      <c r="B58" s="3">
        <v>1135474.3055763899</v>
      </c>
      <c r="C58" s="5">
        <f t="shared" si="6"/>
        <v>8.5178063358451964E-3</v>
      </c>
      <c r="D58" s="3">
        <f>H58+J58+L58+N58+P58+Private_Fundos_Estruturados!B58+Private_Fundos_Estruturados!D58+Private_Fundos_Estruturados!F58+Private_Fundos_Estruturados!H58</f>
        <v>570814.6735682151</v>
      </c>
      <c r="E58" s="4">
        <f t="shared" si="7"/>
        <v>8.8739746637005196E-3</v>
      </c>
      <c r="F58" s="3">
        <f t="shared" si="8"/>
        <v>114932.52249054953</v>
      </c>
      <c r="G58" s="4">
        <f t="shared" si="0"/>
        <v>-7.3513161614870495E-3</v>
      </c>
      <c r="H58" s="3">
        <f>Private_Fundos_Próprios!B58+Private_Fundos_Terceiros!B58+Private_Fundos_Exclusivos!B58</f>
        <v>76317.911500699585</v>
      </c>
      <c r="I58" s="4">
        <f t="shared" si="1"/>
        <v>-9.2121279669213248E-3</v>
      </c>
      <c r="J58" s="3">
        <f>Private_Fundos_Próprios!D58+Private_Fundos_Terceiros!D58+Private_Fundos_Exclusivos!D58</f>
        <v>38614.610989849942</v>
      </c>
      <c r="K58" s="4">
        <f t="shared" si="2"/>
        <v>-3.6529729393921955E-3</v>
      </c>
      <c r="L58" s="3">
        <f>Private_Fundos_Próprios!F58+Private_Fundos_Terceiros!F58+Private_Fundos_Exclusivos!F58</f>
        <v>357572.47880876006</v>
      </c>
      <c r="M58" s="4">
        <f t="shared" si="3"/>
        <v>1.0510590116156002E-2</v>
      </c>
      <c r="N58" s="3">
        <f>Private_Fundos_Próprios!H58+Private_Fundos_Terceiros!H58+Private_Fundos_Exclusivos!H58</f>
        <v>72013.140944220009</v>
      </c>
      <c r="O58" s="4">
        <f t="shared" si="4"/>
        <v>1.1761280942181098E-2</v>
      </c>
      <c r="P58" s="3">
        <f>Private_Fundos_Próprios!J58+Private_Fundos_Terceiros!J58+Private_Fundos_Exclusivos!J58</f>
        <v>581.05727643</v>
      </c>
      <c r="Q58" s="6">
        <f t="shared" si="5"/>
        <v>-0.12221471317428834</v>
      </c>
    </row>
    <row r="59" spans="1:17" x14ac:dyDescent="0.35">
      <c r="A59" s="1">
        <v>43525</v>
      </c>
      <c r="B59" s="3">
        <v>1125884.24164944</v>
      </c>
      <c r="C59" s="5">
        <f t="shared" si="6"/>
        <v>9.8555857943329935E-3</v>
      </c>
      <c r="D59" s="3">
        <f>H59+J59+L59+N59+P59+Private_Fundos_Estruturados!B59+Private_Fundos_Estruturados!D59+Private_Fundos_Estruturados!F59+Private_Fundos_Estruturados!H59</f>
        <v>565793.83342551906</v>
      </c>
      <c r="E59" s="4">
        <f t="shared" si="7"/>
        <v>1.8747800259732023E-2</v>
      </c>
      <c r="F59" s="3">
        <f t="shared" si="8"/>
        <v>115783.68496506977</v>
      </c>
      <c r="G59" s="4">
        <f t="shared" si="0"/>
        <v>2.5914711580504152E-2</v>
      </c>
      <c r="H59" s="3">
        <f>Private_Fundos_Próprios!B59+Private_Fundos_Terceiros!B59+Private_Fundos_Exclusivos!B59</f>
        <v>77027.498675469877</v>
      </c>
      <c r="I59" s="4">
        <f t="shared" si="1"/>
        <v>2.9042063770263978E-2</v>
      </c>
      <c r="J59" s="3">
        <f>Private_Fundos_Próprios!D59+Private_Fundos_Terceiros!D59+Private_Fundos_Exclusivos!D59</f>
        <v>38756.186289599893</v>
      </c>
      <c r="K59" s="4">
        <f t="shared" si="2"/>
        <v>1.9755227098616678E-2</v>
      </c>
      <c r="L59" s="3">
        <f>Private_Fundos_Próprios!F59+Private_Fundos_Terceiros!F59+Private_Fundos_Exclusivos!F59</f>
        <v>353853.27210440999</v>
      </c>
      <c r="M59" s="4">
        <f t="shared" si="3"/>
        <v>2.6092717835490151E-2</v>
      </c>
      <c r="N59" s="3">
        <f>Private_Fundos_Próprios!H59+Private_Fundos_Terceiros!H59+Private_Fundos_Exclusivos!H59</f>
        <v>71176.019779250011</v>
      </c>
      <c r="O59" s="4">
        <f t="shared" si="4"/>
        <v>-6.8961857469672077E-3</v>
      </c>
      <c r="P59" s="3">
        <f>Private_Fundos_Próprios!J59+Private_Fundos_Terceiros!J59+Private_Fundos_Exclusivos!J59</f>
        <v>661.95832301000007</v>
      </c>
      <c r="Q59" s="6">
        <f t="shared" si="5"/>
        <v>8.6542584263399162E-3</v>
      </c>
    </row>
    <row r="60" spans="1:17" x14ac:dyDescent="0.35">
      <c r="A60" s="1">
        <v>43497</v>
      </c>
      <c r="B60" s="3">
        <v>1114896.28565439</v>
      </c>
      <c r="C60" s="5">
        <f t="shared" si="6"/>
        <v>1.3931996536906512E-3</v>
      </c>
      <c r="D60" s="3">
        <f>H60+J60+L60+N60+P60+Private_Fundos_Estruturados!B60+Private_Fundos_Estruturados!D60+Private_Fundos_Estruturados!F60+Private_Fundos_Estruturados!H60</f>
        <v>555381.6491984264</v>
      </c>
      <c r="E60" s="4">
        <f t="shared" si="7"/>
        <v>4.328179831457145E-3</v>
      </c>
      <c r="F60" s="3">
        <f t="shared" si="8"/>
        <v>112858.97712363992</v>
      </c>
      <c r="G60" s="4">
        <f t="shared" si="0"/>
        <v>-1.9331036438768761E-3</v>
      </c>
      <c r="H60" s="3">
        <f>Private_Fundos_Próprios!B60+Private_Fundos_Terceiros!B60+Private_Fundos_Exclusivos!B60</f>
        <v>74853.595773580004</v>
      </c>
      <c r="I60" s="4">
        <f t="shared" si="1"/>
        <v>-1.7086408798833647E-3</v>
      </c>
      <c r="J60" s="3">
        <f>Private_Fundos_Próprios!D60+Private_Fundos_Terceiros!D60+Private_Fundos_Exclusivos!D60</f>
        <v>38005.381350059928</v>
      </c>
      <c r="K60" s="4">
        <f t="shared" si="2"/>
        <v>-2.3748998018598417E-3</v>
      </c>
      <c r="L60" s="3">
        <f>Private_Fundos_Próprios!F60+Private_Fundos_Terceiros!F60+Private_Fundos_Exclusivos!F60</f>
        <v>344855.06616873003</v>
      </c>
      <c r="M60" s="4">
        <f t="shared" si="3"/>
        <v>3.1341055622006479E-3</v>
      </c>
      <c r="N60" s="3">
        <f>Private_Fundos_Próprios!H60+Private_Fundos_Terceiros!H60+Private_Fundos_Exclusivos!H60</f>
        <v>71670.271282550006</v>
      </c>
      <c r="O60" s="4">
        <f t="shared" si="4"/>
        <v>8.5844290863532034E-3</v>
      </c>
      <c r="P60" s="3">
        <f>Private_Fundos_Próprios!J60+Private_Fundos_Terceiros!J60+Private_Fundos_Exclusivos!J60</f>
        <v>656.27871739000011</v>
      </c>
      <c r="Q60" s="6">
        <f t="shared" si="5"/>
        <v>-4.5256888430236203E-2</v>
      </c>
    </row>
    <row r="61" spans="1:17" x14ac:dyDescent="0.35">
      <c r="A61" s="1">
        <v>43466</v>
      </c>
      <c r="B61" s="3">
        <v>1113345.1735441701</v>
      </c>
      <c r="C61" s="5">
        <f t="shared" si="6"/>
        <v>3.0087740860955635E-2</v>
      </c>
      <c r="D61" s="3">
        <f>H61+J61+L61+N61+P61+Private_Fundos_Estruturados!B61+Private_Fundos_Estruturados!D61+Private_Fundos_Estruturados!F61+Private_Fundos_Estruturados!H61</f>
        <v>552988.21675164846</v>
      </c>
      <c r="E61" s="4">
        <f t="shared" si="7"/>
        <v>6.9603113074964973E-2</v>
      </c>
      <c r="F61" s="3">
        <f t="shared" si="8"/>
        <v>113077.56778195997</v>
      </c>
      <c r="G61" s="4">
        <f t="shared" si="0"/>
        <v>-5.4453634247053968E-2</v>
      </c>
      <c r="H61" s="3">
        <f>Private_Fundos_Próprios!B61+Private_Fundos_Terceiros!B61+Private_Fundos_Exclusivos!B61</f>
        <v>74981.712592960001</v>
      </c>
      <c r="I61" s="4">
        <f t="shared" si="1"/>
        <v>-8.0676487416384154E-2</v>
      </c>
      <c r="J61" s="3">
        <f>Private_Fundos_Próprios!D61+Private_Fundos_Terceiros!D61+Private_Fundos_Exclusivos!D61</f>
        <v>38095.855188999965</v>
      </c>
      <c r="K61" s="4">
        <f t="shared" si="2"/>
        <v>1.7889737696748047E-3</v>
      </c>
      <c r="L61" s="3">
        <f>Private_Fundos_Próprios!F61+Private_Fundos_Terceiros!F61+Private_Fundos_Exclusivos!F61</f>
        <v>343777.63078392996</v>
      </c>
      <c r="M61" s="4">
        <f t="shared" si="3"/>
        <v>0.13683242181976307</v>
      </c>
      <c r="N61" s="3">
        <f>Private_Fundos_Próprios!H61+Private_Fundos_Terceiros!H61+Private_Fundos_Exclusivos!H61</f>
        <v>71060.259523810004</v>
      </c>
      <c r="O61" s="4">
        <f t="shared" si="4"/>
        <v>8.1610776847297867E-2</v>
      </c>
      <c r="P61" s="3">
        <f>Private_Fundos_Próprios!J61+Private_Fundos_Terceiros!J61+Private_Fundos_Exclusivos!J61</f>
        <v>687.38774801</v>
      </c>
      <c r="Q61" s="6">
        <f t="shared" si="5"/>
        <v>-8.2940487879931316E-2</v>
      </c>
    </row>
    <row r="62" spans="1:17" x14ac:dyDescent="0.35">
      <c r="A62" s="1">
        <v>43435</v>
      </c>
      <c r="B62" s="3">
        <v>1080825.5737648399</v>
      </c>
      <c r="C62" s="5">
        <f t="shared" si="6"/>
        <v>5.361381526411281E-3</v>
      </c>
      <c r="D62" s="3">
        <f>H62+J62+L62+N62+P62+Private_Fundos_Estruturados!B62+Private_Fundos_Estruturados!D62+Private_Fundos_Estruturados!F62+Private_Fundos_Estruturados!H62</f>
        <v>517003.18556654325</v>
      </c>
      <c r="E62" s="4">
        <f t="shared" si="7"/>
        <v>1.5295260701496503E-2</v>
      </c>
      <c r="F62" s="3">
        <f t="shared" si="8"/>
        <v>119589.65935204606</v>
      </c>
      <c r="G62" s="4">
        <f t="shared" si="0"/>
        <v>2.0527219467292974E-3</v>
      </c>
      <c r="H62" s="3">
        <f>Private_Fundos_Próprios!B62+Private_Fundos_Terceiros!B62+Private_Fundos_Exclusivos!B62</f>
        <v>81561.834943430906</v>
      </c>
      <c r="I62" s="4">
        <f t="shared" si="1"/>
        <v>-2.0070797947599989E-2</v>
      </c>
      <c r="J62" s="3">
        <f>Private_Fundos_Próprios!D62+Private_Fundos_Terceiros!D62+Private_Fundos_Exclusivos!D62</f>
        <v>38027.824408615154</v>
      </c>
      <c r="K62" s="4">
        <f t="shared" si="2"/>
        <v>5.3043463742847421E-2</v>
      </c>
      <c r="L62" s="3">
        <f>Private_Fundos_Próprios!F62+Private_Fundos_Terceiros!F62+Private_Fundos_Exclusivos!F62</f>
        <v>302399.56583366473</v>
      </c>
      <c r="M62" s="4">
        <f t="shared" si="3"/>
        <v>3.0693463767313802E-3</v>
      </c>
      <c r="N62" s="3">
        <f>Private_Fundos_Próprios!H62+Private_Fundos_Terceiros!H62+Private_Fundos_Exclusivos!H62</f>
        <v>65698.549834107573</v>
      </c>
      <c r="O62" s="4">
        <f t="shared" si="4"/>
        <v>6.7994416279445691E-2</v>
      </c>
      <c r="P62" s="3">
        <f>Private_Fundos_Próprios!J62+Private_Fundos_Terceiros!J62+Private_Fundos_Exclusivos!J62</f>
        <v>749.55631442161166</v>
      </c>
      <c r="Q62" s="6">
        <f t="shared" si="5"/>
        <v>-6.18312047839868E-2</v>
      </c>
    </row>
    <row r="63" spans="1:17" x14ac:dyDescent="0.35">
      <c r="A63" s="1">
        <v>43405</v>
      </c>
      <c r="B63" s="3">
        <v>1075061.7575183299</v>
      </c>
      <c r="C63" s="5">
        <f t="shared" si="6"/>
        <v>3.3417527737605842E-3</v>
      </c>
      <c r="D63" s="3">
        <f>H63+J63+L63+N63+P63+Private_Fundos_Estruturados!B63+Private_Fundos_Estruturados!D63+Private_Fundos_Estruturados!F63+Private_Fundos_Estruturados!H63</f>
        <v>509214.61527293152</v>
      </c>
      <c r="E63" s="4">
        <f t="shared" si="7"/>
        <v>-2.2698081189182159E-3</v>
      </c>
      <c r="F63" s="3">
        <f t="shared" si="8"/>
        <v>119344.67791246979</v>
      </c>
      <c r="G63" s="4">
        <f t="shared" si="0"/>
        <v>-6.6427876086390877E-3</v>
      </c>
      <c r="H63" s="3">
        <f>Private_Fundos_Próprios!B63+Private_Fundos_Terceiros!B63+Private_Fundos_Exclusivos!B63</f>
        <v>83232.375127309992</v>
      </c>
      <c r="I63" s="4">
        <f t="shared" si="1"/>
        <v>-4.4601914431398109E-3</v>
      </c>
      <c r="J63" s="3">
        <f>Private_Fundos_Próprios!D63+Private_Fundos_Terceiros!D63+Private_Fundos_Exclusivos!D63</f>
        <v>36112.302785159802</v>
      </c>
      <c r="K63" s="4">
        <f t="shared" si="2"/>
        <v>-1.1637015251008607E-2</v>
      </c>
      <c r="L63" s="3">
        <f>Private_Fundos_Próprios!F63+Private_Fundos_Terceiros!F63+Private_Fundos_Exclusivos!F63</f>
        <v>301474.23697672237</v>
      </c>
      <c r="M63" s="4">
        <f t="shared" si="3"/>
        <v>2.0589480350778045E-3</v>
      </c>
      <c r="N63" s="3">
        <f>Private_Fundos_Próprios!H63+Private_Fundos_Terceiros!H63+Private_Fundos_Exclusivos!H63</f>
        <v>61515.81771652001</v>
      </c>
      <c r="O63" s="4">
        <f t="shared" si="4"/>
        <v>-1.0127796470143603E-2</v>
      </c>
      <c r="P63" s="3">
        <f>Private_Fundos_Próprios!J63+Private_Fundos_Terceiros!J63+Private_Fundos_Exclusivos!J63</f>
        <v>798.95677435000005</v>
      </c>
      <c r="Q63" s="6">
        <f t="shared" si="5"/>
        <v>7.4751105850655364E-2</v>
      </c>
    </row>
    <row r="64" spans="1:17" x14ac:dyDescent="0.35">
      <c r="A64" s="1">
        <v>43374</v>
      </c>
      <c r="B64" s="3">
        <v>1071481.1324718599</v>
      </c>
      <c r="C64" s="5">
        <f t="shared" si="6"/>
        <v>2.2707903819365313E-2</v>
      </c>
      <c r="D64" s="3">
        <f>H64+J64+L64+N64+P64+Private_Fundos_Estruturados!B64+Private_Fundos_Estruturados!D64+Private_Fundos_Estruturados!F64+Private_Fundos_Estruturados!H64</f>
        <v>510373.06419772469</v>
      </c>
      <c r="E64" s="4">
        <f t="shared" si="7"/>
        <v>2.5645616645905214E-2</v>
      </c>
      <c r="F64" s="3">
        <f t="shared" si="8"/>
        <v>120142.76075488</v>
      </c>
      <c r="G64" s="4">
        <f t="shared" si="0"/>
        <v>-3.2496742487839701E-4</v>
      </c>
      <c r="H64" s="3">
        <f>Private_Fundos_Próprios!B64+Private_Fundos_Terceiros!B64+Private_Fundos_Exclusivos!B64</f>
        <v>83605.270640019997</v>
      </c>
      <c r="I64" s="4">
        <f t="shared" si="1"/>
        <v>1.0540496744304937E-2</v>
      </c>
      <c r="J64" s="3">
        <f>Private_Fundos_Próprios!D64+Private_Fundos_Terceiros!D64+Private_Fundos_Exclusivos!D64</f>
        <v>36537.490114860004</v>
      </c>
      <c r="K64" s="4">
        <f t="shared" si="2"/>
        <v>-2.4329469159312913E-2</v>
      </c>
      <c r="L64" s="3">
        <f>Private_Fundos_Próprios!F64+Private_Fundos_Terceiros!F64+Private_Fundos_Exclusivos!F64</f>
        <v>300854.79259266995</v>
      </c>
      <c r="M64" s="4">
        <f t="shared" si="3"/>
        <v>2.0437481569223023E-2</v>
      </c>
      <c r="N64" s="3">
        <f>Private_Fundos_Próprios!H64+Private_Fundos_Terceiros!H64+Private_Fundos_Exclusivos!H64</f>
        <v>62145.211772950424</v>
      </c>
      <c r="O64" s="4">
        <f t="shared" si="4"/>
        <v>0.12953420382894595</v>
      </c>
      <c r="P64" s="3">
        <f>Private_Fundos_Próprios!J64+Private_Fundos_Terceiros!J64+Private_Fundos_Exclusivos!J64</f>
        <v>743.38772018999998</v>
      </c>
      <c r="Q64" s="6">
        <f t="shared" si="5"/>
        <v>-0.17966715968679214</v>
      </c>
    </row>
    <row r="65" spans="1:17" x14ac:dyDescent="0.35">
      <c r="A65" s="1">
        <v>43344</v>
      </c>
      <c r="B65" s="3">
        <v>1047690.28230871</v>
      </c>
      <c r="C65" s="5">
        <f t="shared" si="6"/>
        <v>6.4900043261320569E-3</v>
      </c>
      <c r="D65" s="3">
        <f>H65+J65+L65+N65+P65+Private_Fundos_Estruturados!B65+Private_Fundos_Estruturados!D65+Private_Fundos_Estruturados!F65+Private_Fundos_Estruturados!H65</f>
        <v>497611.51016933203</v>
      </c>
      <c r="E65" s="4">
        <f t="shared" si="7"/>
        <v>-3.665146197749403E-3</v>
      </c>
      <c r="F65" s="3">
        <f t="shared" si="8"/>
        <v>120181.81593012002</v>
      </c>
      <c r="G65" s="4">
        <f t="shared" si="0"/>
        <v>-1.427313882585609E-2</v>
      </c>
      <c r="H65" s="3">
        <f>Private_Fundos_Próprios!B65+Private_Fundos_Terceiros!B65+Private_Fundos_Exclusivos!B65</f>
        <v>82733.22138932001</v>
      </c>
      <c r="I65" s="4">
        <f t="shared" si="1"/>
        <v>-1.6437745540765651E-2</v>
      </c>
      <c r="J65" s="3">
        <f>Private_Fundos_Próprios!D65+Private_Fundos_Terceiros!D65+Private_Fundos_Exclusivos!D65</f>
        <v>37448.594540800012</v>
      </c>
      <c r="K65" s="4">
        <f t="shared" si="2"/>
        <v>-9.4570457390922413E-3</v>
      </c>
      <c r="L65" s="3">
        <f>Private_Fundos_Próprios!F65+Private_Fundos_Terceiros!F65+Private_Fundos_Exclusivos!F65</f>
        <v>294829.22572583001</v>
      </c>
      <c r="M65" s="4">
        <f t="shared" si="3"/>
        <v>6.4450854016807925E-3</v>
      </c>
      <c r="N65" s="3">
        <f>Private_Fundos_Próprios!H65+Private_Fundos_Terceiros!H65+Private_Fundos_Exclusivos!H65</f>
        <v>55018.441727827085</v>
      </c>
      <c r="O65" s="4">
        <f t="shared" si="4"/>
        <v>3.2615133127032805E-3</v>
      </c>
      <c r="P65" s="3">
        <f>Private_Fundos_Próprios!J65+Private_Fundos_Terceiros!J65+Private_Fundos_Exclusivos!J65</f>
        <v>906.20256029999996</v>
      </c>
      <c r="Q65" s="6">
        <f t="shared" si="5"/>
        <v>3.8709723901218858E-2</v>
      </c>
    </row>
    <row r="66" spans="1:17" x14ac:dyDescent="0.35">
      <c r="A66" s="1">
        <v>43313</v>
      </c>
      <c r="B66" s="3">
        <v>1040934.61217249</v>
      </c>
      <c r="C66" s="5">
        <f t="shared" si="6"/>
        <v>8.7678661563574505E-3</v>
      </c>
      <c r="D66" s="3">
        <f>H66+J66+L66+N66+P66+Private_Fundos_Estruturados!B66+Private_Fundos_Estruturados!D66+Private_Fundos_Estruturados!F66+Private_Fundos_Estruturados!H66</f>
        <v>499442.03825684532</v>
      </c>
      <c r="E66" s="4">
        <f t="shared" si="7"/>
        <v>1.2299482060106538E-2</v>
      </c>
      <c r="F66" s="3">
        <f t="shared" si="8"/>
        <v>121922.02593217965</v>
      </c>
      <c r="G66" s="4">
        <f t="shared" si="0"/>
        <v>1.3915784606528018E-2</v>
      </c>
      <c r="H66" s="3">
        <f>Private_Fundos_Próprios!B66+Private_Fundos_Terceiros!B66+Private_Fundos_Exclusivos!B66</f>
        <v>84115.897101812836</v>
      </c>
      <c r="I66" s="4">
        <f t="shared" si="1"/>
        <v>2.2055133776721483E-2</v>
      </c>
      <c r="J66" s="3">
        <f>Private_Fundos_Próprios!D66+Private_Fundos_Terceiros!D66+Private_Fundos_Exclusivos!D66</f>
        <v>37806.128830366804</v>
      </c>
      <c r="K66" s="4">
        <f t="shared" si="2"/>
        <v>-3.7366807327775583E-3</v>
      </c>
      <c r="L66" s="3">
        <f>Private_Fundos_Próprios!F66+Private_Fundos_Terceiros!F66+Private_Fundos_Exclusivos!F66</f>
        <v>292941.19470826484</v>
      </c>
      <c r="M66" s="4">
        <f t="shared" si="3"/>
        <v>1.150989689246905E-2</v>
      </c>
      <c r="N66" s="3">
        <f>Private_Fundos_Próprios!H66+Private_Fundos_Terceiros!H66+Private_Fundos_Exclusivos!H66</f>
        <v>54839.581702042793</v>
      </c>
      <c r="O66" s="4">
        <f t="shared" si="4"/>
        <v>-5.4370077159099422E-3</v>
      </c>
      <c r="P66" s="3">
        <f>Private_Fundos_Próprios!J66+Private_Fundos_Terceiros!J66+Private_Fundos_Exclusivos!J66</f>
        <v>872.4309972727084</v>
      </c>
      <c r="Q66" s="6">
        <f t="shared" si="5"/>
        <v>2.7783138366881111E-2</v>
      </c>
    </row>
    <row r="67" spans="1:17" x14ac:dyDescent="0.35">
      <c r="A67" s="1">
        <v>43282</v>
      </c>
      <c r="B67" s="3">
        <v>1031887.16363329</v>
      </c>
      <c r="C67" s="5">
        <f t="shared" si="6"/>
        <v>2.1549680854606519E-2</v>
      </c>
      <c r="D67" s="3">
        <f>H67+J67+L67+N67+P67+Private_Fundos_Estruturados!B67+Private_Fundos_Estruturados!D67+Private_Fundos_Estruturados!F67+Private_Fundos_Estruturados!H67</f>
        <v>493373.79610275285</v>
      </c>
      <c r="E67" s="4">
        <f t="shared" si="7"/>
        <v>1.2843631224310911E-2</v>
      </c>
      <c r="F67" s="3">
        <f t="shared" si="8"/>
        <v>120248.67132282996</v>
      </c>
      <c r="G67" s="4">
        <f t="shared" ref="G67:G99" si="9">(F67-F68)/F68</f>
        <v>6.498814739976681E-3</v>
      </c>
      <c r="H67" s="3">
        <f>Private_Fundos_Próprios!B67+Private_Fundos_Terceiros!B67+Private_Fundos_Exclusivos!B67</f>
        <v>82300.743200600002</v>
      </c>
      <c r="I67" s="4">
        <f t="shared" ref="I67:I99" si="10">(H67-H68)/H68</f>
        <v>1.2757235391147728E-2</v>
      </c>
      <c r="J67" s="3">
        <f>Private_Fundos_Próprios!D67+Private_Fundos_Terceiros!D67+Private_Fundos_Exclusivos!D67</f>
        <v>37947.928122229969</v>
      </c>
      <c r="K67" s="4">
        <f t="shared" ref="K67:K99" si="11">(J67-J68)/J68</f>
        <v>-6.812057709559058E-3</v>
      </c>
      <c r="L67" s="3">
        <f>Private_Fundos_Próprios!F67+Private_Fundos_Terceiros!F67+Private_Fundos_Exclusivos!F67</f>
        <v>289607.83834960999</v>
      </c>
      <c r="M67" s="4">
        <f t="shared" ref="M67:M99" si="12">(L67-L68)/L68</f>
        <v>8.7772488673158195E-3</v>
      </c>
      <c r="N67" s="3">
        <f>Private_Fundos_Próprios!H67+Private_Fundos_Terceiros!H67+Private_Fundos_Exclusivos!H67</f>
        <v>55139.374908872785</v>
      </c>
      <c r="O67" s="4">
        <f t="shared" ref="O67:O99" si="13">(N67-N68)/N68</f>
        <v>3.9588091097260747E-2</v>
      </c>
      <c r="P67" s="3">
        <f>Private_Fundos_Próprios!J67+Private_Fundos_Terceiros!J67+Private_Fundos_Exclusivos!J67</f>
        <v>848.84735378999994</v>
      </c>
      <c r="Q67" s="6">
        <f t="shared" ref="Q67:Q99" si="14">(P67-P68)/P68</f>
        <v>0.29046162548804239</v>
      </c>
    </row>
    <row r="68" spans="1:17" x14ac:dyDescent="0.35">
      <c r="A68" s="1">
        <v>43252</v>
      </c>
      <c r="B68" s="3">
        <v>1010119.41266531</v>
      </c>
      <c r="C68" s="5">
        <f t="shared" ref="C68:C99" si="15">(B68-B69)/B69</f>
        <v>-9.6972353154792055E-3</v>
      </c>
      <c r="D68" s="3">
        <f>H68+J68+L68+N68+P68+Private_Fundos_Estruturados!B68+Private_Fundos_Estruturados!D68+Private_Fundos_Estruturados!F68+Private_Fundos_Estruturados!H68</f>
        <v>487117.43934882589</v>
      </c>
      <c r="E68" s="4">
        <f t="shared" ref="E68:E99" si="16">(D68-D69)/D69</f>
        <v>-1.2259597470960708E-2</v>
      </c>
      <c r="F68" s="3">
        <f t="shared" ref="F68:F100" si="17">H68+J68</f>
        <v>119472.24334675002</v>
      </c>
      <c r="G68" s="4">
        <f t="shared" si="9"/>
        <v>3.9685989177964502E-3</v>
      </c>
      <c r="H68" s="3">
        <f>Private_Fundos_Próprios!B68+Private_Fundos_Terceiros!B68+Private_Fundos_Exclusivos!B68</f>
        <v>81264.038729690001</v>
      </c>
      <c r="I68" s="4">
        <f t="shared" si="10"/>
        <v>1.6388800885742467E-2</v>
      </c>
      <c r="J68" s="3">
        <f>Private_Fundos_Próprios!D68+Private_Fundos_Terceiros!D68+Private_Fundos_Exclusivos!D68</f>
        <v>38208.204617060022</v>
      </c>
      <c r="K68" s="4">
        <f t="shared" si="11"/>
        <v>-2.1463807309066288E-2</v>
      </c>
      <c r="L68" s="3">
        <f>Private_Fundos_Próprios!F68+Private_Fundos_Terceiros!F68+Private_Fundos_Exclusivos!F68</f>
        <v>287087.99556571088</v>
      </c>
      <c r="M68" s="4">
        <f t="shared" si="12"/>
        <v>-1.3890016337824652E-2</v>
      </c>
      <c r="N68" s="3">
        <f>Private_Fundos_Próprios!H68+Private_Fundos_Terceiros!H68+Private_Fundos_Exclusivos!H68</f>
        <v>53039.636930310036</v>
      </c>
      <c r="O68" s="4">
        <f t="shared" si="13"/>
        <v>-2.941131985357753E-2</v>
      </c>
      <c r="P68" s="3">
        <f>Private_Fundos_Próprios!J68+Private_Fundos_Terceiros!J68+Private_Fundos_Exclusivos!J68</f>
        <v>657.78581635</v>
      </c>
      <c r="Q68" s="6">
        <f t="shared" si="14"/>
        <v>0.24947754416144699</v>
      </c>
    </row>
    <row r="69" spans="1:17" x14ac:dyDescent="0.35">
      <c r="A69" s="1">
        <v>43221</v>
      </c>
      <c r="B69" s="3">
        <v>1020010.69641273</v>
      </c>
      <c r="C69" s="5">
        <f t="shared" si="15"/>
        <v>-1.298835027322455E-2</v>
      </c>
      <c r="D69" s="3">
        <f>H69+J69+L69+N69+P69+Private_Fundos_Estruturados!B69+Private_Fundos_Estruturados!D69+Private_Fundos_Estruturados!F69+Private_Fundos_Estruturados!H69</f>
        <v>493163.42441961088</v>
      </c>
      <c r="E69" s="4">
        <f t="shared" si="16"/>
        <v>-1.8813620111902249E-3</v>
      </c>
      <c r="F69" s="3">
        <f t="shared" si="17"/>
        <v>118999.9801542919</v>
      </c>
      <c r="G69" s="4">
        <f t="shared" si="9"/>
        <v>1.9430380900127803E-2</v>
      </c>
      <c r="H69" s="3">
        <f>Private_Fundos_Próprios!B69+Private_Fundos_Terceiros!B69+Private_Fundos_Exclusivos!B69</f>
        <v>79953.693565761074</v>
      </c>
      <c r="I69" s="4">
        <f t="shared" si="10"/>
        <v>3.4842483568538592E-2</v>
      </c>
      <c r="J69" s="3">
        <f>Private_Fundos_Próprios!D69+Private_Fundos_Terceiros!D69+Private_Fundos_Exclusivos!D69</f>
        <v>39046.286588530827</v>
      </c>
      <c r="K69" s="4">
        <f t="shared" si="11"/>
        <v>-1.0738388413847505E-2</v>
      </c>
      <c r="L69" s="3">
        <f>Private_Fundos_Próprios!F69+Private_Fundos_Terceiros!F69+Private_Fundos_Exclusivos!F69</f>
        <v>291131.82132031064</v>
      </c>
      <c r="M69" s="4">
        <f t="shared" si="12"/>
        <v>4.909351908733193E-3</v>
      </c>
      <c r="N69" s="3">
        <f>Private_Fundos_Próprios!H69+Private_Fundos_Terceiros!H69+Private_Fundos_Exclusivos!H69</f>
        <v>54646.873609023038</v>
      </c>
      <c r="O69" s="4">
        <f t="shared" si="13"/>
        <v>-7.725962967287682E-2</v>
      </c>
      <c r="P69" s="3">
        <f>Private_Fundos_Próprios!J69+Private_Fundos_Terceiros!J69+Private_Fundos_Exclusivos!J69</f>
        <v>526.44869003344525</v>
      </c>
      <c r="Q69" s="6">
        <f t="shared" si="14"/>
        <v>0.15084699575198096</v>
      </c>
    </row>
    <row r="70" spans="1:17" x14ac:dyDescent="0.35">
      <c r="A70" s="1">
        <v>43191</v>
      </c>
      <c r="B70" s="3">
        <v>1033433.2899668301</v>
      </c>
      <c r="C70" s="5">
        <f t="shared" si="15"/>
        <v>8.2037008820663969E-3</v>
      </c>
      <c r="D70" s="3">
        <f>H70+J70+L70+N70+P70+Private_Fundos_Estruturados!B70+Private_Fundos_Estruturados!D70+Private_Fundos_Estruturados!F70+Private_Fundos_Estruturados!H70</f>
        <v>494092.99220514094</v>
      </c>
      <c r="E70" s="4">
        <f t="shared" si="16"/>
        <v>2.7326300740047209E-2</v>
      </c>
      <c r="F70" s="3">
        <f t="shared" si="17"/>
        <v>116731.83611539842</v>
      </c>
      <c r="G70" s="4">
        <f t="shared" si="9"/>
        <v>1.5854429917020928E-2</v>
      </c>
      <c r="H70" s="3">
        <f>Private_Fundos_Próprios!B70+Private_Fundos_Terceiros!B70+Private_Fundos_Exclusivos!B70</f>
        <v>77261.703916570666</v>
      </c>
      <c r="I70" s="4">
        <f t="shared" si="10"/>
        <v>1.7981034938709672E-2</v>
      </c>
      <c r="J70" s="3">
        <f>Private_Fundos_Próprios!D70+Private_Fundos_Terceiros!D70+Private_Fundos_Exclusivos!D70</f>
        <v>39470.132198827749</v>
      </c>
      <c r="K70" s="4">
        <f t="shared" si="11"/>
        <v>1.1717272810110133E-2</v>
      </c>
      <c r="L70" s="3">
        <f>Private_Fundos_Próprios!F70+Private_Fundos_Terceiros!F70+Private_Fundos_Exclusivos!F70</f>
        <v>289709.53526040178</v>
      </c>
      <c r="M70" s="4">
        <f t="shared" si="12"/>
        <v>1.9079694521485214E-2</v>
      </c>
      <c r="N70" s="3">
        <f>Private_Fundos_Próprios!H70+Private_Fundos_Terceiros!H70+Private_Fundos_Exclusivos!H70</f>
        <v>59222.37214965465</v>
      </c>
      <c r="O70" s="4">
        <f t="shared" si="13"/>
        <v>0.2098319110512876</v>
      </c>
      <c r="P70" s="3">
        <f>Private_Fundos_Próprios!J70+Private_Fundos_Terceiros!J70+Private_Fundos_Exclusivos!J70</f>
        <v>457.44455342602311</v>
      </c>
      <c r="Q70" s="6">
        <f t="shared" si="14"/>
        <v>4.7926427134686846E-2</v>
      </c>
    </row>
    <row r="71" spans="1:17" x14ac:dyDescent="0.35">
      <c r="A71" s="1">
        <v>43160</v>
      </c>
      <c r="B71" s="3">
        <v>1025024.29723546</v>
      </c>
      <c r="C71" s="5">
        <f t="shared" si="15"/>
        <v>1.5562580109104693E-2</v>
      </c>
      <c r="D71" s="3">
        <f>H71+J71+L71+N71+P71+Private_Fundos_Estruturados!B71+Private_Fundos_Estruturados!D71+Private_Fundos_Estruturados!F71+Private_Fundos_Estruturados!H71</f>
        <v>480950.39701525692</v>
      </c>
      <c r="E71" s="4">
        <f t="shared" si="16"/>
        <v>1.6924718367236895E-2</v>
      </c>
      <c r="F71" s="3">
        <f t="shared" si="17"/>
        <v>114910.00351785988</v>
      </c>
      <c r="G71" s="4">
        <f t="shared" si="9"/>
        <v>6.1814146267154153E-3</v>
      </c>
      <c r="H71" s="3">
        <f>Private_Fundos_Próprios!B71+Private_Fundos_Terceiros!B71+Private_Fundos_Exclusivos!B71</f>
        <v>75896.997355380416</v>
      </c>
      <c r="I71" s="4">
        <f t="shared" si="10"/>
        <v>4.8387788622437193E-3</v>
      </c>
      <c r="J71" s="3">
        <f>Private_Fundos_Próprios!D71+Private_Fundos_Terceiros!D71+Private_Fundos_Exclusivos!D71</f>
        <v>39013.006162479469</v>
      </c>
      <c r="K71" s="4">
        <f t="shared" si="11"/>
        <v>8.8037224999403963E-3</v>
      </c>
      <c r="L71" s="3">
        <f>Private_Fundos_Próprios!F71+Private_Fundos_Terceiros!F71+Private_Fundos_Exclusivos!F71</f>
        <v>284285.45561045309</v>
      </c>
      <c r="M71" s="4">
        <f t="shared" si="12"/>
        <v>2.0512331884563213E-2</v>
      </c>
      <c r="N71" s="3">
        <f>Private_Fundos_Próprios!H71+Private_Fundos_Terceiros!H71+Private_Fundos_Exclusivos!H71</f>
        <v>48950.909302923879</v>
      </c>
      <c r="O71" s="4">
        <f t="shared" si="13"/>
        <v>1.3442783500690237E-2</v>
      </c>
      <c r="P71" s="3">
        <f>Private_Fundos_Próprios!J71+Private_Fundos_Terceiros!J71+Private_Fundos_Exclusivos!J71</f>
        <v>436.52353980307544</v>
      </c>
      <c r="Q71" s="6">
        <f t="shared" si="14"/>
        <v>2.2912977116040151E-2</v>
      </c>
    </row>
    <row r="72" spans="1:17" x14ac:dyDescent="0.35">
      <c r="A72" s="1">
        <v>43132</v>
      </c>
      <c r="B72" s="3">
        <v>1009316.72484953</v>
      </c>
      <c r="C72" s="5">
        <f t="shared" si="15"/>
        <v>7.2729427109495814E-3</v>
      </c>
      <c r="D72" s="3">
        <f>H72+J72+L72+N72+P72+Private_Fundos_Estruturados!B72+Private_Fundos_Estruturados!D72+Private_Fundos_Estruturados!F72+Private_Fundos_Estruturados!H72</f>
        <v>472945.92050772998</v>
      </c>
      <c r="E72" s="4">
        <f t="shared" si="16"/>
        <v>1.5922519285756272E-2</v>
      </c>
      <c r="F72" s="3">
        <f t="shared" si="17"/>
        <v>114204.06086559499</v>
      </c>
      <c r="G72" s="4">
        <f t="shared" si="9"/>
        <v>3.7490052216947417E-3</v>
      </c>
      <c r="H72" s="3">
        <f>Private_Fundos_Próprios!B72+Private_Fundos_Terceiros!B72+Private_Fundos_Exclusivos!B72</f>
        <v>75531.517047258938</v>
      </c>
      <c r="I72" s="4">
        <f t="shared" si="10"/>
        <v>3.5318103222087586E-3</v>
      </c>
      <c r="J72" s="3">
        <f>Private_Fundos_Próprios!D72+Private_Fundos_Terceiros!D72+Private_Fundos_Exclusivos!D72</f>
        <v>38672.543818336053</v>
      </c>
      <c r="K72" s="4">
        <f t="shared" si="11"/>
        <v>4.1734807856911877E-3</v>
      </c>
      <c r="L72" s="3">
        <f>Private_Fundos_Próprios!F72+Private_Fundos_Terceiros!F72+Private_Fundos_Exclusivos!F72</f>
        <v>278571.30847744667</v>
      </c>
      <c r="M72" s="4">
        <f t="shared" si="12"/>
        <v>2.1337694494113688E-2</v>
      </c>
      <c r="N72" s="3">
        <f>Private_Fundos_Próprios!H72+Private_Fundos_Terceiros!H72+Private_Fundos_Exclusivos!H72</f>
        <v>48301.601333461505</v>
      </c>
      <c r="O72" s="4">
        <f t="shared" si="13"/>
        <v>6.8031378296555284E-2</v>
      </c>
      <c r="P72" s="3">
        <f>Private_Fundos_Próprios!J72+Private_Fundos_Terceiros!J72+Private_Fundos_Exclusivos!J72</f>
        <v>426.745529256841</v>
      </c>
      <c r="Q72" s="6">
        <f t="shared" si="14"/>
        <v>-1.4022330856091208E-2</v>
      </c>
    </row>
    <row r="73" spans="1:17" x14ac:dyDescent="0.35">
      <c r="A73" s="1">
        <v>43101</v>
      </c>
      <c r="B73" s="3">
        <v>1002029.02515487</v>
      </c>
      <c r="C73" s="5">
        <f t="shared" si="15"/>
        <v>3.9412025709457219E-2</v>
      </c>
      <c r="D73" s="3">
        <f>H73+J73+L73+N73+P73+Private_Fundos_Estruturados!B73+Private_Fundos_Estruturados!D73+Private_Fundos_Estruturados!F73+Private_Fundos_Estruturados!H73</f>
        <v>465533.45509088069</v>
      </c>
      <c r="E73" s="4">
        <f t="shared" si="16"/>
        <v>4.2622068084667404E-2</v>
      </c>
      <c r="F73" s="3">
        <f t="shared" si="17"/>
        <v>113777.50839252002</v>
      </c>
      <c r="G73" s="4">
        <f t="shared" si="9"/>
        <v>2.2954525241268113E-2</v>
      </c>
      <c r="H73" s="3">
        <f>Private_Fundos_Próprios!B73+Private_Fundos_Terceiros!B73+Private_Fundos_Exclusivos!B73</f>
        <v>75265.692896180015</v>
      </c>
      <c r="I73" s="4">
        <f t="shared" si="10"/>
        <v>-1.1901687734407576E-2</v>
      </c>
      <c r="J73" s="3">
        <f>Private_Fundos_Próprios!D73+Private_Fundos_Terceiros!D73+Private_Fundos_Exclusivos!D73</f>
        <v>38511.815496339994</v>
      </c>
      <c r="K73" s="4">
        <f t="shared" si="11"/>
        <v>9.8701039161059184E-2</v>
      </c>
      <c r="L73" s="3">
        <f>Private_Fundos_Próprios!F73+Private_Fundos_Terceiros!F73+Private_Fundos_Exclusivos!F73</f>
        <v>272751.42196276999</v>
      </c>
      <c r="M73" s="4">
        <f t="shared" si="12"/>
        <v>4.6958827387133979E-2</v>
      </c>
      <c r="N73" s="3">
        <f>Private_Fundos_Próprios!H73+Private_Fundos_Terceiros!H73+Private_Fundos_Exclusivos!H73</f>
        <v>45224.889750429997</v>
      </c>
      <c r="O73" s="4">
        <f t="shared" si="13"/>
        <v>0.14361988306873638</v>
      </c>
      <c r="P73" s="3">
        <f>Private_Fundos_Próprios!J73+Private_Fundos_Terceiros!J73+Private_Fundos_Exclusivos!J73</f>
        <v>432.81459876000008</v>
      </c>
      <c r="Q73" s="6">
        <f t="shared" si="14"/>
        <v>0.16715003973135314</v>
      </c>
    </row>
    <row r="74" spans="1:17" x14ac:dyDescent="0.35">
      <c r="A74" s="1">
        <v>43070</v>
      </c>
      <c r="B74" s="3">
        <v>964034.47369288304</v>
      </c>
      <c r="C74" s="5">
        <f t="shared" si="15"/>
        <v>1.2679246025692955E-2</v>
      </c>
      <c r="D74" s="3">
        <f>H74+J74+L74+N74+P74+Private_Fundos_Estruturados!B74+Private_Fundos_Estruturados!D74+Private_Fundos_Estruturados!F74+Private_Fundos_Estruturados!H74</f>
        <v>446502.59124678001</v>
      </c>
      <c r="E74" s="4">
        <f t="shared" si="16"/>
        <v>6.2616163339395082E-3</v>
      </c>
      <c r="F74" s="3">
        <f t="shared" si="17"/>
        <v>111224.40498094</v>
      </c>
      <c r="G74" s="4">
        <f t="shared" si="9"/>
        <v>2.9037936822911919E-3</v>
      </c>
      <c r="H74" s="3">
        <f>Private_Fundos_Próprios!B74+Private_Fundos_Terceiros!B74+Private_Fundos_Exclusivos!B74</f>
        <v>76172.271485420002</v>
      </c>
      <c r="I74" s="4">
        <f t="shared" si="10"/>
        <v>1.490607114973525E-2</v>
      </c>
      <c r="J74" s="3">
        <f>Private_Fundos_Próprios!D74+Private_Fundos_Terceiros!D74+Private_Fundos_Exclusivos!D74</f>
        <v>35052.13349552</v>
      </c>
      <c r="K74" s="4">
        <f t="shared" si="11"/>
        <v>-2.2224297684636535E-2</v>
      </c>
      <c r="L74" s="3">
        <f>Private_Fundos_Próprios!F74+Private_Fundos_Terceiros!F74+Private_Fundos_Exclusivos!F74</f>
        <v>260517.81104273998</v>
      </c>
      <c r="M74" s="4">
        <f t="shared" si="12"/>
        <v>-1.4786983646005877E-2</v>
      </c>
      <c r="N74" s="3">
        <f>Private_Fundos_Próprios!H74+Private_Fundos_Terceiros!H74+Private_Fundos_Exclusivos!H74</f>
        <v>39545.386032529997</v>
      </c>
      <c r="O74" s="4">
        <f t="shared" si="13"/>
        <v>0.35914274045043709</v>
      </c>
      <c r="P74" s="3">
        <f>Private_Fundos_Próprios!J74+Private_Fundos_Terceiros!J74+Private_Fundos_Exclusivos!J74</f>
        <v>370.83029947</v>
      </c>
      <c r="Q74" s="6">
        <f t="shared" si="14"/>
        <v>4.7553224987355529E-2</v>
      </c>
    </row>
    <row r="75" spans="1:17" x14ac:dyDescent="0.35">
      <c r="A75" s="1">
        <v>43040</v>
      </c>
      <c r="B75" s="3">
        <v>951964.28432426299</v>
      </c>
      <c r="C75" s="5">
        <f t="shared" si="15"/>
        <v>-2.6246505630105766E-3</v>
      </c>
      <c r="D75" s="3">
        <f>H75+J75+L75+N75+P75+Private_Fundos_Estruturados!B75+Private_Fundos_Estruturados!D75+Private_Fundos_Estruturados!F75+Private_Fundos_Estruturados!H75</f>
        <v>443724.16079379001</v>
      </c>
      <c r="E75" s="4">
        <f t="shared" si="16"/>
        <v>-5.7402062814140226E-3</v>
      </c>
      <c r="F75" s="3">
        <f t="shared" si="17"/>
        <v>110902.36738717</v>
      </c>
      <c r="G75" s="4">
        <f t="shared" si="9"/>
        <v>-2.3379564204272955E-2</v>
      </c>
      <c r="H75" s="3">
        <f>Private_Fundos_Próprios!B75+Private_Fundos_Terceiros!B75+Private_Fundos_Exclusivos!B75</f>
        <v>75053.518400109999</v>
      </c>
      <c r="I75" s="4">
        <f t="shared" si="10"/>
        <v>-1.2635480852528091E-2</v>
      </c>
      <c r="J75" s="3">
        <f>Private_Fundos_Próprios!D75+Private_Fundos_Terceiros!D75+Private_Fundos_Exclusivos!D75</f>
        <v>35848.848987060002</v>
      </c>
      <c r="K75" s="4">
        <f t="shared" si="11"/>
        <v>-4.5133133021438579E-2</v>
      </c>
      <c r="L75" s="3">
        <f>Private_Fundos_Próprios!F75+Private_Fundos_Terceiros!F75+Private_Fundos_Exclusivos!F75</f>
        <v>264427.90210673999</v>
      </c>
      <c r="M75" s="4">
        <f t="shared" si="12"/>
        <v>-1.2517184370774757E-2</v>
      </c>
      <c r="N75" s="3">
        <f>Private_Fundos_Próprios!H75+Private_Fundos_Terceiros!H75+Private_Fundos_Exclusivos!H75</f>
        <v>29095.82993426</v>
      </c>
      <c r="O75" s="4">
        <f t="shared" si="13"/>
        <v>0.12108654523241449</v>
      </c>
      <c r="P75" s="3">
        <f>Private_Fundos_Próprios!J75+Private_Fundos_Terceiros!J75+Private_Fundos_Exclusivos!J75</f>
        <v>353.99661862000005</v>
      </c>
      <c r="Q75" s="6">
        <f t="shared" si="14"/>
        <v>-3.5255239904791923E-2</v>
      </c>
    </row>
    <row r="76" spans="1:17" x14ac:dyDescent="0.35">
      <c r="A76" s="1">
        <v>43009</v>
      </c>
      <c r="B76" s="3">
        <v>954469.43305911799</v>
      </c>
      <c r="C76" s="5">
        <f t="shared" si="15"/>
        <v>5.1963700231073169E-3</v>
      </c>
      <c r="D76" s="3">
        <f>H76+J76+L76+N76+P76+Private_Fundos_Estruturados!B76+Private_Fundos_Estruturados!D76+Private_Fundos_Estruturados!F76+Private_Fundos_Estruturados!H76</f>
        <v>446285.93411611003</v>
      </c>
      <c r="E76" s="4">
        <f t="shared" si="16"/>
        <v>1.4333103649392021E-2</v>
      </c>
      <c r="F76" s="3">
        <f t="shared" si="17"/>
        <v>113557.28727589997</v>
      </c>
      <c r="G76" s="4">
        <f t="shared" si="9"/>
        <v>-3.9281532321254371E-3</v>
      </c>
      <c r="H76" s="3">
        <f>Private_Fundos_Próprios!B76+Private_Fundos_Terceiros!B76+Private_Fundos_Exclusivos!B76</f>
        <v>76013.991737229997</v>
      </c>
      <c r="I76" s="4">
        <f t="shared" si="10"/>
        <v>-1.3050437820654738E-2</v>
      </c>
      <c r="J76" s="3">
        <f>Private_Fundos_Próprios!D76+Private_Fundos_Terceiros!D76+Private_Fundos_Exclusivos!D76</f>
        <v>37543.295538669976</v>
      </c>
      <c r="K76" s="4">
        <f t="shared" si="11"/>
        <v>1.5067967815085665E-2</v>
      </c>
      <c r="L76" s="3">
        <f>Private_Fundos_Próprios!F76+Private_Fundos_Terceiros!F76+Private_Fundos_Exclusivos!F76</f>
        <v>267779.75061596005</v>
      </c>
      <c r="M76" s="4">
        <f t="shared" si="12"/>
        <v>1.4666438857458467E-2</v>
      </c>
      <c r="N76" s="3">
        <f>Private_Fundos_Próprios!H76+Private_Fundos_Terceiros!H76+Private_Fundos_Exclusivos!H76</f>
        <v>25953.241574430001</v>
      </c>
      <c r="O76" s="4">
        <f t="shared" si="13"/>
        <v>3.670002117068201E-2</v>
      </c>
      <c r="P76" s="3">
        <f>Private_Fundos_Próprios!J76+Private_Fundos_Terceiros!J76+Private_Fundos_Exclusivos!J76</f>
        <v>366.93292699</v>
      </c>
      <c r="Q76" s="6">
        <f t="shared" si="14"/>
        <v>-1.8545903920171764E-2</v>
      </c>
    </row>
    <row r="77" spans="1:17" x14ac:dyDescent="0.35">
      <c r="A77" s="1">
        <v>42979</v>
      </c>
      <c r="B77" s="3">
        <v>949535.29630949302</v>
      </c>
      <c r="C77" s="5">
        <f t="shared" si="15"/>
        <v>2.1377891331516446E-2</v>
      </c>
      <c r="D77" s="3">
        <f>H77+J77+L77+N77+P77+Private_Fundos_Estruturados!B77+Private_Fundos_Estruturados!D77+Private_Fundos_Estruturados!F77+Private_Fundos_Estruturados!H77</f>
        <v>439979.66004505992</v>
      </c>
      <c r="E77" s="4">
        <f t="shared" si="16"/>
        <v>2.5223488731845052E-2</v>
      </c>
      <c r="F77" s="3">
        <f t="shared" si="17"/>
        <v>114005.11684411</v>
      </c>
      <c r="G77" s="4">
        <f t="shared" si="9"/>
        <v>1.482390338564437E-3</v>
      </c>
      <c r="H77" s="3">
        <f>Private_Fundos_Próprios!B77+Private_Fundos_Terceiros!B77+Private_Fundos_Exclusivos!B77</f>
        <v>77019.125039560007</v>
      </c>
      <c r="I77" s="4">
        <f t="shared" si="10"/>
        <v>-1.0469936123326075E-3</v>
      </c>
      <c r="J77" s="3">
        <f>Private_Fundos_Próprios!D77+Private_Fundos_Terceiros!D77+Private_Fundos_Exclusivos!D77</f>
        <v>36985.991804549994</v>
      </c>
      <c r="K77" s="4">
        <f t="shared" si="11"/>
        <v>6.7908715067512507E-3</v>
      </c>
      <c r="L77" s="3">
        <f>Private_Fundos_Próprios!F77+Private_Fundos_Terceiros!F77+Private_Fundos_Exclusivos!F77</f>
        <v>263909.14330179995</v>
      </c>
      <c r="M77" s="4">
        <f t="shared" si="12"/>
        <v>3.517374459022253E-2</v>
      </c>
      <c r="N77" s="3">
        <f>Private_Fundos_Próprios!H77+Private_Fundos_Terceiros!H77+Private_Fundos_Exclusivos!H77</f>
        <v>25034.475783190002</v>
      </c>
      <c r="O77" s="4">
        <f t="shared" si="13"/>
        <v>8.4253264296256736E-2</v>
      </c>
      <c r="P77" s="3">
        <f>Private_Fundos_Próprios!J77+Private_Fundos_Terceiros!J77+Private_Fundos_Exclusivos!J77</f>
        <v>373.86662143000001</v>
      </c>
      <c r="Q77" s="6">
        <f t="shared" si="14"/>
        <v>2.7182813835956409E-4</v>
      </c>
    </row>
    <row r="78" spans="1:17" x14ac:dyDescent="0.35">
      <c r="A78" s="1">
        <v>42948</v>
      </c>
      <c r="B78" s="3">
        <v>929661.10228960798</v>
      </c>
      <c r="C78" s="5">
        <f t="shared" si="15"/>
        <v>3.0197114713402834E-2</v>
      </c>
      <c r="D78" s="3">
        <f>H78+J78+L78+N78+P78+Private_Fundos_Estruturados!B78+Private_Fundos_Estruturados!D78+Private_Fundos_Estruturados!F78+Private_Fundos_Estruturados!H78</f>
        <v>429154.87684475002</v>
      </c>
      <c r="E78" s="4">
        <f t="shared" si="16"/>
        <v>2.807002200620717E-2</v>
      </c>
      <c r="F78" s="3">
        <f t="shared" si="17"/>
        <v>113836.36691361998</v>
      </c>
      <c r="G78" s="4">
        <f t="shared" si="9"/>
        <v>1.9370013587951214E-2</v>
      </c>
      <c r="H78" s="3">
        <f>Private_Fundos_Próprios!B78+Private_Fundos_Terceiros!B78+Private_Fundos_Exclusivos!B78</f>
        <v>77099.848088019979</v>
      </c>
      <c r="I78" s="4">
        <f t="shared" si="10"/>
        <v>2.4633931250777216E-2</v>
      </c>
      <c r="J78" s="3">
        <f>Private_Fundos_Próprios!D78+Private_Fundos_Terceiros!D78+Private_Fundos_Exclusivos!D78</f>
        <v>36736.518825599996</v>
      </c>
      <c r="K78" s="4">
        <f t="shared" si="11"/>
        <v>8.4964908325902422E-3</v>
      </c>
      <c r="L78" s="3">
        <f>Private_Fundos_Próprios!F78+Private_Fundos_Terceiros!F78+Private_Fundos_Exclusivos!F78</f>
        <v>254941.88263659005</v>
      </c>
      <c r="M78" s="4">
        <f t="shared" si="12"/>
        <v>2.8428220226374944E-2</v>
      </c>
      <c r="N78" s="3">
        <f>Private_Fundos_Próprios!H78+Private_Fundos_Terceiros!H78+Private_Fundos_Exclusivos!H78</f>
        <v>23089.140339769998</v>
      </c>
      <c r="O78" s="4">
        <f t="shared" si="13"/>
        <v>6.0734198877314689E-2</v>
      </c>
      <c r="P78" s="3">
        <f>Private_Fundos_Próprios!J78+Private_Fundos_Terceiros!J78+Private_Fundos_Exclusivos!J78</f>
        <v>373.76502158</v>
      </c>
      <c r="Q78" s="6">
        <f t="shared" si="14"/>
        <v>3.0239507226827896E-3</v>
      </c>
    </row>
    <row r="79" spans="1:17" x14ac:dyDescent="0.35">
      <c r="A79" s="1">
        <v>42917</v>
      </c>
      <c r="B79" s="3">
        <v>902410.89691678702</v>
      </c>
      <c r="C79" s="5">
        <f t="shared" si="15"/>
        <v>1.1381277228667117E-2</v>
      </c>
      <c r="D79" s="3">
        <f>H79+J79+L79+N79+P79+Private_Fundos_Estruturados!B79+Private_Fundos_Estruturados!D79+Private_Fundos_Estruturados!F79+Private_Fundos_Estruturados!H79</f>
        <v>417437.39984489005</v>
      </c>
      <c r="E79" s="4">
        <f t="shared" si="16"/>
        <v>3.5327139162620144E-3</v>
      </c>
      <c r="F79" s="3">
        <f t="shared" si="17"/>
        <v>111673.25445736999</v>
      </c>
      <c r="G79" s="4">
        <f t="shared" si="9"/>
        <v>1.8293380067216154E-2</v>
      </c>
      <c r="H79" s="3">
        <f>Private_Fundos_Próprios!B79+Private_Fundos_Terceiros!B79+Private_Fundos_Exclusivos!B79</f>
        <v>75246.237447849984</v>
      </c>
      <c r="I79" s="4">
        <f t="shared" si="10"/>
        <v>1.7812567824257119E-2</v>
      </c>
      <c r="J79" s="3">
        <f>Private_Fundos_Próprios!D79+Private_Fundos_Terceiros!D79+Private_Fundos_Exclusivos!D79</f>
        <v>36427.017009520001</v>
      </c>
      <c r="K79" s="4">
        <f t="shared" si="11"/>
        <v>1.9288019810046537E-2</v>
      </c>
      <c r="L79" s="3">
        <f>Private_Fundos_Próprios!F79+Private_Fundos_Terceiros!F79+Private_Fundos_Exclusivos!F79</f>
        <v>247894.67813366003</v>
      </c>
      <c r="M79" s="4">
        <f t="shared" si="12"/>
        <v>2.3992994341236678E-2</v>
      </c>
      <c r="N79" s="3">
        <f>Private_Fundos_Próprios!H79+Private_Fundos_Terceiros!H79+Private_Fundos_Exclusivos!H79</f>
        <v>21767.131072239998</v>
      </c>
      <c r="O79" s="4">
        <f t="shared" si="13"/>
        <v>8.6992345902696611E-2</v>
      </c>
      <c r="P79" s="3">
        <f>Private_Fundos_Próprios!J79+Private_Fundos_Terceiros!J79+Private_Fundos_Exclusivos!J79</f>
        <v>372.63818207999998</v>
      </c>
      <c r="Q79" s="6">
        <f t="shared" si="14"/>
        <v>-2.5895140775149272E-2</v>
      </c>
    </row>
    <row r="80" spans="1:17" x14ac:dyDescent="0.35">
      <c r="A80" s="1">
        <v>42887</v>
      </c>
      <c r="B80" s="3">
        <v>892255.88532697095</v>
      </c>
      <c r="C80" s="5">
        <f t="shared" si="15"/>
        <v>4.6407866910836185E-4</v>
      </c>
      <c r="D80" s="3">
        <f>H80+J80+L80+N80+P80+Private_Fundos_Estruturados!B80+Private_Fundos_Estruturados!D80+Private_Fundos_Estruturados!F80+Private_Fundos_Estruturados!H80</f>
        <v>415967.90424086002</v>
      </c>
      <c r="E80" s="4">
        <f t="shared" si="16"/>
        <v>1.9267508421014446E-3</v>
      </c>
      <c r="F80" s="3">
        <f t="shared" si="17"/>
        <v>109667.07300994001</v>
      </c>
      <c r="G80" s="4">
        <f t="shared" si="9"/>
        <v>1.5863094850093858E-2</v>
      </c>
      <c r="H80" s="3">
        <f>Private_Fundos_Próprios!B80+Private_Fundos_Terceiros!B80+Private_Fundos_Exclusivos!B80</f>
        <v>73929.365608740001</v>
      </c>
      <c r="I80" s="4">
        <f t="shared" si="10"/>
        <v>2.9435035999647856E-2</v>
      </c>
      <c r="J80" s="3">
        <f>Private_Fundos_Próprios!D80+Private_Fundos_Terceiros!D80+Private_Fundos_Exclusivos!D80</f>
        <v>35737.707401200008</v>
      </c>
      <c r="K80" s="4">
        <f t="shared" si="11"/>
        <v>-1.1107008608012656E-2</v>
      </c>
      <c r="L80" s="3">
        <f>Private_Fundos_Próprios!F80+Private_Fundos_Terceiros!F80+Private_Fundos_Exclusivos!F80</f>
        <v>242086.30283954003</v>
      </c>
      <c r="M80" s="4">
        <f t="shared" si="12"/>
        <v>1.0925815204175009E-2</v>
      </c>
      <c r="N80" s="3">
        <f>Private_Fundos_Próprios!H80+Private_Fundos_Terceiros!H80+Private_Fundos_Exclusivos!H80</f>
        <v>20025.100594579999</v>
      </c>
      <c r="O80" s="4">
        <f t="shared" si="13"/>
        <v>1.6731076444635125E-2</v>
      </c>
      <c r="P80" s="3">
        <f>Private_Fundos_Próprios!J80+Private_Fundos_Terceiros!J80+Private_Fundos_Exclusivos!J80</f>
        <v>382.54421847000009</v>
      </c>
      <c r="Q80" s="6">
        <f t="shared" si="14"/>
        <v>-4.4200509058087263E-2</v>
      </c>
    </row>
    <row r="81" spans="1:17" x14ac:dyDescent="0.35">
      <c r="A81" s="1">
        <v>42856</v>
      </c>
      <c r="B81" s="3">
        <v>891842.00047833403</v>
      </c>
      <c r="C81" s="5">
        <f t="shared" si="15"/>
        <v>6.6244893357792888E-3</v>
      </c>
      <c r="D81" s="3">
        <f>H81+J81+L81+N81+P81+Private_Fundos_Estruturados!B81+Private_Fundos_Estruturados!D81+Private_Fundos_Estruturados!F81+Private_Fundos_Estruturados!H81</f>
        <v>415167.97898773185</v>
      </c>
      <c r="E81" s="4">
        <f t="shared" si="16"/>
        <v>1.8041753515885214E-2</v>
      </c>
      <c r="F81" s="3">
        <f t="shared" si="17"/>
        <v>107954.57927933002</v>
      </c>
      <c r="G81" s="4">
        <f t="shared" si="9"/>
        <v>1.8389530906909268E-2</v>
      </c>
      <c r="H81" s="3">
        <f>Private_Fundos_Próprios!B81+Private_Fundos_Terceiros!B81+Private_Fundos_Exclusivos!B81</f>
        <v>71815.474530599997</v>
      </c>
      <c r="I81" s="4">
        <f t="shared" si="10"/>
        <v>3.6307240727807957E-2</v>
      </c>
      <c r="J81" s="3">
        <f>Private_Fundos_Próprios!D81+Private_Fundos_Terceiros!D81+Private_Fundos_Exclusivos!D81</f>
        <v>36139.104748730024</v>
      </c>
      <c r="K81" s="4">
        <f t="shared" si="11"/>
        <v>-1.5438555833063916E-2</v>
      </c>
      <c r="L81" s="3">
        <f>Private_Fundos_Próprios!F81+Private_Fundos_Terceiros!F81+Private_Fundos_Exclusivos!F81</f>
        <v>239469.89897636184</v>
      </c>
      <c r="M81" s="4">
        <f t="shared" si="12"/>
        <v>1.3036599406715026E-2</v>
      </c>
      <c r="N81" s="3">
        <f>Private_Fundos_Próprios!H81+Private_Fundos_Terceiros!H81+Private_Fundos_Exclusivos!H81</f>
        <v>19695.57246603</v>
      </c>
      <c r="O81" s="4">
        <f t="shared" si="13"/>
        <v>-4.8566944410916033E-3</v>
      </c>
      <c r="P81" s="3">
        <f>Private_Fundos_Próprios!J81+Private_Fundos_Terceiros!J81+Private_Fundos_Exclusivos!J81</f>
        <v>400.23480039000003</v>
      </c>
      <c r="Q81" s="6">
        <f t="shared" si="14"/>
        <v>5.3586481906617535E-3</v>
      </c>
    </row>
    <row r="82" spans="1:17" x14ac:dyDescent="0.35">
      <c r="A82" s="1">
        <v>42826</v>
      </c>
      <c r="B82" s="3">
        <v>885972.88256598602</v>
      </c>
      <c r="C82" s="5">
        <f t="shared" si="15"/>
        <v>9.5471037512974335E-3</v>
      </c>
      <c r="D82" s="3">
        <f>H82+J82+L82+N82+P82+Private_Fundos_Estruturados!B82+Private_Fundos_Estruturados!D82+Private_Fundos_Estruturados!F82+Private_Fundos_Estruturados!H82</f>
        <v>407810.36490292998</v>
      </c>
      <c r="E82" s="4">
        <f t="shared" si="16"/>
        <v>1.4163834299343791E-2</v>
      </c>
      <c r="F82" s="3">
        <f t="shared" si="17"/>
        <v>106005.19349722</v>
      </c>
      <c r="G82" s="4">
        <f t="shared" si="9"/>
        <v>1.2034663194731529E-2</v>
      </c>
      <c r="H82" s="3">
        <f>Private_Fundos_Próprios!B82+Private_Fundos_Terceiros!B82+Private_Fundos_Exclusivos!B82</f>
        <v>69299.40437371</v>
      </c>
      <c r="I82" s="4">
        <f t="shared" si="10"/>
        <v>2.8770834570409964E-2</v>
      </c>
      <c r="J82" s="3">
        <f>Private_Fundos_Próprios!D82+Private_Fundos_Terceiros!D82+Private_Fundos_Exclusivos!D82</f>
        <v>36705.789123510003</v>
      </c>
      <c r="K82" s="4">
        <f t="shared" si="11"/>
        <v>-1.8122448080711246E-2</v>
      </c>
      <c r="L82" s="3">
        <f>Private_Fundos_Próprios!F82+Private_Fundos_Terceiros!F82+Private_Fundos_Exclusivos!F82</f>
        <v>236388.20069937001</v>
      </c>
      <c r="M82" s="4">
        <f t="shared" si="12"/>
        <v>1.2957080151635861E-2</v>
      </c>
      <c r="N82" s="3">
        <f>Private_Fundos_Próprios!H82+Private_Fundos_Terceiros!H82+Private_Fundos_Exclusivos!H82</f>
        <v>19791.694679560002</v>
      </c>
      <c r="O82" s="4">
        <f t="shared" si="13"/>
        <v>1.8236553408355959E-2</v>
      </c>
      <c r="P82" s="3">
        <f>Private_Fundos_Próprios!J82+Private_Fundos_Terceiros!J82+Private_Fundos_Exclusivos!J82</f>
        <v>398.10151443000001</v>
      </c>
      <c r="Q82" s="6">
        <f t="shared" si="14"/>
        <v>-4.5018248471144166E-3</v>
      </c>
    </row>
    <row r="83" spans="1:17" x14ac:dyDescent="0.35">
      <c r="A83" s="1">
        <v>42795</v>
      </c>
      <c r="B83" s="3">
        <v>877594.39779864496</v>
      </c>
      <c r="C83" s="5">
        <f t="shared" si="15"/>
        <v>1.6219506493667366E-2</v>
      </c>
      <c r="D83" s="3">
        <f>H83+J83+L83+N83+P83+Private_Fundos_Estruturados!B83+Private_Fundos_Estruturados!D83+Private_Fundos_Estruturados!F83+Private_Fundos_Estruturados!H83</f>
        <v>402114.87642395991</v>
      </c>
      <c r="E83" s="4">
        <f t="shared" si="16"/>
        <v>3.4652995459726881E-2</v>
      </c>
      <c r="F83" s="3">
        <f t="shared" si="17"/>
        <v>104744.62718755999</v>
      </c>
      <c r="G83" s="4">
        <f t="shared" si="9"/>
        <v>2.8011889319120013E-2</v>
      </c>
      <c r="H83" s="3">
        <f>Private_Fundos_Próprios!B83+Private_Fundos_Terceiros!B83+Private_Fundos_Exclusivos!B83</f>
        <v>67361.361777569997</v>
      </c>
      <c r="I83" s="4">
        <f t="shared" si="10"/>
        <v>2.2582303193762511E-2</v>
      </c>
      <c r="J83" s="3">
        <f>Private_Fundos_Próprios!D83+Private_Fundos_Terceiros!D83+Private_Fundos_Exclusivos!D83</f>
        <v>37383.265409989996</v>
      </c>
      <c r="K83" s="4">
        <f t="shared" si="11"/>
        <v>3.7942486539171733E-2</v>
      </c>
      <c r="L83" s="3">
        <f>Private_Fundos_Próprios!F83+Private_Fundos_Terceiros!F83+Private_Fundos_Exclusivos!F83</f>
        <v>233364.47844758001</v>
      </c>
      <c r="M83" s="4">
        <f t="shared" si="12"/>
        <v>4.514659326801277E-2</v>
      </c>
      <c r="N83" s="3">
        <f>Private_Fundos_Próprios!H83+Private_Fundos_Terceiros!H83+Private_Fundos_Exclusivos!H83</f>
        <v>19437.22665751</v>
      </c>
      <c r="O83" s="4">
        <f t="shared" si="13"/>
        <v>1.3384616866902364E-2</v>
      </c>
      <c r="P83" s="3">
        <f>Private_Fundos_Próprios!J83+Private_Fundos_Terceiros!J83+Private_Fundos_Exclusivos!J83</f>
        <v>399.90180229999999</v>
      </c>
      <c r="Q83" s="6">
        <f t="shared" si="14"/>
        <v>-8.0303614055356562E-2</v>
      </c>
    </row>
    <row r="84" spans="1:17" x14ac:dyDescent="0.35">
      <c r="A84" s="1">
        <v>42767</v>
      </c>
      <c r="B84" s="3">
        <v>863587.43577622296</v>
      </c>
      <c r="C84" s="5">
        <f t="shared" si="15"/>
        <v>2.0902057258946762E-2</v>
      </c>
      <c r="D84" s="3">
        <f>H84+J84+L84+N84+P84+Private_Fundos_Estruturados!B84+Private_Fundos_Estruturados!D84+Private_Fundos_Estruturados!F84+Private_Fundos_Estruturados!H84</f>
        <v>388647.09055937</v>
      </c>
      <c r="E84" s="4">
        <f t="shared" si="16"/>
        <v>3.2264766348895947E-2</v>
      </c>
      <c r="F84" s="3">
        <f t="shared" si="17"/>
        <v>101890.48227539001</v>
      </c>
      <c r="G84" s="4">
        <f t="shared" si="9"/>
        <v>2.5414166927148828E-2</v>
      </c>
      <c r="H84" s="3">
        <f>Private_Fundos_Próprios!B84+Private_Fundos_Terceiros!B84+Private_Fundos_Exclusivos!B84</f>
        <v>65873.780102770004</v>
      </c>
      <c r="I84" s="4">
        <f t="shared" si="10"/>
        <v>1.8071933239652026E-2</v>
      </c>
      <c r="J84" s="3">
        <f>Private_Fundos_Próprios!D84+Private_Fundos_Terceiros!D84+Private_Fundos_Exclusivos!D84</f>
        <v>36016.702172620004</v>
      </c>
      <c r="K84" s="4">
        <f t="shared" si="11"/>
        <v>3.9120596294636586E-2</v>
      </c>
      <c r="L84" s="3">
        <f>Private_Fundos_Próprios!F84+Private_Fundos_Terceiros!F84+Private_Fundos_Exclusivos!F84</f>
        <v>223283.9679627</v>
      </c>
      <c r="M84" s="4">
        <f t="shared" si="12"/>
        <v>3.327357167839582E-2</v>
      </c>
      <c r="N84" s="3">
        <f>Private_Fundos_Próprios!H84+Private_Fundos_Terceiros!H84+Private_Fundos_Exclusivos!H84</f>
        <v>19180.502973890001</v>
      </c>
      <c r="O84" s="4">
        <f t="shared" si="13"/>
        <v>6.4522311384096143E-2</v>
      </c>
      <c r="P84" s="3">
        <f>Private_Fundos_Próprios!J84+Private_Fundos_Terceiros!J84+Private_Fundos_Exclusivos!J84</f>
        <v>434.81936910000002</v>
      </c>
      <c r="Q84" s="6">
        <f t="shared" si="14"/>
        <v>-6.4318014208514934E-2</v>
      </c>
    </row>
    <row r="85" spans="1:17" x14ac:dyDescent="0.35">
      <c r="A85" s="1">
        <v>42736</v>
      </c>
      <c r="B85" s="3">
        <v>845906.25480263704</v>
      </c>
      <c r="C85" s="5">
        <f t="shared" si="15"/>
        <v>1.7211203952563564E-2</v>
      </c>
      <c r="D85" s="3">
        <f>H85+J85+L85+N85+P85+Private_Fundos_Estruturados!B85+Private_Fundos_Estruturados!D85+Private_Fundos_Estruturados!F85+Private_Fundos_Estruturados!H85</f>
        <v>376499.42459433986</v>
      </c>
      <c r="E85" s="4">
        <f t="shared" si="16"/>
        <v>2.5149965137516807E-2</v>
      </c>
      <c r="F85" s="3">
        <f t="shared" si="17"/>
        <v>99365.198533120012</v>
      </c>
      <c r="G85" s="4">
        <f t="shared" si="9"/>
        <v>2.1134741013055691E-2</v>
      </c>
      <c r="H85" s="3">
        <f>Private_Fundos_Próprios!B85+Private_Fundos_Terceiros!B85+Private_Fundos_Exclusivos!B85</f>
        <v>64704.445680130004</v>
      </c>
      <c r="I85" s="4">
        <f t="shared" si="10"/>
        <v>2.7757355764448308E-2</v>
      </c>
      <c r="J85" s="3">
        <f>Private_Fundos_Próprios!D85+Private_Fundos_Terceiros!D85+Private_Fundos_Exclusivos!D85</f>
        <v>34660.752852990008</v>
      </c>
      <c r="K85" s="4">
        <f t="shared" si="11"/>
        <v>8.9973580042615638E-3</v>
      </c>
      <c r="L85" s="3">
        <f>Private_Fundos_Próprios!F85+Private_Fundos_Terceiros!F85+Private_Fundos_Exclusivos!F85</f>
        <v>216093.75685473997</v>
      </c>
      <c r="M85" s="4">
        <f t="shared" si="12"/>
        <v>3.1504521239628769E-2</v>
      </c>
      <c r="N85" s="3">
        <f>Private_Fundos_Próprios!H85+Private_Fundos_Terceiros!H85+Private_Fundos_Exclusivos!H85</f>
        <v>18017.943606040004</v>
      </c>
      <c r="O85" s="4">
        <f t="shared" si="13"/>
        <v>-1.0703257653924072E-2</v>
      </c>
      <c r="P85" s="3">
        <f>Private_Fundos_Próprios!J85+Private_Fundos_Terceiros!J85+Private_Fundos_Exclusivos!J85</f>
        <v>464.70849680000003</v>
      </c>
      <c r="Q85" s="6">
        <f t="shared" si="14"/>
        <v>-6.2343556253674833E-2</v>
      </c>
    </row>
    <row r="86" spans="1:17" x14ac:dyDescent="0.35">
      <c r="A86" s="1">
        <v>42705</v>
      </c>
      <c r="B86" s="3">
        <v>831593.52896990394</v>
      </c>
      <c r="C86" s="5">
        <f t="shared" si="15"/>
        <v>1.6580055635019717E-2</v>
      </c>
      <c r="D86" s="3">
        <f>H86+J86+L86+N86+P86+Private_Fundos_Estruturados!B86+Private_Fundos_Estruturados!D86+Private_Fundos_Estruturados!F86+Private_Fundos_Estruturados!H86</f>
        <v>367262.77851829713</v>
      </c>
      <c r="E86" s="4">
        <f t="shared" si="16"/>
        <v>2.5837933511842492E-2</v>
      </c>
      <c r="F86" s="3">
        <f t="shared" si="17"/>
        <v>97308.60633978722</v>
      </c>
      <c r="G86" s="4">
        <f t="shared" si="9"/>
        <v>3.6700314619988995E-2</v>
      </c>
      <c r="H86" s="3">
        <f>Private_Fundos_Próprios!B86+Private_Fundos_Terceiros!B86+Private_Fundos_Exclusivos!B86</f>
        <v>62956.927836340015</v>
      </c>
      <c r="I86" s="4">
        <f t="shared" si="10"/>
        <v>3.8796397893832241E-2</v>
      </c>
      <c r="J86" s="3">
        <f>Private_Fundos_Próprios!D86+Private_Fundos_Terceiros!D86+Private_Fundos_Exclusivos!D86</f>
        <v>34351.678503447198</v>
      </c>
      <c r="K86" s="4">
        <f t="shared" si="11"/>
        <v>3.2880662517350875E-2</v>
      </c>
      <c r="L86" s="3">
        <f>Private_Fundos_Próprios!F86+Private_Fundos_Terceiros!F86+Private_Fundos_Exclusivos!F86</f>
        <v>209493.75635799006</v>
      </c>
      <c r="M86" s="4">
        <f t="shared" si="12"/>
        <v>2.6833594218076916E-2</v>
      </c>
      <c r="N86" s="3">
        <f>Private_Fundos_Próprios!H86+Private_Fundos_Terceiros!H86+Private_Fundos_Exclusivos!H86</f>
        <v>18212.88076145</v>
      </c>
      <c r="O86" s="4">
        <f t="shared" si="13"/>
        <v>1.9535154785367348E-3</v>
      </c>
      <c r="P86" s="3">
        <f>Private_Fundos_Próprios!J86+Private_Fundos_Terceiros!J86+Private_Fundos_Exclusivos!J86</f>
        <v>495.60635977000004</v>
      </c>
      <c r="Q86" s="6">
        <f t="shared" si="14"/>
        <v>3.2062829715765809E-2</v>
      </c>
    </row>
    <row r="87" spans="1:17" x14ac:dyDescent="0.35">
      <c r="A87" s="1">
        <v>42675</v>
      </c>
      <c r="B87" s="3">
        <v>818030.53715276602</v>
      </c>
      <c r="C87" s="5">
        <f t="shared" si="15"/>
        <v>-5.3252946675506532E-3</v>
      </c>
      <c r="D87" s="3">
        <f>H87+J87+L87+N87+P87+Private_Fundos_Estruturados!B87+Private_Fundos_Estruturados!D87+Private_Fundos_Estruturados!F87+Private_Fundos_Estruturados!H87</f>
        <v>358012.47596783022</v>
      </c>
      <c r="E87" s="4">
        <f t="shared" si="16"/>
        <v>4.0854070965345963E-4</v>
      </c>
      <c r="F87" s="3">
        <f t="shared" si="17"/>
        <v>93863.776221054286</v>
      </c>
      <c r="G87" s="4">
        <f t="shared" si="9"/>
        <v>8.3057740382298413E-3</v>
      </c>
      <c r="H87" s="3">
        <f>Private_Fundos_Próprios!B87+Private_Fundos_Terceiros!B87+Private_Fundos_Exclusivos!B87</f>
        <v>60605.647039194278</v>
      </c>
      <c r="I87" s="4">
        <f t="shared" si="10"/>
        <v>1.9595544841598179E-2</v>
      </c>
      <c r="J87" s="3">
        <f>Private_Fundos_Próprios!D87+Private_Fundos_Terceiros!D87+Private_Fundos_Exclusivos!D87</f>
        <v>33258.12918186</v>
      </c>
      <c r="K87" s="4">
        <f t="shared" si="11"/>
        <v>-1.1637152271987708E-2</v>
      </c>
      <c r="L87" s="3">
        <f>Private_Fundos_Próprios!F87+Private_Fundos_Terceiros!F87+Private_Fundos_Exclusivos!F87</f>
        <v>204019.18824784592</v>
      </c>
      <c r="M87" s="4">
        <f t="shared" si="12"/>
        <v>5.6397394960053917E-3</v>
      </c>
      <c r="N87" s="3">
        <f>Private_Fundos_Próprios!H87+Private_Fundos_Terceiros!H87+Private_Fundos_Exclusivos!H87</f>
        <v>18177.370985869999</v>
      </c>
      <c r="O87" s="4">
        <f t="shared" si="13"/>
        <v>-2.2160407013953672E-2</v>
      </c>
      <c r="P87" s="3">
        <f>Private_Fundos_Próprios!J87+Private_Fundos_Terceiros!J87+Private_Fundos_Exclusivos!J87</f>
        <v>480.20948483000012</v>
      </c>
      <c r="Q87" s="6">
        <f t="shared" si="14"/>
        <v>1.8687956961627717E-2</v>
      </c>
    </row>
    <row r="88" spans="1:17" x14ac:dyDescent="0.35">
      <c r="A88" s="1">
        <v>42644</v>
      </c>
      <c r="B88" s="3">
        <v>822410.113343896</v>
      </c>
      <c r="C88" s="5">
        <f t="shared" si="15"/>
        <v>7.4660363873541918E-3</v>
      </c>
      <c r="D88" s="3">
        <f>H88+J88+L88+N88+P88+Private_Fundos_Estruturados!B88+Private_Fundos_Estruturados!D88+Private_Fundos_Estruturados!F88+Private_Fundos_Estruturados!H88</f>
        <v>357866.27302668686</v>
      </c>
      <c r="E88" s="4">
        <f t="shared" si="16"/>
        <v>2.7017735343162186E-3</v>
      </c>
      <c r="F88" s="3">
        <f t="shared" si="17"/>
        <v>93090.586841661236</v>
      </c>
      <c r="G88" s="4">
        <f t="shared" si="9"/>
        <v>1.1078695401049287E-2</v>
      </c>
      <c r="H88" s="3">
        <f>Private_Fundos_Próprios!B88+Private_Fundos_Terceiros!B88+Private_Fundos_Exclusivos!B88</f>
        <v>59440.870790201247</v>
      </c>
      <c r="I88" s="4">
        <f t="shared" si="10"/>
        <v>-1.6531495960327055E-4</v>
      </c>
      <c r="J88" s="3">
        <f>Private_Fundos_Próprios!D88+Private_Fundos_Terceiros!D88+Private_Fundos_Exclusivos!D88</f>
        <v>33649.716051459989</v>
      </c>
      <c r="K88" s="4">
        <f t="shared" si="11"/>
        <v>3.1571246466095736E-2</v>
      </c>
      <c r="L88" s="3">
        <f>Private_Fundos_Próprios!F88+Private_Fundos_Terceiros!F88+Private_Fundos_Exclusivos!F88</f>
        <v>202875.02595123561</v>
      </c>
      <c r="M88" s="4">
        <f t="shared" si="12"/>
        <v>7.9675578665676216E-3</v>
      </c>
      <c r="N88" s="3">
        <f>Private_Fundos_Próprios!H88+Private_Fundos_Terceiros!H88+Private_Fundos_Exclusivos!H88</f>
        <v>18589.31783521</v>
      </c>
      <c r="O88" s="4">
        <f t="shared" si="13"/>
        <v>-0.15879106587162653</v>
      </c>
      <c r="P88" s="3">
        <f>Private_Fundos_Próprios!J88+Private_Fundos_Terceiros!J88+Private_Fundos_Exclusivos!J88</f>
        <v>471.39998225000005</v>
      </c>
      <c r="Q88" s="6">
        <f t="shared" si="14"/>
        <v>-0.25008918700849986</v>
      </c>
    </row>
    <row r="89" spans="1:17" x14ac:dyDescent="0.35">
      <c r="A89" s="1">
        <v>42614</v>
      </c>
      <c r="B89" s="3">
        <v>816315.47232396505</v>
      </c>
      <c r="C89" s="5">
        <f t="shared" si="15"/>
        <v>1.7018712099011311E-2</v>
      </c>
      <c r="D89" s="3">
        <f>H89+J89+L89+N89+P89+Private_Fundos_Estruturados!B89+Private_Fundos_Estruturados!D89+Private_Fundos_Estruturados!F89+Private_Fundos_Estruturados!H89</f>
        <v>356902.00463621633</v>
      </c>
      <c r="E89" s="4">
        <f t="shared" si="16"/>
        <v>2.3298202651806418E-2</v>
      </c>
      <c r="F89" s="3">
        <f t="shared" si="17"/>
        <v>92070.565095564991</v>
      </c>
      <c r="G89" s="4">
        <f t="shared" si="9"/>
        <v>1.304807621204751E-2</v>
      </c>
      <c r="H89" s="3">
        <f>Private_Fundos_Próprios!B89+Private_Fundos_Terceiros!B89+Private_Fundos_Exclusivos!B89</f>
        <v>59450.698880084994</v>
      </c>
      <c r="I89" s="4">
        <f t="shared" si="10"/>
        <v>1.056794094701804E-2</v>
      </c>
      <c r="J89" s="3">
        <f>Private_Fundos_Próprios!D89+Private_Fundos_Terceiros!D89+Private_Fundos_Exclusivos!D89</f>
        <v>32619.86621548</v>
      </c>
      <c r="K89" s="4">
        <f t="shared" si="11"/>
        <v>1.7599650011182428E-2</v>
      </c>
      <c r="L89" s="3">
        <f>Private_Fundos_Próprios!F89+Private_Fundos_Terceiros!F89+Private_Fundos_Exclusivos!F89</f>
        <v>201271.38454796551</v>
      </c>
      <c r="M89" s="4">
        <f t="shared" si="12"/>
        <v>2.1876441237030066E-2</v>
      </c>
      <c r="N89" s="3">
        <f>Private_Fundos_Próprios!H89+Private_Fundos_Terceiros!H89+Private_Fundos_Exclusivos!H89</f>
        <v>22098.336193340001</v>
      </c>
      <c r="O89" s="4">
        <f t="shared" si="13"/>
        <v>1.5541062633560232E-2</v>
      </c>
      <c r="P89" s="3">
        <f>Private_Fundos_Próprios!J89+Private_Fundos_Terceiros!J89+Private_Fundos_Exclusivos!J89</f>
        <v>628.60806123000009</v>
      </c>
      <c r="Q89" s="6">
        <f t="shared" si="14"/>
        <v>-3.485100169758544E-2</v>
      </c>
    </row>
    <row r="90" spans="1:17" x14ac:dyDescent="0.35">
      <c r="A90" s="1">
        <v>42583</v>
      </c>
      <c r="B90" s="3">
        <v>802655.31264334603</v>
      </c>
      <c r="C90" s="5">
        <f t="shared" si="15"/>
        <v>2.0768057274000964E-2</v>
      </c>
      <c r="D90" s="3">
        <f>H90+J90+L90+N90+P90+Private_Fundos_Estruturados!B90+Private_Fundos_Estruturados!D90+Private_Fundos_Estruturados!F90+Private_Fundos_Estruturados!H90</f>
        <v>348776.14727684413</v>
      </c>
      <c r="E90" s="4">
        <f t="shared" si="16"/>
        <v>2.1843998800469919E-2</v>
      </c>
      <c r="F90" s="3">
        <f t="shared" si="17"/>
        <v>90884.694672963495</v>
      </c>
      <c r="G90" s="4">
        <f t="shared" si="9"/>
        <v>3.5644538044532742E-2</v>
      </c>
      <c r="H90" s="3">
        <f>Private_Fundos_Próprios!B90+Private_Fundos_Terceiros!B90+Private_Fundos_Exclusivos!B90</f>
        <v>58828.997508443492</v>
      </c>
      <c r="I90" s="4">
        <f t="shared" si="10"/>
        <v>4.3170098014079269E-2</v>
      </c>
      <c r="J90" s="3">
        <f>Private_Fundos_Próprios!D90+Private_Fundos_Terceiros!D90+Private_Fundos_Exclusivos!D90</f>
        <v>32055.697164519996</v>
      </c>
      <c r="K90" s="4">
        <f t="shared" si="11"/>
        <v>2.2112333886288804E-2</v>
      </c>
      <c r="L90" s="3">
        <f>Private_Fundos_Próprios!F90+Private_Fundos_Terceiros!F90+Private_Fundos_Exclusivos!F90</f>
        <v>196962.5450062406</v>
      </c>
      <c r="M90" s="4">
        <f t="shared" si="12"/>
        <v>1.337995330576274E-2</v>
      </c>
      <c r="N90" s="3">
        <f>Private_Fundos_Próprios!H90+Private_Fundos_Terceiros!H90+Private_Fundos_Exclusivos!H90</f>
        <v>21760.16018105</v>
      </c>
      <c r="O90" s="4">
        <f t="shared" si="13"/>
        <v>4.4519209778485738E-2</v>
      </c>
      <c r="P90" s="3">
        <f>Private_Fundos_Próprios!J90+Private_Fundos_Terceiros!J90+Private_Fundos_Exclusivos!J90</f>
        <v>651.30675401999997</v>
      </c>
      <c r="Q90" s="6">
        <f t="shared" si="14"/>
        <v>-0.14015807662530647</v>
      </c>
    </row>
    <row r="91" spans="1:17" x14ac:dyDescent="0.35">
      <c r="A91" s="1">
        <v>42552</v>
      </c>
      <c r="B91" s="3">
        <v>786324.87265213497</v>
      </c>
      <c r="C91" s="5">
        <f t="shared" si="15"/>
        <v>3.1055940827708059E-2</v>
      </c>
      <c r="D91" s="3">
        <f>H91+J91+L91+N91+P91+Private_Fundos_Estruturados!B91+Private_Fundos_Estruturados!D91+Private_Fundos_Estruturados!F91+Private_Fundos_Estruturados!H91</f>
        <v>341320.34604721284</v>
      </c>
      <c r="E91" s="4">
        <f t="shared" si="16"/>
        <v>2.5339328594611753E-2</v>
      </c>
      <c r="F91" s="3">
        <f t="shared" si="17"/>
        <v>87756.649443223781</v>
      </c>
      <c r="G91" s="4">
        <f t="shared" si="9"/>
        <v>1.4099892276753762E-2</v>
      </c>
      <c r="H91" s="3">
        <f>Private_Fundos_Próprios!B91+Private_Fundos_Terceiros!B91+Private_Fundos_Exclusivos!B91</f>
        <v>56394.443840403772</v>
      </c>
      <c r="I91" s="4">
        <f t="shared" si="10"/>
        <v>1.7727501939642207E-2</v>
      </c>
      <c r="J91" s="3">
        <f>Private_Fundos_Próprios!D91+Private_Fundos_Terceiros!D91+Private_Fundos_Exclusivos!D91</f>
        <v>31362.205602820002</v>
      </c>
      <c r="K91" s="4">
        <f t="shared" si="11"/>
        <v>7.6414943036807815E-3</v>
      </c>
      <c r="L91" s="3">
        <f>Private_Fundos_Próprios!F91+Private_Fundos_Terceiros!F91+Private_Fundos_Exclusivos!F91</f>
        <v>194361.99064696906</v>
      </c>
      <c r="M91" s="4">
        <f t="shared" si="12"/>
        <v>2.1790892853409381E-2</v>
      </c>
      <c r="N91" s="3">
        <f>Private_Fundos_Próprios!H91+Private_Fundos_Terceiros!H91+Private_Fundos_Exclusivos!H91</f>
        <v>20832.704633230001</v>
      </c>
      <c r="O91" s="4">
        <f t="shared" si="13"/>
        <v>8.337351739037821E-2</v>
      </c>
      <c r="P91" s="3">
        <f>Private_Fundos_Próprios!J91+Private_Fundos_Terceiros!J91+Private_Fundos_Exclusivos!J91</f>
        <v>757.47266597999999</v>
      </c>
      <c r="Q91" s="6">
        <f t="shared" si="14"/>
        <v>-0.10889832355088105</v>
      </c>
    </row>
    <row r="92" spans="1:17" x14ac:dyDescent="0.35">
      <c r="A92" s="1">
        <v>42522</v>
      </c>
      <c r="B92" s="3">
        <v>762640.35879652796</v>
      </c>
      <c r="C92" s="5">
        <f t="shared" si="15"/>
        <v>1.140473318797241E-2</v>
      </c>
      <c r="D92" s="3">
        <f>H92+J92+L92+N92+P92+Private_Fundos_Estruturados!B92+Private_Fundos_Estruturados!D92+Private_Fundos_Estruturados!F92+Private_Fundos_Estruturados!H92</f>
        <v>332885.25713243231</v>
      </c>
      <c r="E92" s="4">
        <f t="shared" si="16"/>
        <v>1.0730092870475839E-2</v>
      </c>
      <c r="F92" s="3">
        <f t="shared" si="17"/>
        <v>86536.494197037624</v>
      </c>
      <c r="G92" s="4">
        <f t="shared" si="9"/>
        <v>1.2585304949680088E-2</v>
      </c>
      <c r="H92" s="3">
        <f>Private_Fundos_Próprios!B92+Private_Fundos_Terceiros!B92+Private_Fundos_Exclusivos!B92</f>
        <v>55412.125281987639</v>
      </c>
      <c r="I92" s="4">
        <f t="shared" si="10"/>
        <v>6.1192253458325794E-3</v>
      </c>
      <c r="J92" s="3">
        <f>Private_Fundos_Próprios!D92+Private_Fundos_Terceiros!D92+Private_Fundos_Exclusivos!D92</f>
        <v>31124.368915049989</v>
      </c>
      <c r="K92" s="4">
        <f t="shared" si="11"/>
        <v>2.4305241140411785E-2</v>
      </c>
      <c r="L92" s="3">
        <f>Private_Fundos_Próprios!F92+Private_Fundos_Terceiros!F92+Private_Fundos_Exclusivos!F92</f>
        <v>190216.99254355469</v>
      </c>
      <c r="M92" s="4">
        <f t="shared" si="12"/>
        <v>4.2973218754807294E-3</v>
      </c>
      <c r="N92" s="3">
        <f>Private_Fundos_Próprios!H92+Private_Fundos_Terceiros!H92+Private_Fundos_Exclusivos!H92</f>
        <v>19229.475613739996</v>
      </c>
      <c r="O92" s="4">
        <f t="shared" si="13"/>
        <v>6.9067444343513126E-2</v>
      </c>
      <c r="P92" s="3">
        <f>Private_Fundos_Próprios!J92+Private_Fundos_Terceiros!J92+Private_Fundos_Exclusivos!J92</f>
        <v>850.04066987999988</v>
      </c>
      <c r="Q92" s="6">
        <f t="shared" si="14"/>
        <v>-0.1603245362826366</v>
      </c>
    </row>
    <row r="93" spans="1:17" x14ac:dyDescent="0.35">
      <c r="A93" s="1">
        <v>42491</v>
      </c>
      <c r="B93" s="3">
        <v>754040.72550923005</v>
      </c>
      <c r="C93" s="5">
        <f t="shared" si="15"/>
        <v>-1.0487629167846935E-3</v>
      </c>
      <c r="D93" s="3">
        <f>H93+J93+L93+N93+P93+Private_Fundos_Estruturados!B93+Private_Fundos_Estruturados!D93+Private_Fundos_Estruturados!F93+Private_Fundos_Estruturados!H93</f>
        <v>329351.28723340709</v>
      </c>
      <c r="E93" s="4">
        <f t="shared" si="16"/>
        <v>3.859757572325049E-3</v>
      </c>
      <c r="F93" s="3">
        <f t="shared" si="17"/>
        <v>85460.942178435042</v>
      </c>
      <c r="G93" s="4">
        <f t="shared" si="9"/>
        <v>1.7906570292264248E-2</v>
      </c>
      <c r="H93" s="3">
        <f>Private_Fundos_Próprios!B93+Private_Fundos_Terceiros!B93+Private_Fundos_Exclusivos!B93</f>
        <v>55075.108283455047</v>
      </c>
      <c r="I93" s="4">
        <f t="shared" si="10"/>
        <v>1.4921613826527673E-2</v>
      </c>
      <c r="J93" s="3">
        <f>Private_Fundos_Próprios!D93+Private_Fundos_Terceiros!D93+Private_Fundos_Exclusivos!D93</f>
        <v>30385.833894980002</v>
      </c>
      <c r="K93" s="4">
        <f t="shared" si="11"/>
        <v>2.3361873997397222E-2</v>
      </c>
      <c r="L93" s="3">
        <f>Private_Fundos_Próprios!F93+Private_Fundos_Terceiros!F93+Private_Fundos_Exclusivos!F93</f>
        <v>189403.06660216209</v>
      </c>
      <c r="M93" s="4">
        <f t="shared" si="12"/>
        <v>5.3078619485159096E-3</v>
      </c>
      <c r="N93" s="3">
        <f>Private_Fundos_Próprios!H93+Private_Fundos_Terceiros!H93+Private_Fundos_Exclusivos!H93</f>
        <v>17987.14918828</v>
      </c>
      <c r="O93" s="4">
        <f t="shared" si="13"/>
        <v>-4.1467024969552048E-3</v>
      </c>
      <c r="P93" s="3">
        <f>Private_Fundos_Próprios!J93+Private_Fundos_Terceiros!J93+Private_Fundos_Exclusivos!J93</f>
        <v>1012.3443004000001</v>
      </c>
      <c r="Q93" s="6">
        <f t="shared" si="14"/>
        <v>-0.16555534857959472</v>
      </c>
    </row>
    <row r="94" spans="1:17" x14ac:dyDescent="0.35">
      <c r="A94" s="1">
        <v>42461</v>
      </c>
      <c r="B94" s="3">
        <v>754832.36570276797</v>
      </c>
      <c r="C94" s="5">
        <f t="shared" si="15"/>
        <v>1.9634135009394833E-2</v>
      </c>
      <c r="D94" s="3">
        <f>H94+J94+L94+N94+P94+Private_Fundos_Estruturados!B94+Private_Fundos_Estruturados!D94+Private_Fundos_Estruturados!F94+Private_Fundos_Estruturados!H94</f>
        <v>328084.95882920013</v>
      </c>
      <c r="E94" s="4">
        <f t="shared" si="16"/>
        <v>8.8528779422888306E-3</v>
      </c>
      <c r="F94" s="3">
        <f t="shared" si="17"/>
        <v>83957.550400620021</v>
      </c>
      <c r="G94" s="4">
        <f t="shared" si="9"/>
        <v>5.1149650165107771E-3</v>
      </c>
      <c r="H94" s="3">
        <f>Private_Fundos_Próprios!B94+Private_Fundos_Terceiros!B94+Private_Fundos_Exclusivos!B94</f>
        <v>54265.381220730007</v>
      </c>
      <c r="I94" s="4">
        <f t="shared" si="10"/>
        <v>-1.579522462662902E-2</v>
      </c>
      <c r="J94" s="3">
        <f>Private_Fundos_Próprios!D94+Private_Fundos_Terceiros!D94+Private_Fundos_Exclusivos!D94</f>
        <v>29692.16917989001</v>
      </c>
      <c r="K94" s="4">
        <f t="shared" si="11"/>
        <v>4.5718926199253336E-2</v>
      </c>
      <c r="L94" s="3">
        <f>Private_Fundos_Próprios!F94+Private_Fundos_Terceiros!F94+Private_Fundos_Exclusivos!F94</f>
        <v>188403.04922619002</v>
      </c>
      <c r="M94" s="4">
        <f t="shared" si="12"/>
        <v>9.1792393785341767E-3</v>
      </c>
      <c r="N94" s="3">
        <f>Private_Fundos_Próprios!H94+Private_Fundos_Terceiros!H94+Private_Fundos_Exclusivos!H94</f>
        <v>18062.047124190001</v>
      </c>
      <c r="O94" s="4">
        <f t="shared" si="13"/>
        <v>-6.4708498569945299E-3</v>
      </c>
      <c r="P94" s="3">
        <f>Private_Fundos_Próprios!J94+Private_Fundos_Terceiros!J94+Private_Fundos_Exclusivos!J94</f>
        <v>1213.1952654699999</v>
      </c>
      <c r="Q94" s="6">
        <f t="shared" si="14"/>
        <v>-0.11812856325791055</v>
      </c>
    </row>
    <row r="95" spans="1:17" x14ac:dyDescent="0.35">
      <c r="A95" s="1">
        <v>42430</v>
      </c>
      <c r="B95" s="3">
        <v>740297.26917274401</v>
      </c>
      <c r="C95" s="5">
        <f t="shared" si="15"/>
        <v>1.7504437578232768E-2</v>
      </c>
      <c r="D95" s="3">
        <f>H95+J95+L95+N95+P95+Private_Fundos_Estruturados!B95+Private_Fundos_Estruturados!D95+Private_Fundos_Estruturados!F95+Private_Fundos_Estruturados!H95</f>
        <v>325205.95024557004</v>
      </c>
      <c r="E95" s="4">
        <f t="shared" si="16"/>
        <v>-8.1366760025568732E-5</v>
      </c>
      <c r="F95" s="3">
        <f t="shared" si="17"/>
        <v>83530.295859479986</v>
      </c>
      <c r="G95" s="4">
        <f t="shared" si="9"/>
        <v>-2.6324381541869999E-3</v>
      </c>
      <c r="H95" s="3">
        <f>Private_Fundos_Próprios!B95+Private_Fundos_Terceiros!B95+Private_Fundos_Exclusivos!B95</f>
        <v>55136.271006349998</v>
      </c>
      <c r="I95" s="4">
        <f t="shared" si="10"/>
        <v>-8.2472492365091889E-3</v>
      </c>
      <c r="J95" s="3">
        <f>Private_Fundos_Próprios!D95+Private_Fundos_Terceiros!D95+Private_Fundos_Exclusivos!D95</f>
        <v>28394.024853129995</v>
      </c>
      <c r="K95" s="4">
        <f t="shared" si="11"/>
        <v>8.4541605806559474E-3</v>
      </c>
      <c r="L95" s="3">
        <f>Private_Fundos_Próprios!F95+Private_Fundos_Terceiros!F95+Private_Fundos_Exclusivos!F95</f>
        <v>186689.38269302002</v>
      </c>
      <c r="M95" s="4">
        <f t="shared" si="12"/>
        <v>-1.0606202781277555E-2</v>
      </c>
      <c r="N95" s="3">
        <f>Private_Fundos_Próprios!H95+Private_Fundos_Terceiros!H95+Private_Fundos_Exclusivos!H95</f>
        <v>18179.685137159999</v>
      </c>
      <c r="O95" s="4">
        <f t="shared" si="13"/>
        <v>6.3354224898905354E-2</v>
      </c>
      <c r="P95" s="3">
        <f>Private_Fundos_Próprios!J95+Private_Fundos_Terceiros!J95+Private_Fundos_Exclusivos!J95</f>
        <v>1375.7053635300003</v>
      </c>
      <c r="Q95" s="6">
        <f t="shared" si="14"/>
        <v>-1.8975430433333855E-3</v>
      </c>
    </row>
    <row r="96" spans="1:17" x14ac:dyDescent="0.35">
      <c r="A96" s="1">
        <v>42401</v>
      </c>
      <c r="B96" s="3">
        <v>727561.71062479995</v>
      </c>
      <c r="C96" s="5">
        <f t="shared" si="15"/>
        <v>1.6666074002077147E-2</v>
      </c>
      <c r="D96" s="3">
        <f>H96+J96+L96+N96+P96+Private_Fundos_Estruturados!B96+Private_Fundos_Estruturados!D96+Private_Fundos_Estruturados!F96+Private_Fundos_Estruturados!H96</f>
        <v>325232.4133532999</v>
      </c>
      <c r="E96" s="4">
        <f t="shared" si="16"/>
        <v>2.2774207697856066E-2</v>
      </c>
      <c r="F96" s="3">
        <f t="shared" si="17"/>
        <v>83750.76456756999</v>
      </c>
      <c r="G96" s="4">
        <f t="shared" si="9"/>
        <v>7.8161930920778062E-3</v>
      </c>
      <c r="H96" s="3">
        <f>Private_Fundos_Próprios!B96+Private_Fundos_Terceiros!B96+Private_Fundos_Exclusivos!B96</f>
        <v>55594.774971789993</v>
      </c>
      <c r="I96" s="4">
        <f t="shared" si="10"/>
        <v>1.7572061167584984E-2</v>
      </c>
      <c r="J96" s="3">
        <f>Private_Fundos_Próprios!D96+Private_Fundos_Terceiros!D96+Private_Fundos_Exclusivos!D96</f>
        <v>28155.989595779993</v>
      </c>
      <c r="K96" s="4">
        <f t="shared" si="11"/>
        <v>-1.0907894358196141E-2</v>
      </c>
      <c r="L96" s="3">
        <f>Private_Fundos_Próprios!F96+Private_Fundos_Terceiros!F96+Private_Fundos_Exclusivos!F96</f>
        <v>188690.6742470199</v>
      </c>
      <c r="M96" s="4">
        <f t="shared" si="12"/>
        <v>3.390396877969841E-2</v>
      </c>
      <c r="N96" s="3">
        <f>Private_Fundos_Próprios!H96+Private_Fundos_Terceiros!H96+Private_Fundos_Exclusivos!H96</f>
        <v>17096.54667417</v>
      </c>
      <c r="O96" s="4">
        <f t="shared" si="13"/>
        <v>2.0210967522403738E-2</v>
      </c>
      <c r="P96" s="3">
        <f>Private_Fundos_Próprios!J96+Private_Fundos_Terceiros!J96+Private_Fundos_Exclusivos!J96</f>
        <v>1378.3207865500001</v>
      </c>
      <c r="Q96" s="6">
        <f t="shared" si="14"/>
        <v>3.9212198607151763E-2</v>
      </c>
    </row>
    <row r="97" spans="1:17" x14ac:dyDescent="0.35">
      <c r="A97" s="1">
        <v>42370</v>
      </c>
      <c r="B97" s="3">
        <v>715634.88664549799</v>
      </c>
      <c r="C97" s="5">
        <f t="shared" si="15"/>
        <v>4.4280068864021253E-3</v>
      </c>
      <c r="D97" s="3">
        <f>H97+J97+L97+N97+P97+Private_Fundos_Estruturados!B97+Private_Fundos_Estruturados!D97+Private_Fundos_Estruturados!F97+Private_Fundos_Estruturados!H97</f>
        <v>317990.43318207999</v>
      </c>
      <c r="E97" s="4">
        <f t="shared" si="16"/>
        <v>8.9348346529471486E-3</v>
      </c>
      <c r="F97" s="3">
        <f t="shared" si="17"/>
        <v>83101.229313069998</v>
      </c>
      <c r="G97" s="4">
        <f t="shared" si="9"/>
        <v>-2.6476581140618374E-2</v>
      </c>
      <c r="H97" s="3">
        <f>Private_Fundos_Próprios!B97+Private_Fundos_Terceiros!B97+Private_Fundos_Exclusivos!B97</f>
        <v>54634.730151689997</v>
      </c>
      <c r="I97" s="4">
        <f t="shared" si="10"/>
        <v>-0.14910223936579278</v>
      </c>
      <c r="J97" s="3">
        <f>Private_Fundos_Próprios!D97+Private_Fundos_Terceiros!D97+Private_Fundos_Exclusivos!D97</f>
        <v>28466.499161380005</v>
      </c>
      <c r="K97" s="4">
        <f t="shared" si="11"/>
        <v>0.34574492666926865</v>
      </c>
      <c r="L97" s="3">
        <f>Private_Fundos_Próprios!F97+Private_Fundos_Terceiros!F97+Private_Fundos_Exclusivos!F97</f>
        <v>182503.09501154997</v>
      </c>
      <c r="M97" s="4">
        <f t="shared" si="12"/>
        <v>3.3727378465522859E-2</v>
      </c>
      <c r="N97" s="3">
        <f>Private_Fundos_Próprios!H97+Private_Fundos_Terceiros!H97+Private_Fundos_Exclusivos!H97</f>
        <v>16757.854226650001</v>
      </c>
      <c r="O97" s="4">
        <f t="shared" si="13"/>
        <v>-0.13188480603960726</v>
      </c>
      <c r="P97" s="3">
        <f>Private_Fundos_Próprios!J97+Private_Fundos_Terceiros!J97+Private_Fundos_Exclusivos!J97</f>
        <v>1326.3131325799995</v>
      </c>
      <c r="Q97" s="6">
        <f t="shared" si="14"/>
        <v>-8.1315830435475023E-2</v>
      </c>
    </row>
    <row r="98" spans="1:17" x14ac:dyDescent="0.35">
      <c r="A98" s="1">
        <v>42339</v>
      </c>
      <c r="B98" s="3">
        <v>712480.02020958601</v>
      </c>
      <c r="C98" s="5">
        <f t="shared" si="15"/>
        <v>6.1403610946349505E-3</v>
      </c>
      <c r="D98" s="3">
        <f>H98+J98+L98+N98+P98+Private_Fundos_Estruturados!B98+Private_Fundos_Estruturados!D98+Private_Fundos_Estruturados!F98+Private_Fundos_Estruturados!H98</f>
        <v>315174.4020132501</v>
      </c>
      <c r="E98" s="4">
        <f t="shared" si="16"/>
        <v>6.5873571081487151E-3</v>
      </c>
      <c r="F98" s="3">
        <f t="shared" si="17"/>
        <v>85361.304826580003</v>
      </c>
      <c r="G98" s="4">
        <f t="shared" si="9"/>
        <v>1.4759931927805238E-2</v>
      </c>
      <c r="H98" s="3">
        <f>Private_Fundos_Próprios!B98+Private_Fundos_Terceiros!B98+Private_Fundos_Exclusivos!B98</f>
        <v>64208.336981600005</v>
      </c>
      <c r="I98" s="4">
        <f t="shared" si="10"/>
        <v>1.4780752521504971E-2</v>
      </c>
      <c r="J98" s="3">
        <f>Private_Fundos_Próprios!D98+Private_Fundos_Terceiros!D98+Private_Fundos_Exclusivos!D98</f>
        <v>21152.967844979998</v>
      </c>
      <c r="K98" s="4">
        <f t="shared" si="11"/>
        <v>1.4696737721370704E-2</v>
      </c>
      <c r="L98" s="3">
        <f>Private_Fundos_Próprios!F98+Private_Fundos_Terceiros!F98+Private_Fundos_Exclusivos!F98</f>
        <v>176548.57442439004</v>
      </c>
      <c r="M98" s="4">
        <f t="shared" si="12"/>
        <v>-1.4263905222200316E-2</v>
      </c>
      <c r="N98" s="3">
        <f>Private_Fundos_Próprios!H98+Private_Fundos_Terceiros!H98+Private_Fundos_Exclusivos!H98</f>
        <v>19303.721836960001</v>
      </c>
      <c r="O98" s="4">
        <f t="shared" si="13"/>
        <v>-2.610340012489978E-2</v>
      </c>
      <c r="P98" s="3">
        <f>Private_Fundos_Próprios!J98+Private_Fundos_Terceiros!J98+Private_Fundos_Exclusivos!J98</f>
        <v>1443.7095756300002</v>
      </c>
      <c r="Q98" s="6">
        <f t="shared" si="14"/>
        <v>3.7935354201116003E-2</v>
      </c>
    </row>
    <row r="99" spans="1:17" x14ac:dyDescent="0.35">
      <c r="A99" s="1">
        <v>42309</v>
      </c>
      <c r="B99" s="3">
        <v>708131.83503983496</v>
      </c>
      <c r="C99" s="5">
        <f t="shared" si="15"/>
        <v>7.2571594488422854E-3</v>
      </c>
      <c r="D99" s="3">
        <f>H99+J99+L99+N99+P99+Private_Fundos_Estruturados!B99+Private_Fundos_Estruturados!D99+Private_Fundos_Estruturados!F99+Private_Fundos_Estruturados!H99</f>
        <v>313111.82262285007</v>
      </c>
      <c r="E99" s="4">
        <f t="shared" si="16"/>
        <v>1.1148283059280164E-3</v>
      </c>
      <c r="F99" s="3">
        <f t="shared" si="17"/>
        <v>84119.703725800049</v>
      </c>
      <c r="G99" s="4">
        <f t="shared" si="9"/>
        <v>-5.4641707527138808E-4</v>
      </c>
      <c r="H99" s="3">
        <f>Private_Fundos_Próprios!B99+Private_Fundos_Terceiros!B99+Private_Fundos_Exclusivos!B99</f>
        <v>63273.112760620003</v>
      </c>
      <c r="I99" s="4">
        <f t="shared" si="10"/>
        <v>5.6800652483669431E-3</v>
      </c>
      <c r="J99" s="3">
        <f>Private_Fundos_Próprios!D99+Private_Fundos_Terceiros!D99+Private_Fundos_Exclusivos!D99</f>
        <v>20846.59096518005</v>
      </c>
      <c r="K99" s="4">
        <f t="shared" si="11"/>
        <v>-1.8981465630021493E-2</v>
      </c>
      <c r="L99" s="3">
        <f>Private_Fundos_Próprios!F99+Private_Fundos_Terceiros!F99+Private_Fundos_Exclusivos!F99</f>
        <v>179103.28673131001</v>
      </c>
      <c r="M99" s="4">
        <f t="shared" si="12"/>
        <v>1.1322644397038688E-3</v>
      </c>
      <c r="N99" s="3">
        <f>Private_Fundos_Próprios!H99+Private_Fundos_Terceiros!H99+Private_Fundos_Exclusivos!H99</f>
        <v>19821.120475659998</v>
      </c>
      <c r="O99" s="4">
        <f t="shared" si="13"/>
        <v>-9.5373484210852354E-3</v>
      </c>
      <c r="P99" s="3">
        <f>Private_Fundos_Próprios!J99+Private_Fundos_Terceiros!J99+Private_Fundos_Exclusivos!J99</f>
        <v>1390.9436361199998</v>
      </c>
      <c r="Q99" s="6">
        <f t="shared" si="14"/>
        <v>-2.3884662782741279E-2</v>
      </c>
    </row>
    <row r="100" spans="1:17" x14ac:dyDescent="0.35">
      <c r="A100" s="1">
        <v>42278</v>
      </c>
      <c r="B100" s="3">
        <v>703029.83542684896</v>
      </c>
      <c r="C100" s="5"/>
      <c r="D100" s="3">
        <f>H100+J100+L100+N100+P100+Private_Fundos_Estruturados!B100+Private_Fundos_Estruturados!D100+Private_Fundos_Estruturados!F100+Private_Fundos_Estruturados!H100</f>
        <v>312763.14541529003</v>
      </c>
      <c r="E100" s="4"/>
      <c r="F100" s="3">
        <f t="shared" si="17"/>
        <v>84165.693297770005</v>
      </c>
      <c r="G100" s="4"/>
      <c r="H100" s="3">
        <f>Private_Fundos_Próprios!B100+Private_Fundos_Terceiros!B100+Private_Fundos_Exclusivos!B100</f>
        <v>62915.747211310001</v>
      </c>
      <c r="I100" s="4"/>
      <c r="J100" s="3">
        <f>Private_Fundos_Próprios!D100+Private_Fundos_Terceiros!D100+Private_Fundos_Exclusivos!D100</f>
        <v>21249.946086460001</v>
      </c>
      <c r="K100" s="4"/>
      <c r="L100" s="3">
        <f>Private_Fundos_Próprios!F100+Private_Fundos_Terceiros!F100+Private_Fundos_Exclusivos!F100</f>
        <v>178900.72380351002</v>
      </c>
      <c r="M100" s="4"/>
      <c r="N100" s="3">
        <f>Private_Fundos_Próprios!H100+Private_Fundos_Terceiros!H100+Private_Fundos_Exclusivos!H100</f>
        <v>20011.981717899998</v>
      </c>
      <c r="O100" s="4"/>
      <c r="P100" s="3">
        <f>Private_Fundos_Próprios!J100+Private_Fundos_Terceiros!J100+Private_Fundos_Exclusivos!J100</f>
        <v>1424.9787736000001</v>
      </c>
      <c r="Q100" s="6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opLeftCell="H1" workbookViewId="0">
      <selection activeCell="N23" sqref="N23"/>
    </sheetView>
  </sheetViews>
  <sheetFormatPr defaultRowHeight="14.5" x14ac:dyDescent="0.35"/>
  <cols>
    <col min="1" max="1" width="7" bestFit="1" customWidth="1"/>
    <col min="2" max="2" width="47.7265625" style="2" bestFit="1" customWidth="1"/>
    <col min="3" max="3" width="53.08984375" style="2" bestFit="1" customWidth="1"/>
    <col min="4" max="4" width="40.81640625" style="2" bestFit="1" customWidth="1"/>
    <col min="5" max="5" width="46.26953125" style="2" bestFit="1" customWidth="1"/>
    <col min="6" max="6" width="37" style="2" bestFit="1" customWidth="1"/>
    <col min="7" max="7" width="42.453125" style="2" bestFit="1" customWidth="1"/>
    <col min="8" max="8" width="29.26953125" style="2" bestFit="1" customWidth="1"/>
    <col min="9" max="9" width="34.6328125" style="2" bestFit="1" customWidth="1"/>
    <col min="10" max="10" width="31.08984375" style="2" bestFit="1" customWidth="1"/>
    <col min="11" max="11" width="35.1796875" bestFit="1" customWidth="1"/>
    <col min="13" max="13" width="8.6328125" customWidth="1"/>
  </cols>
  <sheetData>
    <row r="1" spans="1:11" x14ac:dyDescent="0.35">
      <c r="A1" t="s">
        <v>0</v>
      </c>
      <c r="B1" s="2" t="s">
        <v>6</v>
      </c>
      <c r="C1" s="2" t="s">
        <v>36</v>
      </c>
      <c r="D1" s="2" t="s">
        <v>7</v>
      </c>
      <c r="E1" s="2" t="s">
        <v>37</v>
      </c>
      <c r="F1" s="2" t="s">
        <v>8</v>
      </c>
      <c r="G1" s="2" t="s">
        <v>38</v>
      </c>
      <c r="H1" s="2" t="s">
        <v>9</v>
      </c>
      <c r="I1" s="2" t="s">
        <v>39</v>
      </c>
      <c r="J1" s="2" t="s">
        <v>10</v>
      </c>
      <c r="K1" t="s">
        <v>40</v>
      </c>
    </row>
    <row r="2" spans="1:11" x14ac:dyDescent="0.35">
      <c r="A2" s="1">
        <v>45261</v>
      </c>
      <c r="B2" s="3">
        <v>48565.698296529728</v>
      </c>
      <c r="C2" s="4">
        <f>(B2-B3)/B3</f>
        <v>1.9351904790258046E-2</v>
      </c>
      <c r="D2" s="3">
        <v>47118.039341647142</v>
      </c>
      <c r="E2" s="4">
        <f>(D2-D3)/D3</f>
        <v>1.3415550895037601E-2</v>
      </c>
      <c r="F2" s="3">
        <v>74137.124280679476</v>
      </c>
      <c r="G2" s="4">
        <f>(F2-F3)/F3</f>
        <v>-2.1409528555415827E-3</v>
      </c>
      <c r="H2" s="3">
        <v>41767.623116763585</v>
      </c>
      <c r="I2" s="4">
        <f>(H2-H3)/H3</f>
        <v>0.19097593024820222</v>
      </c>
      <c r="J2" s="3">
        <v>452.34541146946742</v>
      </c>
      <c r="K2" s="6">
        <f>(J2-J3)/J3</f>
        <v>-3.2023414621319003E-2</v>
      </c>
    </row>
    <row r="3" spans="1:11" x14ac:dyDescent="0.35">
      <c r="A3" s="1">
        <v>45231</v>
      </c>
      <c r="B3" s="3">
        <v>47643.701913249097</v>
      </c>
      <c r="C3" s="4">
        <f t="shared" ref="C3:C66" si="0">(B3-B4)/B4</f>
        <v>-2.7596710436226371E-2</v>
      </c>
      <c r="D3" s="3">
        <v>46494.292790388899</v>
      </c>
      <c r="E3" s="4">
        <f t="shared" ref="E3:E66" si="1">(D3-D4)/D4</f>
        <v>5.4694914097057432E-3</v>
      </c>
      <c r="F3" s="3">
        <v>74296.188918500397</v>
      </c>
      <c r="G3" s="4">
        <f t="shared" ref="G3:G66" si="2">(F3-F4)/F4</f>
        <v>1.8082828109587567E-2</v>
      </c>
      <c r="H3" s="3">
        <v>35070.0816498106</v>
      </c>
      <c r="I3" s="4">
        <f t="shared" ref="I3:I66" si="3">(H3-H4)/H4</f>
        <v>0.12207721748799329</v>
      </c>
      <c r="J3" s="3">
        <v>467.31028239955401</v>
      </c>
      <c r="K3" s="6">
        <f t="shared" ref="K3:K66" si="4">(J3-J4)/J4</f>
        <v>-3.6435174286165162E-2</v>
      </c>
    </row>
    <row r="4" spans="1:11" x14ac:dyDescent="0.35">
      <c r="A4" s="1">
        <v>45200</v>
      </c>
      <c r="B4" s="3">
        <v>48995.825522785271</v>
      </c>
      <c r="C4" s="4">
        <f t="shared" si="0"/>
        <v>-1.0716958631718796E-3</v>
      </c>
      <c r="D4" s="3">
        <v>46241.375981684105</v>
      </c>
      <c r="E4" s="4">
        <f t="shared" si="1"/>
        <v>1.2420859390476062E-2</v>
      </c>
      <c r="F4" s="3">
        <v>72976.566215595842</v>
      </c>
      <c r="G4" s="4">
        <f t="shared" si="2"/>
        <v>-2.210948488397093E-2</v>
      </c>
      <c r="H4" s="3">
        <v>31254.606281306005</v>
      </c>
      <c r="I4" s="4">
        <f t="shared" si="3"/>
        <v>-5.5197675966675422E-2</v>
      </c>
      <c r="J4" s="3">
        <v>484.98063641266475</v>
      </c>
      <c r="K4" s="6">
        <f t="shared" si="4"/>
        <v>-4.3224090047923248E-2</v>
      </c>
    </row>
    <row r="5" spans="1:11" x14ac:dyDescent="0.35">
      <c r="A5" s="1">
        <v>45170</v>
      </c>
      <c r="B5" s="3">
        <v>49048.390479957881</v>
      </c>
      <c r="C5" s="4">
        <f t="shared" si="0"/>
        <v>1.4999926171696137E-2</v>
      </c>
      <c r="D5" s="3">
        <v>45674.064844459586</v>
      </c>
      <c r="E5" s="4">
        <f t="shared" si="1"/>
        <v>1.3787878761005956E-2</v>
      </c>
      <c r="F5" s="3">
        <v>74626.520134451857</v>
      </c>
      <c r="G5" s="4">
        <f t="shared" si="2"/>
        <v>2.6742903244895686E-3</v>
      </c>
      <c r="H5" s="3">
        <v>33080.577266026718</v>
      </c>
      <c r="I5" s="4">
        <f t="shared" si="3"/>
        <v>-3.9347113524248592E-2</v>
      </c>
      <c r="J5" s="3">
        <v>506.8905177984222</v>
      </c>
      <c r="K5" s="6">
        <f t="shared" si="4"/>
        <v>-1.4980981752652812E-2</v>
      </c>
    </row>
    <row r="6" spans="1:11" x14ac:dyDescent="0.35">
      <c r="A6" s="1">
        <v>45139</v>
      </c>
      <c r="B6" s="3">
        <v>48323.540933598961</v>
      </c>
      <c r="C6" s="4">
        <f t="shared" si="0"/>
        <v>6.2207332517517602E-2</v>
      </c>
      <c r="D6" s="3">
        <v>45052.881180903285</v>
      </c>
      <c r="E6" s="4">
        <f t="shared" si="1"/>
        <v>2.2525743176408607E-2</v>
      </c>
      <c r="F6" s="3">
        <v>74427.479446292491</v>
      </c>
      <c r="G6" s="4">
        <f t="shared" si="2"/>
        <v>-1.0111189579347578E-2</v>
      </c>
      <c r="H6" s="3">
        <v>34435.515399725737</v>
      </c>
      <c r="I6" s="4">
        <f t="shared" si="3"/>
        <v>-8.4779774437122438E-2</v>
      </c>
      <c r="J6" s="3">
        <v>514.59972691729024</v>
      </c>
      <c r="K6" s="6">
        <f t="shared" si="4"/>
        <v>-1.4183467330242628E-2</v>
      </c>
    </row>
    <row r="7" spans="1:11" x14ac:dyDescent="0.35">
      <c r="A7" s="1">
        <v>45108</v>
      </c>
      <c r="B7" s="3">
        <v>45493.510969339899</v>
      </c>
      <c r="C7" s="4">
        <f t="shared" si="0"/>
        <v>-5.0901218000381526E-2</v>
      </c>
      <c r="D7" s="3">
        <v>44060.388192232196</v>
      </c>
      <c r="E7" s="4">
        <f t="shared" si="1"/>
        <v>3.1962706485254119E-3</v>
      </c>
      <c r="F7" s="3">
        <v>75187.716703924147</v>
      </c>
      <c r="G7" s="4">
        <f t="shared" si="2"/>
        <v>-3.295853661052115E-3</v>
      </c>
      <c r="H7" s="3">
        <v>37625.387243324141</v>
      </c>
      <c r="I7" s="4">
        <f t="shared" si="3"/>
        <v>4.672945797169327E-2</v>
      </c>
      <c r="J7" s="3">
        <v>522.00354717491643</v>
      </c>
      <c r="K7" s="6">
        <f t="shared" si="4"/>
        <v>-2.2515822481379792E-2</v>
      </c>
    </row>
    <row r="8" spans="1:11" x14ac:dyDescent="0.35">
      <c r="A8" s="1">
        <v>45078</v>
      </c>
      <c r="B8" s="3">
        <v>47933.378308095002</v>
      </c>
      <c r="C8" s="4">
        <f t="shared" si="0"/>
        <v>5.0194576372651623E-3</v>
      </c>
      <c r="D8" s="3">
        <v>43920.007959906943</v>
      </c>
      <c r="E8" s="4">
        <f t="shared" si="1"/>
        <v>3.3764333961123077E-2</v>
      </c>
      <c r="F8" s="3">
        <v>75436.343853991712</v>
      </c>
      <c r="G8" s="4">
        <f t="shared" si="2"/>
        <v>-2.1052172073804724E-2</v>
      </c>
      <c r="H8" s="3">
        <v>35945.665765663056</v>
      </c>
      <c r="I8" s="4">
        <f t="shared" si="3"/>
        <v>9.0082098576258526E-2</v>
      </c>
      <c r="J8" s="3">
        <v>534.02761822707123</v>
      </c>
      <c r="K8" s="6">
        <f t="shared" si="4"/>
        <v>-7.4095152136822981E-2</v>
      </c>
    </row>
    <row r="9" spans="1:11" x14ac:dyDescent="0.35">
      <c r="A9" s="1">
        <v>45047</v>
      </c>
      <c r="B9" s="3">
        <v>47693.980393954989</v>
      </c>
      <c r="C9" s="4">
        <f t="shared" si="0"/>
        <v>-3.2975513998764618E-2</v>
      </c>
      <c r="D9" s="3">
        <v>42485.512913389648</v>
      </c>
      <c r="E9" s="4">
        <f t="shared" si="1"/>
        <v>1.3113489398349394E-2</v>
      </c>
      <c r="F9" s="3">
        <v>77058.594648293147</v>
      </c>
      <c r="G9" s="4">
        <f t="shared" si="2"/>
        <v>-7.7627817366557892E-3</v>
      </c>
      <c r="H9" s="3">
        <v>32975.191329727553</v>
      </c>
      <c r="I9" s="4">
        <f t="shared" si="3"/>
        <v>9.077115430723931E-2</v>
      </c>
      <c r="J9" s="3">
        <v>576.76295729470644</v>
      </c>
      <c r="K9" s="6">
        <f t="shared" si="4"/>
        <v>7.6822586505564689E-3</v>
      </c>
    </row>
    <row r="10" spans="1:11" x14ac:dyDescent="0.35">
      <c r="A10" s="1">
        <v>45017</v>
      </c>
      <c r="B10" s="3">
        <v>49320.344090949999</v>
      </c>
      <c r="C10" s="4">
        <f t="shared" si="0"/>
        <v>-2.5843173442789513E-3</v>
      </c>
      <c r="D10" s="3">
        <v>41935.590985586641</v>
      </c>
      <c r="E10" s="4">
        <f t="shared" si="1"/>
        <v>5.9891638512613796E-3</v>
      </c>
      <c r="F10" s="3">
        <v>77661.463639878755</v>
      </c>
      <c r="G10" s="4">
        <f t="shared" si="2"/>
        <v>-2.2485293497146633E-2</v>
      </c>
      <c r="H10" s="3">
        <v>30231.081193809583</v>
      </c>
      <c r="I10" s="4">
        <f t="shared" si="3"/>
        <v>3.9262681346396017E-2</v>
      </c>
      <c r="J10" s="3">
        <v>572.36589445077846</v>
      </c>
      <c r="K10" s="6">
        <f t="shared" si="4"/>
        <v>9.4410073392000693E-2</v>
      </c>
    </row>
    <row r="11" spans="1:11" x14ac:dyDescent="0.35">
      <c r="A11" s="1">
        <v>44986</v>
      </c>
      <c r="B11" s="3">
        <v>49448.133760669924</v>
      </c>
      <c r="C11" s="4">
        <f t="shared" si="0"/>
        <v>-9.7611666785307985E-2</v>
      </c>
      <c r="D11" s="3">
        <v>41685.927137667408</v>
      </c>
      <c r="E11" s="4">
        <f t="shared" si="1"/>
        <v>7.2238063261655496E-3</v>
      </c>
      <c r="F11" s="3">
        <v>79447.872367792414</v>
      </c>
      <c r="G11" s="4">
        <f t="shared" si="2"/>
        <v>1.1341444969055993E-2</v>
      </c>
      <c r="H11" s="3">
        <v>29088.970225164161</v>
      </c>
      <c r="I11" s="4">
        <f t="shared" si="3"/>
        <v>-8.0980705826225782E-2</v>
      </c>
      <c r="J11" s="3">
        <v>522.9903382347303</v>
      </c>
      <c r="K11" s="6">
        <f t="shared" si="4"/>
        <v>-0.14593259451673268</v>
      </c>
    </row>
    <row r="12" spans="1:11" x14ac:dyDescent="0.35">
      <c r="A12" s="1">
        <v>44958</v>
      </c>
      <c r="B12" s="3">
        <v>54796.955967409936</v>
      </c>
      <c r="C12" s="4">
        <f t="shared" si="0"/>
        <v>-3.4734776292954517E-2</v>
      </c>
      <c r="D12" s="3">
        <v>41386.955784649523</v>
      </c>
      <c r="E12" s="4">
        <f t="shared" si="1"/>
        <v>2.9837394969317321E-2</v>
      </c>
      <c r="F12" s="3">
        <v>78556.923344739698</v>
      </c>
      <c r="G12" s="4">
        <f t="shared" si="2"/>
        <v>-1.5357319375919356E-2</v>
      </c>
      <c r="H12" s="3">
        <v>31652.186640233722</v>
      </c>
      <c r="I12" s="4">
        <f t="shared" si="3"/>
        <v>-0.1048957941232367</v>
      </c>
      <c r="J12" s="3">
        <v>612.35253198639555</v>
      </c>
      <c r="K12" s="6">
        <f t="shared" si="4"/>
        <v>-7.9514153770776516E-2</v>
      </c>
    </row>
    <row r="13" spans="1:11" x14ac:dyDescent="0.35">
      <c r="A13" s="1">
        <v>44927</v>
      </c>
      <c r="B13" s="3">
        <v>56768.807807003948</v>
      </c>
      <c r="C13" s="4">
        <f t="shared" si="0"/>
        <v>3.5020919948167577E-2</v>
      </c>
      <c r="D13" s="3">
        <v>40187.854885462373</v>
      </c>
      <c r="E13" s="4">
        <f t="shared" si="1"/>
        <v>2.6666501281921991E-2</v>
      </c>
      <c r="F13" s="3">
        <v>79782.163510268714</v>
      </c>
      <c r="G13" s="4">
        <f t="shared" si="2"/>
        <v>-4.8473925266358459E-3</v>
      </c>
      <c r="H13" s="3">
        <v>35361.454490351876</v>
      </c>
      <c r="I13" s="4">
        <f t="shared" si="3"/>
        <v>1.5571895420778449E-2</v>
      </c>
      <c r="J13" s="3">
        <v>665.24926428244589</v>
      </c>
      <c r="K13" s="6">
        <f t="shared" si="4"/>
        <v>-0.10462836987670504</v>
      </c>
    </row>
    <row r="14" spans="1:11" x14ac:dyDescent="0.35">
      <c r="A14" s="1">
        <v>44896</v>
      </c>
      <c r="B14" s="3">
        <v>54847.981053220501</v>
      </c>
      <c r="C14" s="4">
        <f t="shared" si="0"/>
        <v>2.6192456411603376E-2</v>
      </c>
      <c r="D14" s="3">
        <v>39144.020804499603</v>
      </c>
      <c r="E14" s="4">
        <f t="shared" si="1"/>
        <v>-7.1438364787762398E-3</v>
      </c>
      <c r="F14" s="3">
        <v>80170.782763491006</v>
      </c>
      <c r="G14" s="4">
        <f t="shared" si="2"/>
        <v>-2.0952262985950383E-2</v>
      </c>
      <c r="H14" s="3">
        <v>34819.252728238098</v>
      </c>
      <c r="I14" s="4">
        <f t="shared" si="3"/>
        <v>-3.9765448576538499E-2</v>
      </c>
      <c r="J14" s="3">
        <v>742.98675756661999</v>
      </c>
      <c r="K14" s="6">
        <f t="shared" si="4"/>
        <v>0.12446465976748046</v>
      </c>
    </row>
    <row r="15" spans="1:11" x14ac:dyDescent="0.35">
      <c r="A15" s="1">
        <v>44866</v>
      </c>
      <c r="B15" s="3">
        <v>53448.045452422528</v>
      </c>
      <c r="C15" s="4">
        <f t="shared" si="0"/>
        <v>-1.0576928484870862E-2</v>
      </c>
      <c r="D15" s="3">
        <v>39425.671353716527</v>
      </c>
      <c r="E15" s="4">
        <f t="shared" si="1"/>
        <v>-2.0002998010839514E-2</v>
      </c>
      <c r="F15" s="3">
        <v>81886.490037758529</v>
      </c>
      <c r="G15" s="4">
        <f t="shared" si="2"/>
        <v>-2.524920718498521E-2</v>
      </c>
      <c r="H15" s="3">
        <v>36261.195430451531</v>
      </c>
      <c r="I15" s="4">
        <f t="shared" si="3"/>
        <v>-6.2503617708525444E-2</v>
      </c>
      <c r="J15" s="3">
        <v>660.74709517349936</v>
      </c>
      <c r="K15" s="6">
        <f t="shared" si="4"/>
        <v>4.075349052202709E-3</v>
      </c>
    </row>
    <row r="16" spans="1:11" x14ac:dyDescent="0.35">
      <c r="A16" s="1">
        <v>44835</v>
      </c>
      <c r="B16" s="3">
        <v>54019.404834148605</v>
      </c>
      <c r="C16" s="4">
        <f t="shared" si="0"/>
        <v>-9.6819399400232525E-3</v>
      </c>
      <c r="D16" s="3">
        <v>40230.399964175202</v>
      </c>
      <c r="E16" s="4">
        <f t="shared" si="1"/>
        <v>6.1891252122044426E-3</v>
      </c>
      <c r="F16" s="3">
        <v>84007.615732505175</v>
      </c>
      <c r="G16" s="4">
        <f t="shared" si="2"/>
        <v>8.2674444558490257E-3</v>
      </c>
      <c r="H16" s="3">
        <v>38678.757716184613</v>
      </c>
      <c r="I16" s="4">
        <f t="shared" si="3"/>
        <v>5.7686231525099371E-2</v>
      </c>
      <c r="J16" s="3">
        <v>658.06524958232649</v>
      </c>
      <c r="K16" s="6">
        <f t="shared" si="4"/>
        <v>-5.479778212492005E-2</v>
      </c>
    </row>
    <row r="17" spans="1:11" x14ac:dyDescent="0.35">
      <c r="A17" s="1">
        <v>44805</v>
      </c>
      <c r="B17" s="3">
        <v>54547.530750753976</v>
      </c>
      <c r="C17" s="4">
        <f t="shared" si="0"/>
        <v>2.5391040089960473E-2</v>
      </c>
      <c r="D17" s="3">
        <v>39982.940538828268</v>
      </c>
      <c r="E17" s="4">
        <f t="shared" si="1"/>
        <v>1.8876740774007889E-2</v>
      </c>
      <c r="F17" s="3">
        <v>83318.782327483728</v>
      </c>
      <c r="G17" s="4">
        <f t="shared" si="2"/>
        <v>-3.8495245409006151E-3</v>
      </c>
      <c r="H17" s="3">
        <v>36569.217375944208</v>
      </c>
      <c r="I17" s="4">
        <f t="shared" si="3"/>
        <v>-5.0000288426422512E-2</v>
      </c>
      <c r="J17" s="3">
        <v>696.21636210474685</v>
      </c>
      <c r="K17" s="6">
        <f t="shared" si="4"/>
        <v>-3.4508438263806923E-2</v>
      </c>
    </row>
    <row r="18" spans="1:11" x14ac:dyDescent="0.35">
      <c r="A18" s="1">
        <v>44774</v>
      </c>
      <c r="B18" s="3">
        <v>53196.808454624654</v>
      </c>
      <c r="C18" s="4">
        <f t="shared" si="0"/>
        <v>3.3133365298605832E-2</v>
      </c>
      <c r="D18" s="3">
        <v>39242.176152195323</v>
      </c>
      <c r="E18" s="4">
        <f t="shared" si="1"/>
        <v>3.6012337435925593E-2</v>
      </c>
      <c r="F18" s="3">
        <v>83640.759483735936</v>
      </c>
      <c r="G18" s="4">
        <f t="shared" si="2"/>
        <v>-7.5526502399906248E-3</v>
      </c>
      <c r="H18" s="3">
        <v>38493.924714325476</v>
      </c>
      <c r="I18" s="4">
        <f t="shared" si="3"/>
        <v>5.179604541827397E-2</v>
      </c>
      <c r="J18" s="3">
        <v>721.1004111240261</v>
      </c>
      <c r="K18" s="6">
        <f t="shared" si="4"/>
        <v>-4.0200355936214786E-2</v>
      </c>
    </row>
    <row r="19" spans="1:11" x14ac:dyDescent="0.35">
      <c r="A19" s="1">
        <v>44743</v>
      </c>
      <c r="B19" s="3">
        <v>51490.746733602216</v>
      </c>
      <c r="C19" s="4">
        <f t="shared" si="0"/>
        <v>9.7397032489219618E-3</v>
      </c>
      <c r="D19" s="3">
        <v>37878.097329726384</v>
      </c>
      <c r="E19" s="4">
        <f t="shared" si="1"/>
        <v>2.0647714078449383E-2</v>
      </c>
      <c r="F19" s="3">
        <v>84277.276274617179</v>
      </c>
      <c r="G19" s="4">
        <f t="shared" si="2"/>
        <v>-3.6005411250839129E-3</v>
      </c>
      <c r="H19" s="3">
        <v>36598.278613053131</v>
      </c>
      <c r="I19" s="4">
        <f t="shared" si="3"/>
        <v>3.1361275064340444E-2</v>
      </c>
      <c r="J19" s="3">
        <v>751.3030616169973</v>
      </c>
      <c r="K19" s="6">
        <f t="shared" si="4"/>
        <v>-5.9244270679694289E-2</v>
      </c>
    </row>
    <row r="20" spans="1:11" x14ac:dyDescent="0.35">
      <c r="A20" s="1">
        <v>44713</v>
      </c>
      <c r="B20" s="3">
        <v>50994.079531513351</v>
      </c>
      <c r="C20" s="4">
        <f t="shared" si="0"/>
        <v>3.1201172273879689E-2</v>
      </c>
      <c r="D20" s="3">
        <v>37111.823019098032</v>
      </c>
      <c r="E20" s="4">
        <f t="shared" si="1"/>
        <v>1.677581411323165E-2</v>
      </c>
      <c r="F20" s="3">
        <v>84581.816583660955</v>
      </c>
      <c r="G20" s="4">
        <f t="shared" si="2"/>
        <v>-3.3924319396706468E-2</v>
      </c>
      <c r="H20" s="3">
        <v>35485.4108816234</v>
      </c>
      <c r="I20" s="4">
        <f t="shared" si="3"/>
        <v>-0.13082340368813303</v>
      </c>
      <c r="J20" s="3">
        <v>798.61651457580001</v>
      </c>
      <c r="K20" s="6">
        <f t="shared" si="4"/>
        <v>1.5823210878320955E-2</v>
      </c>
    </row>
    <row r="21" spans="1:11" x14ac:dyDescent="0.35">
      <c r="A21" s="1">
        <v>44682</v>
      </c>
      <c r="B21" s="3">
        <v>49451.145811895651</v>
      </c>
      <c r="C21" s="4">
        <f t="shared" si="0"/>
        <v>-1.5841354417124667E-2</v>
      </c>
      <c r="D21" s="3">
        <v>36499.513957720017</v>
      </c>
      <c r="E21" s="4">
        <f t="shared" si="1"/>
        <v>7.4799315577277117E-3</v>
      </c>
      <c r="F21" s="3">
        <v>87551.957141537219</v>
      </c>
      <c r="G21" s="4">
        <f t="shared" si="2"/>
        <v>-2.364599403205913E-2</v>
      </c>
      <c r="H21" s="3">
        <v>40826.468444038699</v>
      </c>
      <c r="I21" s="4">
        <f t="shared" si="3"/>
        <v>-1.4124350226959202E-2</v>
      </c>
      <c r="J21" s="3">
        <v>786.17667525561319</v>
      </c>
      <c r="K21" s="6">
        <f t="shared" si="4"/>
        <v>-3.1973703014661362E-2</v>
      </c>
    </row>
    <row r="22" spans="1:11" x14ac:dyDescent="0.35">
      <c r="A22" s="1">
        <v>44652</v>
      </c>
      <c r="B22" s="3">
        <v>50247.128381022187</v>
      </c>
      <c r="C22" s="4">
        <f t="shared" si="0"/>
        <v>1.1715145384260465E-2</v>
      </c>
      <c r="D22" s="3">
        <v>36228.527054911989</v>
      </c>
      <c r="E22" s="4">
        <f t="shared" si="1"/>
        <v>1.6550304897781042E-2</v>
      </c>
      <c r="F22" s="3">
        <v>89672.348970125531</v>
      </c>
      <c r="G22" s="4">
        <f t="shared" si="2"/>
        <v>-2.079390116108001E-2</v>
      </c>
      <c r="H22" s="3">
        <v>41411.377239550842</v>
      </c>
      <c r="I22" s="4">
        <f t="shared" si="3"/>
        <v>-0.13397999890922443</v>
      </c>
      <c r="J22" s="3">
        <v>812.1439238830103</v>
      </c>
      <c r="K22" s="6">
        <f t="shared" si="4"/>
        <v>0.16817154770384304</v>
      </c>
    </row>
    <row r="23" spans="1:11" x14ac:dyDescent="0.35">
      <c r="A23" s="1">
        <v>44621</v>
      </c>
      <c r="B23" s="3">
        <v>49665.292261625458</v>
      </c>
      <c r="C23" s="4">
        <f t="shared" si="0"/>
        <v>3.9212272386989599E-2</v>
      </c>
      <c r="D23" s="3">
        <v>35638.695773698026</v>
      </c>
      <c r="E23" s="4">
        <f t="shared" si="1"/>
        <v>2.1561189757697819E-2</v>
      </c>
      <c r="F23" s="3">
        <v>91576.583393887428</v>
      </c>
      <c r="G23" s="4">
        <f t="shared" si="2"/>
        <v>-2.0530590736448109E-2</v>
      </c>
      <c r="H23" s="3">
        <v>47818.03790604385</v>
      </c>
      <c r="I23" s="4">
        <f t="shared" si="3"/>
        <v>-1.3286992662753547E-3</v>
      </c>
      <c r="J23" s="3">
        <v>695.22659191568198</v>
      </c>
      <c r="K23" s="6">
        <f t="shared" si="4"/>
        <v>0.18917152114555008</v>
      </c>
    </row>
    <row r="24" spans="1:11" x14ac:dyDescent="0.35">
      <c r="A24" s="1">
        <v>44593</v>
      </c>
      <c r="B24" s="3">
        <v>47791.287286810184</v>
      </c>
      <c r="C24" s="4">
        <f t="shared" si="0"/>
        <v>9.100715833146391E-3</v>
      </c>
      <c r="D24" s="3">
        <v>34886.501299203723</v>
      </c>
      <c r="E24" s="4">
        <f t="shared" si="1"/>
        <v>-1.2927828919025372E-3</v>
      </c>
      <c r="F24" s="3">
        <v>93496.11384263901</v>
      </c>
      <c r="G24" s="4">
        <f t="shared" si="2"/>
        <v>-2.3941786447352332E-2</v>
      </c>
      <c r="H24" s="3">
        <v>47881.658230202367</v>
      </c>
      <c r="I24" s="4">
        <f t="shared" si="3"/>
        <v>1.8274679759895458E-2</v>
      </c>
      <c r="J24" s="3">
        <v>584.63104737486299</v>
      </c>
      <c r="K24" s="6">
        <f t="shared" si="4"/>
        <v>7.7982839295814038E-2</v>
      </c>
    </row>
    <row r="25" spans="1:11" x14ac:dyDescent="0.35">
      <c r="A25" s="1">
        <v>44562</v>
      </c>
      <c r="B25" s="3">
        <v>47360.274883317412</v>
      </c>
      <c r="C25" s="4">
        <f t="shared" si="0"/>
        <v>5.8759472719924662E-2</v>
      </c>
      <c r="D25" s="3">
        <v>34931.660352092658</v>
      </c>
      <c r="E25" s="4">
        <f t="shared" si="1"/>
        <v>2.6644350622945203E-2</v>
      </c>
      <c r="F25" s="3">
        <v>95789.485242209805</v>
      </c>
      <c r="G25" s="4">
        <f t="shared" si="2"/>
        <v>-2.285976385771463E-2</v>
      </c>
      <c r="H25" s="3">
        <v>47022.340024690238</v>
      </c>
      <c r="I25" s="4">
        <f t="shared" si="3"/>
        <v>5.6431677107168836E-2</v>
      </c>
      <c r="J25" s="3">
        <v>542.33799098023655</v>
      </c>
      <c r="K25" s="6">
        <f t="shared" si="4"/>
        <v>-7.5049115856909406E-3</v>
      </c>
    </row>
    <row r="26" spans="1:11" x14ac:dyDescent="0.35">
      <c r="A26" s="1">
        <v>44531</v>
      </c>
      <c r="B26" s="3">
        <v>44731.854688062565</v>
      </c>
      <c r="C26" s="4">
        <f t="shared" si="0"/>
        <v>1.2429431428925291E-2</v>
      </c>
      <c r="D26" s="3">
        <v>34025.084081840898</v>
      </c>
      <c r="E26" s="4">
        <f t="shared" si="1"/>
        <v>0.39251213302120991</v>
      </c>
      <c r="F26" s="3">
        <v>98030.437903553393</v>
      </c>
      <c r="G26" s="4">
        <f t="shared" si="2"/>
        <v>6.6375406296619198E-3</v>
      </c>
      <c r="H26" s="3">
        <v>44510.535838391086</v>
      </c>
      <c r="I26" s="4">
        <f t="shared" si="3"/>
        <v>-9.1420931557621005E-4</v>
      </c>
      <c r="J26" s="3">
        <v>546.43896711541402</v>
      </c>
      <c r="K26" s="6">
        <f t="shared" si="4"/>
        <v>1.405649832589374E-2</v>
      </c>
    </row>
    <row r="27" spans="1:11" x14ac:dyDescent="0.35">
      <c r="A27" s="1">
        <v>44501</v>
      </c>
      <c r="B27" s="3">
        <v>44182.688984978246</v>
      </c>
      <c r="C27" s="4">
        <f t="shared" si="0"/>
        <v>-1.6228470308595178E-3</v>
      </c>
      <c r="D27" s="3">
        <v>24434.317859780291</v>
      </c>
      <c r="E27" s="4">
        <f t="shared" si="1"/>
        <v>-4.6516999328742488E-3</v>
      </c>
      <c r="F27" s="3">
        <v>97384.047332701666</v>
      </c>
      <c r="G27" s="4">
        <f t="shared" si="2"/>
        <v>-2.8960505102784764E-2</v>
      </c>
      <c r="H27" s="3">
        <v>44551.265019892977</v>
      </c>
      <c r="I27" s="4">
        <f t="shared" si="3"/>
        <v>-8.9088550353932122E-2</v>
      </c>
      <c r="J27" s="3">
        <v>538.86442029367231</v>
      </c>
      <c r="K27" s="6">
        <f t="shared" si="4"/>
        <v>-4.4501466364502036E-2</v>
      </c>
    </row>
    <row r="28" spans="1:11" x14ac:dyDescent="0.35">
      <c r="A28" s="1">
        <v>44470</v>
      </c>
      <c r="B28" s="3">
        <v>44254.507280720914</v>
      </c>
      <c r="C28" s="4">
        <f t="shared" si="0"/>
        <v>1.1389085780238499E-2</v>
      </c>
      <c r="D28" s="3">
        <v>24548.510162857016</v>
      </c>
      <c r="E28" s="4">
        <f t="shared" si="1"/>
        <v>-1.0991738527685983E-2</v>
      </c>
      <c r="F28" s="3">
        <v>100288.45154543358</v>
      </c>
      <c r="G28" s="4">
        <f t="shared" si="2"/>
        <v>-4.2247663896304001E-2</v>
      </c>
      <c r="H28" s="3">
        <v>48908.447728045627</v>
      </c>
      <c r="I28" s="4">
        <f t="shared" si="3"/>
        <v>-0.13122253932001843</v>
      </c>
      <c r="J28" s="3">
        <v>563.96153560109747</v>
      </c>
      <c r="K28" s="6">
        <f t="shared" si="4"/>
        <v>6.2178724941916189E-2</v>
      </c>
    </row>
    <row r="29" spans="1:11" x14ac:dyDescent="0.35">
      <c r="A29" s="1">
        <v>44440</v>
      </c>
      <c r="B29" s="3">
        <v>43756.164569029999</v>
      </c>
      <c r="C29" s="4">
        <f t="shared" si="0"/>
        <v>3.5248482632309315E-3</v>
      </c>
      <c r="D29" s="3">
        <v>24821.339840288299</v>
      </c>
      <c r="E29" s="4">
        <f t="shared" si="1"/>
        <v>-9.0746645013088448E-3</v>
      </c>
      <c r="F29" s="3">
        <v>104712.301672293</v>
      </c>
      <c r="G29" s="4">
        <f t="shared" si="2"/>
        <v>-2.6538200513106094E-2</v>
      </c>
      <c r="H29" s="3">
        <v>56295.714313036595</v>
      </c>
      <c r="I29" s="4">
        <f t="shared" si="3"/>
        <v>-3.7100777572898667E-2</v>
      </c>
      <c r="J29" s="3">
        <v>530.947873797733</v>
      </c>
      <c r="K29" s="6">
        <f t="shared" si="4"/>
        <v>4.6039084464599658E-2</v>
      </c>
    </row>
    <row r="30" spans="1:11" x14ac:dyDescent="0.35">
      <c r="A30" s="1">
        <v>44409</v>
      </c>
      <c r="B30" s="3">
        <v>43602.472469672699</v>
      </c>
      <c r="C30" s="4">
        <f t="shared" si="0"/>
        <v>1.9633775148934864E-2</v>
      </c>
      <c r="D30" s="3">
        <v>25048.647916340498</v>
      </c>
      <c r="E30" s="4">
        <f t="shared" si="1"/>
        <v>-1.1784129026773851E-2</v>
      </c>
      <c r="F30" s="3">
        <v>107566.93454996</v>
      </c>
      <c r="G30" s="4">
        <f t="shared" si="2"/>
        <v>-3.846628027455118E-3</v>
      </c>
      <c r="H30" s="3">
        <v>58464.804002163997</v>
      </c>
      <c r="I30" s="4">
        <f t="shared" si="3"/>
        <v>-1.3512642398789689E-2</v>
      </c>
      <c r="J30" s="3">
        <v>507.57938368000003</v>
      </c>
      <c r="K30" s="6">
        <f t="shared" si="4"/>
        <v>9.0526210605057049E-3</v>
      </c>
    </row>
    <row r="31" spans="1:11" x14ac:dyDescent="0.35">
      <c r="A31" s="1">
        <v>44378</v>
      </c>
      <c r="B31" s="3">
        <v>42762.875781850023</v>
      </c>
      <c r="C31" s="4">
        <f t="shared" si="0"/>
        <v>-1.7023179927184648E-2</v>
      </c>
      <c r="D31" s="3">
        <v>25347.344291963051</v>
      </c>
      <c r="E31" s="4">
        <f t="shared" si="1"/>
        <v>9.615906137565855E-3</v>
      </c>
      <c r="F31" s="3">
        <v>107982.30230045808</v>
      </c>
      <c r="G31" s="4">
        <f t="shared" si="2"/>
        <v>8.2482630631377837E-3</v>
      </c>
      <c r="H31" s="3">
        <v>59265.639393828424</v>
      </c>
      <c r="I31" s="4">
        <f t="shared" si="3"/>
        <v>-1.438467448911725E-2</v>
      </c>
      <c r="J31" s="3">
        <v>503.02568279000002</v>
      </c>
      <c r="K31" s="6">
        <f t="shared" si="4"/>
        <v>-4.4059363876367399E-2</v>
      </c>
    </row>
    <row r="32" spans="1:11" x14ac:dyDescent="0.35">
      <c r="A32" s="1">
        <v>44348</v>
      </c>
      <c r="B32" s="3">
        <v>43503.442714633195</v>
      </c>
      <c r="C32" s="4">
        <f t="shared" si="0"/>
        <v>-0.11854680393787932</v>
      </c>
      <c r="D32" s="3">
        <v>25105.928044391698</v>
      </c>
      <c r="E32" s="4">
        <f t="shared" si="1"/>
        <v>0.26887587144168146</v>
      </c>
      <c r="F32" s="3">
        <v>107098.92221624</v>
      </c>
      <c r="G32" s="4">
        <f t="shared" si="2"/>
        <v>1.0564468401788383E-2</v>
      </c>
      <c r="H32" s="3">
        <v>60130.598479796099</v>
      </c>
      <c r="I32" s="4">
        <f t="shared" si="3"/>
        <v>-8.7859365383561074E-3</v>
      </c>
      <c r="J32" s="3">
        <v>526.21016806</v>
      </c>
      <c r="K32" s="6">
        <f t="shared" si="4"/>
        <v>8.8420419219234617E-2</v>
      </c>
    </row>
    <row r="33" spans="1:11" x14ac:dyDescent="0.35">
      <c r="A33" s="1">
        <v>44317</v>
      </c>
      <c r="B33" s="3">
        <v>49354.228799650613</v>
      </c>
      <c r="C33" s="4">
        <f t="shared" si="0"/>
        <v>-1.6140544381461504E-2</v>
      </c>
      <c r="D33" s="3">
        <v>19785.960636060205</v>
      </c>
      <c r="E33" s="4">
        <f t="shared" si="1"/>
        <v>1.8261193015547024E-3</v>
      </c>
      <c r="F33" s="3">
        <v>105979.30717435312</v>
      </c>
      <c r="G33" s="4">
        <f t="shared" si="2"/>
        <v>1.2858756085214466E-2</v>
      </c>
      <c r="H33" s="3">
        <v>60663.584886800709</v>
      </c>
      <c r="I33" s="4">
        <f t="shared" si="3"/>
        <v>5.7961213595876852E-2</v>
      </c>
      <c r="J33" s="3">
        <v>483.46223460000004</v>
      </c>
      <c r="K33" s="6">
        <f t="shared" si="4"/>
        <v>-7.2294053209114612E-2</v>
      </c>
    </row>
    <row r="34" spans="1:11" x14ac:dyDescent="0.35">
      <c r="A34" s="1">
        <v>44287</v>
      </c>
      <c r="B34" s="3">
        <v>50163.901477800311</v>
      </c>
      <c r="C34" s="4">
        <f t="shared" si="0"/>
        <v>-1.9973770257622429E-2</v>
      </c>
      <c r="D34" s="3">
        <v>19749.894971648799</v>
      </c>
      <c r="E34" s="4">
        <f t="shared" si="1"/>
        <v>-0.1456009624793351</v>
      </c>
      <c r="F34" s="3">
        <v>104633.8460694877</v>
      </c>
      <c r="G34" s="4">
        <f t="shared" si="2"/>
        <v>-1.936618064485468E-2</v>
      </c>
      <c r="H34" s="3">
        <v>57340.084028801801</v>
      </c>
      <c r="I34" s="4">
        <f t="shared" si="3"/>
        <v>4.6304606970418563E-2</v>
      </c>
      <c r="J34" s="3">
        <v>521.13736715000005</v>
      </c>
      <c r="K34" s="6">
        <f t="shared" si="4"/>
        <v>-2.3581813907244724E-2</v>
      </c>
    </row>
    <row r="35" spans="1:11" x14ac:dyDescent="0.35">
      <c r="A35" s="1">
        <v>44256</v>
      </c>
      <c r="B35" s="3">
        <v>51186.284566064161</v>
      </c>
      <c r="C35" s="4">
        <f t="shared" si="0"/>
        <v>2.0641317989716312E-2</v>
      </c>
      <c r="D35" s="3">
        <v>23115.539817273166</v>
      </c>
      <c r="E35" s="4">
        <f t="shared" si="1"/>
        <v>-3.7187011954500297E-2</v>
      </c>
      <c r="F35" s="3">
        <v>106700.22184049683</v>
      </c>
      <c r="G35" s="4">
        <f t="shared" si="2"/>
        <v>5.7196435014476099E-3</v>
      </c>
      <c r="H35" s="3">
        <v>54802.476876050816</v>
      </c>
      <c r="I35" s="4">
        <f t="shared" si="3"/>
        <v>-1.0545282811340227E-2</v>
      </c>
      <c r="J35" s="3">
        <v>533.72353625999995</v>
      </c>
      <c r="K35" s="6">
        <f t="shared" si="4"/>
        <v>-5.036046529482497E-2</v>
      </c>
    </row>
    <row r="36" spans="1:11" x14ac:dyDescent="0.35">
      <c r="A36" s="1">
        <v>44228</v>
      </c>
      <c r="B36" s="3">
        <v>50151.099768214459</v>
      </c>
      <c r="C36" s="4">
        <f t="shared" si="0"/>
        <v>-3.0010419141325049E-2</v>
      </c>
      <c r="D36" s="3">
        <v>24008.33817603299</v>
      </c>
      <c r="E36" s="4">
        <f t="shared" si="1"/>
        <v>-1.0543356190940361E-2</v>
      </c>
      <c r="F36" s="3">
        <v>106093.40538384666</v>
      </c>
      <c r="G36" s="4">
        <f t="shared" si="2"/>
        <v>1.5864546472436451E-2</v>
      </c>
      <c r="H36" s="3">
        <v>55386.543642705787</v>
      </c>
      <c r="I36" s="4">
        <f t="shared" si="3"/>
        <v>0.76166849160956518</v>
      </c>
      <c r="J36" s="3">
        <v>562.0275028100001</v>
      </c>
      <c r="K36" s="6">
        <f t="shared" si="4"/>
        <v>-6.8112898040019534E-2</v>
      </c>
    </row>
    <row r="37" spans="1:11" x14ac:dyDescent="0.35">
      <c r="A37" s="1">
        <v>44197</v>
      </c>
      <c r="B37" s="3">
        <v>51702.720068207978</v>
      </c>
      <c r="C37" s="4">
        <f t="shared" si="0"/>
        <v>-3.6634154476426111E-3</v>
      </c>
      <c r="D37" s="3">
        <v>24264.163898692259</v>
      </c>
      <c r="E37" s="4">
        <f t="shared" si="1"/>
        <v>1.403876433218095E-2</v>
      </c>
      <c r="F37" s="3">
        <v>104436.56661929318</v>
      </c>
      <c r="G37" s="4">
        <f t="shared" si="2"/>
        <v>1.398387632143965E-2</v>
      </c>
      <c r="H37" s="3">
        <v>31439.821911159543</v>
      </c>
      <c r="I37" s="4">
        <f t="shared" si="3"/>
        <v>2.6774421485686636E-2</v>
      </c>
      <c r="J37" s="3">
        <v>603.10685878999982</v>
      </c>
      <c r="K37" s="6">
        <f t="shared" si="4"/>
        <v>2.0853488913782459E-2</v>
      </c>
    </row>
    <row r="38" spans="1:11" x14ac:dyDescent="0.35">
      <c r="A38" s="1">
        <v>44166</v>
      </c>
      <c r="B38" s="3">
        <v>51892.825045100013</v>
      </c>
      <c r="C38" s="4">
        <f t="shared" si="0"/>
        <v>-1.6569164543943013E-2</v>
      </c>
      <c r="D38" s="3">
        <v>23928.240962930045</v>
      </c>
      <c r="E38" s="4">
        <f t="shared" si="1"/>
        <v>1.9145300416890994E-2</v>
      </c>
      <c r="F38" s="3">
        <v>102996.27938678001</v>
      </c>
      <c r="G38" s="4">
        <f t="shared" si="2"/>
        <v>4.1886113373211388E-2</v>
      </c>
      <c r="H38" s="3">
        <v>30619.98940884</v>
      </c>
      <c r="I38" s="4">
        <f t="shared" si="3"/>
        <v>8.6077377251999918E-2</v>
      </c>
      <c r="J38" s="3">
        <v>590.78689091000012</v>
      </c>
      <c r="K38" s="6">
        <f t="shared" si="4"/>
        <v>6.1621208766643544E-2</v>
      </c>
    </row>
    <row r="39" spans="1:11" x14ac:dyDescent="0.35">
      <c r="A39" s="1">
        <v>44136</v>
      </c>
      <c r="B39" s="3">
        <v>52767.13234340999</v>
      </c>
      <c r="C39" s="4">
        <f t="shared" si="0"/>
        <v>-1.1971468097074958E-2</v>
      </c>
      <c r="D39" s="3">
        <v>23478.733555599945</v>
      </c>
      <c r="E39" s="4">
        <f t="shared" si="1"/>
        <v>-1.7303215129838043E-2</v>
      </c>
      <c r="F39" s="3">
        <v>98855.602416389986</v>
      </c>
      <c r="G39" s="4">
        <f t="shared" si="2"/>
        <v>1.6032956325636727E-2</v>
      </c>
      <c r="H39" s="3">
        <v>28193.193275340011</v>
      </c>
      <c r="I39" s="4">
        <f t="shared" si="3"/>
        <v>0.11036157223786013</v>
      </c>
      <c r="J39" s="3">
        <v>556.49499655</v>
      </c>
      <c r="K39" s="6">
        <f t="shared" si="4"/>
        <v>-1.0558761747881838E-2</v>
      </c>
    </row>
    <row r="40" spans="1:11" x14ac:dyDescent="0.35">
      <c r="A40" s="1">
        <v>44105</v>
      </c>
      <c r="B40" s="3">
        <v>53406.486391421764</v>
      </c>
      <c r="C40" s="4">
        <f t="shared" si="0"/>
        <v>-1.9676998848337044E-2</v>
      </c>
      <c r="D40" s="3">
        <v>23892.14447130002</v>
      </c>
      <c r="E40" s="4">
        <f t="shared" si="1"/>
        <v>-2.1290588470601852E-2</v>
      </c>
      <c r="F40" s="3">
        <v>97295.665264530006</v>
      </c>
      <c r="G40" s="4">
        <f t="shared" si="2"/>
        <v>-5.5600328088025461E-3</v>
      </c>
      <c r="H40" s="3">
        <v>25391.002336759997</v>
      </c>
      <c r="I40" s="4">
        <f t="shared" si="3"/>
        <v>-1.6211505763501066E-2</v>
      </c>
      <c r="J40" s="3">
        <v>562.43359892000001</v>
      </c>
      <c r="K40" s="6">
        <f t="shared" si="4"/>
        <v>1.7474997361528754E-2</v>
      </c>
    </row>
    <row r="41" spans="1:11" x14ac:dyDescent="0.35">
      <c r="A41" s="1">
        <v>44075</v>
      </c>
      <c r="B41" s="3">
        <v>54478.458965750004</v>
      </c>
      <c r="C41" s="4">
        <f t="shared" si="0"/>
        <v>-2.0854081198050337E-2</v>
      </c>
      <c r="D41" s="3">
        <v>24411.887931030033</v>
      </c>
      <c r="E41" s="4">
        <f t="shared" si="1"/>
        <v>1.7714218327234132E-3</v>
      </c>
      <c r="F41" s="3">
        <v>97839.656967270013</v>
      </c>
      <c r="G41" s="4">
        <f t="shared" si="2"/>
        <v>-6.6406587638550103E-3</v>
      </c>
      <c r="H41" s="3">
        <v>25809.411764330005</v>
      </c>
      <c r="I41" s="4">
        <f t="shared" si="3"/>
        <v>-4.5599179797953124E-2</v>
      </c>
      <c r="J41" s="3">
        <v>552.77387687999999</v>
      </c>
      <c r="K41" s="6">
        <f t="shared" si="4"/>
        <v>3.6975208296606096E-2</v>
      </c>
    </row>
    <row r="42" spans="1:11" x14ac:dyDescent="0.35">
      <c r="A42" s="1">
        <v>44044</v>
      </c>
      <c r="B42" s="3">
        <v>55638.754060689986</v>
      </c>
      <c r="C42" s="4">
        <f t="shared" si="0"/>
        <v>-1.9686291942253277E-2</v>
      </c>
      <c r="D42" s="3">
        <v>24368.720647239974</v>
      </c>
      <c r="E42" s="4">
        <f t="shared" si="1"/>
        <v>-1.2250434071130916E-2</v>
      </c>
      <c r="F42" s="3">
        <v>98493.720153189977</v>
      </c>
      <c r="G42" s="4">
        <f t="shared" si="2"/>
        <v>2.7411841282410934E-2</v>
      </c>
      <c r="H42" s="3">
        <v>27042.528901919999</v>
      </c>
      <c r="I42" s="4">
        <f t="shared" si="3"/>
        <v>-1.3092329227323101E-2</v>
      </c>
      <c r="J42" s="3">
        <v>533.06373427000005</v>
      </c>
      <c r="K42" s="6">
        <f t="shared" si="4"/>
        <v>-5.8698930149556509E-2</v>
      </c>
    </row>
    <row r="43" spans="1:11" x14ac:dyDescent="0.35">
      <c r="A43" s="1">
        <v>44013</v>
      </c>
      <c r="B43" s="3">
        <v>56756.070636739998</v>
      </c>
      <c r="C43" s="4">
        <f t="shared" si="0"/>
        <v>-2.2578971038609903E-2</v>
      </c>
      <c r="D43" s="3">
        <v>24670.950499810031</v>
      </c>
      <c r="E43" s="4">
        <f t="shared" si="1"/>
        <v>-2.6020998843260344E-3</v>
      </c>
      <c r="F43" s="3">
        <v>95865.860403409941</v>
      </c>
      <c r="G43" s="4">
        <f t="shared" si="2"/>
        <v>3.630355845782042E-2</v>
      </c>
      <c r="H43" s="3">
        <v>27401.275420980026</v>
      </c>
      <c r="I43" s="4">
        <f t="shared" si="3"/>
        <v>7.9749649541619769E-2</v>
      </c>
      <c r="J43" s="3">
        <v>566.30524637000008</v>
      </c>
      <c r="K43" s="6">
        <f t="shared" si="4"/>
        <v>-5.1951237270504505E-2</v>
      </c>
    </row>
    <row r="44" spans="1:11" x14ac:dyDescent="0.35">
      <c r="A44" s="1">
        <v>43983</v>
      </c>
      <c r="B44" s="3">
        <v>58067.167530710009</v>
      </c>
      <c r="C44" s="4">
        <f t="shared" si="0"/>
        <v>-1.8550489277804099E-2</v>
      </c>
      <c r="D44" s="3">
        <v>24735.314258180009</v>
      </c>
      <c r="E44" s="4">
        <f t="shared" si="1"/>
        <v>-8.1131932483121654E-3</v>
      </c>
      <c r="F44" s="3">
        <v>92507.508655160011</v>
      </c>
      <c r="G44" s="4">
        <f t="shared" si="2"/>
        <v>1.7706505687192856E-2</v>
      </c>
      <c r="H44" s="3">
        <v>25377.433956669993</v>
      </c>
      <c r="I44" s="4">
        <f t="shared" si="3"/>
        <v>0.11876340873777982</v>
      </c>
      <c r="J44" s="3">
        <v>597.33767780000005</v>
      </c>
      <c r="K44" s="6">
        <f t="shared" si="4"/>
        <v>9.5649452245175751E-2</v>
      </c>
    </row>
    <row r="45" spans="1:11" x14ac:dyDescent="0.35">
      <c r="A45" s="1">
        <v>43952</v>
      </c>
      <c r="B45" s="3">
        <v>59164.701695129996</v>
      </c>
      <c r="C45" s="4">
        <f t="shared" si="0"/>
        <v>-2.5345383356953594E-2</v>
      </c>
      <c r="D45" s="3">
        <v>24937.638135530044</v>
      </c>
      <c r="E45" s="4">
        <f t="shared" si="1"/>
        <v>-2.797552276290555E-2</v>
      </c>
      <c r="F45" s="3">
        <v>90898.022306239989</v>
      </c>
      <c r="G45" s="4">
        <f t="shared" si="2"/>
        <v>5.3635881254416864E-3</v>
      </c>
      <c r="H45" s="3">
        <v>22683.467977650005</v>
      </c>
      <c r="I45" s="4">
        <f t="shared" si="3"/>
        <v>7.8039588605379295E-2</v>
      </c>
      <c r="J45" s="3">
        <v>545.1905046600001</v>
      </c>
      <c r="K45" s="6">
        <f t="shared" si="4"/>
        <v>5.9952256095955538E-2</v>
      </c>
    </row>
    <row r="46" spans="1:11" x14ac:dyDescent="0.35">
      <c r="A46" s="1">
        <v>43922</v>
      </c>
      <c r="B46" s="3">
        <v>60703.248807160002</v>
      </c>
      <c r="C46" s="4">
        <f t="shared" si="0"/>
        <v>-6.1232480808670657E-2</v>
      </c>
      <c r="D46" s="3">
        <v>25655.360250200058</v>
      </c>
      <c r="E46" s="4">
        <f t="shared" si="1"/>
        <v>-4.9213095326655076E-2</v>
      </c>
      <c r="F46" s="3">
        <v>90413.083763780014</v>
      </c>
      <c r="G46" s="4">
        <f t="shared" si="2"/>
        <v>5.59271282042595E-3</v>
      </c>
      <c r="H46" s="3">
        <v>21041.405359699995</v>
      </c>
      <c r="I46" s="4">
        <f t="shared" si="3"/>
        <v>0.12009455923417879</v>
      </c>
      <c r="J46" s="3">
        <v>514.35383200000001</v>
      </c>
      <c r="K46" s="6">
        <f t="shared" si="4"/>
        <v>4.2165620614113025E-2</v>
      </c>
    </row>
    <row r="47" spans="1:11" x14ac:dyDescent="0.35">
      <c r="A47" s="1">
        <v>43891</v>
      </c>
      <c r="B47" s="3">
        <v>64662.706757740016</v>
      </c>
      <c r="C47" s="4">
        <f t="shared" si="0"/>
        <v>-1.674265392382426E-2</v>
      </c>
      <c r="D47" s="3">
        <v>26983.29154945007</v>
      </c>
      <c r="E47" s="4">
        <f t="shared" si="1"/>
        <v>-0.14109391632749993</v>
      </c>
      <c r="F47" s="3">
        <v>89910.241602879993</v>
      </c>
      <c r="G47" s="4">
        <f t="shared" si="2"/>
        <v>-9.5013700730070413E-2</v>
      </c>
      <c r="H47" s="3">
        <v>18785.383060949996</v>
      </c>
      <c r="I47" s="4">
        <f t="shared" si="3"/>
        <v>-0.30379627570234419</v>
      </c>
      <c r="J47" s="3">
        <v>493.54327357</v>
      </c>
      <c r="K47" s="6">
        <f t="shared" si="4"/>
        <v>0.314494357328508</v>
      </c>
    </row>
    <row r="48" spans="1:11" x14ac:dyDescent="0.35">
      <c r="A48" s="1">
        <v>43862</v>
      </c>
      <c r="B48" s="3">
        <v>65763.766745079993</v>
      </c>
      <c r="C48" s="4">
        <f t="shared" si="0"/>
        <v>-2.6752184081285706E-2</v>
      </c>
      <c r="D48" s="3">
        <v>31415.881273159976</v>
      </c>
      <c r="E48" s="4">
        <f t="shared" si="1"/>
        <v>-5.5192631628472105E-3</v>
      </c>
      <c r="F48" s="3">
        <v>99349.837312910007</v>
      </c>
      <c r="G48" s="4">
        <f t="shared" si="2"/>
        <v>2.6961245579199978E-3</v>
      </c>
      <c r="H48" s="3">
        <v>26982.594900509997</v>
      </c>
      <c r="I48" s="4">
        <f t="shared" si="3"/>
        <v>-4.3788947174212473E-2</v>
      </c>
      <c r="J48" s="3">
        <v>375.46245126000002</v>
      </c>
      <c r="K48" s="6">
        <f t="shared" si="4"/>
        <v>3.1903365459023017E-2</v>
      </c>
    </row>
    <row r="49" spans="1:11" x14ac:dyDescent="0.35">
      <c r="A49" s="1">
        <v>43831</v>
      </c>
      <c r="B49" s="3">
        <v>67571.450631000014</v>
      </c>
      <c r="C49" s="4">
        <f t="shared" si="0"/>
        <v>-3.6127057631950267E-2</v>
      </c>
      <c r="D49" s="3">
        <v>31590.236099569978</v>
      </c>
      <c r="E49" s="4">
        <f t="shared" si="1"/>
        <v>-2.8876682443524759E-2</v>
      </c>
      <c r="F49" s="3">
        <v>99082.698017520001</v>
      </c>
      <c r="G49" s="4">
        <f t="shared" si="2"/>
        <v>2.5331394169868352E-2</v>
      </c>
      <c r="H49" s="3">
        <v>28218.242009199999</v>
      </c>
      <c r="I49" s="4">
        <f t="shared" si="3"/>
        <v>8.3531318481504635E-2</v>
      </c>
      <c r="J49" s="3">
        <v>363.85427534000002</v>
      </c>
      <c r="K49" s="6">
        <f t="shared" si="4"/>
        <v>2.1206490422641479E-2</v>
      </c>
    </row>
    <row r="50" spans="1:11" x14ac:dyDescent="0.35">
      <c r="A50" s="1">
        <v>43800</v>
      </c>
      <c r="B50" s="3">
        <v>70104.105697780047</v>
      </c>
      <c r="C50" s="4">
        <f t="shared" si="0"/>
        <v>-2.1008657592683253E-2</v>
      </c>
      <c r="D50" s="3">
        <v>32529.582524140002</v>
      </c>
      <c r="E50" s="4">
        <f t="shared" si="1"/>
        <v>1.6115229076241206E-2</v>
      </c>
      <c r="F50" s="3">
        <v>96634.803714110021</v>
      </c>
      <c r="G50" s="4">
        <f t="shared" si="2"/>
        <v>3.6898406825938167E-2</v>
      </c>
      <c r="H50" s="3">
        <v>26042.84853413</v>
      </c>
      <c r="I50" s="4">
        <f t="shared" si="3"/>
        <v>0.1359695034467186</v>
      </c>
      <c r="J50" s="3">
        <v>356.29843597000007</v>
      </c>
      <c r="K50" s="6">
        <f t="shared" si="4"/>
        <v>-3.0133269335233245E-2</v>
      </c>
    </row>
    <row r="51" spans="1:11" x14ac:dyDescent="0.35">
      <c r="A51" s="1">
        <v>43770</v>
      </c>
      <c r="B51" s="3">
        <v>71608.504244170021</v>
      </c>
      <c r="C51" s="4">
        <f t="shared" si="0"/>
        <v>-7.3439319524078858E-3</v>
      </c>
      <c r="D51" s="3">
        <v>32013.674820830031</v>
      </c>
      <c r="E51" s="4">
        <f t="shared" si="1"/>
        <v>-1.8433761564411337E-2</v>
      </c>
      <c r="F51" s="3">
        <v>93196.019087270033</v>
      </c>
      <c r="G51" s="4">
        <f t="shared" si="2"/>
        <v>9.1259311773621617E-3</v>
      </c>
      <c r="H51" s="3">
        <v>22925.65817577999</v>
      </c>
      <c r="I51" s="4">
        <f t="shared" si="3"/>
        <v>7.1113380538694496E-2</v>
      </c>
      <c r="J51" s="3">
        <v>367.36844837000001</v>
      </c>
      <c r="K51" s="6">
        <f t="shared" si="4"/>
        <v>-8.871479374974621E-2</v>
      </c>
    </row>
    <row r="52" spans="1:11" x14ac:dyDescent="0.35">
      <c r="A52" s="1">
        <v>43739</v>
      </c>
      <c r="B52" s="3">
        <v>72138.282884839835</v>
      </c>
      <c r="C52" s="4">
        <f t="shared" si="0"/>
        <v>7.2125925641027024E-3</v>
      </c>
      <c r="D52" s="3">
        <v>32614.889925159951</v>
      </c>
      <c r="E52" s="4">
        <f t="shared" si="1"/>
        <v>-2.5669353900118239E-2</v>
      </c>
      <c r="F52" s="3">
        <v>92353.210048360226</v>
      </c>
      <c r="G52" s="4">
        <f t="shared" si="2"/>
        <v>2.8303819282850685E-2</v>
      </c>
      <c r="H52" s="3">
        <v>21403.577429170011</v>
      </c>
      <c r="I52" s="4">
        <f t="shared" si="3"/>
        <v>6.5516512266265842E-2</v>
      </c>
      <c r="J52" s="3">
        <v>403.13224207999997</v>
      </c>
      <c r="K52" s="6">
        <f t="shared" si="4"/>
        <v>7.070819253195175E-2</v>
      </c>
    </row>
    <row r="53" spans="1:11" x14ac:dyDescent="0.35">
      <c r="A53" s="1">
        <v>43709</v>
      </c>
      <c r="B53" s="3">
        <v>71621.704710019985</v>
      </c>
      <c r="C53" s="4">
        <f t="shared" si="0"/>
        <v>-4.6474650089998034E-3</v>
      </c>
      <c r="D53" s="3">
        <v>33474.149720849993</v>
      </c>
      <c r="E53" s="4">
        <f t="shared" si="1"/>
        <v>8.1226179501304452E-3</v>
      </c>
      <c r="F53" s="3">
        <v>89811.209796700234</v>
      </c>
      <c r="G53" s="4">
        <f t="shared" si="2"/>
        <v>1.0259839690027859E-2</v>
      </c>
      <c r="H53" s="3">
        <v>20087.51359812</v>
      </c>
      <c r="I53" s="4">
        <f t="shared" si="3"/>
        <v>5.1368901148413512E-2</v>
      </c>
      <c r="J53" s="3">
        <v>376.50990708000006</v>
      </c>
      <c r="K53" s="6">
        <f t="shared" si="4"/>
        <v>-6.0802183859989742E-2</v>
      </c>
    </row>
    <row r="54" spans="1:11" x14ac:dyDescent="0.35">
      <c r="A54" s="1">
        <v>43678</v>
      </c>
      <c r="B54" s="3">
        <v>71956.118251778578</v>
      </c>
      <c r="C54" s="4">
        <f t="shared" si="0"/>
        <v>-1.7090369107902972E-2</v>
      </c>
      <c r="D54" s="3">
        <v>33204.442718401428</v>
      </c>
      <c r="E54" s="4">
        <f t="shared" si="1"/>
        <v>-5.5644958141299744E-3</v>
      </c>
      <c r="F54" s="3">
        <v>88899.1190862902</v>
      </c>
      <c r="G54" s="4">
        <f t="shared" si="2"/>
        <v>2.0867854734980078E-2</v>
      </c>
      <c r="H54" s="3">
        <v>19106.056471879991</v>
      </c>
      <c r="I54" s="4">
        <f t="shared" si="3"/>
        <v>2.7991488550974067E-2</v>
      </c>
      <c r="J54" s="3">
        <v>400.88456404999999</v>
      </c>
      <c r="K54" s="6">
        <f t="shared" si="4"/>
        <v>-8.9864993883385424E-2</v>
      </c>
    </row>
    <row r="55" spans="1:11" x14ac:dyDescent="0.35">
      <c r="A55" s="1">
        <v>43647</v>
      </c>
      <c r="B55" s="3">
        <v>73207.25730041998</v>
      </c>
      <c r="C55" s="4">
        <f t="shared" si="0"/>
        <v>-2.646889701281406E-2</v>
      </c>
      <c r="D55" s="3">
        <v>33390.242583490042</v>
      </c>
      <c r="E55" s="4">
        <f t="shared" si="1"/>
        <v>-6.0873801025172298E-3</v>
      </c>
      <c r="F55" s="3">
        <v>87081.906511169989</v>
      </c>
      <c r="G55" s="4">
        <f t="shared" si="2"/>
        <v>4.5893775004198813E-2</v>
      </c>
      <c r="H55" s="3">
        <v>18585.811930029999</v>
      </c>
      <c r="I55" s="4">
        <f t="shared" si="3"/>
        <v>0.13357261302384368</v>
      </c>
      <c r="J55" s="3">
        <v>440.46714097999995</v>
      </c>
      <c r="K55" s="6">
        <f t="shared" si="4"/>
        <v>-4.208013943457798E-2</v>
      </c>
    </row>
    <row r="56" spans="1:11" x14ac:dyDescent="0.35">
      <c r="A56" s="1">
        <v>43617</v>
      </c>
      <c r="B56" s="3">
        <v>75197.65632119056</v>
      </c>
      <c r="C56" s="4">
        <f t="shared" si="0"/>
        <v>2.5994854955158873E-2</v>
      </c>
      <c r="D56" s="3">
        <v>33594.746575341887</v>
      </c>
      <c r="E56" s="4">
        <f t="shared" si="1"/>
        <v>-1.1948725781400861E-2</v>
      </c>
      <c r="F56" s="3">
        <v>83260.756103859967</v>
      </c>
      <c r="G56" s="4">
        <f t="shared" si="2"/>
        <v>-0.1487326868949948</v>
      </c>
      <c r="H56" s="3">
        <v>16395.78419282</v>
      </c>
      <c r="I56" s="4">
        <f t="shared" si="3"/>
        <v>-1.0148858719620875E-2</v>
      </c>
      <c r="J56" s="3">
        <v>459.81627390000006</v>
      </c>
      <c r="K56" s="6">
        <f t="shared" si="4"/>
        <v>-0.10540167228620519</v>
      </c>
    </row>
    <row r="57" spans="1:11" x14ac:dyDescent="0.35">
      <c r="A57" s="1">
        <v>43586</v>
      </c>
      <c r="B57" s="3">
        <v>73292.430228099998</v>
      </c>
      <c r="C57" s="4">
        <f t="shared" si="0"/>
        <v>-5.412064954142576E-3</v>
      </c>
      <c r="D57" s="3">
        <v>34001.015384459992</v>
      </c>
      <c r="E57" s="4">
        <f t="shared" si="1"/>
        <v>1.1253416271585423E-2</v>
      </c>
      <c r="F57" s="3">
        <v>97808.00322305999</v>
      </c>
      <c r="G57" s="4">
        <f t="shared" si="2"/>
        <v>1.841920764157556E-2</v>
      </c>
      <c r="H57" s="3">
        <v>16563.888759689606</v>
      </c>
      <c r="I57" s="4">
        <f t="shared" si="3"/>
        <v>2.9879137203811811E-2</v>
      </c>
      <c r="J57" s="3">
        <v>513.99187731000006</v>
      </c>
      <c r="K57" s="6">
        <f t="shared" si="4"/>
        <v>-2.1352640927831994E-2</v>
      </c>
    </row>
    <row r="58" spans="1:11" x14ac:dyDescent="0.35">
      <c r="A58" s="1">
        <v>43556</v>
      </c>
      <c r="B58" s="3">
        <v>73691.252070859584</v>
      </c>
      <c r="C58" s="4">
        <f t="shared" si="0"/>
        <v>-9.0382607950260044E-3</v>
      </c>
      <c r="D58" s="3">
        <v>33622.645755619946</v>
      </c>
      <c r="E58" s="4">
        <f t="shared" si="1"/>
        <v>-5.5512588211901462E-3</v>
      </c>
      <c r="F58" s="3">
        <v>96039.04019992004</v>
      </c>
      <c r="G58" s="4">
        <f t="shared" si="2"/>
        <v>1.3624889603816524E-2</v>
      </c>
      <c r="H58" s="3">
        <v>16083.332656550001</v>
      </c>
      <c r="I58" s="4">
        <f t="shared" si="3"/>
        <v>5.2791156577402645E-2</v>
      </c>
      <c r="J58" s="3">
        <v>525.20642143999999</v>
      </c>
      <c r="K58" s="6">
        <f t="shared" si="4"/>
        <v>-0.11771024510477246</v>
      </c>
    </row>
    <row r="59" spans="1:11" x14ac:dyDescent="0.35">
      <c r="A59" s="1">
        <v>43525</v>
      </c>
      <c r="B59" s="3">
        <v>74363.36758064988</v>
      </c>
      <c r="C59" s="4">
        <f t="shared" si="0"/>
        <v>3.1221006548866347E-2</v>
      </c>
      <c r="D59" s="3">
        <v>33810.33567980989</v>
      </c>
      <c r="E59" s="4">
        <f t="shared" si="1"/>
        <v>1.6435464972649774E-2</v>
      </c>
      <c r="F59" s="3">
        <v>94748.107692440026</v>
      </c>
      <c r="G59" s="4">
        <f t="shared" si="2"/>
        <v>1.6035548701896354E-2</v>
      </c>
      <c r="H59" s="3">
        <v>15276.850072370011</v>
      </c>
      <c r="I59" s="4">
        <f t="shared" si="3"/>
        <v>2.4933944339182893E-2</v>
      </c>
      <c r="J59" s="3">
        <v>595.2765727200001</v>
      </c>
      <c r="K59" s="6">
        <f t="shared" si="4"/>
        <v>2.31466583950584E-2</v>
      </c>
    </row>
    <row r="60" spans="1:11" x14ac:dyDescent="0.35">
      <c r="A60" s="1">
        <v>43497</v>
      </c>
      <c r="B60" s="3">
        <v>72111.959617190005</v>
      </c>
      <c r="C60" s="4">
        <f t="shared" si="0"/>
        <v>-1.7284190705174011E-4</v>
      </c>
      <c r="D60" s="3">
        <v>33263.632414399923</v>
      </c>
      <c r="E60" s="4">
        <f t="shared" si="1"/>
        <v>-6.857649263403473E-3</v>
      </c>
      <c r="F60" s="3">
        <v>93252.748699090065</v>
      </c>
      <c r="G60" s="4">
        <f t="shared" si="2"/>
        <v>1.0991497712650131E-2</v>
      </c>
      <c r="H60" s="3">
        <v>14905.204532199999</v>
      </c>
      <c r="I60" s="4">
        <f t="shared" si="3"/>
        <v>4.3987145452572159E-2</v>
      </c>
      <c r="J60" s="3">
        <v>581.80962410000006</v>
      </c>
      <c r="K60" s="6">
        <f t="shared" si="4"/>
        <v>-5.1227150231346504E-2</v>
      </c>
    </row>
    <row r="61" spans="1:11" x14ac:dyDescent="0.35">
      <c r="A61" s="1">
        <v>43466</v>
      </c>
      <c r="B61" s="3">
        <v>72124.425740480001</v>
      </c>
      <c r="C61" s="4">
        <f t="shared" si="0"/>
        <v>2.4623286568984389E-2</v>
      </c>
      <c r="D61" s="3">
        <v>33493.31784081996</v>
      </c>
      <c r="E61" s="4">
        <f t="shared" si="1"/>
        <v>-2.5321588733419803E-2</v>
      </c>
      <c r="F61" s="3">
        <v>92238.904985919973</v>
      </c>
      <c r="G61" s="4">
        <f t="shared" si="2"/>
        <v>5.2958475909429363E-2</v>
      </c>
      <c r="H61" s="3">
        <v>14277.191627429991</v>
      </c>
      <c r="I61" s="4">
        <f t="shared" si="3"/>
        <v>0.16208430973418381</v>
      </c>
      <c r="J61" s="3">
        <v>613.22330654999996</v>
      </c>
      <c r="K61" s="6">
        <f t="shared" si="4"/>
        <v>-8.38760449720862E-2</v>
      </c>
    </row>
    <row r="62" spans="1:11" x14ac:dyDescent="0.35">
      <c r="A62" s="1">
        <v>43435</v>
      </c>
      <c r="B62" s="3">
        <v>70391.163938888392</v>
      </c>
      <c r="C62" s="4">
        <f t="shared" si="0"/>
        <v>-1.6891981040742406E-2</v>
      </c>
      <c r="D62" s="3">
        <v>34363.455118797479</v>
      </c>
      <c r="E62" s="4">
        <f t="shared" si="1"/>
        <v>5.8759741136003733E-2</v>
      </c>
      <c r="F62" s="3">
        <v>87599.755447387593</v>
      </c>
      <c r="G62" s="4">
        <f t="shared" si="2"/>
        <v>1.7465272424705514E-2</v>
      </c>
      <c r="H62" s="3">
        <v>12285.848374199088</v>
      </c>
      <c r="I62" s="4">
        <f t="shared" si="3"/>
        <v>0.26629836735273865</v>
      </c>
      <c r="J62" s="3">
        <v>669.36717808161166</v>
      </c>
      <c r="K62" s="6">
        <f t="shared" si="4"/>
        <v>-6.9020437046518293E-2</v>
      </c>
    </row>
    <row r="63" spans="1:11" x14ac:dyDescent="0.35">
      <c r="A63" s="1">
        <v>43405</v>
      </c>
      <c r="B63" s="3">
        <v>71600.640602449988</v>
      </c>
      <c r="C63" s="4">
        <f t="shared" si="0"/>
        <v>-1.2029799953691951E-2</v>
      </c>
      <c r="D63" s="3">
        <v>32456.3295936498</v>
      </c>
      <c r="E63" s="4">
        <f t="shared" si="1"/>
        <v>-1.1297300056261585E-2</v>
      </c>
      <c r="F63" s="3">
        <v>86096.064230899981</v>
      </c>
      <c r="G63" s="4">
        <f t="shared" si="2"/>
        <v>-1.1055548833799169E-3</v>
      </c>
      <c r="H63" s="3">
        <v>9702.1750094199997</v>
      </c>
      <c r="I63" s="4">
        <f t="shared" si="3"/>
        <v>7.3854537682475588E-2</v>
      </c>
      <c r="J63" s="3">
        <v>718.99234389000003</v>
      </c>
      <c r="K63" s="6">
        <f t="shared" si="4"/>
        <v>8.1995479447736622E-2</v>
      </c>
    </row>
    <row r="64" spans="1:11" x14ac:dyDescent="0.35">
      <c r="A64" s="1">
        <v>43374</v>
      </c>
      <c r="B64" s="3">
        <v>72472.469917709997</v>
      </c>
      <c r="C64" s="4">
        <f t="shared" si="0"/>
        <v>2.0747291903859839E-2</v>
      </c>
      <c r="D64" s="3">
        <v>32827.188188620006</v>
      </c>
      <c r="E64" s="4">
        <f t="shared" si="1"/>
        <v>-1.6475462577920427E-2</v>
      </c>
      <c r="F64" s="3">
        <v>86191.353502669983</v>
      </c>
      <c r="G64" s="4">
        <f t="shared" si="2"/>
        <v>1.7280675636751938E-2</v>
      </c>
      <c r="H64" s="3">
        <v>9034.9061897699994</v>
      </c>
      <c r="I64" s="4">
        <f t="shared" si="3"/>
        <v>8.8858303068022657E-2</v>
      </c>
      <c r="J64" s="3">
        <v>664.50586675</v>
      </c>
      <c r="K64" s="6">
        <f t="shared" si="4"/>
        <v>-0.18327686204129126</v>
      </c>
    </row>
    <row r="65" spans="1:11" x14ac:dyDescent="0.35">
      <c r="A65" s="1">
        <v>43344</v>
      </c>
      <c r="B65" s="3">
        <v>70999.424140070012</v>
      </c>
      <c r="C65" s="4">
        <f t="shared" si="0"/>
        <v>6.6270958742749809E-3</v>
      </c>
      <c r="D65" s="3">
        <v>33377.091205740013</v>
      </c>
      <c r="E65" s="4">
        <f t="shared" si="1"/>
        <v>-1.4526740914388455E-2</v>
      </c>
      <c r="F65" s="3">
        <v>84727.210067880005</v>
      </c>
      <c r="G65" s="4">
        <f t="shared" si="2"/>
        <v>-8.0599034907989104E-3</v>
      </c>
      <c r="H65" s="3">
        <v>8297.5958986699989</v>
      </c>
      <c r="I65" s="4">
        <f t="shared" si="3"/>
        <v>1.8578164107352326E-2</v>
      </c>
      <c r="J65" s="3">
        <v>813.62439223999991</v>
      </c>
      <c r="K65" s="6">
        <f t="shared" si="4"/>
        <v>4.3341787791629414E-2</v>
      </c>
    </row>
    <row r="66" spans="1:11" x14ac:dyDescent="0.35">
      <c r="A66" s="1">
        <v>43313</v>
      </c>
      <c r="B66" s="3">
        <v>70532.001801924125</v>
      </c>
      <c r="C66" s="4">
        <f t="shared" si="0"/>
        <v>3.0022256613289187E-2</v>
      </c>
      <c r="D66" s="3">
        <v>33869.098829439092</v>
      </c>
      <c r="E66" s="4">
        <f t="shared" si="1"/>
        <v>-5.5818917703401322E-3</v>
      </c>
      <c r="F66" s="3">
        <v>85415.651979437942</v>
      </c>
      <c r="G66" s="4">
        <f t="shared" si="2"/>
        <v>5.5495981555915104E-3</v>
      </c>
      <c r="H66" s="3">
        <v>8146.2534649382878</v>
      </c>
      <c r="I66" s="4">
        <f t="shared" si="3"/>
        <v>-3.1049351658105778E-2</v>
      </c>
      <c r="J66" s="3">
        <v>779.82536668270836</v>
      </c>
      <c r="K66" s="6">
        <f t="shared" si="4"/>
        <v>2.5196215462158354E-2</v>
      </c>
    </row>
    <row r="67" spans="1:11" x14ac:dyDescent="0.35">
      <c r="A67" s="1">
        <v>43282</v>
      </c>
      <c r="B67" s="3">
        <v>68476.191993979999</v>
      </c>
      <c r="C67" s="4">
        <f t="shared" ref="C67:C99" si="5">(B67-B68)/B68</f>
        <v>1.0044881944308902E-2</v>
      </c>
      <c r="D67" s="3">
        <v>34059.213673949969</v>
      </c>
      <c r="E67" s="4">
        <f t="shared" ref="E67:E99" si="6">(D67-D68)/D68</f>
        <v>-6.7970311876724204E-3</v>
      </c>
      <c r="F67" s="3">
        <v>84944.245551</v>
      </c>
      <c r="G67" s="4">
        <f t="shared" ref="G67:G99" si="7">(F67-F68)/F68</f>
        <v>-4.2495825156428383E-3</v>
      </c>
      <c r="H67" s="3">
        <v>8407.2945086300024</v>
      </c>
      <c r="I67" s="4">
        <f t="shared" ref="I67:I99" si="8">(H67-H68)/H68</f>
        <v>5.1107054951087215E-2</v>
      </c>
      <c r="J67" s="3">
        <v>760.65962292999995</v>
      </c>
      <c r="K67" s="6">
        <f t="shared" ref="K67:K99" si="9">(J67-J68)/J68</f>
        <v>0.33889580216986198</v>
      </c>
    </row>
    <row r="68" spans="1:11" x14ac:dyDescent="0.35">
      <c r="A68" s="1">
        <v>43252</v>
      </c>
      <c r="B68" s="3">
        <v>67795.197241300004</v>
      </c>
      <c r="C68" s="4">
        <f t="shared" si="5"/>
        <v>1.7888348586222898E-2</v>
      </c>
      <c r="D68" s="3">
        <v>34292.299503170019</v>
      </c>
      <c r="E68" s="4">
        <f t="shared" si="6"/>
        <v>-2.2771236919836641E-2</v>
      </c>
      <c r="F68" s="3">
        <v>85306.763682410849</v>
      </c>
      <c r="G68" s="4">
        <f t="shared" si="7"/>
        <v>-2.7021670266992127E-2</v>
      </c>
      <c r="H68" s="3">
        <v>7998.5140134191488</v>
      </c>
      <c r="I68" s="4">
        <f t="shared" si="8"/>
        <v>-0.10605781715067451</v>
      </c>
      <c r="J68" s="3">
        <v>568.12458572000003</v>
      </c>
      <c r="K68" s="6">
        <f t="shared" si="9"/>
        <v>0.28548148194270712</v>
      </c>
    </row>
    <row r="69" spans="1:11" x14ac:dyDescent="0.35">
      <c r="A69" s="1">
        <v>43221</v>
      </c>
      <c r="B69" s="3">
        <v>66603.765860433399</v>
      </c>
      <c r="C69" s="4">
        <f t="shared" si="5"/>
        <v>2.2338419466136784E-2</v>
      </c>
      <c r="D69" s="3">
        <v>35091.373482584422</v>
      </c>
      <c r="E69" s="4">
        <f t="shared" si="6"/>
        <v>-1.7812423283835553E-2</v>
      </c>
      <c r="F69" s="3">
        <v>87675.913302015295</v>
      </c>
      <c r="G69" s="4">
        <f t="shared" si="7"/>
        <v>8.8621728557783958E-3</v>
      </c>
      <c r="H69" s="3">
        <v>8947.462338028301</v>
      </c>
      <c r="I69" s="4">
        <f t="shared" si="8"/>
        <v>-8.0148142457587293E-2</v>
      </c>
      <c r="J69" s="3">
        <v>441.95470234344526</v>
      </c>
      <c r="K69" s="6">
        <f t="shared" si="9"/>
        <v>0.10842782199536326</v>
      </c>
    </row>
    <row r="70" spans="1:11" x14ac:dyDescent="0.35">
      <c r="A70" s="1">
        <v>43191</v>
      </c>
      <c r="B70" s="3">
        <v>65148.452403083669</v>
      </c>
      <c r="C70" s="4">
        <f t="shared" si="5"/>
        <v>-2.1284250707015329E-3</v>
      </c>
      <c r="D70" s="3">
        <v>35727.771674641364</v>
      </c>
      <c r="E70" s="4">
        <f t="shared" si="6"/>
        <v>6.0890607734359614E-3</v>
      </c>
      <c r="F70" s="3">
        <v>86905.739615384489</v>
      </c>
      <c r="G70" s="4">
        <f t="shared" si="7"/>
        <v>4.5660728765108384E-2</v>
      </c>
      <c r="H70" s="3">
        <v>9727.0688368596893</v>
      </c>
      <c r="I70" s="4">
        <f t="shared" si="8"/>
        <v>3.2442743622122919E-2</v>
      </c>
      <c r="J70" s="3">
        <v>398.72213018602309</v>
      </c>
      <c r="K70" s="6">
        <f t="shared" si="9"/>
        <v>4.6811975380259004E-2</v>
      </c>
    </row>
    <row r="71" spans="1:11" x14ac:dyDescent="0.35">
      <c r="A71" s="1">
        <v>43160</v>
      </c>
      <c r="B71" s="3">
        <v>65287.411767089958</v>
      </c>
      <c r="C71" s="4">
        <f t="shared" si="5"/>
        <v>2.9314029056934431E-2</v>
      </c>
      <c r="D71" s="3">
        <v>35511.539750939606</v>
      </c>
      <c r="E71" s="4">
        <f t="shared" si="6"/>
        <v>9.8208676335634019E-3</v>
      </c>
      <c r="F71" s="3">
        <v>83110.838175989804</v>
      </c>
      <c r="G71" s="4">
        <f t="shared" si="7"/>
        <v>4.6911794959540884E-2</v>
      </c>
      <c r="H71" s="3">
        <v>9421.4123707569252</v>
      </c>
      <c r="I71" s="4">
        <f t="shared" si="8"/>
        <v>4.1697655620697847E-2</v>
      </c>
      <c r="J71" s="3">
        <v>380.89183116307544</v>
      </c>
      <c r="K71" s="6">
        <f t="shared" si="9"/>
        <v>2.175677329002932E-2</v>
      </c>
    </row>
    <row r="72" spans="1:11" x14ac:dyDescent="0.35">
      <c r="A72" s="1">
        <v>43132</v>
      </c>
      <c r="B72" s="3">
        <v>63428.07921009956</v>
      </c>
      <c r="C72" s="4">
        <f t="shared" si="5"/>
        <v>4.339046710426433E-3</v>
      </c>
      <c r="D72" s="3">
        <v>35166.177377734464</v>
      </c>
      <c r="E72" s="4">
        <f t="shared" si="6"/>
        <v>3.456813649297551E-3</v>
      </c>
      <c r="F72" s="3">
        <v>79386.667125287015</v>
      </c>
      <c r="G72" s="4">
        <f t="shared" si="7"/>
        <v>3.6837473479614899E-2</v>
      </c>
      <c r="H72" s="3">
        <v>9044.2868138578615</v>
      </c>
      <c r="I72" s="4">
        <f t="shared" si="8"/>
        <v>6.221503654382176E-2</v>
      </c>
      <c r="J72" s="3">
        <v>372.78131265684101</v>
      </c>
      <c r="K72" s="6">
        <f t="shared" si="9"/>
        <v>-3.8601155659859082E-2</v>
      </c>
    </row>
    <row r="73" spans="1:11" x14ac:dyDescent="0.35">
      <c r="A73" s="1">
        <v>43101</v>
      </c>
      <c r="B73" s="3">
        <v>63154.050833580011</v>
      </c>
      <c r="C73" s="4">
        <f t="shared" si="5"/>
        <v>-1.9264768681912472E-2</v>
      </c>
      <c r="D73" s="3">
        <v>35045.033228529996</v>
      </c>
      <c r="E73" s="4">
        <f t="shared" si="6"/>
        <v>0.10126901932266393</v>
      </c>
      <c r="F73" s="3">
        <v>76566.163121849997</v>
      </c>
      <c r="G73" s="4">
        <f t="shared" si="7"/>
        <v>5.71990751836517E-2</v>
      </c>
      <c r="H73" s="3">
        <v>8514.5535533799975</v>
      </c>
      <c r="I73" s="4">
        <f t="shared" si="8"/>
        <v>0.14284521308620188</v>
      </c>
      <c r="J73" s="3">
        <v>387.74886703000004</v>
      </c>
      <c r="K73" s="6">
        <f t="shared" si="9"/>
        <v>0.19192070021308563</v>
      </c>
    </row>
    <row r="74" spans="1:11" x14ac:dyDescent="0.35">
      <c r="A74" s="1">
        <v>43070</v>
      </c>
      <c r="B74" s="3">
        <v>64394.597865830001</v>
      </c>
      <c r="C74" s="4">
        <f t="shared" si="5"/>
        <v>3.1446874361012879E-2</v>
      </c>
      <c r="D74" s="3">
        <v>31822.409069569996</v>
      </c>
      <c r="E74" s="4">
        <f t="shared" si="6"/>
        <v>-1.5790200971969304E-2</v>
      </c>
      <c r="F74" s="3">
        <v>72423.600170619975</v>
      </c>
      <c r="G74" s="4">
        <f t="shared" si="7"/>
        <v>7.8861663076486357E-3</v>
      </c>
      <c r="H74" s="3">
        <v>7450.3121296600002</v>
      </c>
      <c r="I74" s="4">
        <f t="shared" si="8"/>
        <v>0.53406659480642182</v>
      </c>
      <c r="J74" s="3">
        <v>325.31431576</v>
      </c>
      <c r="K74" s="6">
        <f t="shared" si="9"/>
        <v>1.9475877031460521E-2</v>
      </c>
    </row>
    <row r="75" spans="1:11" x14ac:dyDescent="0.35">
      <c r="A75" s="1">
        <v>43040</v>
      </c>
      <c r="B75" s="3">
        <v>62431.327746010007</v>
      </c>
      <c r="C75" s="4">
        <f t="shared" si="5"/>
        <v>-1.6705172497932716E-3</v>
      </c>
      <c r="D75" s="3">
        <v>32332.952893779999</v>
      </c>
      <c r="E75" s="4">
        <f t="shared" si="6"/>
        <v>-4.8774239416335449E-2</v>
      </c>
      <c r="F75" s="3">
        <v>71856.924513549966</v>
      </c>
      <c r="G75" s="4">
        <f t="shared" si="7"/>
        <v>1.3801340387052595E-2</v>
      </c>
      <c r="H75" s="3">
        <v>4856.5767319900006</v>
      </c>
      <c r="I75" s="4">
        <f t="shared" si="8"/>
        <v>1.4337507386319436E-2</v>
      </c>
      <c r="J75" s="3">
        <v>319.09957174000004</v>
      </c>
      <c r="K75" s="6">
        <f t="shared" si="9"/>
        <v>-3.8548589211420681E-2</v>
      </c>
    </row>
    <row r="76" spans="1:11" x14ac:dyDescent="0.35">
      <c r="A76" s="1">
        <v>43009</v>
      </c>
      <c r="B76" s="3">
        <v>62535.794870069993</v>
      </c>
      <c r="C76" s="4">
        <f t="shared" si="5"/>
        <v>6.7846528575169352E-4</v>
      </c>
      <c r="D76" s="3">
        <v>33990.829762579975</v>
      </c>
      <c r="E76" s="4">
        <f t="shared" si="6"/>
        <v>7.4438384183768344E-3</v>
      </c>
      <c r="F76" s="3">
        <v>70878.703401710023</v>
      </c>
      <c r="G76" s="4">
        <f t="shared" si="7"/>
        <v>3.228169727628722E-2</v>
      </c>
      <c r="H76" s="3">
        <v>4787.9297537800012</v>
      </c>
      <c r="I76" s="4">
        <f t="shared" si="8"/>
        <v>0.1091040689922337</v>
      </c>
      <c r="J76" s="3">
        <v>331.89360185999999</v>
      </c>
      <c r="K76" s="6">
        <f t="shared" si="9"/>
        <v>-2.3728680861319729E-2</v>
      </c>
    </row>
    <row r="77" spans="1:11" x14ac:dyDescent="0.35">
      <c r="A77" s="1">
        <v>42979</v>
      </c>
      <c r="B77" s="3">
        <v>62493.395270790003</v>
      </c>
      <c r="C77" s="4">
        <f t="shared" si="5"/>
        <v>-5.937872780206215E-3</v>
      </c>
      <c r="D77" s="3">
        <v>33739.677058269997</v>
      </c>
      <c r="E77" s="4">
        <f t="shared" si="6"/>
        <v>6.9512785264045363E-3</v>
      </c>
      <c r="F77" s="3">
        <v>68662.171952409946</v>
      </c>
      <c r="G77" s="4">
        <f t="shared" si="7"/>
        <v>5.7811708327670838E-2</v>
      </c>
      <c r="H77" s="3">
        <v>4316.9346210499998</v>
      </c>
      <c r="I77" s="4">
        <f t="shared" si="8"/>
        <v>7.6841385879179464E-2</v>
      </c>
      <c r="J77" s="3">
        <v>339.96041402999998</v>
      </c>
      <c r="K77" s="6">
        <f t="shared" si="9"/>
        <v>-5.4675553522608132E-2</v>
      </c>
    </row>
    <row r="78" spans="1:11" x14ac:dyDescent="0.35">
      <c r="A78" s="1">
        <v>42948</v>
      </c>
      <c r="B78" s="3">
        <v>62866.689676199981</v>
      </c>
      <c r="C78" s="4">
        <f t="shared" si="5"/>
        <v>1.9212515920673651E-2</v>
      </c>
      <c r="D78" s="3">
        <v>33506.762221549994</v>
      </c>
      <c r="E78" s="4">
        <f t="shared" si="6"/>
        <v>1.0733661706456005E-2</v>
      </c>
      <c r="F78" s="3">
        <v>64909.635062519985</v>
      </c>
      <c r="G78" s="4">
        <f t="shared" si="7"/>
        <v>6.2879980915810138E-2</v>
      </c>
      <c r="H78" s="3">
        <v>4008.8862460699997</v>
      </c>
      <c r="I78" s="4">
        <f t="shared" si="8"/>
        <v>6.4258136223397405E-2</v>
      </c>
      <c r="J78" s="3">
        <v>359.62300064999999</v>
      </c>
      <c r="K78" s="6">
        <f t="shared" si="9"/>
        <v>5.1400471874695815E-3</v>
      </c>
    </row>
    <row r="79" spans="1:11" x14ac:dyDescent="0.35">
      <c r="A79" s="1">
        <v>42917</v>
      </c>
      <c r="B79" s="3">
        <v>61681.630370689993</v>
      </c>
      <c r="C79" s="4">
        <f t="shared" si="5"/>
        <v>5.1957364260498198E-3</v>
      </c>
      <c r="D79" s="3">
        <v>33150.931339299997</v>
      </c>
      <c r="E79" s="4">
        <f t="shared" si="6"/>
        <v>2.0982396048202321E-2</v>
      </c>
      <c r="F79" s="3">
        <v>61069.580976200006</v>
      </c>
      <c r="G79" s="4">
        <f t="shared" si="7"/>
        <v>9.4994674980129118E-2</v>
      </c>
      <c r="H79" s="3">
        <v>3766.8363619899997</v>
      </c>
      <c r="I79" s="4">
        <f t="shared" si="8"/>
        <v>6.0250228264506836E-2</v>
      </c>
      <c r="J79" s="3">
        <v>357.78397414</v>
      </c>
      <c r="K79" s="6">
        <f t="shared" si="9"/>
        <v>-2.5470962878738707E-2</v>
      </c>
    </row>
    <row r="80" spans="1:11" x14ac:dyDescent="0.35">
      <c r="A80" s="1">
        <v>42887</v>
      </c>
      <c r="B80" s="3">
        <v>61362.805407430002</v>
      </c>
      <c r="C80" s="4">
        <f t="shared" si="5"/>
        <v>3.1911999284797397E-2</v>
      </c>
      <c r="D80" s="3">
        <v>32469.64048314001</v>
      </c>
      <c r="E80" s="4">
        <f t="shared" si="6"/>
        <v>-6.0006092556843119E-3</v>
      </c>
      <c r="F80" s="3">
        <v>55771.578046540031</v>
      </c>
      <c r="G80" s="4">
        <f t="shared" si="7"/>
        <v>1.1299600364480942E-2</v>
      </c>
      <c r="H80" s="3">
        <v>3552.7805244200003</v>
      </c>
      <c r="I80" s="4">
        <f t="shared" si="8"/>
        <v>-2.7550687347112138E-2</v>
      </c>
      <c r="J80" s="3">
        <v>367.13526279000007</v>
      </c>
      <c r="K80" s="6">
        <f t="shared" si="9"/>
        <v>-4.5329341801156296E-2</v>
      </c>
    </row>
    <row r="81" spans="1:11" x14ac:dyDescent="0.35">
      <c r="A81" s="1">
        <v>42856</v>
      </c>
      <c r="B81" s="3">
        <v>59465.153472350001</v>
      </c>
      <c r="C81" s="4">
        <f t="shared" si="5"/>
        <v>3.0862999100189571E-2</v>
      </c>
      <c r="D81" s="3">
        <v>32665.654310740021</v>
      </c>
      <c r="E81" s="4">
        <f t="shared" si="6"/>
        <v>-1.5369996986167384E-2</v>
      </c>
      <c r="F81" s="3">
        <v>55148.422906959997</v>
      </c>
      <c r="G81" s="4">
        <f t="shared" si="7"/>
        <v>2.0437861693358705E-2</v>
      </c>
      <c r="H81" s="3">
        <v>3653.43517466</v>
      </c>
      <c r="I81" s="4">
        <f t="shared" si="8"/>
        <v>3.0518621203147502E-2</v>
      </c>
      <c r="J81" s="3">
        <v>384.56745228000005</v>
      </c>
      <c r="K81" s="6">
        <f t="shared" si="9"/>
        <v>1.2219027148554717E-2</v>
      </c>
    </row>
    <row r="82" spans="1:11" x14ac:dyDescent="0.35">
      <c r="A82" s="1">
        <v>42826</v>
      </c>
      <c r="B82" s="3">
        <v>57684.826717279997</v>
      </c>
      <c r="C82" s="4">
        <f t="shared" si="5"/>
        <v>2.4051584566382848E-2</v>
      </c>
      <c r="D82" s="3">
        <v>33175.562608040003</v>
      </c>
      <c r="E82" s="4">
        <f t="shared" si="6"/>
        <v>7.9116528961015262E-4</v>
      </c>
      <c r="F82" s="3">
        <v>54043.881530860017</v>
      </c>
      <c r="G82" s="4">
        <f t="shared" si="7"/>
        <v>4.4135786137208692E-2</v>
      </c>
      <c r="H82" s="3">
        <v>3545.2393576300001</v>
      </c>
      <c r="I82" s="4">
        <f t="shared" si="8"/>
        <v>1.1957272326905346E-2</v>
      </c>
      <c r="J82" s="3">
        <v>379.92513672000001</v>
      </c>
      <c r="K82" s="6">
        <f t="shared" si="9"/>
        <v>-1.7894759987617935E-3</v>
      </c>
    </row>
    <row r="83" spans="1:11" x14ac:dyDescent="0.35">
      <c r="A83" s="1">
        <v>42795</v>
      </c>
      <c r="B83" s="3">
        <v>56330.000936140001</v>
      </c>
      <c r="C83" s="4">
        <f t="shared" si="5"/>
        <v>2.0439775494993553E-2</v>
      </c>
      <c r="D83" s="3">
        <v>33149.336004019999</v>
      </c>
      <c r="E83" s="4">
        <f t="shared" si="6"/>
        <v>3.4251691864836717E-2</v>
      </c>
      <c r="F83" s="3">
        <v>51759.438042820009</v>
      </c>
      <c r="G83" s="4">
        <f t="shared" si="7"/>
        <v>7.0152480915532944E-2</v>
      </c>
      <c r="H83" s="3">
        <v>3503.3488612399997</v>
      </c>
      <c r="I83" s="4">
        <f t="shared" si="8"/>
        <v>5.361386236713098E-3</v>
      </c>
      <c r="J83" s="3">
        <v>380.60622241999999</v>
      </c>
      <c r="K83" s="6">
        <f t="shared" si="9"/>
        <v>-8.371576491106654E-2</v>
      </c>
    </row>
    <row r="84" spans="1:11" x14ac:dyDescent="0.35">
      <c r="A84" s="1">
        <v>42767</v>
      </c>
      <c r="B84" s="3">
        <v>55201.690769860004</v>
      </c>
      <c r="C84" s="4">
        <f t="shared" si="5"/>
        <v>2.1801265649891197E-2</v>
      </c>
      <c r="D84" s="3">
        <v>32051.517309340004</v>
      </c>
      <c r="E84" s="4">
        <f t="shared" si="6"/>
        <v>4.404678948604026E-2</v>
      </c>
      <c r="F84" s="3">
        <v>48366.414100669994</v>
      </c>
      <c r="G84" s="4">
        <f t="shared" si="7"/>
        <v>7.4212704957262024E-2</v>
      </c>
      <c r="H84" s="3">
        <v>3484.6662197300002</v>
      </c>
      <c r="I84" s="4">
        <f t="shared" si="8"/>
        <v>0.12375966621742025</v>
      </c>
      <c r="J84" s="3">
        <v>415.38008387000002</v>
      </c>
      <c r="K84" s="6">
        <f t="shared" si="9"/>
        <v>-6.7538979468147478E-2</v>
      </c>
    </row>
    <row r="85" spans="1:11" x14ac:dyDescent="0.35">
      <c r="A85" s="1">
        <v>42736</v>
      </c>
      <c r="B85" s="3">
        <v>54023.901345190003</v>
      </c>
      <c r="C85" s="4">
        <f t="shared" si="5"/>
        <v>1.7927516428257562E-2</v>
      </c>
      <c r="D85" s="3">
        <v>30699.311211060009</v>
      </c>
      <c r="E85" s="4">
        <f t="shared" si="6"/>
        <v>2.5052869587488473E-2</v>
      </c>
      <c r="F85" s="3">
        <v>45024.98795393997</v>
      </c>
      <c r="G85" s="4">
        <f t="shared" si="7"/>
        <v>4.8023138554861365E-2</v>
      </c>
      <c r="H85" s="3">
        <v>3100.8998849900008</v>
      </c>
      <c r="I85" s="4">
        <f t="shared" si="8"/>
        <v>1.5634743687893995E-2</v>
      </c>
      <c r="J85" s="3">
        <v>445.46643208000006</v>
      </c>
      <c r="K85" s="6">
        <f t="shared" si="9"/>
        <v>-6.5768804694471397E-2</v>
      </c>
    </row>
    <row r="86" spans="1:11" x14ac:dyDescent="0.35">
      <c r="A86" s="1">
        <v>42705</v>
      </c>
      <c r="B86" s="3">
        <v>53072.444229380009</v>
      </c>
      <c r="C86" s="4">
        <f t="shared" si="5"/>
        <v>4.3156681575173272E-2</v>
      </c>
      <c r="D86" s="3">
        <v>29949.002750867199</v>
      </c>
      <c r="E86" s="4">
        <f t="shared" si="6"/>
        <v>3.2956450889060435E-2</v>
      </c>
      <c r="F86" s="3">
        <v>42961.826220770054</v>
      </c>
      <c r="G86" s="4">
        <f t="shared" si="7"/>
        <v>5.8648007736104041E-2</v>
      </c>
      <c r="H86" s="3">
        <v>3053.16444151</v>
      </c>
      <c r="I86" s="4">
        <f t="shared" si="8"/>
        <v>-1.8658643225157152E-2</v>
      </c>
      <c r="J86" s="3">
        <v>476.82675800000004</v>
      </c>
      <c r="K86" s="6">
        <f t="shared" si="9"/>
        <v>3.5001109116296468E-2</v>
      </c>
    </row>
    <row r="87" spans="1:11" x14ac:dyDescent="0.35">
      <c r="A87" s="1">
        <v>42675</v>
      </c>
      <c r="B87" s="3">
        <v>50876.771597954277</v>
      </c>
      <c r="C87" s="4">
        <f t="shared" si="5"/>
        <v>2.1825548749193159E-2</v>
      </c>
      <c r="D87" s="3">
        <v>28993.480533559999</v>
      </c>
      <c r="E87" s="4">
        <f t="shared" si="6"/>
        <v>-9.559746887160183E-3</v>
      </c>
      <c r="F87" s="3">
        <v>40581.785359085494</v>
      </c>
      <c r="G87" s="4">
        <f t="shared" si="7"/>
        <v>1.7204919480479048E-2</v>
      </c>
      <c r="H87" s="3">
        <v>3111.2155015499998</v>
      </c>
      <c r="I87" s="4">
        <f t="shared" si="8"/>
        <v>0.11069976121334731</v>
      </c>
      <c r="J87" s="3">
        <v>460.70168795000012</v>
      </c>
      <c r="K87" s="6">
        <f t="shared" si="9"/>
        <v>2.2545391854872577E-2</v>
      </c>
    </row>
    <row r="88" spans="1:11" x14ac:dyDescent="0.35">
      <c r="A88" s="1">
        <v>42644</v>
      </c>
      <c r="B88" s="3">
        <v>49790.075869831249</v>
      </c>
      <c r="C88" s="4">
        <f t="shared" si="5"/>
        <v>1.7055413535310413E-3</v>
      </c>
      <c r="D88" s="3">
        <v>29273.326121829989</v>
      </c>
      <c r="E88" s="4">
        <f t="shared" si="6"/>
        <v>3.7946445582729582E-2</v>
      </c>
      <c r="F88" s="3">
        <v>39895.388413783905</v>
      </c>
      <c r="G88" s="4">
        <f t="shared" si="7"/>
        <v>4.7856020493104959E-2</v>
      </c>
      <c r="H88" s="3">
        <v>2801.1309718400003</v>
      </c>
      <c r="I88" s="4">
        <f t="shared" si="8"/>
        <v>7.7176902408303535E-2</v>
      </c>
      <c r="J88" s="3">
        <v>450.54399699000004</v>
      </c>
      <c r="K88" s="6">
        <f t="shared" si="9"/>
        <v>-0.25474651756571398</v>
      </c>
    </row>
    <row r="89" spans="1:11" x14ac:dyDescent="0.35">
      <c r="A89" s="1">
        <v>42614</v>
      </c>
      <c r="B89" s="3">
        <v>49705.301422764998</v>
      </c>
      <c r="C89" s="4">
        <f t="shared" si="5"/>
        <v>1.5092328885561531E-2</v>
      </c>
      <c r="D89" s="3">
        <v>28203.118037939999</v>
      </c>
      <c r="E89" s="4">
        <f t="shared" si="6"/>
        <v>1.3761689404847427E-2</v>
      </c>
      <c r="F89" s="3">
        <v>38073.349423530293</v>
      </c>
      <c r="G89" s="4">
        <f t="shared" si="7"/>
        <v>3.7974857674146038E-2</v>
      </c>
      <c r="H89" s="3">
        <v>2600.4372778299999</v>
      </c>
      <c r="I89" s="4">
        <f t="shared" si="8"/>
        <v>3.0398938445221069E-3</v>
      </c>
      <c r="J89" s="3">
        <v>604.55134744000009</v>
      </c>
      <c r="K89" s="6">
        <f t="shared" si="9"/>
        <v>-3.6235931704509353E-2</v>
      </c>
    </row>
    <row r="90" spans="1:11" x14ac:dyDescent="0.35">
      <c r="A90" s="1">
        <v>42583</v>
      </c>
      <c r="B90" s="3">
        <v>48966.286128213491</v>
      </c>
      <c r="C90" s="4">
        <f t="shared" si="5"/>
        <v>3.625076538925643E-2</v>
      </c>
      <c r="D90" s="3">
        <v>27820.264202819995</v>
      </c>
      <c r="E90" s="4">
        <f t="shared" si="6"/>
        <v>1.2737705348508981E-2</v>
      </c>
      <c r="F90" s="3">
        <v>36680.415852117636</v>
      </c>
      <c r="G90" s="4">
        <f t="shared" si="7"/>
        <v>2.1008011143796544E-2</v>
      </c>
      <c r="H90" s="3">
        <v>2592.5561822500003</v>
      </c>
      <c r="I90" s="4">
        <f t="shared" si="8"/>
        <v>1.0736806232670498E-3</v>
      </c>
      <c r="J90" s="3">
        <v>627.28147617000002</v>
      </c>
      <c r="K90" s="6">
        <f t="shared" si="9"/>
        <v>-0.14502380778905541</v>
      </c>
    </row>
    <row r="91" spans="1:11" x14ac:dyDescent="0.35">
      <c r="A91" s="1">
        <v>42552</v>
      </c>
      <c r="B91" s="3">
        <v>47253.317212093767</v>
      </c>
      <c r="C91" s="4">
        <f t="shared" si="5"/>
        <v>1.3295483950863734E-2</v>
      </c>
      <c r="D91" s="3">
        <v>27470.354916080003</v>
      </c>
      <c r="E91" s="4">
        <f t="shared" si="6"/>
        <v>1.4475560718542602E-2</v>
      </c>
      <c r="F91" s="3">
        <v>35925.688585955322</v>
      </c>
      <c r="G91" s="4">
        <f t="shared" si="7"/>
        <v>9.6321312881001743E-3</v>
      </c>
      <c r="H91" s="3">
        <v>2589.7755903799994</v>
      </c>
      <c r="I91" s="4">
        <f t="shared" si="8"/>
        <v>7.6984842711043319E-2</v>
      </c>
      <c r="J91" s="3">
        <v>733.68297489999998</v>
      </c>
      <c r="K91" s="6">
        <f t="shared" si="9"/>
        <v>-0.10327548937093235</v>
      </c>
    </row>
    <row r="92" spans="1:11" x14ac:dyDescent="0.35">
      <c r="A92" s="1">
        <v>42522</v>
      </c>
      <c r="B92" s="3">
        <v>46633.304855807641</v>
      </c>
      <c r="C92" s="4">
        <f t="shared" si="5"/>
        <v>3.681907478395547E-3</v>
      </c>
      <c r="D92" s="3">
        <v>27078.380179629989</v>
      </c>
      <c r="E92" s="4">
        <f t="shared" si="6"/>
        <v>2.3551881285113232E-2</v>
      </c>
      <c r="F92" s="3">
        <v>35582.948950050668</v>
      </c>
      <c r="G92" s="4">
        <f t="shared" si="7"/>
        <v>9.2887680636105276E-3</v>
      </c>
      <c r="H92" s="3">
        <v>2404.6537032600004</v>
      </c>
      <c r="I92" s="4">
        <f t="shared" si="8"/>
        <v>-1.8145896647269093E-3</v>
      </c>
      <c r="J92" s="3">
        <v>818.18102014999988</v>
      </c>
      <c r="K92" s="6">
        <f t="shared" si="9"/>
        <v>-0.1626835712500638</v>
      </c>
    </row>
    <row r="93" spans="1:11" x14ac:dyDescent="0.35">
      <c r="A93" s="1">
        <v>42491</v>
      </c>
      <c r="B93" s="3">
        <v>46462.235204545053</v>
      </c>
      <c r="C93" s="4">
        <f t="shared" si="5"/>
        <v>9.9360878127278882E-3</v>
      </c>
      <c r="D93" s="3">
        <v>26455.307908409999</v>
      </c>
      <c r="E93" s="4">
        <f t="shared" si="6"/>
        <v>1.7598173813279026E-2</v>
      </c>
      <c r="F93" s="3">
        <v>35255.469074840679</v>
      </c>
      <c r="G93" s="4">
        <f t="shared" si="7"/>
        <v>-9.3837503143382288E-3</v>
      </c>
      <c r="H93" s="3">
        <v>2409.0250952999995</v>
      </c>
      <c r="I93" s="4">
        <f t="shared" si="8"/>
        <v>-7.7023376095424895E-2</v>
      </c>
      <c r="J93" s="3">
        <v>977.14674173000003</v>
      </c>
      <c r="K93" s="6">
        <f t="shared" si="9"/>
        <v>-0.16962115974672159</v>
      </c>
    </row>
    <row r="94" spans="1:11" x14ac:dyDescent="0.35">
      <c r="A94" s="1">
        <v>42461</v>
      </c>
      <c r="B94" s="3">
        <v>46005.124250160006</v>
      </c>
      <c r="C94" s="4">
        <f t="shared" si="5"/>
        <v>1.0672838832978305E-3</v>
      </c>
      <c r="D94" s="3">
        <v>25997.794207190011</v>
      </c>
      <c r="E94" s="4">
        <f t="shared" si="6"/>
        <v>4.9441281969995934E-2</v>
      </c>
      <c r="F94" s="3">
        <v>35589.431413050006</v>
      </c>
      <c r="G94" s="4">
        <f t="shared" si="7"/>
        <v>2.0291739081335993E-2</v>
      </c>
      <c r="H94" s="3">
        <v>2610.0607890900001</v>
      </c>
      <c r="I94" s="4">
        <f t="shared" si="8"/>
        <v>2.0118836096322465E-2</v>
      </c>
      <c r="J94" s="3">
        <v>1176.7481230999999</v>
      </c>
      <c r="K94" s="6">
        <f t="shared" si="9"/>
        <v>-0.11985182611320101</v>
      </c>
    </row>
    <row r="95" spans="1:11" x14ac:dyDescent="0.35">
      <c r="A95" s="1">
        <v>42430</v>
      </c>
      <c r="B95" s="3">
        <v>45956.07607083</v>
      </c>
      <c r="C95" s="4">
        <f t="shared" si="5"/>
        <v>8.3571983050349224E-3</v>
      </c>
      <c r="D95" s="3">
        <v>24772.986020129996</v>
      </c>
      <c r="E95" s="4">
        <f t="shared" si="6"/>
        <v>1.0935959182125168E-2</v>
      </c>
      <c r="F95" s="3">
        <v>34881.622627950019</v>
      </c>
      <c r="G95" s="4">
        <f t="shared" si="7"/>
        <v>-2.0283553509597547E-2</v>
      </c>
      <c r="H95" s="3">
        <v>2558.5850361099997</v>
      </c>
      <c r="I95" s="4">
        <f t="shared" si="8"/>
        <v>3.4645774116626227E-2</v>
      </c>
      <c r="J95" s="3">
        <v>1336.9886548800002</v>
      </c>
      <c r="K95" s="6">
        <f t="shared" si="9"/>
        <v>-3.5788796094587435E-3</v>
      </c>
    </row>
    <row r="96" spans="1:11" x14ac:dyDescent="0.35">
      <c r="A96" s="1">
        <v>42401</v>
      </c>
      <c r="B96" s="3">
        <v>45575.195127359992</v>
      </c>
      <c r="C96" s="4">
        <f t="shared" si="5"/>
        <v>4.181536225715949E-3</v>
      </c>
      <c r="D96" s="3">
        <v>24505.000336689991</v>
      </c>
      <c r="E96" s="4">
        <f t="shared" si="6"/>
        <v>-1.0688388125369779E-2</v>
      </c>
      <c r="F96" s="3">
        <v>35603.794090529977</v>
      </c>
      <c r="G96" s="4">
        <f t="shared" si="7"/>
        <v>1.4844899310169943E-2</v>
      </c>
      <c r="H96" s="3">
        <v>2472.9091831400006</v>
      </c>
      <c r="I96" s="4">
        <f t="shared" si="8"/>
        <v>-8.5654593009977034E-3</v>
      </c>
      <c r="J96" s="3">
        <v>1341.79076248</v>
      </c>
      <c r="K96" s="6">
        <f t="shared" si="9"/>
        <v>4.1803368245399861E-2</v>
      </c>
    </row>
    <row r="97" spans="1:11" x14ac:dyDescent="0.35">
      <c r="A97" s="1">
        <v>42370</v>
      </c>
      <c r="B97" s="3">
        <v>45385.414373039996</v>
      </c>
      <c r="C97" s="4">
        <f t="shared" si="5"/>
        <v>5.3310842858498929E-2</v>
      </c>
      <c r="D97" s="3">
        <v>24769.749028070004</v>
      </c>
      <c r="E97" s="4">
        <f t="shared" si="6"/>
        <v>0.59093632994639511</v>
      </c>
      <c r="F97" s="3">
        <v>35082.990627170002</v>
      </c>
      <c r="G97" s="4">
        <f t="shared" si="7"/>
        <v>-0.16456318978553183</v>
      </c>
      <c r="H97" s="3">
        <v>2494.2737837199998</v>
      </c>
      <c r="I97" s="4">
        <f t="shared" si="8"/>
        <v>-0.44026394278010905</v>
      </c>
      <c r="J97" s="3">
        <v>1287.9501097599996</v>
      </c>
      <c r="K97" s="6">
        <f t="shared" si="9"/>
        <v>-7.4647835488089023E-2</v>
      </c>
    </row>
    <row r="98" spans="1:11" x14ac:dyDescent="0.35">
      <c r="A98" s="1">
        <v>42339</v>
      </c>
      <c r="B98" s="3">
        <v>43088.338718580002</v>
      </c>
      <c r="C98" s="4">
        <f t="shared" si="5"/>
        <v>9.5702673136835899E-3</v>
      </c>
      <c r="D98" s="3">
        <v>15569.289959519998</v>
      </c>
      <c r="E98" s="4">
        <f t="shared" si="6"/>
        <v>2.4626911036281257E-2</v>
      </c>
      <c r="F98" s="3">
        <v>41993.589698500014</v>
      </c>
      <c r="G98" s="4">
        <f t="shared" si="7"/>
        <v>-1.1925888612730078E-3</v>
      </c>
      <c r="H98" s="3">
        <v>4456.1606341900006</v>
      </c>
      <c r="I98" s="4">
        <f t="shared" si="8"/>
        <v>-1.5623314708450969E-2</v>
      </c>
      <c r="J98" s="3">
        <v>1391.8485946800001</v>
      </c>
      <c r="K98" s="6">
        <f t="shared" si="9"/>
        <v>3.9345008223030976E-2</v>
      </c>
    </row>
    <row r="99" spans="1:11" x14ac:dyDescent="0.35">
      <c r="A99" s="1">
        <v>42309</v>
      </c>
      <c r="B99" s="3">
        <v>42679.880849930007</v>
      </c>
      <c r="C99" s="4">
        <f t="shared" si="5"/>
        <v>-2.0018712110335405E-2</v>
      </c>
      <c r="D99" s="3">
        <v>15195.082026270049</v>
      </c>
      <c r="E99" s="4">
        <f t="shared" si="6"/>
        <v>-2.3232145802289533E-2</v>
      </c>
      <c r="F99" s="3">
        <v>42043.730583279998</v>
      </c>
      <c r="G99" s="4">
        <f t="shared" si="7"/>
        <v>2.9045824148367983E-3</v>
      </c>
      <c r="H99" s="3">
        <v>4526.8855924499994</v>
      </c>
      <c r="I99" s="4">
        <f t="shared" si="8"/>
        <v>-1.434374227062671E-2</v>
      </c>
      <c r="J99" s="3">
        <v>1339.1593586999998</v>
      </c>
      <c r="K99" s="6">
        <f t="shared" si="9"/>
        <v>-2.5712870077043985E-2</v>
      </c>
    </row>
    <row r="100" spans="1:11" x14ac:dyDescent="0.35">
      <c r="A100" s="1">
        <v>42278</v>
      </c>
      <c r="B100" s="3">
        <v>43551.730402770001</v>
      </c>
      <c r="C100" s="4"/>
      <c r="D100" s="3">
        <v>15556.492733629999</v>
      </c>
      <c r="E100" s="4"/>
      <c r="F100" s="3">
        <v>41921.964781580013</v>
      </c>
      <c r="G100" s="4"/>
      <c r="H100" s="3">
        <v>4592.7630012499994</v>
      </c>
      <c r="I100" s="4"/>
      <c r="J100" s="3">
        <v>1374.50174345</v>
      </c>
      <c r="K1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9F6A-4C5C-4613-9187-D96D5E607FEA}">
  <dimension ref="A1:K100"/>
  <sheetViews>
    <sheetView workbookViewId="0">
      <selection activeCell="J101" sqref="J101"/>
    </sheetView>
  </sheetViews>
  <sheetFormatPr defaultRowHeight="14.5" x14ac:dyDescent="0.35"/>
  <cols>
    <col min="1" max="1" width="7" bestFit="1" customWidth="1"/>
    <col min="2" max="2" width="48.36328125" style="2" bestFit="1" customWidth="1"/>
    <col min="3" max="3" width="53.81640625" style="2" bestFit="1" customWidth="1"/>
    <col min="4" max="4" width="41.54296875" style="2" bestFit="1" customWidth="1"/>
    <col min="5" max="5" width="46.90625" style="2" bestFit="1" customWidth="1"/>
    <col min="6" max="6" width="37.7265625" style="2" bestFit="1" customWidth="1"/>
    <col min="7" max="7" width="37.7265625" style="2" customWidth="1"/>
    <col min="8" max="8" width="29.90625" style="2" bestFit="1" customWidth="1"/>
    <col min="9" max="9" width="35.26953125" style="2" bestFit="1" customWidth="1"/>
    <col min="10" max="10" width="31.7265625" style="2" bestFit="1" customWidth="1"/>
    <col min="11" max="11" width="37.08984375" bestFit="1" customWidth="1"/>
  </cols>
  <sheetData>
    <row r="1" spans="1:11" x14ac:dyDescent="0.35">
      <c r="A1" t="s">
        <v>0</v>
      </c>
      <c r="B1" s="2" t="s">
        <v>11</v>
      </c>
      <c r="C1" s="2" t="s">
        <v>41</v>
      </c>
      <c r="D1" s="2" t="s">
        <v>12</v>
      </c>
      <c r="E1" s="2" t="s">
        <v>42</v>
      </c>
      <c r="F1" s="2" t="s">
        <v>13</v>
      </c>
      <c r="G1" s="2" t="s">
        <v>43</v>
      </c>
      <c r="H1" s="2" t="s">
        <v>14</v>
      </c>
      <c r="I1" s="2" t="s">
        <v>44</v>
      </c>
      <c r="J1" s="2" t="s">
        <v>15</v>
      </c>
      <c r="K1" s="2" t="s">
        <v>45</v>
      </c>
    </row>
    <row r="2" spans="1:11" x14ac:dyDescent="0.35">
      <c r="A2" s="1">
        <v>45261</v>
      </c>
      <c r="B2" s="3">
        <v>1133.3702475305436</v>
      </c>
      <c r="C2" s="4">
        <f>(B2-B3)/B3</f>
        <v>-2.4163769138924214E-2</v>
      </c>
      <c r="D2" s="3">
        <v>11077.246481865497</v>
      </c>
      <c r="E2" s="4">
        <f>(D2-D3)/D3</f>
        <v>8.3242887474673052E-2</v>
      </c>
      <c r="F2" s="3">
        <v>73162.538075823162</v>
      </c>
      <c r="G2" s="4">
        <f>(F2-F3)/F3</f>
        <v>-4.1041304745438385E-2</v>
      </c>
      <c r="H2" s="3">
        <v>32344.146530965761</v>
      </c>
      <c r="I2" s="4">
        <f>(H2-H3)/H3</f>
        <v>8.796956985547795E-2</v>
      </c>
      <c r="J2" s="3">
        <v>24.425650804074525</v>
      </c>
      <c r="K2" s="6">
        <f>(J2-J3)/J3</f>
        <v>-0.10393278195583275</v>
      </c>
    </row>
    <row r="3" spans="1:11" x14ac:dyDescent="0.35">
      <c r="A3" s="1">
        <v>45231</v>
      </c>
      <c r="B3" s="3">
        <v>1161.4348921339599</v>
      </c>
      <c r="C3" s="4">
        <f t="shared" ref="C3:C66" si="0">(B3-B4)/B4</f>
        <v>7.4211342064450861E-2</v>
      </c>
      <c r="D3" s="3">
        <v>10226.004352255201</v>
      </c>
      <c r="E3" s="4">
        <f t="shared" ref="E3:E66" si="1">(D3-D4)/D4</f>
        <v>1.7142339688612711E-3</v>
      </c>
      <c r="F3" s="3">
        <v>76293.732397308006</v>
      </c>
      <c r="G3" s="4">
        <f t="shared" ref="G3:G66" si="2">(F3-F4)/F4</f>
        <v>1.4060896434518973E-2</v>
      </c>
      <c r="H3" s="3">
        <v>29728.907339993199</v>
      </c>
      <c r="I3" s="4">
        <f t="shared" ref="I3:I66" si="3">(H3-H4)/H4</f>
        <v>6.6994527881200985E-2</v>
      </c>
      <c r="J3" s="3">
        <v>27.2587260332858</v>
      </c>
      <c r="K3" s="6">
        <f t="shared" ref="K3:K66" si="4">(J3-J4)/J4</f>
        <v>-1.4204435642916294E-3</v>
      </c>
    </row>
    <row r="4" spans="1:11" x14ac:dyDescent="0.35">
      <c r="A4" s="1">
        <v>45200</v>
      </c>
      <c r="B4" s="3">
        <v>1081.1977556500942</v>
      </c>
      <c r="C4" s="4">
        <f t="shared" si="0"/>
        <v>-6.1162813949257697E-2</v>
      </c>
      <c r="D4" s="3">
        <v>10208.504586921024</v>
      </c>
      <c r="E4" s="4">
        <f t="shared" si="1"/>
        <v>8.1150344791527218E-2</v>
      </c>
      <c r="F4" s="3">
        <v>75235.848917515701</v>
      </c>
      <c r="G4" s="4">
        <f t="shared" si="2"/>
        <v>7.1432265142598109E-3</v>
      </c>
      <c r="H4" s="3">
        <v>27862.2866033135</v>
      </c>
      <c r="I4" s="4">
        <f t="shared" si="3"/>
        <v>-0.13367616278419273</v>
      </c>
      <c r="J4" s="3">
        <v>27.297500592323413</v>
      </c>
      <c r="K4" s="6">
        <f t="shared" si="4"/>
        <v>-4.2429848117239932E-2</v>
      </c>
    </row>
    <row r="5" spans="1:11" x14ac:dyDescent="0.35">
      <c r="A5" s="1">
        <v>45170</v>
      </c>
      <c r="B5" s="3">
        <v>1151.6349924295155</v>
      </c>
      <c r="C5" s="4">
        <f t="shared" si="0"/>
        <v>6.1823009120257434E-2</v>
      </c>
      <c r="D5" s="3">
        <v>9442.2617872720366</v>
      </c>
      <c r="E5" s="4">
        <f t="shared" si="1"/>
        <v>-6.0280962217977158E-3</v>
      </c>
      <c r="F5" s="3">
        <v>74702.233939365586</v>
      </c>
      <c r="G5" s="4">
        <f t="shared" si="2"/>
        <v>1.3128178301618847E-2</v>
      </c>
      <c r="H5" s="3">
        <v>32161.514443441098</v>
      </c>
      <c r="I5" s="4">
        <f t="shared" si="3"/>
        <v>4.7377361080133455E-2</v>
      </c>
      <c r="J5" s="3">
        <v>28.507050411556246</v>
      </c>
      <c r="K5" s="6">
        <f t="shared" si="4"/>
        <v>1.9740871046114203E-2</v>
      </c>
    </row>
    <row r="6" spans="1:11" x14ac:dyDescent="0.35">
      <c r="A6" s="1">
        <v>45139</v>
      </c>
      <c r="B6" s="3">
        <v>1084.5828189235315</v>
      </c>
      <c r="C6" s="4">
        <f t="shared" si="0"/>
        <v>-0.40244292674364784</v>
      </c>
      <c r="D6" s="3">
        <v>9499.5258431157927</v>
      </c>
      <c r="E6" s="4">
        <f t="shared" si="1"/>
        <v>2.3590145351305415E-2</v>
      </c>
      <c r="F6" s="3">
        <v>73734.237719648096</v>
      </c>
      <c r="G6" s="4">
        <f t="shared" si="2"/>
        <v>7.493202147019074E-3</v>
      </c>
      <c r="H6" s="3">
        <v>30706.711485795102</v>
      </c>
      <c r="I6" s="4">
        <f t="shared" si="3"/>
        <v>-4.3672096227676468E-2</v>
      </c>
      <c r="J6" s="3">
        <v>27.955190598874324</v>
      </c>
      <c r="K6" s="6">
        <f t="shared" si="4"/>
        <v>-2.4862277815884237E-2</v>
      </c>
    </row>
    <row r="7" spans="1:11" x14ac:dyDescent="0.35">
      <c r="A7" s="1">
        <v>45108</v>
      </c>
      <c r="B7" s="3">
        <v>1815.0279989376766</v>
      </c>
      <c r="C7" s="4">
        <f t="shared" si="0"/>
        <v>-1.4039000896651336E-2</v>
      </c>
      <c r="D7" s="3">
        <v>9280.5952521704567</v>
      </c>
      <c r="E7" s="4">
        <f t="shared" si="1"/>
        <v>1.5976598466493772E-2</v>
      </c>
      <c r="F7" s="3">
        <v>73185.841415621166</v>
      </c>
      <c r="G7" s="4">
        <f t="shared" si="2"/>
        <v>2.3948335533725554E-2</v>
      </c>
      <c r="H7" s="3">
        <v>32108.977856517256</v>
      </c>
      <c r="I7" s="4">
        <f t="shared" si="3"/>
        <v>3.5016101800329005E-2</v>
      </c>
      <c r="J7" s="3">
        <v>28.667940910192893</v>
      </c>
      <c r="K7" s="6">
        <f t="shared" si="4"/>
        <v>-8.2007424544186455E-2</v>
      </c>
    </row>
    <row r="8" spans="1:11" x14ac:dyDescent="0.35">
      <c r="A8" s="1">
        <v>45078</v>
      </c>
      <c r="B8" s="3">
        <v>1840.8720026332653</v>
      </c>
      <c r="C8" s="4">
        <f t="shared" si="0"/>
        <v>-5.2977609803273283E-2</v>
      </c>
      <c r="D8" s="3">
        <v>9134.6545443846899</v>
      </c>
      <c r="E8" s="4">
        <f t="shared" si="1"/>
        <v>8.6130780134504911E-2</v>
      </c>
      <c r="F8" s="3">
        <v>71474.154384433452</v>
      </c>
      <c r="G8" s="4">
        <f t="shared" si="2"/>
        <v>1.5795606214615055E-2</v>
      </c>
      <c r="H8" s="3">
        <v>31022.68438207504</v>
      </c>
      <c r="I8" s="4">
        <f t="shared" si="3"/>
        <v>9.2517960152665168E-2</v>
      </c>
      <c r="J8" s="3">
        <v>31.228946373513224</v>
      </c>
      <c r="K8" s="6">
        <f t="shared" si="4"/>
        <v>-2.1184559461858328E-2</v>
      </c>
    </row>
    <row r="9" spans="1:11" x14ac:dyDescent="0.35">
      <c r="A9" s="1">
        <v>45047</v>
      </c>
      <c r="B9" s="3">
        <v>1943.8526709498997</v>
      </c>
      <c r="C9" s="4">
        <f t="shared" si="0"/>
        <v>6.9809244525451779E-3</v>
      </c>
      <c r="D9" s="3">
        <v>8410.2713148903367</v>
      </c>
      <c r="E9" s="4">
        <f t="shared" si="1"/>
        <v>2.1037287927522224E-2</v>
      </c>
      <c r="F9" s="3">
        <v>70362.732371705642</v>
      </c>
      <c r="G9" s="4">
        <f t="shared" si="2"/>
        <v>4.4846289232722686E-3</v>
      </c>
      <c r="H9" s="3">
        <v>28395.582968485043</v>
      </c>
      <c r="I9" s="4">
        <f t="shared" si="3"/>
        <v>5.4937799088756428E-2</v>
      </c>
      <c r="J9" s="3">
        <v>31.904836274695363</v>
      </c>
      <c r="K9" s="6">
        <f t="shared" si="4"/>
        <v>-4.5174014601058847E-2</v>
      </c>
    </row>
    <row r="10" spans="1:11" x14ac:dyDescent="0.35">
      <c r="A10" s="1">
        <v>45017</v>
      </c>
      <c r="B10" s="3">
        <v>1930.3768559535463</v>
      </c>
      <c r="C10" s="4">
        <f t="shared" si="0"/>
        <v>5.9339824065422563E-2</v>
      </c>
      <c r="D10" s="3">
        <v>8236.9874384914092</v>
      </c>
      <c r="E10" s="4">
        <f t="shared" si="1"/>
        <v>-0.35307831000275286</v>
      </c>
      <c r="F10" s="3">
        <v>70048.590436997431</v>
      </c>
      <c r="G10" s="4">
        <f t="shared" si="2"/>
        <v>2.1863413081822533E-2</v>
      </c>
      <c r="H10" s="3">
        <v>26916.831488086627</v>
      </c>
      <c r="I10" s="4">
        <f t="shared" si="3"/>
        <v>3.0045887526293464E-2</v>
      </c>
      <c r="J10" s="3">
        <v>33.414294083507819</v>
      </c>
      <c r="K10" s="6">
        <f t="shared" si="4"/>
        <v>-3.7669602369735267E-2</v>
      </c>
    </row>
    <row r="11" spans="1:11" x14ac:dyDescent="0.35">
      <c r="A11" s="1">
        <v>44986</v>
      </c>
      <c r="B11" s="3">
        <v>1822.2451493849724</v>
      </c>
      <c r="C11" s="4">
        <f t="shared" si="0"/>
        <v>1.7205045603692109E-2</v>
      </c>
      <c r="D11" s="3">
        <v>12732.588141427845</v>
      </c>
      <c r="E11" s="4">
        <f t="shared" si="1"/>
        <v>0.68522974141623549</v>
      </c>
      <c r="F11" s="3">
        <v>68549.856605335284</v>
      </c>
      <c r="G11" s="4">
        <f t="shared" si="2"/>
        <v>-1.1156209946695687E-2</v>
      </c>
      <c r="H11" s="3">
        <v>26131.681912471628</v>
      </c>
      <c r="I11" s="4">
        <f t="shared" si="3"/>
        <v>-2.7268981480631126E-2</v>
      </c>
      <c r="J11" s="3">
        <v>34.722268116844695</v>
      </c>
      <c r="K11" s="6">
        <f t="shared" si="4"/>
        <v>-4.0045962385706554E-2</v>
      </c>
    </row>
    <row r="12" spans="1:11" x14ac:dyDescent="0.35">
      <c r="A12" s="1">
        <v>44958</v>
      </c>
      <c r="B12" s="3">
        <v>1791.4236242344866</v>
      </c>
      <c r="C12" s="4">
        <f t="shared" si="0"/>
        <v>4.3958063641385645E-2</v>
      </c>
      <c r="D12" s="3">
        <v>7555.4019897178032</v>
      </c>
      <c r="E12" s="4">
        <f t="shared" si="1"/>
        <v>6.7328298330935649E-2</v>
      </c>
      <c r="F12" s="3">
        <v>69323.241238780553</v>
      </c>
      <c r="G12" s="4">
        <f t="shared" si="2"/>
        <v>-1.031525053864726E-2</v>
      </c>
      <c r="H12" s="3">
        <v>26864.242442116898</v>
      </c>
      <c r="I12" s="4">
        <f t="shared" si="3"/>
        <v>-8.0065415236609219E-2</v>
      </c>
      <c r="J12" s="3">
        <v>36.170761053453681</v>
      </c>
      <c r="K12" s="6">
        <f t="shared" si="4"/>
        <v>-0.42745489945163023</v>
      </c>
    </row>
    <row r="13" spans="1:11" x14ac:dyDescent="0.35">
      <c r="A13" s="1">
        <v>44927</v>
      </c>
      <c r="B13" s="3">
        <v>1715.9919412719494</v>
      </c>
      <c r="C13" s="4">
        <f t="shared" si="0"/>
        <v>0.42275631694281279</v>
      </c>
      <c r="D13" s="3">
        <v>7078.7985304360182</v>
      </c>
      <c r="E13" s="4">
        <f t="shared" si="1"/>
        <v>-7.6560880282005542E-2</v>
      </c>
      <c r="F13" s="3">
        <v>70045.781019168498</v>
      </c>
      <c r="G13" s="4">
        <f t="shared" si="2"/>
        <v>6.7873902617513956E-3</v>
      </c>
      <c r="H13" s="3">
        <v>29202.339913143325</v>
      </c>
      <c r="I13" s="4">
        <f t="shared" si="3"/>
        <v>3.2456015515918306E-2</v>
      </c>
      <c r="J13" s="3">
        <v>63.175391805484331</v>
      </c>
      <c r="K13" s="6">
        <f t="shared" si="4"/>
        <v>-5.0678978991005395E-2</v>
      </c>
    </row>
    <row r="14" spans="1:11" x14ac:dyDescent="0.35">
      <c r="A14" s="1">
        <v>44896</v>
      </c>
      <c r="B14" s="3">
        <v>1206.10389905647</v>
      </c>
      <c r="C14" s="4">
        <f t="shared" si="0"/>
        <v>6.9477338336057903E-2</v>
      </c>
      <c r="D14" s="3">
        <v>7665.6905466575699</v>
      </c>
      <c r="E14" s="4">
        <f t="shared" si="1"/>
        <v>-1.1722485608277006E-2</v>
      </c>
      <c r="F14" s="3">
        <v>69573.558128253397</v>
      </c>
      <c r="G14" s="4">
        <f t="shared" si="2"/>
        <v>4.7061762956897334E-3</v>
      </c>
      <c r="H14" s="3">
        <v>28284.342842974202</v>
      </c>
      <c r="I14" s="4">
        <f t="shared" si="3"/>
        <v>-3.7168298687239261E-2</v>
      </c>
      <c r="J14" s="3">
        <v>66.547975244810004</v>
      </c>
      <c r="K14" s="6">
        <f t="shared" si="4"/>
        <v>-4.1111024182774146E-2</v>
      </c>
    </row>
    <row r="15" spans="1:11" x14ac:dyDescent="0.35">
      <c r="A15" s="1">
        <v>44866</v>
      </c>
      <c r="B15" s="3">
        <v>1127.7507767794145</v>
      </c>
      <c r="C15" s="4">
        <f t="shared" si="0"/>
        <v>-5.2686156328194983E-2</v>
      </c>
      <c r="D15" s="3">
        <v>7756.6173822903802</v>
      </c>
      <c r="E15" s="4">
        <f t="shared" si="1"/>
        <v>-4.0397663712764681E-2</v>
      </c>
      <c r="F15" s="3">
        <v>69247.666402100003</v>
      </c>
      <c r="G15" s="4">
        <f t="shared" si="2"/>
        <v>-4.9438450570236459E-3</v>
      </c>
      <c r="H15" s="3">
        <v>29376.206458938017</v>
      </c>
      <c r="I15" s="4">
        <f t="shared" si="3"/>
        <v>-3.9526448476615329E-2</v>
      </c>
      <c r="J15" s="3">
        <v>69.401126640436772</v>
      </c>
      <c r="K15" s="6">
        <f t="shared" si="4"/>
        <v>-5.3308810111754611E-2</v>
      </c>
    </row>
    <row r="16" spans="1:11" x14ac:dyDescent="0.35">
      <c r="A16" s="1">
        <v>44835</v>
      </c>
      <c r="B16" s="3">
        <v>1190.4721801681192</v>
      </c>
      <c r="C16" s="4">
        <f t="shared" si="0"/>
        <v>3.8563251423740549E-2</v>
      </c>
      <c r="D16" s="3">
        <v>8083.1580843177644</v>
      </c>
      <c r="E16" s="4">
        <f t="shared" si="1"/>
        <v>1.4019225500237814E-2</v>
      </c>
      <c r="F16" s="3">
        <v>69591.717068539088</v>
      </c>
      <c r="G16" s="4">
        <f t="shared" si="2"/>
        <v>1.0136756667838732E-2</v>
      </c>
      <c r="H16" s="3">
        <v>30585.127942716488</v>
      </c>
      <c r="I16" s="4">
        <f t="shared" si="3"/>
        <v>5.3266463034508556E-2</v>
      </c>
      <c r="J16" s="3">
        <v>73.309150208347674</v>
      </c>
      <c r="K16" s="6">
        <f t="shared" si="4"/>
        <v>-3.51765969242551E-2</v>
      </c>
    </row>
    <row r="17" spans="1:11" x14ac:dyDescent="0.35">
      <c r="A17" s="1">
        <v>44805</v>
      </c>
      <c r="B17" s="3">
        <v>1146.2683457518167</v>
      </c>
      <c r="C17" s="4">
        <f t="shared" si="0"/>
        <v>-1.6758094649547424E-2</v>
      </c>
      <c r="D17" s="3">
        <v>7971.405157856022</v>
      </c>
      <c r="E17" s="4">
        <f t="shared" si="1"/>
        <v>4.1376078708672782E-3</v>
      </c>
      <c r="F17" s="3">
        <v>68893.361823702842</v>
      </c>
      <c r="G17" s="4">
        <f t="shared" si="2"/>
        <v>6.2445324489423901E-2</v>
      </c>
      <c r="H17" s="3">
        <v>29038.357354129879</v>
      </c>
      <c r="I17" s="4">
        <f t="shared" si="3"/>
        <v>-1.2418725406895384E-2</v>
      </c>
      <c r="J17" s="3">
        <v>75.981936149814175</v>
      </c>
      <c r="K17" s="6">
        <f t="shared" si="4"/>
        <v>1.6105673422362868E-2</v>
      </c>
    </row>
    <row r="18" spans="1:11" x14ac:dyDescent="0.35">
      <c r="A18" s="1">
        <v>44774</v>
      </c>
      <c r="B18" s="3">
        <v>1165.8050165622847</v>
      </c>
      <c r="C18" s="4">
        <f t="shared" si="0"/>
        <v>-8.0543975033854756E-2</v>
      </c>
      <c r="D18" s="3">
        <v>7938.5585156582938</v>
      </c>
      <c r="E18" s="4">
        <f t="shared" si="1"/>
        <v>2.4608729631148907E-2</v>
      </c>
      <c r="F18" s="3">
        <v>64844.147962918199</v>
      </c>
      <c r="G18" s="4">
        <f t="shared" si="2"/>
        <v>-2.7372269014856959E-4</v>
      </c>
      <c r="H18" s="3">
        <v>29403.511489314165</v>
      </c>
      <c r="I18" s="4">
        <f t="shared" si="3"/>
        <v>3.9128080222494636E-2</v>
      </c>
      <c r="J18" s="3">
        <v>74.777592663072255</v>
      </c>
      <c r="K18" s="6">
        <f t="shared" si="4"/>
        <v>6.3231413059764196E-3</v>
      </c>
    </row>
    <row r="19" spans="1:11" x14ac:dyDescent="0.35">
      <c r="A19" s="1">
        <v>44743</v>
      </c>
      <c r="B19" s="3">
        <v>1267.929063388551</v>
      </c>
      <c r="C19" s="4">
        <f t="shared" si="0"/>
        <v>-2.2644925800314061E-2</v>
      </c>
      <c r="D19" s="3">
        <v>7747.8927185366774</v>
      </c>
      <c r="E19" s="4">
        <f t="shared" si="1"/>
        <v>5.8250322616259877E-2</v>
      </c>
      <c r="F19" s="3">
        <v>64861.902137259363</v>
      </c>
      <c r="G19" s="4">
        <f t="shared" si="2"/>
        <v>3.0255479502219455E-2</v>
      </c>
      <c r="H19" s="3">
        <v>28296.330403291944</v>
      </c>
      <c r="I19" s="4">
        <f t="shared" si="3"/>
        <v>5.0095822251996464E-2</v>
      </c>
      <c r="J19" s="3">
        <v>74.307734358595894</v>
      </c>
      <c r="K19" s="6">
        <f t="shared" si="4"/>
        <v>-1.6851719439183857E-2</v>
      </c>
    </row>
    <row r="20" spans="1:11" x14ac:dyDescent="0.35">
      <c r="A20" s="1">
        <v>44713</v>
      </c>
      <c r="B20" s="3">
        <v>1297.3064721915969</v>
      </c>
      <c r="C20" s="4">
        <f t="shared" si="0"/>
        <v>0.2510206168213866</v>
      </c>
      <c r="D20" s="3">
        <v>7321.41777134728</v>
      </c>
      <c r="E20" s="4">
        <f t="shared" si="1"/>
        <v>0.20998705075268392</v>
      </c>
      <c r="F20" s="3">
        <v>62957.104745124176</v>
      </c>
      <c r="G20" s="4">
        <f t="shared" si="2"/>
        <v>-5.6695171661691694E-3</v>
      </c>
      <c r="H20" s="3">
        <v>26946.426986642691</v>
      </c>
      <c r="I20" s="4">
        <f t="shared" si="3"/>
        <v>-0.10518950361625042</v>
      </c>
      <c r="J20" s="3">
        <v>75.581411093155367</v>
      </c>
      <c r="K20" s="6">
        <f t="shared" si="4"/>
        <v>-4.2761584946663024E-2</v>
      </c>
    </row>
    <row r="21" spans="1:11" x14ac:dyDescent="0.35">
      <c r="A21" s="1">
        <v>44682</v>
      </c>
      <c r="B21" s="3">
        <v>1036.9984752831765</v>
      </c>
      <c r="C21" s="4">
        <f t="shared" si="0"/>
        <v>1.4705685290682606E-3</v>
      </c>
      <c r="D21" s="3">
        <v>6050.8232437635779</v>
      </c>
      <c r="E21" s="4">
        <f t="shared" si="1"/>
        <v>6.9471223138313594E-3</v>
      </c>
      <c r="F21" s="3">
        <v>63316.07632675318</v>
      </c>
      <c r="G21" s="4">
        <f t="shared" si="2"/>
        <v>3.9401795765000918E-3</v>
      </c>
      <c r="H21" s="3">
        <v>30114.115888831071</v>
      </c>
      <c r="I21" s="4">
        <f t="shared" si="3"/>
        <v>2.0047428546628204E-2</v>
      </c>
      <c r="J21" s="3">
        <v>78.957770503750623</v>
      </c>
      <c r="K21" s="6">
        <f t="shared" si="4"/>
        <v>0.10951666297879219</v>
      </c>
    </row>
    <row r="22" spans="1:11" x14ac:dyDescent="0.35">
      <c r="A22" s="1">
        <v>44652</v>
      </c>
      <c r="B22" s="3">
        <v>1035.4757372513609</v>
      </c>
      <c r="C22" s="4">
        <f t="shared" si="0"/>
        <v>1.7815946730424203E-2</v>
      </c>
      <c r="D22" s="3">
        <v>6009.0774477408368</v>
      </c>
      <c r="E22" s="4">
        <f t="shared" si="1"/>
        <v>5.5444065449154006E-2</v>
      </c>
      <c r="F22" s="3">
        <v>63067.578741058351</v>
      </c>
      <c r="G22" s="4">
        <f t="shared" si="2"/>
        <v>1.2462002375316437E-3</v>
      </c>
      <c r="H22" s="3">
        <v>29522.270284763039</v>
      </c>
      <c r="I22" s="4">
        <f t="shared" si="3"/>
        <v>-9.2168520847928856E-2</v>
      </c>
      <c r="J22" s="3">
        <v>71.164114193443041</v>
      </c>
      <c r="K22" s="6">
        <f t="shared" si="4"/>
        <v>5.9880779450068179E-2</v>
      </c>
    </row>
    <row r="23" spans="1:11" x14ac:dyDescent="0.35">
      <c r="A23" s="1">
        <v>44621</v>
      </c>
      <c r="B23" s="3">
        <v>1017.3506718750733</v>
      </c>
      <c r="C23" s="4">
        <f t="shared" si="0"/>
        <v>-9.7352065615229855E-2</v>
      </c>
      <c r="D23" s="3">
        <v>5693.4115643386731</v>
      </c>
      <c r="E23" s="4">
        <f t="shared" si="1"/>
        <v>9.5226786642992667E-2</v>
      </c>
      <c r="F23" s="3">
        <v>62989.081732441482</v>
      </c>
      <c r="G23" s="4">
        <f t="shared" si="2"/>
        <v>1.6287870461657125E-2</v>
      </c>
      <c r="H23" s="3">
        <v>32519.549016230747</v>
      </c>
      <c r="I23" s="4">
        <f t="shared" si="3"/>
        <v>2.5859030487362201E-2</v>
      </c>
      <c r="J23" s="3">
        <v>67.143508565526957</v>
      </c>
      <c r="K23" s="6">
        <f t="shared" si="4"/>
        <v>-6.1754529092616701E-2</v>
      </c>
    </row>
    <row r="24" spans="1:11" x14ac:dyDescent="0.35">
      <c r="A24" s="1">
        <v>44593</v>
      </c>
      <c r="B24" s="3">
        <v>1127.0736165462813</v>
      </c>
      <c r="C24" s="4">
        <f t="shared" si="0"/>
        <v>-5.6698170111423314E-2</v>
      </c>
      <c r="D24" s="3">
        <v>5198.3859724520553</v>
      </c>
      <c r="E24" s="4">
        <f t="shared" si="1"/>
        <v>3.0322653382178287E-4</v>
      </c>
      <c r="F24" s="3">
        <v>61979.566580705301</v>
      </c>
      <c r="G24" s="4">
        <f t="shared" si="2"/>
        <v>-1.1788285861234621E-2</v>
      </c>
      <c r="H24" s="3">
        <v>31699.822343798496</v>
      </c>
      <c r="I24" s="4">
        <f t="shared" si="3"/>
        <v>3.2083837319244662E-2</v>
      </c>
      <c r="J24" s="3">
        <v>71.5628379219268</v>
      </c>
      <c r="K24" s="6">
        <f t="shared" si="4"/>
        <v>-1.3771365544652121E-2</v>
      </c>
    </row>
    <row r="25" spans="1:11" x14ac:dyDescent="0.35">
      <c r="A25" s="1">
        <v>44562</v>
      </c>
      <c r="B25" s="3">
        <v>1194.817587366932</v>
      </c>
      <c r="C25" s="4">
        <f t="shared" si="0"/>
        <v>-8.9892928626131643E-2</v>
      </c>
      <c r="D25" s="3">
        <v>5196.8101617197872</v>
      </c>
      <c r="E25" s="4">
        <f t="shared" si="1"/>
        <v>2.1923444998442839E-2</v>
      </c>
      <c r="F25" s="3">
        <v>62718.915080581697</v>
      </c>
      <c r="G25" s="4">
        <f t="shared" si="2"/>
        <v>9.3530401074947214E-3</v>
      </c>
      <c r="H25" s="3">
        <v>30714.38694954884</v>
      </c>
      <c r="I25" s="4">
        <f t="shared" si="3"/>
        <v>1.3026798414815305E-2</v>
      </c>
      <c r="J25" s="3">
        <v>72.562117364852128</v>
      </c>
      <c r="K25" s="6">
        <f t="shared" si="4"/>
        <v>-0.64840846259862617</v>
      </c>
    </row>
    <row r="26" spans="1:11" x14ac:dyDescent="0.35">
      <c r="A26" s="1">
        <v>44531</v>
      </c>
      <c r="B26" s="3">
        <v>1312.8318908271681</v>
      </c>
      <c r="C26" s="4">
        <f t="shared" si="0"/>
        <v>0.27389238134478194</v>
      </c>
      <c r="D26" s="3">
        <v>5085.3223763035458</v>
      </c>
      <c r="E26" s="4">
        <f t="shared" si="1"/>
        <v>5.5401140028905359E-2</v>
      </c>
      <c r="F26" s="3">
        <v>62137.738321868252</v>
      </c>
      <c r="G26" s="4">
        <f t="shared" si="2"/>
        <v>3.6226169159362276E-2</v>
      </c>
      <c r="H26" s="3">
        <v>30319.421951729928</v>
      </c>
      <c r="I26" s="4">
        <f t="shared" si="3"/>
        <v>3.9636898927382425E-2</v>
      </c>
      <c r="J26" s="3">
        <v>206.38186544864374</v>
      </c>
      <c r="K26" s="6">
        <f t="shared" si="4"/>
        <v>1.5669675595548402</v>
      </c>
    </row>
    <row r="27" spans="1:11" x14ac:dyDescent="0.35">
      <c r="A27" s="1">
        <v>44501</v>
      </c>
      <c r="B27" s="3">
        <v>1030.5673462316179</v>
      </c>
      <c r="C27" s="4">
        <f t="shared" si="0"/>
        <v>-2.8200085955898284E-2</v>
      </c>
      <c r="D27" s="3">
        <v>4818.3787030628646</v>
      </c>
      <c r="E27" s="4">
        <f t="shared" si="1"/>
        <v>5.2971810375714509E-3</v>
      </c>
      <c r="F27" s="3">
        <v>59965.420842707965</v>
      </c>
      <c r="G27" s="4">
        <f t="shared" si="2"/>
        <v>-5.0068936066510117E-3</v>
      </c>
      <c r="H27" s="3">
        <v>29163.472345980776</v>
      </c>
      <c r="I27" s="4">
        <f t="shared" si="3"/>
        <v>0.16298349611341653</v>
      </c>
      <c r="J27" s="3">
        <v>80.399093740177292</v>
      </c>
      <c r="K27" s="6">
        <f t="shared" si="4"/>
        <v>2.9675763170475952E-3</v>
      </c>
    </row>
    <row r="28" spans="1:11" x14ac:dyDescent="0.35">
      <c r="A28" s="1">
        <v>44470</v>
      </c>
      <c r="B28" s="3">
        <v>1060.4727694849839</v>
      </c>
      <c r="C28" s="4">
        <f t="shared" si="0"/>
        <v>1.9829157189068049E-2</v>
      </c>
      <c r="D28" s="3">
        <v>4792.9893706553476</v>
      </c>
      <c r="E28" s="4">
        <f t="shared" si="1"/>
        <v>-3.906397224662974E-2</v>
      </c>
      <c r="F28" s="3">
        <v>60267.172161695293</v>
      </c>
      <c r="G28" s="4">
        <f t="shared" si="2"/>
        <v>-0.28886707349050444</v>
      </c>
      <c r="H28" s="3">
        <v>25076.428378770986</v>
      </c>
      <c r="I28" s="4">
        <f t="shared" si="3"/>
        <v>-0.30346426087125739</v>
      </c>
      <c r="J28" s="3">
        <v>80.161209234108256</v>
      </c>
      <c r="K28" s="6">
        <f t="shared" si="4"/>
        <v>1.1011523393783194E-2</v>
      </c>
    </row>
    <row r="29" spans="1:11" x14ac:dyDescent="0.35">
      <c r="A29" s="1">
        <v>44440</v>
      </c>
      <c r="B29" s="3">
        <v>1039.85335387737</v>
      </c>
      <c r="C29" s="4">
        <f t="shared" si="0"/>
        <v>6.7054778811238072E-3</v>
      </c>
      <c r="D29" s="3">
        <v>4987.8339787729301</v>
      </c>
      <c r="E29" s="4">
        <f t="shared" si="1"/>
        <v>-6.545095000525857E-3</v>
      </c>
      <c r="F29" s="3">
        <v>84748.110957973709</v>
      </c>
      <c r="G29" s="4">
        <f t="shared" si="2"/>
        <v>5.0269217608130912E-2</v>
      </c>
      <c r="H29" s="3">
        <v>36001.639212566006</v>
      </c>
      <c r="I29" s="4">
        <f t="shared" si="3"/>
        <v>-4.4741925957522931E-2</v>
      </c>
      <c r="J29" s="3">
        <v>79.288126177851609</v>
      </c>
      <c r="K29" s="6">
        <f t="shared" si="4"/>
        <v>5.6817158009517775E-2</v>
      </c>
    </row>
    <row r="30" spans="1:11" x14ac:dyDescent="0.35">
      <c r="A30" s="1">
        <v>44409</v>
      </c>
      <c r="B30" s="3">
        <v>1032.9270841617099</v>
      </c>
      <c r="C30" s="4">
        <f t="shared" si="0"/>
        <v>4.9251117409523801E-2</v>
      </c>
      <c r="D30" s="3">
        <v>5020.69490388753</v>
      </c>
      <c r="E30" s="4">
        <f t="shared" si="1"/>
        <v>7.4219246694728555E-2</v>
      </c>
      <c r="F30" s="3">
        <v>80691.797433593194</v>
      </c>
      <c r="G30" s="4">
        <f t="shared" si="2"/>
        <v>3.2406462797948707E-3</v>
      </c>
      <c r="H30" s="3">
        <v>37687.866965848996</v>
      </c>
      <c r="I30" s="4">
        <f t="shared" si="3"/>
        <v>-1.201677030557273E-2</v>
      </c>
      <c r="J30" s="3">
        <v>75.025396377163602</v>
      </c>
      <c r="K30" s="6">
        <f t="shared" si="4"/>
        <v>-4.3007884789037646E-3</v>
      </c>
    </row>
    <row r="31" spans="1:11" x14ac:dyDescent="0.35">
      <c r="A31" s="1">
        <v>44378</v>
      </c>
      <c r="B31" s="3">
        <v>984.44220551500007</v>
      </c>
      <c r="C31" s="4">
        <f t="shared" si="0"/>
        <v>-8.7307664937328056E-3</v>
      </c>
      <c r="D31" s="3">
        <v>4673.8083676453716</v>
      </c>
      <c r="E31" s="4">
        <f t="shared" si="1"/>
        <v>1.7814926238812191E-2</v>
      </c>
      <c r="F31" s="3">
        <v>80431.148531325525</v>
      </c>
      <c r="G31" s="4">
        <f t="shared" si="2"/>
        <v>-1.2656168461764794E-2</v>
      </c>
      <c r="H31" s="3">
        <v>38146.26183230403</v>
      </c>
      <c r="I31" s="4">
        <f t="shared" si="3"/>
        <v>-1.4346357954207974E-2</v>
      </c>
      <c r="J31" s="3">
        <v>75.349458460000008</v>
      </c>
      <c r="K31" s="6">
        <f t="shared" si="4"/>
        <v>3.5953379989040572E-2</v>
      </c>
    </row>
    <row r="32" spans="1:11" x14ac:dyDescent="0.35">
      <c r="A32" s="1">
        <v>44348</v>
      </c>
      <c r="B32" s="3">
        <v>993.11284183902399</v>
      </c>
      <c r="C32" s="4">
        <f t="shared" si="0"/>
        <v>-0.1544466088602498</v>
      </c>
      <c r="D32" s="3">
        <v>4592.0021873885798</v>
      </c>
      <c r="E32" s="4">
        <f t="shared" si="1"/>
        <v>1.0393205127994415E-2</v>
      </c>
      <c r="F32" s="3">
        <v>81462.1471894118</v>
      </c>
      <c r="G32" s="4">
        <f t="shared" si="2"/>
        <v>5.897899963536314E-3</v>
      </c>
      <c r="H32" s="3">
        <v>38701.487221341602</v>
      </c>
      <c r="I32" s="4">
        <f t="shared" si="3"/>
        <v>4.6413162026693225E-2</v>
      </c>
      <c r="J32" s="3">
        <v>72.734410558897096</v>
      </c>
      <c r="K32" s="6">
        <f t="shared" si="4"/>
        <v>-5.5534982718829437E-2</v>
      </c>
    </row>
    <row r="33" spans="1:11" x14ac:dyDescent="0.35">
      <c r="A33" s="1">
        <v>44317</v>
      </c>
      <c r="B33" s="3">
        <v>1174.512280650159</v>
      </c>
      <c r="C33" s="4">
        <f t="shared" si="0"/>
        <v>0.16115489491270651</v>
      </c>
      <c r="D33" s="3">
        <v>4544.7674866408815</v>
      </c>
      <c r="E33" s="4">
        <f t="shared" si="1"/>
        <v>5.2956208127738519E-2</v>
      </c>
      <c r="F33" s="3">
        <v>80984.508658746374</v>
      </c>
      <c r="G33" s="4">
        <f t="shared" si="2"/>
        <v>3.9675596058038306E-3</v>
      </c>
      <c r="H33" s="3">
        <v>36984.901017858523</v>
      </c>
      <c r="I33" s="4">
        <f t="shared" si="3"/>
        <v>4.5578316494340035E-2</v>
      </c>
      <c r="J33" s="3">
        <v>77.011227761804761</v>
      </c>
      <c r="K33" s="6">
        <f t="shared" si="4"/>
        <v>-4.2680987359664836E-2</v>
      </c>
    </row>
    <row r="34" spans="1:11" x14ac:dyDescent="0.35">
      <c r="A34" s="1">
        <v>44287</v>
      </c>
      <c r="B34" s="3">
        <v>1011.5035347962398</v>
      </c>
      <c r="C34" s="4">
        <f t="shared" si="0"/>
        <v>-6.5778629185477833E-3</v>
      </c>
      <c r="D34" s="3">
        <v>4316.1980066786755</v>
      </c>
      <c r="E34" s="4">
        <f t="shared" si="1"/>
        <v>0.3044495705630591</v>
      </c>
      <c r="F34" s="3">
        <v>80664.46757556987</v>
      </c>
      <c r="G34" s="4">
        <f t="shared" si="2"/>
        <v>5.8714546026575869E-3</v>
      </c>
      <c r="H34" s="3">
        <v>35372.674083241407</v>
      </c>
      <c r="I34" s="4">
        <f t="shared" si="3"/>
        <v>2.1105454469198082E-2</v>
      </c>
      <c r="J34" s="3">
        <v>80.444686405426992</v>
      </c>
      <c r="K34" s="6">
        <f t="shared" si="4"/>
        <v>-3.3389992495916537E-2</v>
      </c>
    </row>
    <row r="35" spans="1:11" x14ac:dyDescent="0.35">
      <c r="A35" s="1">
        <v>44256</v>
      </c>
      <c r="B35" s="3">
        <v>1018.2011222015934</v>
      </c>
      <c r="C35" s="4">
        <f t="shared" si="0"/>
        <v>2.2595642519145427E-2</v>
      </c>
      <c r="D35" s="3">
        <v>3308.8270363840975</v>
      </c>
      <c r="E35" s="4">
        <f t="shared" si="1"/>
        <v>-6.9838413302369312E-2</v>
      </c>
      <c r="F35" s="3">
        <v>80193.614409143556</v>
      </c>
      <c r="G35" s="4">
        <f t="shared" si="2"/>
        <v>7.3510916882157322E-4</v>
      </c>
      <c r="H35" s="3">
        <v>34641.548459487181</v>
      </c>
      <c r="I35" s="4">
        <f t="shared" si="3"/>
        <v>-1.8244881829163132E-2</v>
      </c>
      <c r="J35" s="3">
        <v>83.223519083095312</v>
      </c>
      <c r="K35" s="6">
        <f t="shared" si="4"/>
        <v>-6.192969771891272E-2</v>
      </c>
    </row>
    <row r="36" spans="1:11" x14ac:dyDescent="0.35">
      <c r="A36" s="1">
        <v>44228</v>
      </c>
      <c r="B36" s="3">
        <v>995.70258258999991</v>
      </c>
      <c r="C36" s="4">
        <f t="shared" si="0"/>
        <v>1.9950418173288281E-2</v>
      </c>
      <c r="D36" s="3">
        <v>3557.2604628099998</v>
      </c>
      <c r="E36" s="4">
        <f t="shared" si="1"/>
        <v>3.586301489639751E-2</v>
      </c>
      <c r="F36" s="3">
        <v>80134.70665154318</v>
      </c>
      <c r="G36" s="4">
        <f t="shared" si="2"/>
        <v>-2.1829916053654676E-2</v>
      </c>
      <c r="H36" s="3">
        <v>35285.325045241218</v>
      </c>
      <c r="I36" s="4">
        <f t="shared" si="3"/>
        <v>-4.9988975606976065E-2</v>
      </c>
      <c r="J36" s="3">
        <v>88.71778467</v>
      </c>
      <c r="K36" s="6">
        <f t="shared" si="4"/>
        <v>2.6779000896681154E-2</v>
      </c>
    </row>
    <row r="37" spans="1:11" x14ac:dyDescent="0.35">
      <c r="A37" s="1">
        <v>44197</v>
      </c>
      <c r="B37" s="3">
        <v>976.22645654999997</v>
      </c>
      <c r="C37" s="4">
        <f t="shared" si="0"/>
        <v>0.25001720410878014</v>
      </c>
      <c r="D37" s="3">
        <v>3434.1031696800001</v>
      </c>
      <c r="E37" s="4">
        <f t="shared" si="1"/>
        <v>0.24321623588142041</v>
      </c>
      <c r="F37" s="3">
        <v>81923.080624431299</v>
      </c>
      <c r="G37" s="4">
        <f t="shared" si="2"/>
        <v>0.10997413411391257</v>
      </c>
      <c r="H37" s="3">
        <v>37142.016396899744</v>
      </c>
      <c r="I37" s="4">
        <f t="shared" si="3"/>
        <v>0.11933748350646539</v>
      </c>
      <c r="J37" s="3">
        <v>86.403972609999997</v>
      </c>
      <c r="K37" s="6">
        <f t="shared" si="4"/>
        <v>0.34779272518784443</v>
      </c>
    </row>
    <row r="38" spans="1:11" x14ac:dyDescent="0.35">
      <c r="A38" s="1">
        <v>44166</v>
      </c>
      <c r="B38" s="3">
        <v>780.97041652000007</v>
      </c>
      <c r="C38" s="4">
        <f t="shared" si="0"/>
        <v>-4.9092952546621917E-2</v>
      </c>
      <c r="D38" s="3">
        <v>2762.2734248199999</v>
      </c>
      <c r="E38" s="4">
        <f t="shared" si="1"/>
        <v>6.2450925000218906E-2</v>
      </c>
      <c r="F38" s="3">
        <v>73806.297017749996</v>
      </c>
      <c r="G38" s="4">
        <f t="shared" si="2"/>
        <v>2.1114105420819661E-2</v>
      </c>
      <c r="H38" s="3">
        <v>33182.142958839999</v>
      </c>
      <c r="I38" s="4">
        <f t="shared" si="3"/>
        <v>-3.9214954077195835E-3</v>
      </c>
      <c r="J38" s="3">
        <v>64.107760040000002</v>
      </c>
      <c r="K38" s="6">
        <f t="shared" si="4"/>
        <v>-5.8789060198700699E-2</v>
      </c>
    </row>
    <row r="39" spans="1:11" x14ac:dyDescent="0.35">
      <c r="A39" s="1">
        <v>44136</v>
      </c>
      <c r="B39" s="3">
        <v>821.28996583999992</v>
      </c>
      <c r="C39" s="4">
        <f t="shared" si="0"/>
        <v>-3.6653529732383422E-2</v>
      </c>
      <c r="D39" s="3">
        <v>2599.9068378799998</v>
      </c>
      <c r="E39" s="4">
        <f t="shared" si="1"/>
        <v>3.1414138454878331E-2</v>
      </c>
      <c r="F39" s="3">
        <v>72280.165973550116</v>
      </c>
      <c r="G39" s="4">
        <f t="shared" si="2"/>
        <v>3.1075414213586811E-2</v>
      </c>
      <c r="H39" s="3">
        <v>33312.778868189984</v>
      </c>
      <c r="I39" s="4">
        <f t="shared" si="3"/>
        <v>0.14023327754225279</v>
      </c>
      <c r="J39" s="3">
        <v>68.112000539999997</v>
      </c>
      <c r="K39" s="6">
        <f t="shared" si="4"/>
        <v>-3.0096684886386851E-2</v>
      </c>
    </row>
    <row r="40" spans="1:11" x14ac:dyDescent="0.35">
      <c r="A40" s="1">
        <v>44105</v>
      </c>
      <c r="B40" s="3">
        <v>852.53851152000016</v>
      </c>
      <c r="C40" s="4">
        <f t="shared" si="0"/>
        <v>-2.5804227284137077E-2</v>
      </c>
      <c r="D40" s="3">
        <v>2520.7205728000004</v>
      </c>
      <c r="E40" s="4">
        <f t="shared" si="1"/>
        <v>1.00790017952247E-3</v>
      </c>
      <c r="F40" s="3">
        <v>70101.725807009992</v>
      </c>
      <c r="G40" s="4">
        <f t="shared" si="2"/>
        <v>-6.177155370562756E-3</v>
      </c>
      <c r="H40" s="3">
        <v>29215.757445699997</v>
      </c>
      <c r="I40" s="4">
        <f t="shared" si="3"/>
        <v>-3.2339277935676458E-3</v>
      </c>
      <c r="J40" s="3">
        <v>70.225556999999995</v>
      </c>
      <c r="K40" s="6">
        <f t="shared" si="4"/>
        <v>3.2120251329218676E-2</v>
      </c>
    </row>
    <row r="41" spans="1:11" x14ac:dyDescent="0.35">
      <c r="A41" s="1">
        <v>44075</v>
      </c>
      <c r="B41" s="3">
        <v>875.12031502999992</v>
      </c>
      <c r="C41" s="4">
        <f t="shared" si="0"/>
        <v>-2.8460426802460598E-2</v>
      </c>
      <c r="D41" s="3">
        <v>2518.18249621</v>
      </c>
      <c r="E41" s="4">
        <f t="shared" si="1"/>
        <v>4.761707824979667E-2</v>
      </c>
      <c r="F41" s="3">
        <v>70537.446573939989</v>
      </c>
      <c r="G41" s="4">
        <f t="shared" si="2"/>
        <v>-1.4841194649130762E-2</v>
      </c>
      <c r="H41" s="3">
        <v>29310.545633870002</v>
      </c>
      <c r="I41" s="4">
        <f t="shared" si="3"/>
        <v>-3.8077365924713241E-3</v>
      </c>
      <c r="J41" s="3">
        <v>68.040092139999999</v>
      </c>
      <c r="K41" s="6">
        <f t="shared" si="4"/>
        <v>3.5313137262028491E-2</v>
      </c>
    </row>
    <row r="42" spans="1:11" x14ac:dyDescent="0.35">
      <c r="A42" s="1">
        <v>44044</v>
      </c>
      <c r="B42" s="3">
        <v>900.75622154000007</v>
      </c>
      <c r="C42" s="4">
        <f t="shared" si="0"/>
        <v>1.3583691862634611E-2</v>
      </c>
      <c r="D42" s="3">
        <v>2403.72417412</v>
      </c>
      <c r="E42" s="4">
        <f t="shared" si="1"/>
        <v>-1.691388660672323E-2</v>
      </c>
      <c r="F42" s="3">
        <v>71600.077257410012</v>
      </c>
      <c r="G42" s="4">
        <f t="shared" si="2"/>
        <v>5.0858532973398596E-2</v>
      </c>
      <c r="H42" s="3">
        <v>29422.579064819998</v>
      </c>
      <c r="I42" s="4">
        <f t="shared" si="3"/>
        <v>-1.4591536369973144E-3</v>
      </c>
      <c r="J42" s="3">
        <v>65.719336200000001</v>
      </c>
      <c r="K42" s="6">
        <f t="shared" si="4"/>
        <v>5.8309936956687312E-2</v>
      </c>
    </row>
    <row r="43" spans="1:11" x14ac:dyDescent="0.35">
      <c r="A43" s="1">
        <v>44013</v>
      </c>
      <c r="B43" s="3">
        <v>888.68460372000004</v>
      </c>
      <c r="C43" s="4">
        <f t="shared" si="0"/>
        <v>-6.1422887549247129E-2</v>
      </c>
      <c r="D43" s="3">
        <v>2445.0799796400001</v>
      </c>
      <c r="E43" s="4">
        <f t="shared" si="1"/>
        <v>0.15447016605080208</v>
      </c>
      <c r="F43" s="3">
        <v>68134.839286899994</v>
      </c>
      <c r="G43" s="4">
        <f t="shared" si="2"/>
        <v>4.2919429577626365E-2</v>
      </c>
      <c r="H43" s="3">
        <v>29465.573864089998</v>
      </c>
      <c r="I43" s="4">
        <f t="shared" si="3"/>
        <v>8.6477860088703576E-2</v>
      </c>
      <c r="J43" s="3">
        <v>62.098383380000001</v>
      </c>
      <c r="K43" s="6">
        <f t="shared" si="4"/>
        <v>9.8669565936161385E-2</v>
      </c>
    </row>
    <row r="44" spans="1:11" x14ac:dyDescent="0.35">
      <c r="A44" s="1">
        <v>43983</v>
      </c>
      <c r="B44" s="3">
        <v>946.84239785000011</v>
      </c>
      <c r="C44" s="4">
        <f t="shared" si="0"/>
        <v>-1.6432207811498466E-2</v>
      </c>
      <c r="D44" s="3">
        <v>2117.9239200300003</v>
      </c>
      <c r="E44" s="4">
        <f t="shared" si="1"/>
        <v>6.6670013189904676E-2</v>
      </c>
      <c r="F44" s="3">
        <v>65330.875381710008</v>
      </c>
      <c r="G44" s="4">
        <f t="shared" si="2"/>
        <v>2.2969025598497436E-2</v>
      </c>
      <c r="H44" s="3">
        <v>27120.270873889996</v>
      </c>
      <c r="I44" s="4">
        <f t="shared" si="3"/>
        <v>1.4715035499988432E-2</v>
      </c>
      <c r="J44" s="3">
        <v>56.521437659999997</v>
      </c>
      <c r="K44" s="6">
        <f t="shared" si="4"/>
        <v>0.33918258702956505</v>
      </c>
    </row>
    <row r="45" spans="1:11" x14ac:dyDescent="0.35">
      <c r="A45" s="1">
        <v>43952</v>
      </c>
      <c r="B45" s="3">
        <v>962.66104417999998</v>
      </c>
      <c r="C45" s="4">
        <f t="shared" si="0"/>
        <v>-8.4866571449497163E-2</v>
      </c>
      <c r="D45" s="3">
        <v>1985.54744564</v>
      </c>
      <c r="E45" s="4">
        <f t="shared" si="1"/>
        <v>1.3489850291618082E-2</v>
      </c>
      <c r="F45" s="3">
        <v>63863.981945580003</v>
      </c>
      <c r="G45" s="4">
        <f t="shared" si="2"/>
        <v>9.8512469378492316E-3</v>
      </c>
      <c r="H45" s="3">
        <v>26726.982379370002</v>
      </c>
      <c r="I45" s="4">
        <f t="shared" si="3"/>
        <v>9.9230006330185958E-2</v>
      </c>
      <c r="J45" s="3">
        <v>42.205923379999994</v>
      </c>
      <c r="K45" s="6">
        <f t="shared" si="4"/>
        <v>-4.163797394936182E-2</v>
      </c>
    </row>
    <row r="46" spans="1:11" x14ac:dyDescent="0.35">
      <c r="A46" s="1">
        <v>43922</v>
      </c>
      <c r="B46" s="3">
        <v>1051.93517595</v>
      </c>
      <c r="C46" s="4">
        <f t="shared" si="0"/>
        <v>0.18449132866455598</v>
      </c>
      <c r="D46" s="3">
        <v>1959.11922065</v>
      </c>
      <c r="E46" s="4">
        <f t="shared" si="1"/>
        <v>-5.7360414503292115E-2</v>
      </c>
      <c r="F46" s="3">
        <v>63240.979440519994</v>
      </c>
      <c r="G46" s="4">
        <f t="shared" si="2"/>
        <v>3.3958418482814355E-2</v>
      </c>
      <c r="H46" s="3">
        <v>24314.276562189996</v>
      </c>
      <c r="I46" s="4">
        <f t="shared" si="3"/>
        <v>0.17840100341965065</v>
      </c>
      <c r="J46" s="3">
        <v>44.039644969999998</v>
      </c>
      <c r="K46" s="6">
        <f t="shared" si="4"/>
        <v>5.8138115911035043E-2</v>
      </c>
    </row>
    <row r="47" spans="1:11" x14ac:dyDescent="0.35">
      <c r="A47" s="1">
        <v>43891</v>
      </c>
      <c r="B47" s="3">
        <v>888.09022952999987</v>
      </c>
      <c r="C47" s="4">
        <f t="shared" si="0"/>
        <v>-0.14010605067254417</v>
      </c>
      <c r="D47" s="3">
        <v>2078.3332790099998</v>
      </c>
      <c r="E47" s="4">
        <f t="shared" si="1"/>
        <v>-3.5952669055177848E-2</v>
      </c>
      <c r="F47" s="3">
        <v>61163.948481909996</v>
      </c>
      <c r="G47" s="4">
        <f t="shared" si="2"/>
        <v>-8.9177948048672809E-2</v>
      </c>
      <c r="H47" s="3">
        <v>20633.278902200007</v>
      </c>
      <c r="I47" s="4">
        <f t="shared" si="3"/>
        <v>-0.25817886728350159</v>
      </c>
      <c r="J47" s="3">
        <v>41.619940070000006</v>
      </c>
      <c r="K47" s="6">
        <f t="shared" si="4"/>
        <v>0.13090661600302808</v>
      </c>
    </row>
    <row r="48" spans="1:11" x14ac:dyDescent="0.35">
      <c r="A48" s="1">
        <v>43862</v>
      </c>
      <c r="B48" s="3">
        <v>1032.7904158700001</v>
      </c>
      <c r="C48" s="4">
        <f t="shared" si="0"/>
        <v>0.11772790848766308</v>
      </c>
      <c r="D48" s="3">
        <v>2155.8415362999999</v>
      </c>
      <c r="E48" s="4">
        <f t="shared" si="1"/>
        <v>0.51322096102865566</v>
      </c>
      <c r="F48" s="3">
        <v>67152.467763460008</v>
      </c>
      <c r="G48" s="4">
        <f t="shared" si="2"/>
        <v>1.7311053968947214E-2</v>
      </c>
      <c r="H48" s="3">
        <v>27814.358464879999</v>
      </c>
      <c r="I48" s="4">
        <f t="shared" si="3"/>
        <v>-3.3848467998369831E-2</v>
      </c>
      <c r="J48" s="3">
        <v>36.802278350000002</v>
      </c>
      <c r="K48" s="6">
        <f t="shared" si="4"/>
        <v>4.1411441626653452E-2</v>
      </c>
    </row>
    <row r="49" spans="1:11" x14ac:dyDescent="0.35">
      <c r="A49" s="1">
        <v>43831</v>
      </c>
      <c r="B49" s="3">
        <v>924.00879321999992</v>
      </c>
      <c r="C49" s="4">
        <f t="shared" si="0"/>
        <v>-2.0344391649777332E-2</v>
      </c>
      <c r="D49" s="3">
        <v>1424.6706805029348</v>
      </c>
      <c r="E49" s="4">
        <f t="shared" si="1"/>
        <v>4.4552601810525547E-2</v>
      </c>
      <c r="F49" s="3">
        <v>66009.769088294794</v>
      </c>
      <c r="G49" s="4">
        <f t="shared" si="2"/>
        <v>2.4575198838062987E-2</v>
      </c>
      <c r="H49" s="3">
        <v>28788.815774328315</v>
      </c>
      <c r="I49" s="4">
        <f t="shared" si="3"/>
        <v>5.4623158544261058E-2</v>
      </c>
      <c r="J49" s="3">
        <v>35.338845799999994</v>
      </c>
      <c r="K49" s="6">
        <f t="shared" si="4"/>
        <v>5.4493663310335429E-2</v>
      </c>
    </row>
    <row r="50" spans="1:11" x14ac:dyDescent="0.35">
      <c r="A50" s="1">
        <v>43800</v>
      </c>
      <c r="B50" s="3">
        <v>943.19757406999986</v>
      </c>
      <c r="C50" s="4">
        <f t="shared" si="0"/>
        <v>-8.3019667351739268E-2</v>
      </c>
      <c r="D50" s="3">
        <v>1363.9051571299997</v>
      </c>
      <c r="E50" s="4">
        <f t="shared" si="1"/>
        <v>7.5747653468615722E-3</v>
      </c>
      <c r="F50" s="3">
        <v>64426.47563903001</v>
      </c>
      <c r="G50" s="4">
        <f t="shared" si="2"/>
        <v>4.3461919444581637E-2</v>
      </c>
      <c r="H50" s="3">
        <v>27297.727668019998</v>
      </c>
      <c r="I50" s="4">
        <f t="shared" si="3"/>
        <v>0.13444491196786121</v>
      </c>
      <c r="J50" s="3">
        <v>33.512620349999999</v>
      </c>
      <c r="K50" s="6">
        <f t="shared" si="4"/>
        <v>-3.8126640491187906E-2</v>
      </c>
    </row>
    <row r="51" spans="1:11" x14ac:dyDescent="0.35">
      <c r="A51" s="1">
        <v>43770</v>
      </c>
      <c r="B51" s="3">
        <v>1028.5908437599999</v>
      </c>
      <c r="C51" s="4">
        <f t="shared" si="0"/>
        <v>3.049398740525025E-2</v>
      </c>
      <c r="D51" s="3">
        <v>1353.6515641699998</v>
      </c>
      <c r="E51" s="4">
        <f t="shared" si="1"/>
        <v>-2.0254253628708366E-2</v>
      </c>
      <c r="F51" s="3">
        <v>61743.006082409993</v>
      </c>
      <c r="G51" s="4">
        <f t="shared" si="2"/>
        <v>7.548635191210672E-3</v>
      </c>
      <c r="H51" s="3">
        <v>24062.62955569</v>
      </c>
      <c r="I51" s="4">
        <f t="shared" si="3"/>
        <v>3.5269411955432296E-2</v>
      </c>
      <c r="J51" s="3">
        <v>34.840990259999998</v>
      </c>
      <c r="K51" s="6">
        <f t="shared" si="4"/>
        <v>3.6520131796393199E-2</v>
      </c>
    </row>
    <row r="52" spans="1:11" x14ac:dyDescent="0.35">
      <c r="A52" s="1">
        <v>43739</v>
      </c>
      <c r="B52" s="3">
        <v>998.15317346000006</v>
      </c>
      <c r="C52" s="4">
        <f t="shared" si="0"/>
        <v>-3.7332517433769176E-2</v>
      </c>
      <c r="D52" s="3">
        <v>1381.6355612500001</v>
      </c>
      <c r="E52" s="4">
        <f t="shared" si="1"/>
        <v>2.6034315951425604E-2</v>
      </c>
      <c r="F52" s="3">
        <v>61280.422528380004</v>
      </c>
      <c r="G52" s="4">
        <f t="shared" si="2"/>
        <v>2.8709736004505954E-2</v>
      </c>
      <c r="H52" s="3">
        <v>23242.867294070002</v>
      </c>
      <c r="I52" s="4">
        <f t="shared" si="3"/>
        <v>3.7232171987481688E-2</v>
      </c>
      <c r="J52" s="3">
        <v>33.613423600000004</v>
      </c>
      <c r="K52" s="6">
        <f t="shared" si="4"/>
        <v>-2.5569453949758868E-2</v>
      </c>
    </row>
    <row r="53" spans="1:11" x14ac:dyDescent="0.35">
      <c r="A53" s="1">
        <v>43709</v>
      </c>
      <c r="B53" s="3">
        <v>1036.8618360299999</v>
      </c>
      <c r="C53" s="4">
        <f t="shared" si="0"/>
        <v>3.7512286211750477E-2</v>
      </c>
      <c r="D53" s="3">
        <v>1346.5783159200003</v>
      </c>
      <c r="E53" s="4">
        <f t="shared" si="1"/>
        <v>1.2837140017951238E-2</v>
      </c>
      <c r="F53" s="3">
        <v>59570.178431859989</v>
      </c>
      <c r="G53" s="4">
        <f t="shared" si="2"/>
        <v>1.4333098698272605E-2</v>
      </c>
      <c r="H53" s="3">
        <v>22408.548367270003</v>
      </c>
      <c r="I53" s="4">
        <f t="shared" si="3"/>
        <v>2.9006348773864106E-2</v>
      </c>
      <c r="J53" s="3">
        <v>34.495453509999997</v>
      </c>
      <c r="K53" s="6">
        <f t="shared" si="4"/>
        <v>-7.4834110931254619E-3</v>
      </c>
    </row>
    <row r="54" spans="1:11" x14ac:dyDescent="0.35">
      <c r="A54" s="1">
        <v>43678</v>
      </c>
      <c r="B54" s="3">
        <v>999.37306749000004</v>
      </c>
      <c r="C54" s="4">
        <f t="shared" si="0"/>
        <v>-5.2285197452161064E-2</v>
      </c>
      <c r="D54" s="3">
        <v>1329.5111945599999</v>
      </c>
      <c r="E54" s="4">
        <f t="shared" si="1"/>
        <v>-1.4992872500652718E-2</v>
      </c>
      <c r="F54" s="3">
        <v>58728.418217160004</v>
      </c>
      <c r="G54" s="4">
        <f t="shared" si="2"/>
        <v>2.1486903336047403E-2</v>
      </c>
      <c r="H54" s="3">
        <v>21776.880574130002</v>
      </c>
      <c r="I54" s="4">
        <f t="shared" si="3"/>
        <v>2.1968778879198445E-2</v>
      </c>
      <c r="J54" s="3">
        <v>34.755543530000004</v>
      </c>
      <c r="K54" s="6">
        <f t="shared" si="4"/>
        <v>7.8138019881477394E-2</v>
      </c>
    </row>
    <row r="55" spans="1:11" x14ac:dyDescent="0.35">
      <c r="A55" s="1">
        <v>43647</v>
      </c>
      <c r="B55" s="3">
        <v>1054.50823898</v>
      </c>
      <c r="C55" s="4">
        <f t="shared" si="0"/>
        <v>-9.5677683966796989E-2</v>
      </c>
      <c r="D55" s="3">
        <v>1349.7477910999999</v>
      </c>
      <c r="E55" s="4">
        <f t="shared" si="1"/>
        <v>7.1729245864681603E-3</v>
      </c>
      <c r="F55" s="3">
        <v>57493.0701758</v>
      </c>
      <c r="G55" s="4">
        <f t="shared" si="2"/>
        <v>4.2869366075990185E-2</v>
      </c>
      <c r="H55" s="3">
        <v>21308.753285020004</v>
      </c>
      <c r="I55" s="4">
        <f t="shared" si="3"/>
        <v>2.9695727510986099E-2</v>
      </c>
      <c r="J55" s="3">
        <v>32.236636580000003</v>
      </c>
      <c r="K55" s="6">
        <f t="shared" si="4"/>
        <v>-0.38115643093540119</v>
      </c>
    </row>
    <row r="56" spans="1:11" x14ac:dyDescent="0.35">
      <c r="A56" s="1">
        <v>43617</v>
      </c>
      <c r="B56" s="3">
        <v>1166.0756571899999</v>
      </c>
      <c r="C56" s="4">
        <f t="shared" si="0"/>
        <v>0.40335692721624772</v>
      </c>
      <c r="D56" s="3">
        <v>1340.13510307</v>
      </c>
      <c r="E56" s="4">
        <f t="shared" si="1"/>
        <v>0.1253095680475185</v>
      </c>
      <c r="F56" s="3">
        <v>55129.695095110008</v>
      </c>
      <c r="G56" s="4">
        <f t="shared" si="2"/>
        <v>0.54796208413148051</v>
      </c>
      <c r="H56" s="3">
        <v>20694.22326975</v>
      </c>
      <c r="I56" s="4">
        <f t="shared" si="3"/>
        <v>0.28638800153428601</v>
      </c>
      <c r="J56" s="3">
        <v>52.091737219999999</v>
      </c>
      <c r="K56" s="6">
        <f t="shared" si="4"/>
        <v>-5.2144212315809402E-2</v>
      </c>
    </row>
    <row r="57" spans="1:11" x14ac:dyDescent="0.35">
      <c r="A57" s="1">
        <v>43586</v>
      </c>
      <c r="B57" s="3">
        <v>830.91880231999994</v>
      </c>
      <c r="C57" s="4">
        <f t="shared" si="0"/>
        <v>-2.8260351149292536E-2</v>
      </c>
      <c r="D57" s="3">
        <v>1190.9034999099999</v>
      </c>
      <c r="E57" s="4">
        <f t="shared" si="1"/>
        <v>-1.2725138963762721E-3</v>
      </c>
      <c r="F57" s="3">
        <v>35614.370442439991</v>
      </c>
      <c r="G57" s="4">
        <f t="shared" si="2"/>
        <v>2.1681613792575327E-2</v>
      </c>
      <c r="H57" s="3">
        <v>16087.077339859998</v>
      </c>
      <c r="I57" s="4">
        <f t="shared" si="3"/>
        <v>2.0739041289791683E-2</v>
      </c>
      <c r="J57" s="3">
        <v>54.957450169999994</v>
      </c>
      <c r="K57" s="6">
        <f t="shared" si="4"/>
        <v>-1.5996260400310387E-2</v>
      </c>
    </row>
    <row r="58" spans="1:11" x14ac:dyDescent="0.35">
      <c r="A58" s="1">
        <v>43556</v>
      </c>
      <c r="B58" s="3">
        <v>855.08376992000001</v>
      </c>
      <c r="C58" s="4">
        <f t="shared" si="0"/>
        <v>-3.1438382193904831E-2</v>
      </c>
      <c r="D58" s="3">
        <v>1192.4208720399999</v>
      </c>
      <c r="E58" s="4">
        <f t="shared" si="1"/>
        <v>7.5274145705701333E-3</v>
      </c>
      <c r="F58" s="3">
        <v>34858.580169839996</v>
      </c>
      <c r="G58" s="4">
        <f t="shared" si="2"/>
        <v>1.6573776349646664E-2</v>
      </c>
      <c r="H58" s="3">
        <v>15760.225375069998</v>
      </c>
      <c r="I58" s="4">
        <f t="shared" si="3"/>
        <v>-1.8041902268762969E-2</v>
      </c>
      <c r="J58" s="3">
        <v>55.850854990000009</v>
      </c>
      <c r="K58" s="6">
        <f t="shared" si="4"/>
        <v>-0.1624266797571487</v>
      </c>
    </row>
    <row r="59" spans="1:11" x14ac:dyDescent="0.35">
      <c r="A59" s="1">
        <v>43525</v>
      </c>
      <c r="B59" s="3">
        <v>882.83879331999992</v>
      </c>
      <c r="C59" s="4">
        <f t="shared" si="0"/>
        <v>-2.6946845196834687E-3</v>
      </c>
      <c r="D59" s="3">
        <v>1183.5120859199999</v>
      </c>
      <c r="E59" s="4">
        <f t="shared" si="1"/>
        <v>-1.035037308370376E-2</v>
      </c>
      <c r="F59" s="3">
        <v>34290.261052189999</v>
      </c>
      <c r="G59" s="4">
        <f t="shared" si="2"/>
        <v>1.4262770794421087E-2</v>
      </c>
      <c r="H59" s="3">
        <v>16049.794193339998</v>
      </c>
      <c r="I59" s="4">
        <f t="shared" si="3"/>
        <v>2.9257161458203738E-4</v>
      </c>
      <c r="J59" s="3">
        <v>66.681750289999997</v>
      </c>
      <c r="K59" s="6">
        <f t="shared" si="4"/>
        <v>-0.10457147597694359</v>
      </c>
    </row>
    <row r="60" spans="1:11" x14ac:dyDescent="0.35">
      <c r="A60" s="1">
        <v>43497</v>
      </c>
      <c r="B60" s="3">
        <v>885.22419324999998</v>
      </c>
      <c r="C60" s="4">
        <f t="shared" si="0"/>
        <v>-0.11068806078348011</v>
      </c>
      <c r="D60" s="3">
        <v>1195.88999352</v>
      </c>
      <c r="E60" s="4">
        <f t="shared" si="1"/>
        <v>3.3500886254457546E-2</v>
      </c>
      <c r="F60" s="3">
        <v>33808.064378950003</v>
      </c>
      <c r="G60" s="4">
        <f t="shared" si="2"/>
        <v>1.8939093759468173E-2</v>
      </c>
      <c r="H60" s="3">
        <v>16045.099852570002</v>
      </c>
      <c r="I60" s="4">
        <f t="shared" si="3"/>
        <v>-3.544894447777823E-2</v>
      </c>
      <c r="J60" s="3">
        <v>74.469093290000004</v>
      </c>
      <c r="K60" s="6">
        <f t="shared" si="4"/>
        <v>4.1077883686929523E-3</v>
      </c>
    </row>
    <row r="61" spans="1:11" x14ac:dyDescent="0.35">
      <c r="A61" s="1">
        <v>43466</v>
      </c>
      <c r="B61" s="3">
        <v>995.40347342000018</v>
      </c>
      <c r="C61" s="4">
        <f t="shared" si="0"/>
        <v>-0.17273501570089453</v>
      </c>
      <c r="D61" s="3">
        <v>1157.1252714200002</v>
      </c>
      <c r="E61" s="4">
        <f t="shared" si="1"/>
        <v>7.712429853111903E-3</v>
      </c>
      <c r="F61" s="3">
        <v>33179.671470069996</v>
      </c>
      <c r="G61" s="4">
        <f t="shared" si="2"/>
        <v>-0.14754657171529131</v>
      </c>
      <c r="H61" s="3">
        <v>16634.785437959999</v>
      </c>
      <c r="I61" s="4">
        <f t="shared" si="3"/>
        <v>3.0210507808116672E-2</v>
      </c>
      <c r="J61" s="3">
        <v>74.164441460000006</v>
      </c>
      <c r="K61" s="6">
        <f t="shared" si="4"/>
        <v>-7.5131060826686191E-2</v>
      </c>
    </row>
    <row r="62" spans="1:11" x14ac:dyDescent="0.35">
      <c r="A62" s="1">
        <v>43435</v>
      </c>
      <c r="B62" s="3">
        <v>1203.2462298200001</v>
      </c>
      <c r="C62" s="4">
        <f t="shared" si="0"/>
        <v>-4.8189222408780097E-2</v>
      </c>
      <c r="D62" s="3">
        <v>1148.2693248</v>
      </c>
      <c r="E62" s="4">
        <f t="shared" si="1"/>
        <v>9.0599617044946016E-3</v>
      </c>
      <c r="F62" s="3">
        <v>38922.562065160004</v>
      </c>
      <c r="G62" s="4">
        <f t="shared" si="2"/>
        <v>-2.7777741073913512E-2</v>
      </c>
      <c r="H62" s="3">
        <v>16146.97706137</v>
      </c>
      <c r="I62" s="4">
        <f t="shared" si="3"/>
        <v>4.884385421831778E-2</v>
      </c>
      <c r="J62" s="3">
        <v>80.189136339999976</v>
      </c>
      <c r="K62" s="6">
        <f t="shared" si="4"/>
        <v>2.8100729125104741E-3</v>
      </c>
    </row>
    <row r="63" spans="1:11" x14ac:dyDescent="0.35">
      <c r="A63" s="1">
        <v>43405</v>
      </c>
      <c r="B63" s="3">
        <v>1264.1653762999999</v>
      </c>
      <c r="C63" s="4">
        <f t="shared" si="0"/>
        <v>8.4017693546777062E-4</v>
      </c>
      <c r="D63" s="3">
        <v>1137.9594557099999</v>
      </c>
      <c r="E63" s="4">
        <f t="shared" si="1"/>
        <v>-1.5130198917801953E-3</v>
      </c>
      <c r="F63" s="3">
        <v>40034.633755612362</v>
      </c>
      <c r="G63" s="4">
        <f t="shared" si="2"/>
        <v>1.0145581683562723E-2</v>
      </c>
      <c r="H63" s="3">
        <v>15395.024718340002</v>
      </c>
      <c r="I63" s="4">
        <f t="shared" si="3"/>
        <v>-9.6465267720635559E-2</v>
      </c>
      <c r="J63" s="3">
        <v>79.964430460000003</v>
      </c>
      <c r="K63" s="6">
        <f t="shared" si="4"/>
        <v>1.3724031228848578E-2</v>
      </c>
    </row>
    <row r="64" spans="1:11" x14ac:dyDescent="0.35">
      <c r="A64" s="1">
        <v>43374</v>
      </c>
      <c r="B64" s="3">
        <v>1263.1041453299999</v>
      </c>
      <c r="C64" s="4">
        <f t="shared" si="0"/>
        <v>-4.3015450366732544E-2</v>
      </c>
      <c r="D64" s="3">
        <v>1139.68382</v>
      </c>
      <c r="E64" s="4">
        <f t="shared" si="1"/>
        <v>-3.3726009915380252E-2</v>
      </c>
      <c r="F64" s="3">
        <v>39632.538597940009</v>
      </c>
      <c r="G64" s="4">
        <f t="shared" si="2"/>
        <v>2.61336220606391E-2</v>
      </c>
      <c r="H64" s="3">
        <v>17038.66400299043</v>
      </c>
      <c r="I64" s="4">
        <f t="shared" si="3"/>
        <v>0.12896764660268853</v>
      </c>
      <c r="J64" s="3">
        <v>78.881853439999986</v>
      </c>
      <c r="K64" s="6">
        <f t="shared" si="4"/>
        <v>-0.14794324522735658</v>
      </c>
    </row>
    <row r="65" spans="1:11" x14ac:dyDescent="0.35">
      <c r="A65" s="1">
        <v>43344</v>
      </c>
      <c r="B65" s="3">
        <v>1319.8793500000002</v>
      </c>
      <c r="C65" s="4">
        <f t="shared" si="0"/>
        <v>-1.0371577368561957E-2</v>
      </c>
      <c r="D65" s="3">
        <v>1179.4623799199999</v>
      </c>
      <c r="E65" s="4">
        <f t="shared" si="1"/>
        <v>0.12033790271317442</v>
      </c>
      <c r="F65" s="3">
        <v>38623.175136149992</v>
      </c>
      <c r="G65" s="4">
        <f t="shared" si="2"/>
        <v>3.2597729838382244E-2</v>
      </c>
      <c r="H65" s="3">
        <v>15092.25180567708</v>
      </c>
      <c r="I65" s="4">
        <f t="shared" si="3"/>
        <v>3.4642972216742921E-3</v>
      </c>
      <c r="J65" s="3">
        <v>92.578168059999996</v>
      </c>
      <c r="K65" s="6">
        <f t="shared" si="4"/>
        <v>-2.9655356618226992E-4</v>
      </c>
    </row>
    <row r="66" spans="1:11" x14ac:dyDescent="0.35">
      <c r="A66" s="1">
        <v>43313</v>
      </c>
      <c r="B66" s="3">
        <v>1333.7120476900002</v>
      </c>
      <c r="C66" s="4">
        <f t="shared" si="0"/>
        <v>-7.5193137940395921E-2</v>
      </c>
      <c r="D66" s="3">
        <v>1052.77379</v>
      </c>
      <c r="E66" s="4">
        <f t="shared" si="1"/>
        <v>0.10011579926625204</v>
      </c>
      <c r="F66" s="3">
        <v>37403.893132899997</v>
      </c>
      <c r="G66" s="4">
        <f t="shared" si="2"/>
        <v>2.0017872459042883E-2</v>
      </c>
      <c r="H66" s="3">
        <v>15040.148261840019</v>
      </c>
      <c r="I66" s="4">
        <f t="shared" si="3"/>
        <v>-3.4949254276434659E-2</v>
      </c>
      <c r="J66" s="3">
        <v>92.605630590000018</v>
      </c>
      <c r="K66" s="6">
        <f t="shared" si="4"/>
        <v>5.0096534823121042E-2</v>
      </c>
    </row>
    <row r="67" spans="1:11" x14ac:dyDescent="0.35">
      <c r="A67" s="1">
        <v>43282</v>
      </c>
      <c r="B67" s="3">
        <v>1442.1519804899999</v>
      </c>
      <c r="C67" s="4">
        <f t="shared" ref="C67:C99" si="5">(B67-B68)/B68</f>
        <v>-9.764041811967103E-2</v>
      </c>
      <c r="D67" s="3">
        <v>956.96634000000006</v>
      </c>
      <c r="E67" s="4">
        <f t="shared" ref="E67:E99" si="6">(D67-D68)/D68</f>
        <v>-2.9347675771894868E-2</v>
      </c>
      <c r="F67" s="3">
        <v>36669.840933989995</v>
      </c>
      <c r="G67" s="4">
        <f t="shared" ref="G67:G99" si="7">(F67-F68)/F68</f>
        <v>1.3942926358595375E-2</v>
      </c>
      <c r="H67" s="3">
        <v>15584.82631974278</v>
      </c>
      <c r="I67" s="4">
        <f t="shared" ref="I67:I99" si="8">(H67-H68)/H68</f>
        <v>4.6061092718560917E-2</v>
      </c>
      <c r="J67" s="3">
        <v>88.187730860000002</v>
      </c>
      <c r="K67" s="6">
        <f t="shared" ref="K67:K99" si="9">(J67-J68)/J68</f>
        <v>-1.6434079251941264E-2</v>
      </c>
    </row>
    <row r="68" spans="1:11" x14ac:dyDescent="0.35">
      <c r="A68" s="1">
        <v>43252</v>
      </c>
      <c r="B68" s="3">
        <v>1598.2009937600001</v>
      </c>
      <c r="C68" s="4">
        <f t="shared" si="5"/>
        <v>2.3946129660273721E-2</v>
      </c>
      <c r="D68" s="3">
        <v>985.90021999999988</v>
      </c>
      <c r="E68" s="4">
        <f t="shared" si="6"/>
        <v>-2.8928036375563556E-3</v>
      </c>
      <c r="F68" s="3">
        <v>36165.586820240002</v>
      </c>
      <c r="G68" s="4">
        <f t="shared" si="7"/>
        <v>-8.2231690278895767E-3</v>
      </c>
      <c r="H68" s="3">
        <v>14898.581381360891</v>
      </c>
      <c r="I68" s="4">
        <f t="shared" si="8"/>
        <v>-3.2280190114208525E-2</v>
      </c>
      <c r="J68" s="3">
        <v>89.661230630000006</v>
      </c>
      <c r="K68" s="6">
        <f t="shared" si="9"/>
        <v>6.1155155310672421E-2</v>
      </c>
    </row>
    <row r="69" spans="1:11" x14ac:dyDescent="0.35">
      <c r="A69" s="1">
        <v>43221</v>
      </c>
      <c r="B69" s="3">
        <v>1560.8252694800003</v>
      </c>
      <c r="C69" s="4">
        <f t="shared" si="5"/>
        <v>0.82537831373080461</v>
      </c>
      <c r="D69" s="3">
        <v>988.76050999999995</v>
      </c>
      <c r="E69" s="4">
        <f t="shared" si="6"/>
        <v>0.10251652185400156</v>
      </c>
      <c r="F69" s="3">
        <v>36465.448365830001</v>
      </c>
      <c r="G69" s="4">
        <f t="shared" si="7"/>
        <v>1.9821880469413983E-2</v>
      </c>
      <c r="H69" s="3">
        <v>15395.552751079049</v>
      </c>
      <c r="I69" s="4">
        <f t="shared" si="8"/>
        <v>-8.5071331795592384E-2</v>
      </c>
      <c r="J69" s="3">
        <v>84.493987690000012</v>
      </c>
      <c r="K69" s="6">
        <f t="shared" si="9"/>
        <v>0.4388709291622892</v>
      </c>
    </row>
    <row r="70" spans="1:11" x14ac:dyDescent="0.35">
      <c r="A70" s="1">
        <v>43191</v>
      </c>
      <c r="B70" s="3">
        <v>855.06947120999985</v>
      </c>
      <c r="C70" s="4">
        <f t="shared" si="5"/>
        <v>-6.0103250415174551E-2</v>
      </c>
      <c r="D70" s="3">
        <v>896.8214901099999</v>
      </c>
      <c r="E70" s="4">
        <f t="shared" si="6"/>
        <v>0.20367702915714905</v>
      </c>
      <c r="F70" s="3">
        <v>35756.683656409994</v>
      </c>
      <c r="G70" s="4">
        <f t="shared" si="7"/>
        <v>3.811670245070025E-2</v>
      </c>
      <c r="H70" s="3">
        <v>16827.052519070778</v>
      </c>
      <c r="I70" s="4">
        <f t="shared" si="8"/>
        <v>2.3813661396470114E-2</v>
      </c>
      <c r="J70" s="3">
        <v>58.722423240000005</v>
      </c>
      <c r="K70" s="6">
        <f t="shared" si="9"/>
        <v>5.5556708135649994E-2</v>
      </c>
    </row>
    <row r="71" spans="1:11" x14ac:dyDescent="0.35">
      <c r="A71" s="1">
        <v>43160</v>
      </c>
      <c r="B71" s="3">
        <v>909.74830116999999</v>
      </c>
      <c r="C71" s="4">
        <f t="shared" si="5"/>
        <v>-0.52685966269172213</v>
      </c>
      <c r="D71" s="3">
        <v>745.06821048000006</v>
      </c>
      <c r="E71" s="4">
        <f t="shared" si="6"/>
        <v>1.3951584761902423E-2</v>
      </c>
      <c r="F71" s="3">
        <v>34443.79959594</v>
      </c>
      <c r="G71" s="4">
        <f t="shared" si="7"/>
        <v>1.2426755118537306E-2</v>
      </c>
      <c r="H71" s="3">
        <v>16435.659293820001</v>
      </c>
      <c r="I71" s="4">
        <f t="shared" si="8"/>
        <v>-2.5838031490325966E-3</v>
      </c>
      <c r="J71" s="3">
        <v>55.631708640000006</v>
      </c>
      <c r="K71" s="6">
        <f t="shared" si="9"/>
        <v>3.0899958251223946E-2</v>
      </c>
    </row>
    <row r="72" spans="1:11" x14ac:dyDescent="0.35">
      <c r="A72" s="1">
        <v>43132</v>
      </c>
      <c r="B72" s="3">
        <v>1922.78744684</v>
      </c>
      <c r="C72" s="4">
        <f t="shared" si="5"/>
        <v>4.310706553393312E-2</v>
      </c>
      <c r="D72" s="3">
        <v>734.81635777999998</v>
      </c>
      <c r="E72" s="4">
        <f t="shared" si="6"/>
        <v>4.5878193139890257E-2</v>
      </c>
      <c r="F72" s="3">
        <v>34021.028604590007</v>
      </c>
      <c r="G72" s="4">
        <f t="shared" si="7"/>
        <v>7.1580658200736141E-2</v>
      </c>
      <c r="H72" s="3">
        <v>16478.235811399998</v>
      </c>
      <c r="I72" s="4">
        <f t="shared" si="8"/>
        <v>0.17428424483311031</v>
      </c>
      <c r="J72" s="3">
        <v>53.9642166</v>
      </c>
      <c r="K72" s="6">
        <f t="shared" si="9"/>
        <v>0.19745568369582953</v>
      </c>
    </row>
    <row r="73" spans="1:11" x14ac:dyDescent="0.35">
      <c r="A73" s="1">
        <v>43101</v>
      </c>
      <c r="B73" s="3">
        <v>1843.3270278499999</v>
      </c>
      <c r="C73" s="4">
        <f t="shared" si="5"/>
        <v>-1.3933005467245241E-2</v>
      </c>
      <c r="D73" s="3">
        <v>702.58311398000001</v>
      </c>
      <c r="E73" s="4">
        <f t="shared" si="6"/>
        <v>2.821028072315681E-3</v>
      </c>
      <c r="F73" s="3">
        <v>31748.453412469997</v>
      </c>
      <c r="G73" s="4">
        <f t="shared" si="7"/>
        <v>9.1575036175876798E-2</v>
      </c>
      <c r="H73" s="3">
        <v>14032.578469739999</v>
      </c>
      <c r="I73" s="4">
        <f t="shared" si="8"/>
        <v>0.27128643984350631</v>
      </c>
      <c r="J73" s="3">
        <v>45.06573173000001</v>
      </c>
      <c r="K73" s="6">
        <f t="shared" si="9"/>
        <v>-9.8921728874129221E-3</v>
      </c>
    </row>
    <row r="74" spans="1:11" x14ac:dyDescent="0.35">
      <c r="A74" s="1">
        <v>43070</v>
      </c>
      <c r="B74" s="3">
        <v>1869.3730122499999</v>
      </c>
      <c r="C74" s="4">
        <f t="shared" si="5"/>
        <v>1.2541463426762652E-2</v>
      </c>
      <c r="D74" s="3">
        <v>700.60668285999998</v>
      </c>
      <c r="E74" s="4">
        <f t="shared" si="6"/>
        <v>1.2680422966252923E-2</v>
      </c>
      <c r="F74" s="3">
        <v>29084.994031830003</v>
      </c>
      <c r="G74" s="4">
        <f t="shared" si="7"/>
        <v>2.2819750142503367E-2</v>
      </c>
      <c r="H74" s="3">
        <v>11038.093406759999</v>
      </c>
      <c r="I74" s="4">
        <f t="shared" si="8"/>
        <v>0.10297512329094514</v>
      </c>
      <c r="J74" s="3">
        <v>45.51598371</v>
      </c>
      <c r="K74" s="6">
        <f t="shared" si="9"/>
        <v>0.30429327921400307</v>
      </c>
    </row>
    <row r="75" spans="1:11" x14ac:dyDescent="0.35">
      <c r="A75" s="1">
        <v>43040</v>
      </c>
      <c r="B75" s="3">
        <v>1846.2187276000002</v>
      </c>
      <c r="C75" s="4">
        <f t="shared" si="5"/>
        <v>-9.2236433521120778E-2</v>
      </c>
      <c r="D75" s="3">
        <v>691.83393593000005</v>
      </c>
      <c r="E75" s="4">
        <f t="shared" si="6"/>
        <v>9.2937940549221755E-3</v>
      </c>
      <c r="F75" s="3">
        <v>28436.089572750003</v>
      </c>
      <c r="G75" s="4">
        <f t="shared" si="7"/>
        <v>2.1036493626679573E-2</v>
      </c>
      <c r="H75" s="3">
        <v>10007.563338170001</v>
      </c>
      <c r="I75" s="4">
        <f t="shared" si="8"/>
        <v>-2.1506009536700253E-2</v>
      </c>
      <c r="J75" s="3">
        <v>34.897046880000005</v>
      </c>
      <c r="K75" s="6">
        <f t="shared" si="9"/>
        <v>-4.0605305459543179E-3</v>
      </c>
    </row>
    <row r="76" spans="1:11" x14ac:dyDescent="0.35">
      <c r="A76" s="1">
        <v>43009</v>
      </c>
      <c r="B76" s="3">
        <v>2033.8101194799999</v>
      </c>
      <c r="C76" s="4">
        <f t="shared" si="5"/>
        <v>6.4521135628995641E-2</v>
      </c>
      <c r="D76" s="3">
        <v>685.46338043999992</v>
      </c>
      <c r="E76" s="4">
        <f t="shared" si="6"/>
        <v>-1.9134680113425298E-2</v>
      </c>
      <c r="F76" s="3">
        <v>27850.218626119997</v>
      </c>
      <c r="G76" s="4">
        <f t="shared" si="7"/>
        <v>1.6334467382700075E-2</v>
      </c>
      <c r="H76" s="3">
        <v>10227.51640348</v>
      </c>
      <c r="I76" s="4">
        <f t="shared" si="8"/>
        <v>2.6821894417309061E-2</v>
      </c>
      <c r="J76" s="3">
        <v>35.039325129999995</v>
      </c>
      <c r="K76" s="6">
        <f t="shared" si="9"/>
        <v>3.3419182412008579E-2</v>
      </c>
    </row>
    <row r="77" spans="1:11" x14ac:dyDescent="0.35">
      <c r="A77" s="1">
        <v>42979</v>
      </c>
      <c r="B77" s="3">
        <v>1910.53991453</v>
      </c>
      <c r="C77" s="4">
        <f t="shared" si="5"/>
        <v>0.15457270541027293</v>
      </c>
      <c r="D77" s="3">
        <v>698.83537173000013</v>
      </c>
      <c r="E77" s="4">
        <f t="shared" si="6"/>
        <v>3.8070709252594231E-2</v>
      </c>
      <c r="F77" s="3">
        <v>27402.611561369999</v>
      </c>
      <c r="G77" s="4">
        <f t="shared" si="7"/>
        <v>3.7890355824371953E-2</v>
      </c>
      <c r="H77" s="3">
        <v>9960.3606614600012</v>
      </c>
      <c r="I77" s="4">
        <f t="shared" si="8"/>
        <v>3.4735916894452774E-2</v>
      </c>
      <c r="J77" s="3">
        <v>33.9062074</v>
      </c>
      <c r="K77" s="6">
        <f t="shared" si="9"/>
        <v>1.3975503619905898</v>
      </c>
    </row>
    <row r="78" spans="1:11" x14ac:dyDescent="0.35">
      <c r="A78" s="1">
        <v>42948</v>
      </c>
      <c r="B78" s="3">
        <v>1654.7592936999988</v>
      </c>
      <c r="C78" s="4">
        <f t="shared" si="5"/>
        <v>1.6725047836725845E-2</v>
      </c>
      <c r="D78" s="3">
        <v>673.20594397000002</v>
      </c>
      <c r="E78" s="4">
        <f t="shared" si="6"/>
        <v>-2.3213533100003663E-2</v>
      </c>
      <c r="F78" s="3">
        <v>26402.221976140001</v>
      </c>
      <c r="G78" s="4">
        <f t="shared" si="7"/>
        <v>3.6769327662669958E-2</v>
      </c>
      <c r="H78" s="3">
        <v>9625.9929696399995</v>
      </c>
      <c r="I78" s="4">
        <f t="shared" si="8"/>
        <v>3.6940715719393342E-2</v>
      </c>
      <c r="J78" s="3">
        <v>14.142020930000001</v>
      </c>
      <c r="K78" s="6">
        <f t="shared" si="9"/>
        <v>-4.794513533651254E-2</v>
      </c>
    </row>
    <row r="79" spans="1:11" x14ac:dyDescent="0.35">
      <c r="A79" s="1">
        <v>42917</v>
      </c>
      <c r="B79" s="3">
        <v>1627.53863222</v>
      </c>
      <c r="C79" s="4">
        <f t="shared" si="5"/>
        <v>-2.9833544126867135E-2</v>
      </c>
      <c r="D79" s="3">
        <v>689.20482293999987</v>
      </c>
      <c r="E79" s="4">
        <f t="shared" si="6"/>
        <v>8.3529909336887004E-2</v>
      </c>
      <c r="F79" s="3">
        <v>25465.859445959999</v>
      </c>
      <c r="G79" s="4">
        <f t="shared" si="7"/>
        <v>3.6162421031470666E-2</v>
      </c>
      <c r="H79" s="3">
        <v>9283.0697297499992</v>
      </c>
      <c r="I79" s="4">
        <f t="shared" si="8"/>
        <v>0.17105585154861172</v>
      </c>
      <c r="J79" s="3">
        <v>14.85420794</v>
      </c>
      <c r="K79" s="6">
        <f t="shared" si="9"/>
        <v>-3.6001644207467674E-2</v>
      </c>
    </row>
    <row r="80" spans="1:11" x14ac:dyDescent="0.35">
      <c r="A80" s="1">
        <v>42887</v>
      </c>
      <c r="B80" s="3">
        <v>1677.5869979499998</v>
      </c>
      <c r="C80" s="4">
        <f t="shared" si="5"/>
        <v>-3.5671820052685696E-2</v>
      </c>
      <c r="D80" s="3">
        <v>636.07364873000006</v>
      </c>
      <c r="E80" s="4">
        <f t="shared" si="6"/>
        <v>-1.2909287381210666E-2</v>
      </c>
      <c r="F80" s="3">
        <v>24577.092286950003</v>
      </c>
      <c r="G80" s="4">
        <f t="shared" si="7"/>
        <v>2.982265976741405E-2</v>
      </c>
      <c r="H80" s="3">
        <v>7927.0939276499994</v>
      </c>
      <c r="I80" s="4">
        <f t="shared" si="8"/>
        <v>1.8180646790383132E-2</v>
      </c>
      <c r="J80" s="3">
        <v>15.408955679999998</v>
      </c>
      <c r="K80" s="6">
        <f t="shared" si="9"/>
        <v>-1.6492416469324284E-2</v>
      </c>
    </row>
    <row r="81" spans="1:11" x14ac:dyDescent="0.35">
      <c r="A81" s="1">
        <v>42856</v>
      </c>
      <c r="B81" s="3">
        <v>1739.6432385099999</v>
      </c>
      <c r="C81" s="4">
        <f t="shared" si="5"/>
        <v>-4.0621691796011203E-2</v>
      </c>
      <c r="D81" s="3">
        <v>644.39229404000002</v>
      </c>
      <c r="E81" s="4">
        <f t="shared" si="6"/>
        <v>-1.0980845960801715E-2</v>
      </c>
      <c r="F81" s="3">
        <v>23865.363666109999</v>
      </c>
      <c r="G81" s="4">
        <f t="shared" si="7"/>
        <v>6.4332312044428066E-3</v>
      </c>
      <c r="H81" s="3">
        <v>7785.5476360099992</v>
      </c>
      <c r="I81" s="4">
        <f t="shared" si="8"/>
        <v>-2.3094900942751396E-2</v>
      </c>
      <c r="J81" s="3">
        <v>15.667348109999999</v>
      </c>
      <c r="K81" s="6">
        <f t="shared" si="9"/>
        <v>-0.13803793253149785</v>
      </c>
    </row>
    <row r="82" spans="1:11" x14ac:dyDescent="0.35">
      <c r="A82" s="1">
        <v>42826</v>
      </c>
      <c r="B82" s="3">
        <v>1813.30266031</v>
      </c>
      <c r="C82" s="4">
        <f t="shared" si="5"/>
        <v>-3.9626946867559208E-2</v>
      </c>
      <c r="D82" s="3">
        <v>651.54682940999999</v>
      </c>
      <c r="E82" s="4">
        <f t="shared" si="6"/>
        <v>3.5170758375474287E-2</v>
      </c>
      <c r="F82" s="3">
        <v>23712.813653370002</v>
      </c>
      <c r="G82" s="4">
        <f t="shared" si="7"/>
        <v>2.4696037558264848E-2</v>
      </c>
      <c r="H82" s="3">
        <v>7969.6048710599989</v>
      </c>
      <c r="I82" s="4">
        <f t="shared" si="8"/>
        <v>1.304876326661389E-2</v>
      </c>
      <c r="J82" s="3">
        <v>18.176377710000001</v>
      </c>
      <c r="K82" s="6">
        <f t="shared" si="9"/>
        <v>-5.8003033697891525E-2</v>
      </c>
    </row>
    <row r="83" spans="1:11" x14ac:dyDescent="0.35">
      <c r="A83" s="1">
        <v>42795</v>
      </c>
      <c r="B83" s="3">
        <v>1888.1232187799999</v>
      </c>
      <c r="C83" s="4">
        <f t="shared" si="5"/>
        <v>-5.5848644968574182E-2</v>
      </c>
      <c r="D83" s="3">
        <v>629.41000229999997</v>
      </c>
      <c r="E83" s="4">
        <f t="shared" si="6"/>
        <v>9.019602984693896E-2</v>
      </c>
      <c r="F83" s="3">
        <v>23141.314872139999</v>
      </c>
      <c r="G83" s="4">
        <f t="shared" si="7"/>
        <v>7.3993880203566384E-2</v>
      </c>
      <c r="H83" s="3">
        <v>7866.9508912500005</v>
      </c>
      <c r="I83" s="4">
        <f t="shared" si="8"/>
        <v>1.630550444943302E-2</v>
      </c>
      <c r="J83" s="3">
        <v>19.295579879999998</v>
      </c>
      <c r="K83" s="6">
        <f t="shared" si="9"/>
        <v>-7.3925223226947168E-3</v>
      </c>
    </row>
    <row r="84" spans="1:11" x14ac:dyDescent="0.35">
      <c r="A84" s="1">
        <v>42767</v>
      </c>
      <c r="B84" s="3">
        <v>1999.8098914099999</v>
      </c>
      <c r="C84" s="4">
        <f t="shared" si="5"/>
        <v>-3.6875714671470945E-2</v>
      </c>
      <c r="D84" s="3">
        <v>577.33653863000006</v>
      </c>
      <c r="E84" s="4">
        <f t="shared" si="6"/>
        <v>-1.6547841331769425E-2</v>
      </c>
      <c r="F84" s="3">
        <v>21546.970889400003</v>
      </c>
      <c r="G84" s="4">
        <f t="shared" si="7"/>
        <v>3.7846940992515281E-2</v>
      </c>
      <c r="H84" s="3">
        <v>7740.7343134599996</v>
      </c>
      <c r="I84" s="4">
        <f t="shared" si="8"/>
        <v>5.4599037434269887E-2</v>
      </c>
      <c r="J84" s="3">
        <v>19.439285230000003</v>
      </c>
      <c r="K84" s="6">
        <f t="shared" si="9"/>
        <v>1.0249446349435263E-2</v>
      </c>
    </row>
    <row r="85" spans="1:11" x14ac:dyDescent="0.35">
      <c r="A85" s="1">
        <v>42736</v>
      </c>
      <c r="B85" s="3">
        <v>2076.3778069700002</v>
      </c>
      <c r="C85" s="4">
        <f t="shared" si="5"/>
        <v>-2.9345620820159263E-2</v>
      </c>
      <c r="D85" s="3">
        <v>587.05096485000001</v>
      </c>
      <c r="E85" s="4">
        <f t="shared" si="6"/>
        <v>0.10568928784843862</v>
      </c>
      <c r="F85" s="3">
        <v>20761.222140130001</v>
      </c>
      <c r="G85" s="4">
        <f t="shared" si="7"/>
        <v>0.13875734930578165</v>
      </c>
      <c r="H85" s="3">
        <v>7339.9785498500014</v>
      </c>
      <c r="I85" s="4">
        <f t="shared" si="8"/>
        <v>-6.7174214228554893E-2</v>
      </c>
      <c r="J85" s="3">
        <v>19.242064720000002</v>
      </c>
      <c r="K85" s="6">
        <f t="shared" si="9"/>
        <v>2.4625812392825779E-2</v>
      </c>
    </row>
    <row r="86" spans="1:11" x14ac:dyDescent="0.35">
      <c r="A86" s="1">
        <v>42705</v>
      </c>
      <c r="B86" s="3">
        <v>2139.1525670800002</v>
      </c>
      <c r="C86" s="4">
        <f t="shared" si="5"/>
        <v>-1.3100371109542066E-2</v>
      </c>
      <c r="D86" s="3">
        <v>530.93664856999999</v>
      </c>
      <c r="E86" s="4">
        <f t="shared" si="6"/>
        <v>1.8412675843139995E-2</v>
      </c>
      <c r="F86" s="3">
        <v>18231.471483179997</v>
      </c>
      <c r="G86" s="4">
        <f t="shared" si="7"/>
        <v>-4.1905204072304227E-2</v>
      </c>
      <c r="H86" s="3">
        <v>7868.5416524800003</v>
      </c>
      <c r="I86" s="4">
        <f t="shared" si="8"/>
        <v>3.1406875099009905E-2</v>
      </c>
      <c r="J86" s="3">
        <v>18.779601770000003</v>
      </c>
      <c r="K86" s="6">
        <f t="shared" si="9"/>
        <v>-3.7328413581472451E-2</v>
      </c>
    </row>
    <row r="87" spans="1:11" x14ac:dyDescent="0.35">
      <c r="A87" s="1">
        <v>42675</v>
      </c>
      <c r="B87" s="3">
        <v>2167.5482536</v>
      </c>
      <c r="C87" s="4">
        <f t="shared" si="5"/>
        <v>7.0345602481400088E-4</v>
      </c>
      <c r="D87" s="3">
        <v>521.33743144000005</v>
      </c>
      <c r="E87" s="4">
        <f t="shared" si="6"/>
        <v>-1.8353241063526659E-2</v>
      </c>
      <c r="F87" s="3">
        <v>19028.880608339998</v>
      </c>
      <c r="G87" s="4">
        <f t="shared" si="7"/>
        <v>6.3948131624255115E-4</v>
      </c>
      <c r="H87" s="3">
        <v>7628.940471939999</v>
      </c>
      <c r="I87" s="4">
        <f t="shared" si="8"/>
        <v>-5.8454568799895308E-2</v>
      </c>
      <c r="J87" s="3">
        <v>19.507796880000001</v>
      </c>
      <c r="K87" s="6">
        <f t="shared" si="9"/>
        <v>-6.4642756656800582E-2</v>
      </c>
    </row>
    <row r="88" spans="1:11" x14ac:dyDescent="0.35">
      <c r="A88" s="1">
        <v>42644</v>
      </c>
      <c r="B88" s="3">
        <v>2166.0245505799994</v>
      </c>
      <c r="C88" s="4">
        <f t="shared" si="5"/>
        <v>8.4330384849814893E-2</v>
      </c>
      <c r="D88" s="3">
        <v>531.08455429000003</v>
      </c>
      <c r="E88" s="4">
        <f t="shared" si="6"/>
        <v>-0.25765350763734451</v>
      </c>
      <c r="F88" s="3">
        <v>19016.719771349999</v>
      </c>
      <c r="G88" s="4">
        <f t="shared" si="7"/>
        <v>2.9529344661487775E-4</v>
      </c>
      <c r="H88" s="3">
        <v>8102.5728755500022</v>
      </c>
      <c r="I88" s="4">
        <f t="shared" si="8"/>
        <v>8.8240576886600336E-2</v>
      </c>
      <c r="J88" s="3">
        <v>20.855985260000001</v>
      </c>
      <c r="K88" s="6">
        <f t="shared" si="9"/>
        <v>-0.13304928337013716</v>
      </c>
    </row>
    <row r="89" spans="1:11" x14ac:dyDescent="0.35">
      <c r="A89" s="1">
        <v>42614</v>
      </c>
      <c r="B89" s="3">
        <v>1997.5688045299999</v>
      </c>
      <c r="C89" s="4">
        <f t="shared" si="5"/>
        <v>1.7422364379451622E-2</v>
      </c>
      <c r="D89" s="3">
        <v>715.41330059999996</v>
      </c>
      <c r="E89" s="4">
        <f t="shared" si="6"/>
        <v>3.5986487891154079E-2</v>
      </c>
      <c r="F89" s="3">
        <v>19011.105916359997</v>
      </c>
      <c r="G89" s="4">
        <f t="shared" si="7"/>
        <v>2.2513869816627757E-2</v>
      </c>
      <c r="H89" s="3">
        <v>7445.5713632100005</v>
      </c>
      <c r="I89" s="4">
        <f t="shared" si="8"/>
        <v>7.5875086745749845E-2</v>
      </c>
      <c r="J89" s="3">
        <v>24.056713789999996</v>
      </c>
      <c r="K89" s="6">
        <f t="shared" si="9"/>
        <v>1.3084527136903827E-3</v>
      </c>
    </row>
    <row r="90" spans="1:11" x14ac:dyDescent="0.35">
      <c r="A90" s="1">
        <v>42583</v>
      </c>
      <c r="B90" s="3">
        <v>1963.3623895700005</v>
      </c>
      <c r="C90" s="4">
        <f t="shared" si="5"/>
        <v>9.2216844364186104E-3</v>
      </c>
      <c r="D90" s="3">
        <v>690.56238567000003</v>
      </c>
      <c r="E90" s="4">
        <f t="shared" si="6"/>
        <v>4.712692118893879E-2</v>
      </c>
      <c r="F90" s="3">
        <v>18592.516422069999</v>
      </c>
      <c r="G90" s="4">
        <f t="shared" si="7"/>
        <v>5.7742144443986135E-2</v>
      </c>
      <c r="H90" s="3">
        <v>6920.4793892300004</v>
      </c>
      <c r="I90" s="4">
        <f t="shared" si="8"/>
        <v>4.7218228869847015E-2</v>
      </c>
      <c r="J90" s="3">
        <v>24.025277849999998</v>
      </c>
      <c r="K90" s="6">
        <f t="shared" si="9"/>
        <v>9.9028931988972089E-3</v>
      </c>
    </row>
    <row r="91" spans="1:11" x14ac:dyDescent="0.35">
      <c r="A91" s="1">
        <v>42552</v>
      </c>
      <c r="B91" s="3">
        <v>1945.42231885</v>
      </c>
      <c r="C91" s="4">
        <f t="shared" si="5"/>
        <v>-3.9505641324307554E-2</v>
      </c>
      <c r="D91" s="3">
        <v>659.48298310000007</v>
      </c>
      <c r="E91" s="4">
        <f t="shared" si="6"/>
        <v>5.725692853268587E-3</v>
      </c>
      <c r="F91" s="3">
        <v>17577.550936899996</v>
      </c>
      <c r="G91" s="4">
        <f t="shared" si="7"/>
        <v>0.10338956999980209</v>
      </c>
      <c r="H91" s="3">
        <v>6608.4405317299997</v>
      </c>
      <c r="I91" s="4">
        <f t="shared" si="8"/>
        <v>3.3978422547932992E-2</v>
      </c>
      <c r="J91" s="3">
        <v>23.789691080000001</v>
      </c>
      <c r="K91" s="6">
        <f t="shared" si="9"/>
        <v>-0.25329715544239284</v>
      </c>
    </row>
    <row r="92" spans="1:11" x14ac:dyDescent="0.35">
      <c r="A92" s="1">
        <v>42522</v>
      </c>
      <c r="B92" s="3">
        <v>2025.4385684599997</v>
      </c>
      <c r="C92" s="4">
        <f t="shared" si="5"/>
        <v>4.3811827007200994E-2</v>
      </c>
      <c r="D92" s="3">
        <v>655.72848320999992</v>
      </c>
      <c r="E92" s="4">
        <f t="shared" si="6"/>
        <v>-1.5856257089126479E-2</v>
      </c>
      <c r="F92" s="3">
        <v>15930.50307418</v>
      </c>
      <c r="G92" s="4">
        <f t="shared" si="7"/>
        <v>7.4465033660214321E-3</v>
      </c>
      <c r="H92" s="3">
        <v>6391.2750862299999</v>
      </c>
      <c r="I92" s="4">
        <f t="shared" si="8"/>
        <v>0.12078078180046771</v>
      </c>
      <c r="J92" s="3">
        <v>31.859649730000001</v>
      </c>
      <c r="K92" s="6">
        <f t="shared" si="9"/>
        <v>-9.4833535794202811E-2</v>
      </c>
    </row>
    <row r="93" spans="1:11" x14ac:dyDescent="0.35">
      <c r="A93" s="1">
        <v>42491</v>
      </c>
      <c r="B93" s="3">
        <v>1940.42500387</v>
      </c>
      <c r="C93" s="4">
        <f t="shared" si="5"/>
        <v>3.6402017917413283E-3</v>
      </c>
      <c r="D93" s="3">
        <v>666.2934027</v>
      </c>
      <c r="E93" s="4">
        <f t="shared" si="6"/>
        <v>-7.7126563175066429E-2</v>
      </c>
      <c r="F93" s="3">
        <v>15812.75335311</v>
      </c>
      <c r="G93" s="4">
        <f t="shared" si="7"/>
        <v>4.5099324232939532E-3</v>
      </c>
      <c r="H93" s="3">
        <v>5702.5202341200002</v>
      </c>
      <c r="I93" s="4">
        <f t="shared" si="8"/>
        <v>-2.3119324184211525E-2</v>
      </c>
      <c r="J93" s="3">
        <v>35.197558669999999</v>
      </c>
      <c r="K93" s="6">
        <f t="shared" si="9"/>
        <v>-3.4284819570067224E-2</v>
      </c>
    </row>
    <row r="94" spans="1:11" x14ac:dyDescent="0.35">
      <c r="A94" s="1">
        <v>42461</v>
      </c>
      <c r="B94" s="3">
        <v>1933.3870847399999</v>
      </c>
      <c r="C94" s="4">
        <f t="shared" si="5"/>
        <v>1.1578118562424754E-2</v>
      </c>
      <c r="D94" s="3">
        <v>721.97700801999997</v>
      </c>
      <c r="E94" s="4">
        <f t="shared" si="6"/>
        <v>-4.8445612180616576E-2</v>
      </c>
      <c r="F94" s="3">
        <v>15741.759083420002</v>
      </c>
      <c r="G94" s="4">
        <f t="shared" si="7"/>
        <v>-8.1462011681820976E-2</v>
      </c>
      <c r="H94" s="3">
        <v>5837.4787988899998</v>
      </c>
      <c r="I94" s="4">
        <f t="shared" si="8"/>
        <v>4.5176556472800167E-2</v>
      </c>
      <c r="J94" s="3">
        <v>36.447142370000002</v>
      </c>
      <c r="K94" s="6">
        <f t="shared" si="9"/>
        <v>-5.8619814522895899E-2</v>
      </c>
    </row>
    <row r="95" spans="1:11" x14ac:dyDescent="0.35">
      <c r="A95" s="1">
        <v>42430</v>
      </c>
      <c r="B95" s="3">
        <v>1911.2583094299998</v>
      </c>
      <c r="C95" s="4">
        <f t="shared" si="5"/>
        <v>-0.10555848837329757</v>
      </c>
      <c r="D95" s="3">
        <v>758.73435849999987</v>
      </c>
      <c r="E95" s="4">
        <f t="shared" si="6"/>
        <v>-5.0808306021080427E-2</v>
      </c>
      <c r="F95" s="3">
        <v>17137.84218358</v>
      </c>
      <c r="G95" s="4">
        <f t="shared" si="7"/>
        <v>3.7107874919209134E-3</v>
      </c>
      <c r="H95" s="3">
        <v>5585.1604810099998</v>
      </c>
      <c r="I95" s="4">
        <f t="shared" si="8"/>
        <v>5.3332596973904509E-2</v>
      </c>
      <c r="J95" s="3">
        <v>38.716708650000001</v>
      </c>
      <c r="K95" s="6">
        <f t="shared" si="9"/>
        <v>5.9859927160458758E-2</v>
      </c>
    </row>
    <row r="96" spans="1:11" x14ac:dyDescent="0.35">
      <c r="A96" s="1">
        <v>42401</v>
      </c>
      <c r="B96" s="3">
        <v>2136.81753875</v>
      </c>
      <c r="C96" s="4">
        <f t="shared" si="5"/>
        <v>1.5286087830296275E-2</v>
      </c>
      <c r="D96" s="3">
        <v>799.34786968000003</v>
      </c>
      <c r="E96" s="4">
        <f t="shared" si="6"/>
        <v>-4.408316568317916E-2</v>
      </c>
      <c r="F96" s="3">
        <v>17074.482407830001</v>
      </c>
      <c r="G96" s="4">
        <f t="shared" si="7"/>
        <v>0.18625650666159141</v>
      </c>
      <c r="H96" s="3">
        <v>5302.3712520199997</v>
      </c>
      <c r="I96" s="4">
        <f t="shared" si="8"/>
        <v>3.2817166705427961E-2</v>
      </c>
      <c r="J96" s="3">
        <v>36.530024069999996</v>
      </c>
      <c r="K96" s="6">
        <f t="shared" si="9"/>
        <v>-4.7780352413845623E-2</v>
      </c>
    </row>
    <row r="97" spans="1:11" x14ac:dyDescent="0.35">
      <c r="A97" s="1">
        <v>42370</v>
      </c>
      <c r="B97" s="3">
        <v>2104.64573913</v>
      </c>
      <c r="C97" s="4">
        <f t="shared" si="5"/>
        <v>-0.47896263270433864</v>
      </c>
      <c r="D97" s="3">
        <v>836.21068379999997</v>
      </c>
      <c r="E97" s="4">
        <f t="shared" si="6"/>
        <v>-0.65018754801712042</v>
      </c>
      <c r="F97" s="3">
        <v>14393.583775469999</v>
      </c>
      <c r="G97" s="4">
        <f t="shared" si="7"/>
        <v>0.26391229238601926</v>
      </c>
      <c r="H97" s="3">
        <v>5133.8914794900002</v>
      </c>
      <c r="I97" s="4">
        <f t="shared" si="8"/>
        <v>0.52065770187317806</v>
      </c>
      <c r="J97" s="3">
        <v>38.363022819999998</v>
      </c>
      <c r="K97" s="6">
        <f t="shared" si="9"/>
        <v>1.1675969227321044E-2</v>
      </c>
    </row>
    <row r="98" spans="1:11" x14ac:dyDescent="0.35">
      <c r="A98" s="1">
        <v>42339</v>
      </c>
      <c r="B98" s="3">
        <v>4039.3374280500002</v>
      </c>
      <c r="C98" s="4">
        <f t="shared" si="5"/>
        <v>9.1455853895932235E-2</v>
      </c>
      <c r="D98" s="3">
        <v>2390.4543107599998</v>
      </c>
      <c r="E98" s="4">
        <f t="shared" si="6"/>
        <v>-1.4669039022743986E-2</v>
      </c>
      <c r="F98" s="3">
        <v>11388.119145750001</v>
      </c>
      <c r="G98" s="4">
        <f t="shared" si="7"/>
        <v>2.2203204825388827E-2</v>
      </c>
      <c r="H98" s="3">
        <v>3376.0993504100002</v>
      </c>
      <c r="I98" s="4">
        <f t="shared" si="8"/>
        <v>-6.1913376757756253E-2</v>
      </c>
      <c r="J98" s="3">
        <v>37.920266949999998</v>
      </c>
      <c r="K98" s="6">
        <f t="shared" si="9"/>
        <v>-1.4998059855631728E-3</v>
      </c>
    </row>
    <row r="99" spans="1:11" x14ac:dyDescent="0.35">
      <c r="A99" s="1">
        <v>42309</v>
      </c>
      <c r="B99" s="3">
        <v>3700.8711013200004</v>
      </c>
      <c r="C99" s="4">
        <f t="shared" si="5"/>
        <v>1.9665275097393399E-4</v>
      </c>
      <c r="D99" s="3">
        <v>2426.0420157599997</v>
      </c>
      <c r="E99" s="4">
        <f t="shared" si="6"/>
        <v>-2.9034345059541302E-2</v>
      </c>
      <c r="F99" s="3">
        <v>11140.758600630001</v>
      </c>
      <c r="G99" s="4">
        <f t="shared" si="7"/>
        <v>5.5051585680125062E-4</v>
      </c>
      <c r="H99" s="3">
        <v>3598.9206825499996</v>
      </c>
      <c r="I99" s="4">
        <f t="shared" si="8"/>
        <v>-7.6986830049555754E-3</v>
      </c>
      <c r="J99" s="3">
        <v>37.977225419999996</v>
      </c>
      <c r="K99" s="6">
        <f t="shared" si="9"/>
        <v>3.6099189071337218E-2</v>
      </c>
    </row>
    <row r="100" spans="1:11" x14ac:dyDescent="0.35">
      <c r="A100" s="1">
        <v>42278</v>
      </c>
      <c r="B100" s="3">
        <v>3700.1434579300003</v>
      </c>
      <c r="C100" s="4"/>
      <c r="D100" s="3">
        <v>2498.5868484799998</v>
      </c>
      <c r="E100" s="4"/>
      <c r="F100" s="3">
        <v>11134.628810909999</v>
      </c>
      <c r="G100" s="4"/>
      <c r="H100" s="3">
        <v>3626.8425939899994</v>
      </c>
      <c r="I100" s="4"/>
      <c r="J100" s="3">
        <v>36.654044150000004</v>
      </c>
      <c r="K100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3AF9-6B85-4D54-8215-61BB2A6344EF}">
  <dimension ref="A1:J100"/>
  <sheetViews>
    <sheetView topLeftCell="G88" workbookViewId="0">
      <selection activeCell="K1" sqref="K1"/>
    </sheetView>
  </sheetViews>
  <sheetFormatPr defaultRowHeight="14.5" x14ac:dyDescent="0.35"/>
  <cols>
    <col min="1" max="1" width="7" bestFit="1" customWidth="1"/>
    <col min="2" max="2" width="49.08984375" style="2" bestFit="1" customWidth="1"/>
    <col min="3" max="3" width="54.54296875" style="2" bestFit="1" customWidth="1"/>
    <col min="4" max="4" width="42.26953125" style="2" bestFit="1" customWidth="1"/>
    <col min="5" max="5" width="47.6328125" style="2" bestFit="1" customWidth="1"/>
    <col min="6" max="6" width="38.453125" style="2" bestFit="1" customWidth="1"/>
    <col min="7" max="7" width="43.81640625" style="2" bestFit="1" customWidth="1"/>
    <col min="8" max="8" width="30.6328125" style="2" bestFit="1" customWidth="1"/>
    <col min="9" max="9" width="36" style="2" bestFit="1" customWidth="1"/>
    <col min="10" max="10" width="32.453125" style="2" bestFit="1" customWidth="1"/>
  </cols>
  <sheetData>
    <row r="1" spans="1:10" x14ac:dyDescent="0.35">
      <c r="A1" t="s">
        <v>0</v>
      </c>
      <c r="B1" s="2" t="s">
        <v>16</v>
      </c>
      <c r="C1" s="2" t="s">
        <v>46</v>
      </c>
      <c r="D1" s="2" t="s">
        <v>17</v>
      </c>
      <c r="E1" s="2" t="s">
        <v>47</v>
      </c>
      <c r="F1" s="2" t="s">
        <v>18</v>
      </c>
      <c r="G1" s="2" t="s">
        <v>48</v>
      </c>
      <c r="H1" s="2" t="s">
        <v>19</v>
      </c>
      <c r="I1" s="2" t="s">
        <v>49</v>
      </c>
      <c r="J1" s="2" t="s">
        <v>20</v>
      </c>
    </row>
    <row r="2" spans="1:10" x14ac:dyDescent="0.35">
      <c r="A2" s="1">
        <v>45261</v>
      </c>
      <c r="B2" s="3">
        <v>1253.7661957</v>
      </c>
      <c r="C2" s="4">
        <f>(B2-B3)/B3</f>
        <v>-4.600281293977318E-2</v>
      </c>
      <c r="D2" s="3">
        <v>12485.872676585266</v>
      </c>
      <c r="E2" s="4">
        <f>(D2-D3)/D3</f>
        <v>6.3036023861479204E-2</v>
      </c>
      <c r="F2" s="3">
        <v>313898.17524720234</v>
      </c>
      <c r="G2" s="4">
        <f>(F2-F3)/F3</f>
        <v>-2.3272034811447413E-2</v>
      </c>
      <c r="H2" s="3">
        <v>89382.029081524423</v>
      </c>
      <c r="I2" s="4">
        <f>(H2-H3)/H3</f>
        <v>0.10916401240160811</v>
      </c>
      <c r="J2" s="3">
        <v>0</v>
      </c>
    </row>
    <row r="3" spans="1:10" x14ac:dyDescent="0.35">
      <c r="A3" s="1">
        <v>45231</v>
      </c>
      <c r="B3" s="3">
        <v>1314.22420601</v>
      </c>
      <c r="C3" s="4">
        <f t="shared" ref="C3:C66" si="0">(B3-B4)/B4</f>
        <v>4.5168458539527034E-4</v>
      </c>
      <c r="D3" s="3">
        <v>11745.4840629298</v>
      </c>
      <c r="E3" s="4">
        <f t="shared" ref="E3:E66" si="1">(D3-D4)/D4</f>
        <v>5.6916720669766427E-2</v>
      </c>
      <c r="F3" s="3">
        <v>321377.278459111</v>
      </c>
      <c r="G3" s="4">
        <f t="shared" ref="G3:G66" si="2">(F3-F4)/F4</f>
        <v>2.3608255229031288E-3</v>
      </c>
      <c r="H3" s="3">
        <v>80585.042502407494</v>
      </c>
      <c r="I3" s="4">
        <f t="shared" ref="I3:I66" si="3">(H3-H4)/H4</f>
        <v>0.11507649272709869</v>
      </c>
      <c r="J3" s="3">
        <v>0</v>
      </c>
    </row>
    <row r="4" spans="1:10" x14ac:dyDescent="0.35">
      <c r="A4" s="1">
        <v>45200</v>
      </c>
      <c r="B4" s="3">
        <v>1313.6308591999998</v>
      </c>
      <c r="C4" s="4">
        <f t="shared" si="0"/>
        <v>-0.10932081920443436</v>
      </c>
      <c r="D4" s="3">
        <v>11112.97023997</v>
      </c>
      <c r="E4" s="4">
        <f t="shared" si="1"/>
        <v>3.6730222959048243E-2</v>
      </c>
      <c r="F4" s="3">
        <v>320620.34975424904</v>
      </c>
      <c r="G4" s="4">
        <f t="shared" si="2"/>
        <v>-2.1153468411705081E-2</v>
      </c>
      <c r="H4" s="3">
        <v>72268.622850548869</v>
      </c>
      <c r="I4" s="4">
        <f t="shared" si="3"/>
        <v>-7.0042634451426986E-2</v>
      </c>
      <c r="J4" s="3">
        <v>0</v>
      </c>
    </row>
    <row r="5" spans="1:10" x14ac:dyDescent="0.35">
      <c r="A5" s="1">
        <v>45170</v>
      </c>
      <c r="B5" s="3">
        <v>1474.8642244300001</v>
      </c>
      <c r="C5" s="4">
        <f t="shared" si="0"/>
        <v>-9.3752749568739545E-3</v>
      </c>
      <c r="D5" s="3">
        <v>10719.249804690002</v>
      </c>
      <c r="E5" s="4">
        <f t="shared" si="1"/>
        <v>2.143839278319298E-2</v>
      </c>
      <c r="F5" s="3">
        <v>327549.15035966301</v>
      </c>
      <c r="G5" s="4">
        <f t="shared" si="2"/>
        <v>2.9871900260413091E-3</v>
      </c>
      <c r="H5" s="3">
        <v>77711.759192227371</v>
      </c>
      <c r="I5" s="4">
        <f t="shared" si="3"/>
        <v>-9.1343643212215328E-6</v>
      </c>
      <c r="J5" s="3">
        <v>0</v>
      </c>
    </row>
    <row r="6" spans="1:10" x14ac:dyDescent="0.35">
      <c r="A6" s="1">
        <v>45139</v>
      </c>
      <c r="B6" s="3">
        <v>1488.82234326</v>
      </c>
      <c r="C6" s="4">
        <f t="shared" si="0"/>
        <v>-4.3295447910219907E-2</v>
      </c>
      <c r="D6" s="3">
        <v>10494.269532480001</v>
      </c>
      <c r="E6" s="4">
        <f t="shared" si="1"/>
        <v>9.3787766348718438E-2</v>
      </c>
      <c r="F6" s="3">
        <v>326573.61292037898</v>
      </c>
      <c r="G6" s="4">
        <f t="shared" si="2"/>
        <v>1.2709091130594707E-2</v>
      </c>
      <c r="H6" s="3">
        <v>77712.469046231941</v>
      </c>
      <c r="I6" s="4">
        <f t="shared" si="3"/>
        <v>-5.5882377368495155E-2</v>
      </c>
      <c r="J6" s="3">
        <v>0</v>
      </c>
    </row>
    <row r="7" spans="1:10" x14ac:dyDescent="0.35">
      <c r="A7" s="1">
        <v>45108</v>
      </c>
      <c r="B7" s="3">
        <v>1556.1986613399999</v>
      </c>
      <c r="C7" s="4">
        <f t="shared" si="0"/>
        <v>-5.3055113263614255E-3</v>
      </c>
      <c r="D7" s="3">
        <v>9594.4294271200015</v>
      </c>
      <c r="E7" s="4">
        <f t="shared" si="1"/>
        <v>-3.1513566133867829E-3</v>
      </c>
      <c r="F7" s="3">
        <v>322475.24563622725</v>
      </c>
      <c r="G7" s="4">
        <f t="shared" si="2"/>
        <v>9.5035040326979393E-3</v>
      </c>
      <c r="H7" s="3">
        <v>82312.274639707277</v>
      </c>
      <c r="I7" s="4">
        <f t="shared" si="3"/>
        <v>1.1440252170331702E-2</v>
      </c>
      <c r="J7" s="3">
        <v>0</v>
      </c>
    </row>
    <row r="8" spans="1:10" x14ac:dyDescent="0.35">
      <c r="A8" s="1">
        <v>45078</v>
      </c>
      <c r="B8" s="3">
        <v>1564.4991291900001</v>
      </c>
      <c r="C8" s="4">
        <f t="shared" si="0"/>
        <v>-8.4526542534391014E-2</v>
      </c>
      <c r="D8" s="3">
        <v>9624.7604797099993</v>
      </c>
      <c r="E8" s="4">
        <f t="shared" si="1"/>
        <v>6.895276367541478E-2</v>
      </c>
      <c r="F8" s="3">
        <v>319439.45152049937</v>
      </c>
      <c r="G8" s="4">
        <f t="shared" si="2"/>
        <v>-5.0656345739263735E-4</v>
      </c>
      <c r="H8" s="3">
        <v>81381.252588161253</v>
      </c>
      <c r="I8" s="4">
        <f t="shared" si="3"/>
        <v>6.1096200544729411E-2</v>
      </c>
      <c r="J8" s="3">
        <v>0</v>
      </c>
    </row>
    <row r="9" spans="1:10" x14ac:dyDescent="0.35">
      <c r="A9" s="1">
        <v>45047</v>
      </c>
      <c r="B9" s="3">
        <v>1708.9508346</v>
      </c>
      <c r="C9" s="4">
        <f t="shared" si="0"/>
        <v>0.21059782774152067</v>
      </c>
      <c r="D9" s="3">
        <v>9003.9156142100001</v>
      </c>
      <c r="E9" s="4">
        <f t="shared" si="1"/>
        <v>8.8408230885313799E-2</v>
      </c>
      <c r="F9" s="3">
        <v>319601.34988528461</v>
      </c>
      <c r="G9" s="4">
        <f t="shared" si="2"/>
        <v>1.6865230269825202E-2</v>
      </c>
      <c r="H9" s="3">
        <v>76695.451879276341</v>
      </c>
      <c r="I9" s="4">
        <f t="shared" si="3"/>
        <v>9.8696864012871879E-2</v>
      </c>
      <c r="J9" s="3">
        <v>0</v>
      </c>
    </row>
    <row r="10" spans="1:10" x14ac:dyDescent="0.35">
      <c r="A10" s="1">
        <v>45017</v>
      </c>
      <c r="B10" s="3">
        <v>1411.6585999399997</v>
      </c>
      <c r="C10" s="4">
        <f t="shared" si="0"/>
        <v>0.1258495205880345</v>
      </c>
      <c r="D10" s="3">
        <v>8272.5537704599992</v>
      </c>
      <c r="E10" s="4">
        <f t="shared" si="1"/>
        <v>-9.8684184038489529E-3</v>
      </c>
      <c r="F10" s="3">
        <v>314300.597927297</v>
      </c>
      <c r="G10" s="4">
        <f t="shared" si="2"/>
        <v>8.4493651153624248E-3</v>
      </c>
      <c r="H10" s="3">
        <v>69805.834886207347</v>
      </c>
      <c r="I10" s="4">
        <f t="shared" si="3"/>
        <v>9.1506565482721205E-3</v>
      </c>
      <c r="J10" s="3">
        <v>0</v>
      </c>
    </row>
    <row r="11" spans="1:10" x14ac:dyDescent="0.35">
      <c r="A11" s="1">
        <v>44986</v>
      </c>
      <c r="B11" s="3">
        <v>1253.8608172100001</v>
      </c>
      <c r="C11" s="4">
        <f t="shared" si="0"/>
        <v>-0.40967703956378942</v>
      </c>
      <c r="D11" s="3">
        <v>8355.0044501400007</v>
      </c>
      <c r="E11" s="4">
        <f t="shared" si="1"/>
        <v>4.3446338172944077E-2</v>
      </c>
      <c r="F11" s="3">
        <v>311667.20789332077</v>
      </c>
      <c r="G11" s="4">
        <f t="shared" si="2"/>
        <v>-1.0204729964386636E-2</v>
      </c>
      <c r="H11" s="3">
        <v>69172.857821817437</v>
      </c>
      <c r="I11" s="4">
        <f t="shared" si="3"/>
        <v>-4.4136666800720432E-2</v>
      </c>
      <c r="J11" s="3">
        <v>0</v>
      </c>
    </row>
    <row r="12" spans="1:10" x14ac:dyDescent="0.35">
      <c r="A12" s="1">
        <v>44958</v>
      </c>
      <c r="B12" s="3">
        <v>2124.0251544399998</v>
      </c>
      <c r="C12" s="4">
        <f t="shared" si="0"/>
        <v>-3.0245882777540981E-2</v>
      </c>
      <c r="D12" s="3">
        <v>8007.1242233399989</v>
      </c>
      <c r="E12" s="4">
        <f t="shared" si="1"/>
        <v>-2.7963060289782675E-2</v>
      </c>
      <c r="F12" s="3">
        <v>314880.47814383556</v>
      </c>
      <c r="G12" s="4">
        <f t="shared" si="2"/>
        <v>-1.9208263936693098E-2</v>
      </c>
      <c r="H12" s="3">
        <v>72366.891185474728</v>
      </c>
      <c r="I12" s="4">
        <f t="shared" si="3"/>
        <v>-1.8323879708593047E-2</v>
      </c>
      <c r="J12" s="3">
        <v>0</v>
      </c>
    </row>
    <row r="13" spans="1:10" x14ac:dyDescent="0.35">
      <c r="A13" s="1">
        <v>44927</v>
      </c>
      <c r="B13" s="3">
        <v>2190.2718603799999</v>
      </c>
      <c r="C13" s="4">
        <f t="shared" si="0"/>
        <v>5.0710692244575764E-2</v>
      </c>
      <c r="D13" s="3">
        <v>8237.469067510001</v>
      </c>
      <c r="E13" s="4">
        <f t="shared" si="1"/>
        <v>1.5594138878919791E-3</v>
      </c>
      <c r="F13" s="3">
        <v>321047.23823194107</v>
      </c>
      <c r="G13" s="4">
        <f t="shared" si="2"/>
        <v>4.3309298141032109E-3</v>
      </c>
      <c r="H13" s="3">
        <v>73717.68518112968</v>
      </c>
      <c r="I13" s="4">
        <f t="shared" si="3"/>
        <v>1.3609009595951245E-2</v>
      </c>
      <c r="J13" s="3">
        <v>0</v>
      </c>
    </row>
    <row r="14" spans="1:10" x14ac:dyDescent="0.35">
      <c r="A14" s="1">
        <v>44896</v>
      </c>
      <c r="B14" s="3">
        <v>2084.5622649000002</v>
      </c>
      <c r="C14" s="4">
        <f t="shared" si="0"/>
        <v>-1.2098206407618014E-2</v>
      </c>
      <c r="D14" s="3">
        <v>8224.6434442999998</v>
      </c>
      <c r="E14" s="4">
        <f t="shared" si="1"/>
        <v>-9.907550288848245E-3</v>
      </c>
      <c r="F14" s="3">
        <v>319662.80107629998</v>
      </c>
      <c r="G14" s="4">
        <f t="shared" si="2"/>
        <v>-1.4959250303648081E-2</v>
      </c>
      <c r="H14" s="3">
        <v>72727.93008274</v>
      </c>
      <c r="I14" s="4">
        <f t="shared" si="3"/>
        <v>-4.0482058273628552E-2</v>
      </c>
      <c r="J14" s="3">
        <v>0</v>
      </c>
    </row>
    <row r="15" spans="1:10" x14ac:dyDescent="0.35">
      <c r="A15" s="1">
        <v>44866</v>
      </c>
      <c r="B15" s="3">
        <v>2110.0905762300004</v>
      </c>
      <c r="C15" s="4">
        <f t="shared" si="0"/>
        <v>5.6548542363203825E-3</v>
      </c>
      <c r="D15" s="3">
        <v>8306.9449188300005</v>
      </c>
      <c r="E15" s="4">
        <f t="shared" si="1"/>
        <v>-5.6259202949425706E-2</v>
      </c>
      <c r="F15" s="3">
        <v>324517.3371506093</v>
      </c>
      <c r="G15" s="4">
        <f t="shared" si="2"/>
        <v>-4.1130268641708052E-2</v>
      </c>
      <c r="H15" s="3">
        <v>75796.321173408593</v>
      </c>
      <c r="I15" s="4">
        <f t="shared" si="3"/>
        <v>-3.2574557672766707E-2</v>
      </c>
      <c r="J15" s="3">
        <v>0</v>
      </c>
    </row>
    <row r="16" spans="1:10" x14ac:dyDescent="0.35">
      <c r="A16" s="1">
        <v>44835</v>
      </c>
      <c r="B16" s="3">
        <v>2098.2254173400001</v>
      </c>
      <c r="C16" s="4">
        <f t="shared" si="0"/>
        <v>-1.1026989225775869E-3</v>
      </c>
      <c r="D16" s="3">
        <v>8802.1466750100008</v>
      </c>
      <c r="E16" s="4">
        <f t="shared" si="1"/>
        <v>0.16561787872404518</v>
      </c>
      <c r="F16" s="3">
        <v>338437.35654363869</v>
      </c>
      <c r="G16" s="4">
        <f t="shared" si="2"/>
        <v>6.7384557250715453E-3</v>
      </c>
      <c r="H16" s="3">
        <v>78348.48853165716</v>
      </c>
      <c r="I16" s="4">
        <f t="shared" si="3"/>
        <v>4.7661492397018591E-2</v>
      </c>
      <c r="J16" s="3">
        <v>0</v>
      </c>
    </row>
    <row r="17" spans="1:10" x14ac:dyDescent="0.35">
      <c r="A17" s="1">
        <v>44805</v>
      </c>
      <c r="B17" s="3">
        <v>2100.5416823900009</v>
      </c>
      <c r="C17" s="4">
        <f t="shared" si="0"/>
        <v>-6.6629250065695141E-3</v>
      </c>
      <c r="D17" s="3">
        <v>7551.4856417999999</v>
      </c>
      <c r="E17" s="4">
        <f t="shared" si="1"/>
        <v>6.1805274684197831E-2</v>
      </c>
      <c r="F17" s="3">
        <v>336172.07589422009</v>
      </c>
      <c r="G17" s="4">
        <f t="shared" si="2"/>
        <v>9.8222572990807784E-3</v>
      </c>
      <c r="H17" s="3">
        <v>74784.163682868719</v>
      </c>
      <c r="I17" s="4">
        <f t="shared" si="3"/>
        <v>2.3269072755816671E-2</v>
      </c>
      <c r="J17" s="3">
        <v>0</v>
      </c>
    </row>
    <row r="18" spans="1:10" x14ac:dyDescent="0.35">
      <c r="A18" s="1">
        <v>44774</v>
      </c>
      <c r="B18" s="3">
        <v>2114.6313122399997</v>
      </c>
      <c r="C18" s="4">
        <f t="shared" si="0"/>
        <v>1.6676380230522501E-2</v>
      </c>
      <c r="D18" s="3">
        <v>7111.9308048700013</v>
      </c>
      <c r="E18" s="4">
        <f t="shared" si="1"/>
        <v>-6.9233912767762626E-3</v>
      </c>
      <c r="F18" s="3">
        <v>332902.22458887182</v>
      </c>
      <c r="G18" s="4">
        <f t="shared" si="2"/>
        <v>1.9969194347264477E-2</v>
      </c>
      <c r="H18" s="3">
        <v>73083.576621214379</v>
      </c>
      <c r="I18" s="4">
        <f t="shared" si="3"/>
        <v>8.617978013368302E-2</v>
      </c>
      <c r="J18" s="3">
        <v>0</v>
      </c>
    </row>
    <row r="19" spans="1:10" x14ac:dyDescent="0.35">
      <c r="A19" s="1">
        <v>44743</v>
      </c>
      <c r="B19" s="3">
        <v>2079.9453526799998</v>
      </c>
      <c r="C19" s="4">
        <f t="shared" si="0"/>
        <v>-7.150025092660782E-2</v>
      </c>
      <c r="D19" s="3">
        <v>7161.5127598399995</v>
      </c>
      <c r="E19" s="4">
        <f t="shared" si="1"/>
        <v>1.462859904596199E-2</v>
      </c>
      <c r="F19" s="3">
        <v>326384.58733247785</v>
      </c>
      <c r="G19" s="4">
        <f t="shared" si="2"/>
        <v>6.6084220361819403E-3</v>
      </c>
      <c r="H19" s="3">
        <v>67284.972486064435</v>
      </c>
      <c r="I19" s="4">
        <f t="shared" si="3"/>
        <v>4.4782467086888017E-2</v>
      </c>
      <c r="J19" s="3">
        <v>0</v>
      </c>
    </row>
    <row r="20" spans="1:10" x14ac:dyDescent="0.35">
      <c r="A20" s="1">
        <v>44713</v>
      </c>
      <c r="B20" s="3">
        <v>2240.1140708499997</v>
      </c>
      <c r="C20" s="4">
        <f t="shared" si="0"/>
        <v>-8.3844460085364687E-3</v>
      </c>
      <c r="D20" s="3">
        <v>7058.2602999499995</v>
      </c>
      <c r="E20" s="4">
        <f t="shared" si="1"/>
        <v>2.9574950742367431E-2</v>
      </c>
      <c r="F20" s="3">
        <v>324241.86027796433</v>
      </c>
      <c r="G20" s="4">
        <f t="shared" si="2"/>
        <v>1.4276036615553288E-2</v>
      </c>
      <c r="H20" s="3">
        <v>64400.939531146214</v>
      </c>
      <c r="I20" s="4">
        <f t="shared" si="3"/>
        <v>-5.9053034779340173E-2</v>
      </c>
      <c r="J20" s="3">
        <v>0</v>
      </c>
    </row>
    <row r="21" spans="1:10" x14ac:dyDescent="0.35">
      <c r="A21" s="1">
        <v>44682</v>
      </c>
      <c r="B21" s="3">
        <v>2259.0549954900002</v>
      </c>
      <c r="C21" s="4">
        <f t="shared" si="0"/>
        <v>8.5390357171805945E-2</v>
      </c>
      <c r="D21" s="3">
        <v>6855.5089601400005</v>
      </c>
      <c r="E21" s="4">
        <f t="shared" si="1"/>
        <v>-1.0414968876370209E-2</v>
      </c>
      <c r="F21" s="3">
        <v>319678.1236791297</v>
      </c>
      <c r="G21" s="4">
        <f t="shared" si="2"/>
        <v>-5.9171068589896486E-3</v>
      </c>
      <c r="H21" s="3">
        <v>68442.68796386804</v>
      </c>
      <c r="I21" s="4">
        <f t="shared" si="3"/>
        <v>5.645039989019305E-3</v>
      </c>
      <c r="J21" s="3">
        <v>0</v>
      </c>
    </row>
    <row r="22" spans="1:10" x14ac:dyDescent="0.35">
      <c r="A22" s="1">
        <v>44652</v>
      </c>
      <c r="B22" s="3">
        <v>2081.3295240399998</v>
      </c>
      <c r="C22" s="4">
        <f t="shared" si="0"/>
        <v>-4.340503785085012E-2</v>
      </c>
      <c r="D22" s="3">
        <v>6927.6603268299996</v>
      </c>
      <c r="E22" s="4">
        <f t="shared" si="1"/>
        <v>1.8092097464164684E-2</v>
      </c>
      <c r="F22" s="3">
        <v>321580.95253911935</v>
      </c>
      <c r="G22" s="4">
        <f t="shared" si="2"/>
        <v>-1.1456275301233113E-2</v>
      </c>
      <c r="H22" s="3">
        <v>68058.495037787259</v>
      </c>
      <c r="I22" s="4">
        <f t="shared" si="3"/>
        <v>-6.7164501210840721E-2</v>
      </c>
      <c r="J22" s="3">
        <v>0</v>
      </c>
    </row>
    <row r="23" spans="1:10" x14ac:dyDescent="0.35">
      <c r="A23" s="1">
        <v>44621</v>
      </c>
      <c r="B23" s="3">
        <v>2175.76885348</v>
      </c>
      <c r="C23" s="4">
        <f t="shared" si="0"/>
        <v>-4.3355941660031101E-2</v>
      </c>
      <c r="D23" s="3">
        <v>6804.5517140200009</v>
      </c>
      <c r="E23" s="4">
        <f t="shared" si="1"/>
        <v>3.892768938619845E-2</v>
      </c>
      <c r="F23" s="3">
        <v>325307.76788564696</v>
      </c>
      <c r="G23" s="4">
        <f t="shared" si="2"/>
        <v>1.0527823954488552E-3</v>
      </c>
      <c r="H23" s="3">
        <v>72958.73187301369</v>
      </c>
      <c r="I23" s="4">
        <f t="shared" si="3"/>
        <v>3.6381972668934233E-2</v>
      </c>
      <c r="J23" s="3">
        <v>0</v>
      </c>
    </row>
    <row r="24" spans="1:10" x14ac:dyDescent="0.35">
      <c r="A24" s="1">
        <v>44593</v>
      </c>
      <c r="B24" s="3">
        <v>2274.3765923299998</v>
      </c>
      <c r="C24" s="4">
        <f t="shared" si="0"/>
        <v>-4.1427436274551845E-2</v>
      </c>
      <c r="D24" s="3">
        <v>6549.5912598499999</v>
      </c>
      <c r="E24" s="4">
        <f t="shared" si="1"/>
        <v>4.0177407775521534E-2</v>
      </c>
      <c r="F24" s="3">
        <v>324965.64977044304</v>
      </c>
      <c r="G24" s="4">
        <f t="shared" si="2"/>
        <v>-1.0531116947499993E-2</v>
      </c>
      <c r="H24" s="3">
        <v>70397.530830382268</v>
      </c>
      <c r="I24" s="4">
        <f t="shared" si="3"/>
        <v>-2.8532474467829021E-2</v>
      </c>
      <c r="J24" s="3">
        <v>0</v>
      </c>
    </row>
    <row r="25" spans="1:10" x14ac:dyDescent="0.35">
      <c r="A25" s="1">
        <v>44562</v>
      </c>
      <c r="B25" s="3">
        <v>2372.6702373899998</v>
      </c>
      <c r="C25" s="4">
        <f t="shared" si="0"/>
        <v>4.6929172398716662E-2</v>
      </c>
      <c r="D25" s="3">
        <v>6296.6098003000016</v>
      </c>
      <c r="E25" s="4">
        <f t="shared" si="1"/>
        <v>7.6653248570839327E-3</v>
      </c>
      <c r="F25" s="3">
        <v>328424.32474271226</v>
      </c>
      <c r="G25" s="4">
        <f t="shared" si="2"/>
        <v>1.2715475238486041E-3</v>
      </c>
      <c r="H25" s="3">
        <v>72465.140604487446</v>
      </c>
      <c r="I25" s="4">
        <f t="shared" si="3"/>
        <v>8.8328639695834158E-5</v>
      </c>
      <c r="J25" s="3">
        <v>0</v>
      </c>
    </row>
    <row r="26" spans="1:10" x14ac:dyDescent="0.35">
      <c r="A26" s="1">
        <v>44531</v>
      </c>
      <c r="B26" s="3">
        <v>2266.3139971099999</v>
      </c>
      <c r="C26" s="4">
        <f t="shared" si="0"/>
        <v>5.9671187736490994E-2</v>
      </c>
      <c r="D26" s="3">
        <v>6248.7113975000011</v>
      </c>
      <c r="E26" s="4">
        <f t="shared" si="1"/>
        <v>-4.8036577291256863E-2</v>
      </c>
      <c r="F26" s="3">
        <v>328007.24793879129</v>
      </c>
      <c r="G26" s="4">
        <f t="shared" si="2"/>
        <v>7.8239482306820037E-3</v>
      </c>
      <c r="H26" s="3">
        <v>72458.740422511852</v>
      </c>
      <c r="I26" s="4">
        <f t="shared" si="3"/>
        <v>2.0332839590747592E-2</v>
      </c>
      <c r="J26" s="3">
        <v>0</v>
      </c>
    </row>
    <row r="27" spans="1:10" x14ac:dyDescent="0.35">
      <c r="A27" s="1">
        <v>44501</v>
      </c>
      <c r="B27" s="3">
        <v>2138.6954966200001</v>
      </c>
      <c r="C27" s="4">
        <f t="shared" si="0"/>
        <v>9.2203663565356938E-4</v>
      </c>
      <c r="D27" s="3">
        <v>6564.0246761999997</v>
      </c>
      <c r="E27" s="4">
        <f t="shared" si="1"/>
        <v>0.11576958596642141</v>
      </c>
      <c r="F27" s="3">
        <v>325460.85902665346</v>
      </c>
      <c r="G27" s="4">
        <f t="shared" si="2"/>
        <v>-3.3401841123169031E-3</v>
      </c>
      <c r="H27" s="3">
        <v>71014.807728402462</v>
      </c>
      <c r="I27" s="4">
        <f t="shared" si="3"/>
        <v>-1.7085993480057238E-2</v>
      </c>
      <c r="J27" s="3">
        <v>0</v>
      </c>
    </row>
    <row r="28" spans="1:10" x14ac:dyDescent="0.35">
      <c r="A28" s="1">
        <v>44470</v>
      </c>
      <c r="B28" s="3">
        <v>2136.7253575599998</v>
      </c>
      <c r="C28" s="4">
        <f t="shared" si="0"/>
        <v>0.26893192291286971</v>
      </c>
      <c r="D28" s="3">
        <v>5882.9571613700009</v>
      </c>
      <c r="E28" s="4">
        <f t="shared" si="1"/>
        <v>1.5306274414189705E-3</v>
      </c>
      <c r="F28" s="3">
        <v>326551.60149782815</v>
      </c>
      <c r="G28" s="4">
        <f t="shared" si="2"/>
        <v>6.685503420698824E-2</v>
      </c>
      <c r="H28" s="3">
        <v>72249.258080911895</v>
      </c>
      <c r="I28" s="4">
        <f t="shared" si="3"/>
        <v>8.1027320782993323E-2</v>
      </c>
      <c r="J28" s="3">
        <v>0</v>
      </c>
    </row>
    <row r="29" spans="1:10" x14ac:dyDescent="0.35">
      <c r="A29" s="1">
        <v>44440</v>
      </c>
      <c r="B29" s="3">
        <v>1683.8770614700002</v>
      </c>
      <c r="C29" s="4">
        <f t="shared" si="0"/>
        <v>1.9422306032757394E-2</v>
      </c>
      <c r="D29" s="3">
        <v>5873.9663073500005</v>
      </c>
      <c r="E29" s="4">
        <f t="shared" si="1"/>
        <v>2.2088931317724408E-2</v>
      </c>
      <c r="F29" s="3">
        <v>306088.07291288604</v>
      </c>
      <c r="G29" s="4">
        <f t="shared" si="2"/>
        <v>-1.3081670654999603E-2</v>
      </c>
      <c r="H29" s="3">
        <v>66833.887258817296</v>
      </c>
      <c r="I29" s="4">
        <f t="shared" si="3"/>
        <v>-5.3384197130645884E-2</v>
      </c>
      <c r="J29" s="3">
        <v>0</v>
      </c>
    </row>
    <row r="30" spans="1:10" x14ac:dyDescent="0.35">
      <c r="A30" s="1">
        <v>44409</v>
      </c>
      <c r="B30" s="3">
        <v>1651.79538598</v>
      </c>
      <c r="C30" s="4">
        <f t="shared" si="0"/>
        <v>2.1280963497148038E-2</v>
      </c>
      <c r="D30" s="3">
        <v>5747.0207604900006</v>
      </c>
      <c r="E30" s="4">
        <f t="shared" si="1"/>
        <v>5.9343276131586468E-3</v>
      </c>
      <c r="F30" s="3">
        <v>310145.29147110996</v>
      </c>
      <c r="G30" s="4">
        <f t="shared" si="2"/>
        <v>1.5768797202330195E-2</v>
      </c>
      <c r="H30" s="3">
        <v>70602.970134485789</v>
      </c>
      <c r="I30" s="4">
        <f t="shared" si="3"/>
        <v>-1.0473118704771212E-2</v>
      </c>
      <c r="J30" s="3">
        <v>0</v>
      </c>
    </row>
    <row r="31" spans="1:10" x14ac:dyDescent="0.35">
      <c r="A31" s="1">
        <v>44378</v>
      </c>
      <c r="B31" s="3">
        <v>1617.3760649799997</v>
      </c>
      <c r="C31" s="4">
        <f t="shared" si="0"/>
        <v>1.4720116389868119E-2</v>
      </c>
      <c r="D31" s="3">
        <v>5713.1172510300003</v>
      </c>
      <c r="E31" s="4">
        <f t="shared" si="1"/>
        <v>-1.1192302663478293E-2</v>
      </c>
      <c r="F31" s="3">
        <v>305330.59523517964</v>
      </c>
      <c r="G31" s="4">
        <f t="shared" si="2"/>
        <v>-1.1283732020787795E-2</v>
      </c>
      <c r="H31" s="3">
        <v>71350.229558262145</v>
      </c>
      <c r="I31" s="4">
        <f t="shared" si="3"/>
        <v>4.764741502868158E-3</v>
      </c>
      <c r="J31" s="3">
        <v>0</v>
      </c>
    </row>
    <row r="32" spans="1:10" x14ac:dyDescent="0.35">
      <c r="A32" s="1">
        <v>44348</v>
      </c>
      <c r="B32" s="3">
        <v>1593.91347314</v>
      </c>
      <c r="C32" s="4">
        <f t="shared" si="0"/>
        <v>1.3149300875613999E-2</v>
      </c>
      <c r="D32" s="3">
        <v>5777.7839578099993</v>
      </c>
      <c r="E32" s="4">
        <f t="shared" si="1"/>
        <v>-2.3089859320717405E-2</v>
      </c>
      <c r="F32" s="3">
        <v>308815.183004149</v>
      </c>
      <c r="G32" s="4">
        <f t="shared" si="2"/>
        <v>1.0304040825317485E-2</v>
      </c>
      <c r="H32" s="3">
        <v>71011.876323944904</v>
      </c>
      <c r="I32" s="4">
        <f t="shared" si="3"/>
        <v>2.8028200593244141E-2</v>
      </c>
      <c r="J32" s="3">
        <v>0</v>
      </c>
    </row>
    <row r="33" spans="1:10" x14ac:dyDescent="0.35">
      <c r="A33" s="1">
        <v>44317</v>
      </c>
      <c r="B33" s="3">
        <v>1573.22664267</v>
      </c>
      <c r="C33" s="4">
        <f t="shared" si="0"/>
        <v>1.9285055298597555E-2</v>
      </c>
      <c r="D33" s="3">
        <v>5914.3453601500005</v>
      </c>
      <c r="E33" s="4">
        <f t="shared" si="1"/>
        <v>1.4916170824963266E-2</v>
      </c>
      <c r="F33" s="3">
        <v>305665.59226258053</v>
      </c>
      <c r="G33" s="4">
        <f t="shared" si="2"/>
        <v>1.3668800176089263E-2</v>
      </c>
      <c r="H33" s="3">
        <v>69075.805783310308</v>
      </c>
      <c r="I33" s="4">
        <f t="shared" si="3"/>
        <v>-1.757245288650511E-3</v>
      </c>
      <c r="J33" s="3">
        <v>0</v>
      </c>
    </row>
    <row r="34" spans="1:10" x14ac:dyDescent="0.35">
      <c r="A34" s="1">
        <v>44287</v>
      </c>
      <c r="B34" s="3">
        <v>1543.4609136000001</v>
      </c>
      <c r="C34" s="4">
        <f t="shared" si="0"/>
        <v>-9.8720653829858229E-3</v>
      </c>
      <c r="D34" s="3">
        <v>5827.4225302199993</v>
      </c>
      <c r="E34" s="4">
        <f t="shared" si="1"/>
        <v>3.1488357093420433E-2</v>
      </c>
      <c r="F34" s="3">
        <v>301543.84963755606</v>
      </c>
      <c r="G34" s="4">
        <f t="shared" si="2"/>
        <v>-1.9139872413700676E-3</v>
      </c>
      <c r="H34" s="3">
        <v>69197.402593003717</v>
      </c>
      <c r="I34" s="4">
        <f t="shared" si="3"/>
        <v>4.704091186120006E-2</v>
      </c>
      <c r="J34" s="3">
        <v>0</v>
      </c>
    </row>
    <row r="35" spans="1:10" x14ac:dyDescent="0.35">
      <c r="A35" s="1">
        <v>44256</v>
      </c>
      <c r="B35" s="3">
        <v>1558.84998255</v>
      </c>
      <c r="C35" s="4">
        <f t="shared" si="0"/>
        <v>-4.0925748175970313E-2</v>
      </c>
      <c r="D35" s="3">
        <v>5649.528169799999</v>
      </c>
      <c r="E35" s="4">
        <f t="shared" si="1"/>
        <v>-7.1790183146478365E-2</v>
      </c>
      <c r="F35" s="3">
        <v>302122.10749664047</v>
      </c>
      <c r="G35" s="4">
        <f t="shared" si="2"/>
        <v>1.3409328845173188E-2</v>
      </c>
      <c r="H35" s="3">
        <v>66088.537524288069</v>
      </c>
      <c r="I35" s="4">
        <f t="shared" si="3"/>
        <v>3.170270175662717E-2</v>
      </c>
      <c r="J35" s="3">
        <v>0</v>
      </c>
    </row>
    <row r="36" spans="1:10" x14ac:dyDescent="0.35">
      <c r="A36" s="1">
        <v>44228</v>
      </c>
      <c r="B36" s="3">
        <v>1625.36944307</v>
      </c>
      <c r="C36" s="4">
        <f t="shared" si="0"/>
        <v>-6.7903179466582194E-3</v>
      </c>
      <c r="D36" s="3">
        <v>6086.4775045699998</v>
      </c>
      <c r="E36" s="4">
        <f t="shared" si="1"/>
        <v>-4.7135065939763656E-3</v>
      </c>
      <c r="F36" s="3">
        <v>298124.45859455684</v>
      </c>
      <c r="G36" s="4">
        <f t="shared" si="2"/>
        <v>4.6528679719269501E-3</v>
      </c>
      <c r="H36" s="3">
        <v>64057.734279228418</v>
      </c>
      <c r="I36" s="4">
        <f t="shared" si="3"/>
        <v>6.2660840648945827E-3</v>
      </c>
      <c r="J36" s="3">
        <v>0</v>
      </c>
    </row>
    <row r="37" spans="1:10" x14ac:dyDescent="0.35">
      <c r="A37" s="1">
        <v>44197</v>
      </c>
      <c r="B37" s="3">
        <v>1636.48167395</v>
      </c>
      <c r="C37" s="4">
        <f t="shared" si="0"/>
        <v>7.312408210674276E-3</v>
      </c>
      <c r="D37" s="3">
        <v>6115.3020209699989</v>
      </c>
      <c r="E37" s="4">
        <f t="shared" si="1"/>
        <v>8.8674719546646373E-3</v>
      </c>
      <c r="F37" s="3">
        <v>296743.74910846056</v>
      </c>
      <c r="G37" s="4">
        <f t="shared" si="2"/>
        <v>2.2182182104128343E-2</v>
      </c>
      <c r="H37" s="3">
        <v>63658.842619898242</v>
      </c>
      <c r="I37" s="4">
        <f t="shared" si="3"/>
        <v>3.702757238722551E-2</v>
      </c>
      <c r="J37" s="3">
        <v>0</v>
      </c>
    </row>
    <row r="38" spans="1:10" x14ac:dyDescent="0.35">
      <c r="A38" s="1">
        <v>44166</v>
      </c>
      <c r="B38" s="3">
        <v>1624.6019215199999</v>
      </c>
      <c r="C38" s="4">
        <f t="shared" si="0"/>
        <v>-1.333111445436893E-3</v>
      </c>
      <c r="D38" s="3">
        <v>6061.5513840699996</v>
      </c>
      <c r="E38" s="4">
        <f t="shared" si="1"/>
        <v>-1.4254923935723821E-3</v>
      </c>
      <c r="F38" s="3">
        <v>290304.16916251008</v>
      </c>
      <c r="G38" s="4">
        <f t="shared" si="2"/>
        <v>1.7296341097349833E-2</v>
      </c>
      <c r="H38" s="3">
        <v>61385.872772269999</v>
      </c>
      <c r="I38" s="4">
        <f t="shared" si="3"/>
        <v>0.10972187245001197</v>
      </c>
      <c r="J38" s="3">
        <v>0</v>
      </c>
    </row>
    <row r="39" spans="1:10" x14ac:dyDescent="0.35">
      <c r="A39" s="1">
        <v>44136</v>
      </c>
      <c r="B39" s="3">
        <v>1626.7705880099761</v>
      </c>
      <c r="C39" s="4">
        <f t="shared" si="0"/>
        <v>-3.169980768506974E-3</v>
      </c>
      <c r="D39" s="3">
        <v>6070.2044142899995</v>
      </c>
      <c r="E39" s="4">
        <f t="shared" si="1"/>
        <v>2.721224948872368E-2</v>
      </c>
      <c r="F39" s="3">
        <v>285368.34099822002</v>
      </c>
      <c r="G39" s="4">
        <f t="shared" si="2"/>
        <v>1.7386708679863739E-2</v>
      </c>
      <c r="H39" s="3">
        <v>55316.448468970011</v>
      </c>
      <c r="I39" s="4">
        <f t="shared" si="3"/>
        <v>0.11918367311325891</v>
      </c>
      <c r="J39" s="3">
        <v>0</v>
      </c>
    </row>
    <row r="40" spans="1:10" x14ac:dyDescent="0.35">
      <c r="A40" s="1">
        <v>44105</v>
      </c>
      <c r="B40" s="3">
        <v>1631.94381853</v>
      </c>
      <c r="C40" s="4">
        <f t="shared" si="0"/>
        <v>-7.9257128926766389E-3</v>
      </c>
      <c r="D40" s="3">
        <v>5909.3964439299998</v>
      </c>
      <c r="E40" s="4">
        <f t="shared" si="1"/>
        <v>6.2385722228907939E-2</v>
      </c>
      <c r="F40" s="3">
        <v>280491.51671000995</v>
      </c>
      <c r="G40" s="4">
        <f t="shared" si="2"/>
        <v>9.7621085009556227E-3</v>
      </c>
      <c r="H40" s="3">
        <v>49425.710719219998</v>
      </c>
      <c r="I40" s="4">
        <f t="shared" si="3"/>
        <v>2.4320303089060028E-2</v>
      </c>
      <c r="J40" s="3">
        <v>0</v>
      </c>
    </row>
    <row r="41" spans="1:10" x14ac:dyDescent="0.35">
      <c r="A41" s="1">
        <v>44075</v>
      </c>
      <c r="B41" s="3">
        <v>1644.98146937</v>
      </c>
      <c r="C41" s="4">
        <f t="shared" si="0"/>
        <v>-3.9593403138021267E-2</v>
      </c>
      <c r="D41" s="3">
        <v>5562.3831535800009</v>
      </c>
      <c r="E41" s="4">
        <f t="shared" si="1"/>
        <v>-0.16227114698189904</v>
      </c>
      <c r="F41" s="3">
        <v>277779.80016146001</v>
      </c>
      <c r="G41" s="4">
        <f t="shared" si="2"/>
        <v>2.5562208614016424E-3</v>
      </c>
      <c r="H41" s="3">
        <v>48252.202529000009</v>
      </c>
      <c r="I41" s="4">
        <f t="shared" si="3"/>
        <v>-2.4137554956793986E-2</v>
      </c>
      <c r="J41" s="3">
        <v>0</v>
      </c>
    </row>
    <row r="42" spans="1:10" x14ac:dyDescent="0.35">
      <c r="A42" s="1">
        <v>44044</v>
      </c>
      <c r="B42" s="3">
        <v>1712.79692866</v>
      </c>
      <c r="C42" s="4">
        <f t="shared" si="0"/>
        <v>-4.3547194383622957E-2</v>
      </c>
      <c r="D42" s="3">
        <v>6639.83714246</v>
      </c>
      <c r="E42" s="4">
        <f t="shared" si="1"/>
        <v>1.5797515410223721E-2</v>
      </c>
      <c r="F42" s="3">
        <v>277071.54410032998</v>
      </c>
      <c r="G42" s="4">
        <f t="shared" si="2"/>
        <v>1.8359230548608541E-2</v>
      </c>
      <c r="H42" s="3">
        <v>49445.70085066001</v>
      </c>
      <c r="I42" s="4">
        <f t="shared" si="3"/>
        <v>-1.159413760991697E-2</v>
      </c>
      <c r="J42" s="3">
        <v>0</v>
      </c>
    </row>
    <row r="43" spans="1:10" x14ac:dyDescent="0.35">
      <c r="A43" s="1">
        <v>44013</v>
      </c>
      <c r="B43" s="3">
        <v>1790.78039042</v>
      </c>
      <c r="C43" s="4">
        <f t="shared" si="0"/>
        <v>-4.2539564065821045E-3</v>
      </c>
      <c r="D43" s="3">
        <v>6536.5754904199994</v>
      </c>
      <c r="E43" s="4">
        <f t="shared" si="1"/>
        <v>3.8405631656622273E-2</v>
      </c>
      <c r="F43" s="3">
        <v>272076.4301916</v>
      </c>
      <c r="G43" s="4">
        <f t="shared" si="2"/>
        <v>3.4740793454494046E-2</v>
      </c>
      <c r="H43" s="3">
        <v>50025.705767359999</v>
      </c>
      <c r="I43" s="4">
        <f t="shared" si="3"/>
        <v>7.6391625231686286E-2</v>
      </c>
      <c r="J43" s="3">
        <v>0</v>
      </c>
    </row>
    <row r="44" spans="1:10" x14ac:dyDescent="0.35">
      <c r="A44" s="1">
        <v>43983</v>
      </c>
      <c r="B44" s="3">
        <v>1798.4308368000002</v>
      </c>
      <c r="C44" s="4">
        <f t="shared" si="0"/>
        <v>-3.4998198400787647E-3</v>
      </c>
      <c r="D44" s="3">
        <v>6294.8189909099992</v>
      </c>
      <c r="E44" s="4">
        <f t="shared" si="1"/>
        <v>4.5338326830399685E-2</v>
      </c>
      <c r="F44" s="3">
        <v>262941.62935557001</v>
      </c>
      <c r="G44" s="4">
        <f t="shared" si="2"/>
        <v>3.2975415018314302E-2</v>
      </c>
      <c r="H44" s="3">
        <v>46475.376242910002</v>
      </c>
      <c r="I44" s="4">
        <f t="shared" si="3"/>
        <v>0.1127259295577048</v>
      </c>
      <c r="J44" s="3">
        <v>0</v>
      </c>
    </row>
    <row r="45" spans="1:10" x14ac:dyDescent="0.35">
      <c r="A45" s="1">
        <v>43952</v>
      </c>
      <c r="B45" s="3">
        <v>1804.7471266</v>
      </c>
      <c r="C45" s="4">
        <f t="shared" si="0"/>
        <v>-8.9457531752562928E-3</v>
      </c>
      <c r="D45" s="3">
        <v>6021.8006260199991</v>
      </c>
      <c r="E45" s="4">
        <f t="shared" si="1"/>
        <v>5.6319422287824869E-3</v>
      </c>
      <c r="F45" s="3">
        <v>254547.80968907004</v>
      </c>
      <c r="G45" s="4">
        <f t="shared" si="2"/>
        <v>1.7662782768371327E-2</v>
      </c>
      <c r="H45" s="3">
        <v>41767.136909790002</v>
      </c>
      <c r="I45" s="4">
        <f t="shared" si="3"/>
        <v>7.2129287488402416E-2</v>
      </c>
      <c r="J45" s="3">
        <v>0</v>
      </c>
    </row>
    <row r="46" spans="1:10" x14ac:dyDescent="0.35">
      <c r="A46" s="1">
        <v>43922</v>
      </c>
      <c r="B46" s="3">
        <v>1821.03768021</v>
      </c>
      <c r="C46" s="4">
        <f t="shared" si="0"/>
        <v>-5.7857571499400975E-2</v>
      </c>
      <c r="D46" s="3">
        <v>5988.0761272100008</v>
      </c>
      <c r="E46" s="4">
        <f t="shared" si="1"/>
        <v>4.2049183294703925E-2</v>
      </c>
      <c r="F46" s="3">
        <v>250129.82099691001</v>
      </c>
      <c r="G46" s="4">
        <f t="shared" si="2"/>
        <v>4.2870901170675253E-3</v>
      </c>
      <c r="H46" s="3">
        <v>38957.183053580011</v>
      </c>
      <c r="I46" s="4">
        <f t="shared" si="3"/>
        <v>7.010770259423306E-2</v>
      </c>
      <c r="J46" s="3">
        <v>0</v>
      </c>
    </row>
    <row r="47" spans="1:10" x14ac:dyDescent="0.35">
      <c r="A47" s="1">
        <v>43891</v>
      </c>
      <c r="B47" s="3">
        <v>1932.86877347</v>
      </c>
      <c r="C47" s="4">
        <f t="shared" si="0"/>
        <v>-4.9996925237040427E-2</v>
      </c>
      <c r="D47" s="3">
        <v>5746.44289656</v>
      </c>
      <c r="E47" s="4">
        <f t="shared" si="1"/>
        <v>-3.8852495954189992E-2</v>
      </c>
      <c r="F47" s="3">
        <v>249062.06946038999</v>
      </c>
      <c r="G47" s="4">
        <f t="shared" si="2"/>
        <v>-4.2924665761473968E-2</v>
      </c>
      <c r="H47" s="3">
        <v>36404.917896709994</v>
      </c>
      <c r="I47" s="4">
        <f t="shared" si="3"/>
        <v>-0.26104860229277282</v>
      </c>
      <c r="J47" s="3">
        <v>0</v>
      </c>
    </row>
    <row r="48" spans="1:10" x14ac:dyDescent="0.35">
      <c r="A48" s="1">
        <v>43862</v>
      </c>
      <c r="B48" s="3">
        <v>2034.5921237699999</v>
      </c>
      <c r="C48" s="4">
        <f t="shared" si="0"/>
        <v>-6.1979320190895346E-2</v>
      </c>
      <c r="D48" s="3">
        <v>5978.7315395100004</v>
      </c>
      <c r="E48" s="4">
        <f t="shared" si="1"/>
        <v>-1.5643983396371516E-2</v>
      </c>
      <c r="F48" s="3">
        <v>260232.46086322999</v>
      </c>
      <c r="G48" s="4">
        <f t="shared" si="2"/>
        <v>1.0486460724464526E-2</v>
      </c>
      <c r="H48" s="3">
        <v>49265.645899940006</v>
      </c>
      <c r="I48" s="4">
        <f t="shared" si="3"/>
        <v>-3.908984965892235E-2</v>
      </c>
      <c r="J48" s="3">
        <v>0</v>
      </c>
    </row>
    <row r="49" spans="1:10" x14ac:dyDescent="0.35">
      <c r="A49" s="1">
        <v>43831</v>
      </c>
      <c r="B49" s="3">
        <v>2169.0269389200002</v>
      </c>
      <c r="C49" s="4">
        <f t="shared" si="0"/>
        <v>3.5118557393976645E-2</v>
      </c>
      <c r="D49" s="3">
        <v>6073.74917069</v>
      </c>
      <c r="E49" s="4">
        <f t="shared" si="1"/>
        <v>-6.4181885688900944E-2</v>
      </c>
      <c r="F49" s="3">
        <v>257531.86309558002</v>
      </c>
      <c r="G49" s="4">
        <f t="shared" si="2"/>
        <v>1.3704830048312234E-2</v>
      </c>
      <c r="H49" s="3">
        <v>51269.77364372</v>
      </c>
      <c r="I49" s="4">
        <f t="shared" si="3"/>
        <v>1.3099689430248576E-2</v>
      </c>
      <c r="J49" s="3">
        <v>0</v>
      </c>
    </row>
    <row r="50" spans="1:10" x14ac:dyDescent="0.35">
      <c r="A50" s="1">
        <v>43800</v>
      </c>
      <c r="B50" s="3">
        <v>2095.43817317</v>
      </c>
      <c r="C50" s="4">
        <f t="shared" si="0"/>
        <v>-2.3471395590530037E-2</v>
      </c>
      <c r="D50" s="3">
        <v>6490.3094712600005</v>
      </c>
      <c r="E50" s="4">
        <f t="shared" si="1"/>
        <v>5.1135677522854755E-3</v>
      </c>
      <c r="F50" s="3">
        <v>254050.14898005989</v>
      </c>
      <c r="G50" s="4">
        <f t="shared" si="2"/>
        <v>3.0662257093834348E-2</v>
      </c>
      <c r="H50" s="3">
        <v>50606.839759820003</v>
      </c>
      <c r="I50" s="4">
        <f t="shared" si="3"/>
        <v>0.13830722751354582</v>
      </c>
      <c r="J50" s="3">
        <v>0</v>
      </c>
    </row>
    <row r="51" spans="1:10" x14ac:dyDescent="0.35">
      <c r="A51" s="1">
        <v>43770</v>
      </c>
      <c r="B51" s="3">
        <v>2145.8031681900002</v>
      </c>
      <c r="C51" s="4">
        <f t="shared" si="0"/>
        <v>-5.3578580642344347E-3</v>
      </c>
      <c r="D51" s="3">
        <v>6457.2896829699994</v>
      </c>
      <c r="E51" s="4">
        <f t="shared" si="1"/>
        <v>-4.1454531409667046E-2</v>
      </c>
      <c r="F51" s="3">
        <v>246492.14350432012</v>
      </c>
      <c r="G51" s="4">
        <f t="shared" si="2"/>
        <v>2.6927364866083409E-2</v>
      </c>
      <c r="H51" s="3">
        <v>44457.979828839998</v>
      </c>
      <c r="I51" s="4">
        <f t="shared" si="3"/>
        <v>-1.3210008768608544E-2</v>
      </c>
      <c r="J51" s="3">
        <v>0</v>
      </c>
    </row>
    <row r="52" spans="1:10" x14ac:dyDescent="0.35">
      <c r="A52" s="1">
        <v>43739</v>
      </c>
      <c r="B52" s="3">
        <v>2157.36200762</v>
      </c>
      <c r="C52" s="4">
        <f t="shared" si="0"/>
        <v>1.8751908195004715E-3</v>
      </c>
      <c r="D52" s="3">
        <v>6736.5502154699998</v>
      </c>
      <c r="E52" s="4">
        <f t="shared" si="1"/>
        <v>0.11240210475855056</v>
      </c>
      <c r="F52" s="3">
        <v>240028.80041712002</v>
      </c>
      <c r="G52" s="4">
        <f t="shared" si="2"/>
        <v>1.0091029128049279E-2</v>
      </c>
      <c r="H52" s="3">
        <v>45053.13209892001</v>
      </c>
      <c r="I52" s="4">
        <f t="shared" si="3"/>
        <v>2.7873259100929065E-2</v>
      </c>
      <c r="J52" s="3">
        <v>0</v>
      </c>
    </row>
    <row r="53" spans="1:10" x14ac:dyDescent="0.35">
      <c r="A53" s="1">
        <v>43709</v>
      </c>
      <c r="B53" s="3">
        <v>2153.3241140099994</v>
      </c>
      <c r="C53" s="4">
        <f t="shared" si="0"/>
        <v>-1.7739617952312769E-2</v>
      </c>
      <c r="D53" s="3">
        <v>6055.8589260600002</v>
      </c>
      <c r="E53" s="4">
        <f t="shared" si="1"/>
        <v>7.5154098277839199E-2</v>
      </c>
      <c r="F53" s="3">
        <v>237630.86048227001</v>
      </c>
      <c r="G53" s="4">
        <f t="shared" si="2"/>
        <v>8.3272283745862638E-3</v>
      </c>
      <c r="H53" s="3">
        <v>43831.407909500005</v>
      </c>
      <c r="I53" s="4">
        <f t="shared" si="3"/>
        <v>1.7702522796207314E-2</v>
      </c>
      <c r="J53" s="3">
        <v>0</v>
      </c>
    </row>
    <row r="54" spans="1:10" x14ac:dyDescent="0.35">
      <c r="A54" s="1">
        <v>43678</v>
      </c>
      <c r="B54" s="3">
        <v>2192.2131375399999</v>
      </c>
      <c r="C54" s="4">
        <f t="shared" si="0"/>
        <v>-1.9571949964771778E-2</v>
      </c>
      <c r="D54" s="3">
        <v>5632.5497300899997</v>
      </c>
      <c r="E54" s="4">
        <f t="shared" si="1"/>
        <v>1.841467469783423E-2</v>
      </c>
      <c r="F54" s="3">
        <v>235668.39592869932</v>
      </c>
      <c r="G54" s="4">
        <f t="shared" si="2"/>
        <v>1.8033509666731128E-2</v>
      </c>
      <c r="H54" s="3">
        <v>43068.978338650682</v>
      </c>
      <c r="I54" s="4">
        <f t="shared" si="3"/>
        <v>-5.2322252800416661E-3</v>
      </c>
      <c r="J54" s="3">
        <v>0</v>
      </c>
    </row>
    <row r="55" spans="1:10" x14ac:dyDescent="0.35">
      <c r="A55" s="1">
        <v>43647</v>
      </c>
      <c r="B55" s="3">
        <v>2235.9755389100001</v>
      </c>
      <c r="C55" s="4">
        <f t="shared" si="0"/>
        <v>-2.9839829441570629E-3</v>
      </c>
      <c r="D55" s="3">
        <v>5530.7036220399996</v>
      </c>
      <c r="E55" s="4">
        <f t="shared" si="1"/>
        <v>8.2939182700697028E-2</v>
      </c>
      <c r="F55" s="3">
        <v>231493.75112991023</v>
      </c>
      <c r="G55" s="4">
        <f t="shared" si="2"/>
        <v>1.8611840970210358E-2</v>
      </c>
      <c r="H55" s="3">
        <v>43295.510201640005</v>
      </c>
      <c r="I55" s="4">
        <f t="shared" si="3"/>
        <v>3.9113637034397859E-2</v>
      </c>
      <c r="J55" s="3">
        <v>0</v>
      </c>
    </row>
    <row r="56" spans="1:10" x14ac:dyDescent="0.35">
      <c r="A56" s="1">
        <v>43617</v>
      </c>
      <c r="B56" s="3">
        <v>2242.6676208399999</v>
      </c>
      <c r="C56" s="4">
        <f t="shared" si="0"/>
        <v>4.8742950889214362E-2</v>
      </c>
      <c r="D56" s="3">
        <v>5107.1230133600002</v>
      </c>
      <c r="E56" s="4">
        <f t="shared" si="1"/>
        <v>0.2640474794071816</v>
      </c>
      <c r="F56" s="3">
        <v>227263.95062265955</v>
      </c>
      <c r="G56" s="4">
        <f t="shared" si="2"/>
        <v>1.9022138444513949E-3</v>
      </c>
      <c r="H56" s="3">
        <v>41665.808876499992</v>
      </c>
      <c r="I56" s="4">
        <f t="shared" si="3"/>
        <v>1.5062591047325496E-2</v>
      </c>
      <c r="J56" s="3">
        <v>0</v>
      </c>
    </row>
    <row r="57" spans="1:10" x14ac:dyDescent="0.35">
      <c r="A57" s="1">
        <v>43586</v>
      </c>
      <c r="B57" s="3">
        <v>2138.4340356600001</v>
      </c>
      <c r="C57" s="4">
        <f t="shared" si="0"/>
        <v>0.20708027550828204</v>
      </c>
      <c r="D57" s="3">
        <v>4040.2936571300002</v>
      </c>
      <c r="E57" s="4">
        <f t="shared" si="1"/>
        <v>6.3362675097504581E-2</v>
      </c>
      <c r="F57" s="3">
        <v>226832.46676400999</v>
      </c>
      <c r="G57" s="4">
        <f t="shared" si="2"/>
        <v>6.9530571716406122E-4</v>
      </c>
      <c r="H57" s="3">
        <v>41047.526767300005</v>
      </c>
      <c r="I57" s="4">
        <f t="shared" si="3"/>
        <v>2.185593653312785E-2</v>
      </c>
      <c r="J57" s="3">
        <v>0</v>
      </c>
    </row>
    <row r="58" spans="1:10" x14ac:dyDescent="0.35">
      <c r="A58" s="1">
        <v>43556</v>
      </c>
      <c r="B58" s="3">
        <v>1771.5756599199999</v>
      </c>
      <c r="C58" s="4">
        <f t="shared" si="0"/>
        <v>-5.4548271341083093E-3</v>
      </c>
      <c r="D58" s="3">
        <v>3799.5443621899999</v>
      </c>
      <c r="E58" s="4">
        <f t="shared" si="1"/>
        <v>9.8890193117787684E-3</v>
      </c>
      <c r="F58" s="3">
        <v>226674.858439</v>
      </c>
      <c r="G58" s="4">
        <f t="shared" si="2"/>
        <v>8.273273041171576E-3</v>
      </c>
      <c r="H58" s="3">
        <v>40169.582912600003</v>
      </c>
      <c r="I58" s="4">
        <f t="shared" si="3"/>
        <v>8.0354433396629746E-3</v>
      </c>
      <c r="J58" s="3">
        <v>0</v>
      </c>
    </row>
    <row r="59" spans="1:10" x14ac:dyDescent="0.35">
      <c r="A59" s="1">
        <v>43525</v>
      </c>
      <c r="B59" s="3">
        <v>1781.2923015000003</v>
      </c>
      <c r="C59" s="4">
        <f t="shared" si="0"/>
        <v>-4.0464973902096468E-2</v>
      </c>
      <c r="D59" s="3">
        <v>3762.3385238700002</v>
      </c>
      <c r="E59" s="4">
        <f t="shared" si="1"/>
        <v>6.105138000761829E-2</v>
      </c>
      <c r="F59" s="3">
        <v>224814.90335977994</v>
      </c>
      <c r="G59" s="4">
        <f t="shared" si="2"/>
        <v>3.2235241148289399E-2</v>
      </c>
      <c r="H59" s="3">
        <v>39849.375513539999</v>
      </c>
      <c r="I59" s="4">
        <f t="shared" si="3"/>
        <v>-2.1379962965723028E-2</v>
      </c>
      <c r="J59" s="3">
        <v>0</v>
      </c>
    </row>
    <row r="60" spans="1:10" x14ac:dyDescent="0.35">
      <c r="A60" s="1">
        <v>43497</v>
      </c>
      <c r="B60" s="3">
        <v>1856.4119631400001</v>
      </c>
      <c r="C60" s="4">
        <f t="shared" si="0"/>
        <v>-2.9386458795083756E-3</v>
      </c>
      <c r="D60" s="3">
        <v>3545.8589421399997</v>
      </c>
      <c r="E60" s="4">
        <f t="shared" si="1"/>
        <v>2.9153803127798101E-2</v>
      </c>
      <c r="F60" s="3">
        <v>217794.25309068998</v>
      </c>
      <c r="G60" s="4">
        <f t="shared" si="2"/>
        <v>-2.5865711819845023E-3</v>
      </c>
      <c r="H60" s="3">
        <v>40719.966897780003</v>
      </c>
      <c r="I60" s="4">
        <f t="shared" si="3"/>
        <v>1.4239324931323471E-2</v>
      </c>
      <c r="J60" s="3">
        <v>0</v>
      </c>
    </row>
    <row r="61" spans="1:10" x14ac:dyDescent="0.35">
      <c r="A61" s="1">
        <v>43466</v>
      </c>
      <c r="B61" s="3">
        <v>1861.8833790599999</v>
      </c>
      <c r="C61" s="4">
        <f t="shared" si="0"/>
        <v>-0.81320316720305186</v>
      </c>
      <c r="D61" s="3">
        <v>3445.4120767600007</v>
      </c>
      <c r="E61" s="4">
        <f t="shared" si="1"/>
        <v>0.36934625995107995</v>
      </c>
      <c r="F61" s="3">
        <v>218359.05432794002</v>
      </c>
      <c r="G61" s="4">
        <f t="shared" si="2"/>
        <v>0.2415423621437352</v>
      </c>
      <c r="H61" s="3">
        <v>40148.282458420006</v>
      </c>
      <c r="I61" s="4">
        <f t="shared" si="3"/>
        <v>7.7351456503407287E-2</v>
      </c>
      <c r="J61" s="3">
        <v>0</v>
      </c>
    </row>
    <row r="62" spans="1:10" x14ac:dyDescent="0.35">
      <c r="A62" s="1">
        <v>43435</v>
      </c>
      <c r="B62" s="3">
        <v>9967.4247747225163</v>
      </c>
      <c r="C62" s="4">
        <f t="shared" si="0"/>
        <v>-3.8595775741033747E-2</v>
      </c>
      <c r="D62" s="3">
        <v>2516.0999650176782</v>
      </c>
      <c r="E62" s="4">
        <f t="shared" si="1"/>
        <v>-7.6003190733727659E-4</v>
      </c>
      <c r="F62" s="3">
        <v>175877.24832111711</v>
      </c>
      <c r="G62" s="4">
        <f t="shared" si="2"/>
        <v>3.0437923973740543E-3</v>
      </c>
      <c r="H62" s="3">
        <v>37265.724398538492</v>
      </c>
      <c r="I62" s="4">
        <f t="shared" si="3"/>
        <v>2.3260256883990735E-2</v>
      </c>
      <c r="J62" s="3">
        <v>0</v>
      </c>
    </row>
    <row r="63" spans="1:10" x14ac:dyDescent="0.35">
      <c r="A63" s="1">
        <v>43405</v>
      </c>
      <c r="B63" s="3">
        <v>10367.569148559998</v>
      </c>
      <c r="C63" s="4">
        <f t="shared" si="0"/>
        <v>5.0444567135045595E-2</v>
      </c>
      <c r="D63" s="3">
        <v>2518.0137357999997</v>
      </c>
      <c r="E63" s="4">
        <f t="shared" si="1"/>
        <v>-2.0463704940187889E-2</v>
      </c>
      <c r="F63" s="3">
        <v>175343.53899021004</v>
      </c>
      <c r="G63" s="4">
        <f t="shared" si="2"/>
        <v>1.786190308517709E-3</v>
      </c>
      <c r="H63" s="3">
        <v>36418.617988760008</v>
      </c>
      <c r="I63" s="4">
        <f t="shared" si="3"/>
        <v>9.6190911577633768E-3</v>
      </c>
      <c r="J63" s="3">
        <v>0</v>
      </c>
    </row>
    <row r="64" spans="1:10" x14ac:dyDescent="0.35">
      <c r="A64" s="1">
        <v>43374</v>
      </c>
      <c r="B64" s="3">
        <v>9869.6965769800008</v>
      </c>
      <c r="C64" s="4">
        <f t="shared" si="0"/>
        <v>-5.2259037140017547E-2</v>
      </c>
      <c r="D64" s="3">
        <v>2570.6181062399996</v>
      </c>
      <c r="E64" s="4">
        <f t="shared" si="1"/>
        <v>-0.11114049001579251</v>
      </c>
      <c r="F64" s="3">
        <v>175030.90049206</v>
      </c>
      <c r="G64" s="4">
        <f t="shared" si="2"/>
        <v>2.071427564737012E-2</v>
      </c>
      <c r="H64" s="3">
        <v>36071.641580189993</v>
      </c>
      <c r="I64" s="4">
        <f t="shared" si="3"/>
        <v>0.14047565798883163</v>
      </c>
      <c r="J64" s="3">
        <v>0</v>
      </c>
    </row>
    <row r="65" spans="1:10" x14ac:dyDescent="0.35">
      <c r="A65" s="1">
        <v>43344</v>
      </c>
      <c r="B65" s="3">
        <v>10413.91789925</v>
      </c>
      <c r="C65" s="4">
        <f t="shared" si="0"/>
        <v>-0.1498969701223965</v>
      </c>
      <c r="D65" s="3">
        <v>2892.0409551399998</v>
      </c>
      <c r="E65" s="4">
        <f t="shared" si="1"/>
        <v>2.6990473948857474E-3</v>
      </c>
      <c r="F65" s="3">
        <v>171478.84052180001</v>
      </c>
      <c r="G65" s="4">
        <f t="shared" si="2"/>
        <v>7.9777672571170032E-3</v>
      </c>
      <c r="H65" s="3">
        <v>31628.594023480011</v>
      </c>
      <c r="I65" s="4">
        <f t="shared" si="3"/>
        <v>-7.7672928292478948E-4</v>
      </c>
      <c r="J65" s="3">
        <v>0</v>
      </c>
    </row>
    <row r="66" spans="1:10" x14ac:dyDescent="0.35">
      <c r="A66" s="1">
        <v>43313</v>
      </c>
      <c r="B66" s="3">
        <v>12250.183252198713</v>
      </c>
      <c r="C66" s="4">
        <f t="shared" si="0"/>
        <v>-1.0677734703649137E-2</v>
      </c>
      <c r="D66" s="3">
        <v>2884.2562109277123</v>
      </c>
      <c r="E66" s="4">
        <f t="shared" si="1"/>
        <v>-1.6199173871097074E-2</v>
      </c>
      <c r="F66" s="3">
        <v>170121.64959592689</v>
      </c>
      <c r="G66" s="4">
        <f t="shared" si="2"/>
        <v>1.2666529008898317E-2</v>
      </c>
      <c r="H66" s="3">
        <v>31653.179975264487</v>
      </c>
      <c r="I66" s="4">
        <f t="shared" si="3"/>
        <v>1.6243033606009719E-2</v>
      </c>
      <c r="J66" s="3">
        <v>0</v>
      </c>
    </row>
    <row r="67" spans="1:10" x14ac:dyDescent="0.35">
      <c r="A67" s="1">
        <v>43282</v>
      </c>
      <c r="B67" s="3">
        <v>12382.399226129999</v>
      </c>
      <c r="C67" s="4">
        <f t="shared" ref="C67:C99" si="4">(B67-B68)/B68</f>
        <v>4.3111298984372909E-2</v>
      </c>
      <c r="D67" s="3">
        <v>2931.74810828</v>
      </c>
      <c r="E67" s="4">
        <f t="shared" ref="E67:E99" si="5">(D67-D68)/D68</f>
        <v>5.9495272299210471E-4</v>
      </c>
      <c r="F67" s="3">
        <v>167993.75186462002</v>
      </c>
      <c r="G67" s="4">
        <f t="shared" ref="G67:G99" si="6">(F67-F68)/F68</f>
        <v>1.43591917336945E-2</v>
      </c>
      <c r="H67" s="3">
        <v>31147.254080500003</v>
      </c>
      <c r="I67" s="4">
        <f t="shared" ref="I67:I99" si="7">(H67-H68)/H68</f>
        <v>3.3332044804042803E-2</v>
      </c>
      <c r="J67" s="3">
        <v>0</v>
      </c>
    </row>
    <row r="68" spans="1:10" x14ac:dyDescent="0.35">
      <c r="A68" s="1">
        <v>43252</v>
      </c>
      <c r="B68" s="3">
        <v>11870.640494630001</v>
      </c>
      <c r="C68" s="4">
        <f t="shared" si="4"/>
        <v>6.9163924247863731E-3</v>
      </c>
      <c r="D68" s="3">
        <v>2930.0048938899999</v>
      </c>
      <c r="E68" s="4">
        <f t="shared" si="5"/>
        <v>-1.2186730414950775E-2</v>
      </c>
      <c r="F68" s="3">
        <v>165615.64506306004</v>
      </c>
      <c r="G68" s="4">
        <f t="shared" si="6"/>
        <v>-8.232893018358842E-3</v>
      </c>
      <c r="H68" s="3">
        <v>30142.541535529996</v>
      </c>
      <c r="I68" s="4">
        <f t="shared" si="7"/>
        <v>-5.3233149923688668E-3</v>
      </c>
      <c r="J68" s="3">
        <v>0</v>
      </c>
    </row>
    <row r="69" spans="1:10" x14ac:dyDescent="0.35">
      <c r="A69" s="1">
        <v>43221</v>
      </c>
      <c r="B69" s="3">
        <v>11789.102435847673</v>
      </c>
      <c r="C69" s="4">
        <f t="shared" si="4"/>
        <v>4.7158625751204296E-2</v>
      </c>
      <c r="D69" s="3">
        <v>2966.1525959464052</v>
      </c>
      <c r="E69" s="4">
        <f t="shared" si="5"/>
        <v>4.2386894161574366E-2</v>
      </c>
      <c r="F69" s="3">
        <v>166990.45965246536</v>
      </c>
      <c r="G69" s="4">
        <f t="shared" si="6"/>
        <v>-3.3913987178540566E-4</v>
      </c>
      <c r="H69" s="3">
        <v>30303.858519915688</v>
      </c>
      <c r="I69" s="4">
        <f t="shared" si="7"/>
        <v>-7.2375845549181111E-2</v>
      </c>
      <c r="J69" s="3">
        <v>0</v>
      </c>
    </row>
    <row r="70" spans="1:10" x14ac:dyDescent="0.35">
      <c r="A70" s="1">
        <v>43191</v>
      </c>
      <c r="B70" s="3">
        <v>11258.182042277003</v>
      </c>
      <c r="C70" s="4">
        <f t="shared" si="4"/>
        <v>0.16065679341092945</v>
      </c>
      <c r="D70" s="3">
        <v>2845.5390340763811</v>
      </c>
      <c r="E70" s="4">
        <f t="shared" si="5"/>
        <v>3.233960644084103E-2</v>
      </c>
      <c r="F70" s="3">
        <v>167047.1119886073</v>
      </c>
      <c r="G70" s="4">
        <f t="shared" si="6"/>
        <v>1.8970347185026781E-3</v>
      </c>
      <c r="H70" s="3">
        <v>32668.250793724183</v>
      </c>
      <c r="I70" s="4">
        <f t="shared" si="7"/>
        <v>0.41458735898788296</v>
      </c>
      <c r="J70" s="3">
        <v>0</v>
      </c>
    </row>
    <row r="71" spans="1:10" x14ac:dyDescent="0.35">
      <c r="A71" s="1">
        <v>43160</v>
      </c>
      <c r="B71" s="3">
        <v>9699.837287120461</v>
      </c>
      <c r="C71" s="4">
        <f t="shared" si="4"/>
        <v>-4.7228132267081092E-2</v>
      </c>
      <c r="D71" s="3">
        <v>2756.3982010598629</v>
      </c>
      <c r="E71" s="4">
        <f t="shared" si="5"/>
        <v>-5.4669341375576056E-3</v>
      </c>
      <c r="F71" s="3">
        <v>166730.81783852327</v>
      </c>
      <c r="G71" s="4">
        <f t="shared" si="6"/>
        <v>9.4888036467748529E-3</v>
      </c>
      <c r="H71" s="3">
        <v>23093.837638346951</v>
      </c>
      <c r="I71" s="4">
        <f t="shared" si="7"/>
        <v>1.3817895542454333E-2</v>
      </c>
      <c r="J71" s="3">
        <v>0</v>
      </c>
    </row>
    <row r="72" spans="1:10" x14ac:dyDescent="0.35">
      <c r="A72" s="1">
        <v>43132</v>
      </c>
      <c r="B72" s="3">
        <v>10180.650390319375</v>
      </c>
      <c r="C72" s="4">
        <f t="shared" si="4"/>
        <v>-8.537393343888448E-3</v>
      </c>
      <c r="D72" s="3">
        <v>2771.5500828215909</v>
      </c>
      <c r="E72" s="4">
        <f t="shared" si="5"/>
        <v>2.6593340720062596E-3</v>
      </c>
      <c r="F72" s="3">
        <v>165163.61274756963</v>
      </c>
      <c r="G72" s="4">
        <f t="shared" si="6"/>
        <v>4.4199795613025358E-3</v>
      </c>
      <c r="H72" s="3">
        <v>22779.078708203648</v>
      </c>
      <c r="I72" s="4">
        <f t="shared" si="7"/>
        <v>4.4678571008643971E-3</v>
      </c>
      <c r="J72" s="3">
        <v>0</v>
      </c>
    </row>
    <row r="73" spans="1:10" x14ac:dyDescent="0.35">
      <c r="A73" s="1">
        <v>43101</v>
      </c>
      <c r="B73" s="3">
        <v>10268.31503475</v>
      </c>
      <c r="C73" s="4">
        <f t="shared" si="4"/>
        <v>3.6334629082943069E-2</v>
      </c>
      <c r="D73" s="3">
        <v>2764.1991538299999</v>
      </c>
      <c r="E73" s="4">
        <f t="shared" si="5"/>
        <v>9.2949966992356692E-2</v>
      </c>
      <c r="F73" s="3">
        <v>164436.80542845</v>
      </c>
      <c r="G73" s="4">
        <f t="shared" si="6"/>
        <v>3.4133798631380635E-2</v>
      </c>
      <c r="H73" s="3">
        <v>22677.757727310003</v>
      </c>
      <c r="I73" s="4">
        <f t="shared" si="7"/>
        <v>7.6971018304330133E-2</v>
      </c>
      <c r="J73" s="3">
        <v>0</v>
      </c>
    </row>
    <row r="74" spans="1:10" x14ac:dyDescent="0.35">
      <c r="A74" s="1">
        <v>43070</v>
      </c>
      <c r="B74" s="3">
        <v>9908.3006073400011</v>
      </c>
      <c r="C74" s="4">
        <f t="shared" si="4"/>
        <v>-8.0519077543830975E-2</v>
      </c>
      <c r="D74" s="3">
        <v>2529.1177430900007</v>
      </c>
      <c r="E74" s="4">
        <f t="shared" si="5"/>
        <v>-0.10443977427776056</v>
      </c>
      <c r="F74" s="3">
        <v>159009.21684029</v>
      </c>
      <c r="G74" s="4">
        <f t="shared" si="6"/>
        <v>-3.1228407573603102E-2</v>
      </c>
      <c r="H74" s="3">
        <v>21056.980496109998</v>
      </c>
      <c r="I74" s="4">
        <f t="shared" si="7"/>
        <v>0.47958399158395537</v>
      </c>
      <c r="J74" s="3">
        <v>0</v>
      </c>
    </row>
    <row r="75" spans="1:10" x14ac:dyDescent="0.35">
      <c r="A75" s="1">
        <v>43040</v>
      </c>
      <c r="B75" s="3">
        <v>10775.9719265</v>
      </c>
      <c r="C75" s="4">
        <f t="shared" si="4"/>
        <v>-5.840547299884833E-2</v>
      </c>
      <c r="D75" s="3">
        <v>2824.0621573500002</v>
      </c>
      <c r="E75" s="4">
        <f t="shared" si="5"/>
        <v>-1.4977398820856176E-2</v>
      </c>
      <c r="F75" s="3">
        <v>164134.88802044</v>
      </c>
      <c r="G75" s="4">
        <f t="shared" si="6"/>
        <v>-2.9079659702035968E-2</v>
      </c>
      <c r="H75" s="3">
        <v>14231.689864100001</v>
      </c>
      <c r="I75" s="4">
        <f t="shared" si="7"/>
        <v>0.30114792984327471</v>
      </c>
      <c r="J75" s="3">
        <v>0</v>
      </c>
    </row>
    <row r="76" spans="1:10" x14ac:dyDescent="0.35">
      <c r="A76" s="1">
        <v>43009</v>
      </c>
      <c r="B76" s="3">
        <v>11444.386747680002</v>
      </c>
      <c r="C76" s="4">
        <f t="shared" si="4"/>
        <v>-9.2808996145744643E-2</v>
      </c>
      <c r="D76" s="3">
        <v>2867.0023956500004</v>
      </c>
      <c r="E76" s="4">
        <f t="shared" si="5"/>
        <v>0.12542712780802906</v>
      </c>
      <c r="F76" s="3">
        <v>169050.82858813004</v>
      </c>
      <c r="G76" s="4">
        <f t="shared" si="6"/>
        <v>7.1880211026081582E-3</v>
      </c>
      <c r="H76" s="3">
        <v>10937.795417169998</v>
      </c>
      <c r="I76" s="4">
        <f t="shared" si="7"/>
        <v>1.6790172525094176E-2</v>
      </c>
      <c r="J76" s="3">
        <v>0</v>
      </c>
    </row>
    <row r="77" spans="1:10" x14ac:dyDescent="0.35">
      <c r="A77" s="1">
        <v>42979</v>
      </c>
      <c r="B77" s="3">
        <v>12615.189854239999</v>
      </c>
      <c r="C77" s="4">
        <f t="shared" si="4"/>
        <v>2.924914035125513E-3</v>
      </c>
      <c r="D77" s="3">
        <v>2547.4793745499996</v>
      </c>
      <c r="E77" s="4">
        <f t="shared" si="5"/>
        <v>-3.5482518190022628E-3</v>
      </c>
      <c r="F77" s="3">
        <v>167844.35978802</v>
      </c>
      <c r="G77" s="4">
        <f t="shared" si="6"/>
        <v>2.5755262059576838E-2</v>
      </c>
      <c r="H77" s="3">
        <v>10757.180500680002</v>
      </c>
      <c r="I77" s="4">
        <f t="shared" si="7"/>
        <v>0.13781292472493947</v>
      </c>
      <c r="J77" s="3">
        <v>0</v>
      </c>
    </row>
    <row r="78" spans="1:10" x14ac:dyDescent="0.35">
      <c r="A78" s="1">
        <v>42948</v>
      </c>
      <c r="B78" s="3">
        <v>12578.39911812</v>
      </c>
      <c r="C78" s="4">
        <f t="shared" si="4"/>
        <v>5.3725977708694105E-2</v>
      </c>
      <c r="D78" s="3">
        <v>2556.5506600799999</v>
      </c>
      <c r="E78" s="4">
        <f t="shared" si="5"/>
        <v>-1.1724617015851615E-2</v>
      </c>
      <c r="F78" s="3">
        <v>163630.02559793004</v>
      </c>
      <c r="G78" s="4">
        <f t="shared" si="6"/>
        <v>1.4072871926242226E-2</v>
      </c>
      <c r="H78" s="3">
        <v>9454.2611240599999</v>
      </c>
      <c r="I78" s="4">
        <f t="shared" si="7"/>
        <v>8.4549400205766637E-2</v>
      </c>
      <c r="J78" s="3">
        <v>0</v>
      </c>
    </row>
    <row r="79" spans="1:10" x14ac:dyDescent="0.35">
      <c r="A79" s="1">
        <v>42917</v>
      </c>
      <c r="B79" s="3">
        <v>11937.068444939998</v>
      </c>
      <c r="C79" s="4">
        <f t="shared" si="4"/>
        <v>9.6252899332747624E-2</v>
      </c>
      <c r="D79" s="3">
        <v>2586.8808472799997</v>
      </c>
      <c r="E79" s="4">
        <f t="shared" si="5"/>
        <v>-1.7140021813765633E-2</v>
      </c>
      <c r="F79" s="3">
        <v>161359.23771150003</v>
      </c>
      <c r="G79" s="4">
        <f t="shared" si="6"/>
        <v>-2.3395593758045968E-3</v>
      </c>
      <c r="H79" s="3">
        <v>8717.2249804999992</v>
      </c>
      <c r="I79" s="4">
        <f t="shared" si="7"/>
        <v>2.0128061577487887E-2</v>
      </c>
      <c r="J79" s="3">
        <v>0</v>
      </c>
    </row>
    <row r="80" spans="1:10" x14ac:dyDescent="0.35">
      <c r="A80" s="1">
        <v>42887</v>
      </c>
      <c r="B80" s="3">
        <v>10888.973203360001</v>
      </c>
      <c r="C80" s="4">
        <f t="shared" si="4"/>
        <v>2.6227861061077863E-2</v>
      </c>
      <c r="D80" s="3">
        <v>2631.9932693300002</v>
      </c>
      <c r="E80" s="4">
        <f t="shared" si="5"/>
        <v>-6.9657414090773084E-2</v>
      </c>
      <c r="F80" s="3">
        <v>161737.63250604999</v>
      </c>
      <c r="G80" s="4">
        <f t="shared" si="6"/>
        <v>7.9867328427924277E-3</v>
      </c>
      <c r="H80" s="3">
        <v>8545.2261425099987</v>
      </c>
      <c r="I80" s="4">
        <f t="shared" si="7"/>
        <v>3.4958318046315967E-2</v>
      </c>
      <c r="J80" s="3">
        <v>0</v>
      </c>
    </row>
    <row r="81" spans="1:10" x14ac:dyDescent="0.35">
      <c r="A81" s="1">
        <v>42856</v>
      </c>
      <c r="B81" s="3">
        <v>10610.67781974</v>
      </c>
      <c r="C81" s="4">
        <f t="shared" si="4"/>
        <v>8.2581380885692418E-2</v>
      </c>
      <c r="D81" s="3">
        <v>2829.0581439499992</v>
      </c>
      <c r="E81" s="4">
        <f t="shared" si="5"/>
        <v>-1.723760456930765E-2</v>
      </c>
      <c r="F81" s="3">
        <v>160456.11240329183</v>
      </c>
      <c r="G81" s="4">
        <f t="shared" si="6"/>
        <v>1.1502172170822026E-2</v>
      </c>
      <c r="H81" s="3">
        <v>8256.5896553600014</v>
      </c>
      <c r="I81" s="4">
        <f t="shared" si="7"/>
        <v>-2.447887107573586E-3</v>
      </c>
      <c r="J81" s="3">
        <v>0</v>
      </c>
    </row>
    <row r="82" spans="1:10" x14ac:dyDescent="0.35">
      <c r="A82" s="1">
        <v>42826</v>
      </c>
      <c r="B82" s="3">
        <v>9801.2749961200007</v>
      </c>
      <c r="C82" s="4">
        <f t="shared" si="4"/>
        <v>7.1969842699907707E-2</v>
      </c>
      <c r="D82" s="3">
        <v>2878.6796860600002</v>
      </c>
      <c r="E82" s="4">
        <f t="shared" si="5"/>
        <v>-0.20136934673481693</v>
      </c>
      <c r="F82" s="3">
        <v>158631.50551513999</v>
      </c>
      <c r="G82" s="4">
        <f t="shared" si="6"/>
        <v>1.0587911015978136E-3</v>
      </c>
      <c r="H82" s="3">
        <v>8276.8504508700007</v>
      </c>
      <c r="I82" s="4">
        <f t="shared" si="7"/>
        <v>2.6022740545642905E-2</v>
      </c>
      <c r="J82" s="3">
        <v>0</v>
      </c>
    </row>
    <row r="83" spans="1:10" x14ac:dyDescent="0.35">
      <c r="A83" s="1">
        <v>42795</v>
      </c>
      <c r="B83" s="3">
        <v>9143.2376226500019</v>
      </c>
      <c r="C83" s="4">
        <f t="shared" si="4"/>
        <v>5.4306158412780782E-2</v>
      </c>
      <c r="D83" s="3">
        <v>3604.51940367</v>
      </c>
      <c r="E83" s="4">
        <f t="shared" si="5"/>
        <v>6.3955365841941683E-2</v>
      </c>
      <c r="F83" s="3">
        <v>158463.72553262001</v>
      </c>
      <c r="G83" s="4">
        <f t="shared" si="6"/>
        <v>3.3208079810839154E-2</v>
      </c>
      <c r="H83" s="3">
        <v>8066.9269050199991</v>
      </c>
      <c r="I83" s="4">
        <f t="shared" si="7"/>
        <v>1.4056948374150519E-2</v>
      </c>
      <c r="J83" s="3">
        <v>0</v>
      </c>
    </row>
    <row r="84" spans="1:10" x14ac:dyDescent="0.35">
      <c r="A84" s="1">
        <v>42767</v>
      </c>
      <c r="B84" s="3">
        <v>8672.2794415000008</v>
      </c>
      <c r="C84" s="4">
        <f t="shared" si="4"/>
        <v>7.9162709494965816E-3</v>
      </c>
      <c r="D84" s="3">
        <v>3387.84832465</v>
      </c>
      <c r="E84" s="4">
        <f t="shared" si="5"/>
        <v>3.9881711567686844E-3</v>
      </c>
      <c r="F84" s="3">
        <v>153370.58297262999</v>
      </c>
      <c r="G84" s="4">
        <f t="shared" si="6"/>
        <v>2.0378459218931735E-2</v>
      </c>
      <c r="H84" s="3">
        <v>7955.1024407000004</v>
      </c>
      <c r="I84" s="4">
        <f t="shared" si="7"/>
        <v>4.9892308031993578E-2</v>
      </c>
      <c r="J84" s="3">
        <v>0</v>
      </c>
    </row>
    <row r="85" spans="1:10" x14ac:dyDescent="0.35">
      <c r="A85" s="1">
        <v>42736</v>
      </c>
      <c r="B85" s="3">
        <v>8604.166527970001</v>
      </c>
      <c r="C85" s="4">
        <f t="shared" si="4"/>
        <v>0.11088428417945409</v>
      </c>
      <c r="D85" s="3">
        <v>3374.3906770800004</v>
      </c>
      <c r="E85" s="4">
        <f t="shared" si="5"/>
        <v>-0.12845607970198447</v>
      </c>
      <c r="F85" s="3">
        <v>150307.54676067</v>
      </c>
      <c r="G85" s="4">
        <f t="shared" si="6"/>
        <v>1.3533930541052406E-2</v>
      </c>
      <c r="H85" s="3">
        <v>7577.0651711999999</v>
      </c>
      <c r="I85" s="4">
        <f t="shared" si="7"/>
        <v>3.9210486208197719E-2</v>
      </c>
      <c r="J85" s="3">
        <v>0</v>
      </c>
    </row>
    <row r="86" spans="1:10" x14ac:dyDescent="0.35">
      <c r="A86" s="1">
        <v>42705</v>
      </c>
      <c r="B86" s="3">
        <v>7745.3310398800004</v>
      </c>
      <c r="C86" s="4">
        <f t="shared" si="4"/>
        <v>2.4334861813780376E-2</v>
      </c>
      <c r="D86" s="3">
        <v>3871.7391040099988</v>
      </c>
      <c r="E86" s="4">
        <f t="shared" si="5"/>
        <v>3.4308632039878391E-2</v>
      </c>
      <c r="F86" s="3">
        <v>148300.45865404001</v>
      </c>
      <c r="G86" s="4">
        <f t="shared" si="6"/>
        <v>2.6950877359315537E-2</v>
      </c>
      <c r="H86" s="3">
        <v>7291.174667459999</v>
      </c>
      <c r="I86" s="4">
        <f t="shared" si="7"/>
        <v>-1.9636429049973973E-2</v>
      </c>
      <c r="J86" s="3">
        <v>0</v>
      </c>
    </row>
    <row r="87" spans="1:10" x14ac:dyDescent="0.35">
      <c r="A87" s="1">
        <v>42675</v>
      </c>
      <c r="B87" s="3">
        <v>7561.3271876400004</v>
      </c>
      <c r="C87" s="4">
        <f t="shared" si="4"/>
        <v>1.022834556942454E-2</v>
      </c>
      <c r="D87" s="3">
        <v>3743.3112168599996</v>
      </c>
      <c r="E87" s="4">
        <f t="shared" si="5"/>
        <v>-2.6524332536523729E-2</v>
      </c>
      <c r="F87" s="3">
        <v>144408.52228042041</v>
      </c>
      <c r="G87" s="4">
        <f t="shared" si="6"/>
        <v>3.0952728746625707E-3</v>
      </c>
      <c r="H87" s="3">
        <v>7437.2150123800002</v>
      </c>
      <c r="I87" s="4">
        <f t="shared" si="7"/>
        <v>-3.2319991068202852E-2</v>
      </c>
      <c r="J87" s="3">
        <v>0</v>
      </c>
    </row>
    <row r="88" spans="1:10" x14ac:dyDescent="0.35">
      <c r="A88" s="1">
        <v>42644</v>
      </c>
      <c r="B88" s="3">
        <v>7484.7703697899988</v>
      </c>
      <c r="C88" s="4">
        <f t="shared" si="4"/>
        <v>-3.3952516864873321E-2</v>
      </c>
      <c r="D88" s="3">
        <v>3845.30537534</v>
      </c>
      <c r="E88" s="4">
        <f t="shared" si="5"/>
        <v>3.8896912380709546E-2</v>
      </c>
      <c r="F88" s="3">
        <v>143962.91776610172</v>
      </c>
      <c r="G88" s="4">
        <f t="shared" si="6"/>
        <v>-1.5536182315821028E-3</v>
      </c>
      <c r="H88" s="3">
        <v>7685.6139878199974</v>
      </c>
      <c r="I88" s="4">
        <f t="shared" si="7"/>
        <v>-0.36231288483747542</v>
      </c>
      <c r="J88" s="3">
        <v>0</v>
      </c>
    </row>
    <row r="89" spans="1:10" x14ac:dyDescent="0.35">
      <c r="A89" s="1">
        <v>42614</v>
      </c>
      <c r="B89" s="3">
        <v>7747.82865279</v>
      </c>
      <c r="C89" s="4">
        <f t="shared" si="4"/>
        <v>-1.9181370268506154E-2</v>
      </c>
      <c r="D89" s="3">
        <v>3701.3348769400004</v>
      </c>
      <c r="E89" s="4">
        <f t="shared" si="5"/>
        <v>4.4138226644434855E-2</v>
      </c>
      <c r="F89" s="3">
        <v>144186.92920807522</v>
      </c>
      <c r="G89" s="4">
        <f t="shared" si="6"/>
        <v>1.7625261498490426E-2</v>
      </c>
      <c r="H89" s="3">
        <v>12052.327552299999</v>
      </c>
      <c r="I89" s="4">
        <f t="shared" si="7"/>
        <v>-1.5905534031864548E-2</v>
      </c>
      <c r="J89" s="3">
        <v>0</v>
      </c>
    </row>
    <row r="90" spans="1:10" x14ac:dyDescent="0.35">
      <c r="A90" s="1">
        <v>42583</v>
      </c>
      <c r="B90" s="3">
        <v>7899.3489906599998</v>
      </c>
      <c r="C90" s="4">
        <f t="shared" si="4"/>
        <v>9.7786769847523838E-2</v>
      </c>
      <c r="D90" s="3">
        <v>3544.8705760299999</v>
      </c>
      <c r="E90" s="4">
        <f t="shared" si="5"/>
        <v>9.6679246002268723E-2</v>
      </c>
      <c r="F90" s="3">
        <v>141689.61273205295</v>
      </c>
      <c r="G90" s="4">
        <f t="shared" si="6"/>
        <v>5.8985444731589178E-3</v>
      </c>
      <c r="H90" s="3">
        <v>12247.124609570001</v>
      </c>
      <c r="I90" s="4">
        <f t="shared" si="7"/>
        <v>5.2656900031699365E-2</v>
      </c>
      <c r="J90" s="3">
        <v>0</v>
      </c>
    </row>
    <row r="91" spans="1:10" x14ac:dyDescent="0.35">
      <c r="A91" s="1">
        <v>42552</v>
      </c>
      <c r="B91" s="3">
        <v>7195.7043094599994</v>
      </c>
      <c r="C91" s="4">
        <f t="shared" si="4"/>
        <v>6.5496437349291156E-2</v>
      </c>
      <c r="D91" s="3">
        <v>3232.3677036399999</v>
      </c>
      <c r="E91" s="4">
        <f t="shared" si="5"/>
        <v>-4.6572397640291814E-2</v>
      </c>
      <c r="F91" s="3">
        <v>140858.75112411374</v>
      </c>
      <c r="G91" s="4">
        <f t="shared" si="6"/>
        <v>1.5538252280513802E-2</v>
      </c>
      <c r="H91" s="3">
        <v>11634.48851112</v>
      </c>
      <c r="I91" s="4">
        <f t="shared" si="7"/>
        <v>0.11510387666816561</v>
      </c>
      <c r="J91" s="3">
        <v>0</v>
      </c>
    </row>
    <row r="92" spans="1:10" x14ac:dyDescent="0.35">
      <c r="A92" s="1">
        <v>42522</v>
      </c>
      <c r="B92" s="3">
        <v>6753.3818577200018</v>
      </c>
      <c r="C92" s="4">
        <f t="shared" si="4"/>
        <v>1.2129548520992692E-2</v>
      </c>
      <c r="D92" s="3">
        <v>3390.2602522100001</v>
      </c>
      <c r="E92" s="4">
        <f t="shared" si="5"/>
        <v>3.8608666846461255E-2</v>
      </c>
      <c r="F92" s="3">
        <v>138703.54051932401</v>
      </c>
      <c r="G92" s="4">
        <f t="shared" si="6"/>
        <v>2.6652456748228266E-3</v>
      </c>
      <c r="H92" s="3">
        <v>10433.546824249997</v>
      </c>
      <c r="I92" s="4">
        <f t="shared" si="7"/>
        <v>5.6497098644700358E-2</v>
      </c>
      <c r="J92" s="3">
        <v>0</v>
      </c>
    </row>
    <row r="93" spans="1:10" x14ac:dyDescent="0.35">
      <c r="A93" s="1">
        <v>42491</v>
      </c>
      <c r="B93" s="3">
        <v>6672.4480750399998</v>
      </c>
      <c r="C93" s="4">
        <f t="shared" si="4"/>
        <v>5.4620720110583589E-2</v>
      </c>
      <c r="D93" s="3">
        <v>3264.2325838699999</v>
      </c>
      <c r="E93" s="4">
        <f t="shared" si="5"/>
        <v>9.8181543204433466E-2</v>
      </c>
      <c r="F93" s="3">
        <v>138334.84417421141</v>
      </c>
      <c r="G93" s="4">
        <f t="shared" si="6"/>
        <v>9.2140389442137757E-3</v>
      </c>
      <c r="H93" s="3">
        <v>9875.6038588600004</v>
      </c>
      <c r="I93" s="4">
        <f t="shared" si="7"/>
        <v>2.7156494668776749E-2</v>
      </c>
      <c r="J93" s="3">
        <v>0</v>
      </c>
    </row>
    <row r="94" spans="1:10" x14ac:dyDescent="0.35">
      <c r="A94" s="1">
        <v>42461</v>
      </c>
      <c r="B94" s="3">
        <v>6326.8698858299995</v>
      </c>
      <c r="C94" s="4">
        <f t="shared" si="4"/>
        <v>-0.12960172700896722</v>
      </c>
      <c r="D94" s="3">
        <v>2972.3979646800003</v>
      </c>
      <c r="E94" s="4">
        <f t="shared" si="5"/>
        <v>3.8463235187176308E-2</v>
      </c>
      <c r="F94" s="3">
        <v>137071.85872972</v>
      </c>
      <c r="G94" s="4">
        <f t="shared" si="6"/>
        <v>1.7835763814333966E-2</v>
      </c>
      <c r="H94" s="3">
        <v>9614.5075362099997</v>
      </c>
      <c r="I94" s="4">
        <f t="shared" si="7"/>
        <v>-4.1992289689395265E-2</v>
      </c>
      <c r="J94" s="3">
        <v>0</v>
      </c>
    </row>
    <row r="95" spans="1:10" x14ac:dyDescent="0.35">
      <c r="A95" s="1">
        <v>42430</v>
      </c>
      <c r="B95" s="3">
        <v>7268.9366260899988</v>
      </c>
      <c r="C95" s="4">
        <f t="shared" si="4"/>
        <v>-7.7869363021095123E-2</v>
      </c>
      <c r="D95" s="3">
        <v>2862.3044744999997</v>
      </c>
      <c r="E95" s="4">
        <f t="shared" si="5"/>
        <v>3.7392798160380942E-3</v>
      </c>
      <c r="F95" s="3">
        <v>134669.91788148999</v>
      </c>
      <c r="G95" s="4">
        <f t="shared" si="6"/>
        <v>-9.8702757203848468E-3</v>
      </c>
      <c r="H95" s="3">
        <v>10035.939620039999</v>
      </c>
      <c r="I95" s="4">
        <f t="shared" si="7"/>
        <v>7.6671276488064558E-2</v>
      </c>
      <c r="J95" s="3">
        <v>0</v>
      </c>
    </row>
    <row r="96" spans="1:10" x14ac:dyDescent="0.35">
      <c r="A96" s="1">
        <v>42401</v>
      </c>
      <c r="B96" s="3">
        <v>7882.7623056799994</v>
      </c>
      <c r="C96" s="4">
        <f t="shared" si="4"/>
        <v>0.10330669745101147</v>
      </c>
      <c r="D96" s="3">
        <v>2851.6413894100001</v>
      </c>
      <c r="E96" s="4">
        <f t="shared" si="5"/>
        <v>-3.1106231034585094E-3</v>
      </c>
      <c r="F96" s="3">
        <v>136012.39774865992</v>
      </c>
      <c r="G96" s="4">
        <f t="shared" si="6"/>
        <v>2.2445728311035338E-2</v>
      </c>
      <c r="H96" s="3">
        <v>9321.2662390100013</v>
      </c>
      <c r="I96" s="4">
        <f t="shared" si="7"/>
        <v>2.0983987114695405E-2</v>
      </c>
      <c r="J96" s="3">
        <v>0</v>
      </c>
    </row>
    <row r="97" spans="1:10" x14ac:dyDescent="0.35">
      <c r="A97" s="1">
        <v>42370</v>
      </c>
      <c r="B97" s="3">
        <v>7144.6700395200005</v>
      </c>
      <c r="C97" s="4">
        <f t="shared" si="4"/>
        <v>-0.58170997547750625</v>
      </c>
      <c r="D97" s="3">
        <v>2860.5394495100004</v>
      </c>
      <c r="E97" s="4">
        <f t="shared" si="5"/>
        <v>-0.10418441346414489</v>
      </c>
      <c r="F97" s="3">
        <v>133026.52060890998</v>
      </c>
      <c r="G97" s="4">
        <f t="shared" si="6"/>
        <v>8.0051197067726343E-2</v>
      </c>
      <c r="H97" s="3">
        <v>9129.6889634399995</v>
      </c>
      <c r="I97" s="4">
        <f t="shared" si="7"/>
        <v>-0.20413901201599974</v>
      </c>
      <c r="J97" s="3">
        <v>0</v>
      </c>
    </row>
    <row r="98" spans="1:10" x14ac:dyDescent="0.35">
      <c r="A98" s="1">
        <v>42339</v>
      </c>
      <c r="B98" s="3">
        <v>17080.66083497</v>
      </c>
      <c r="C98" s="4">
        <f t="shared" si="4"/>
        <v>1.1147052074305299E-2</v>
      </c>
      <c r="D98" s="3">
        <v>3193.2235747</v>
      </c>
      <c r="E98" s="4">
        <f t="shared" si="5"/>
        <v>-9.9964901883138266E-3</v>
      </c>
      <c r="F98" s="3">
        <v>123166.86558014003</v>
      </c>
      <c r="G98" s="4">
        <f t="shared" si="6"/>
        <v>-2.1854814538107774E-2</v>
      </c>
      <c r="H98" s="3">
        <v>11471.46185236</v>
      </c>
      <c r="I98" s="4">
        <f t="shared" si="7"/>
        <v>-1.91403449671637E-2</v>
      </c>
      <c r="J98" s="3">
        <v>13.940714</v>
      </c>
    </row>
    <row r="99" spans="1:10" x14ac:dyDescent="0.35">
      <c r="A99" s="1">
        <v>42309</v>
      </c>
      <c r="B99" s="3">
        <v>16892.360809369999</v>
      </c>
      <c r="C99" s="4">
        <f t="shared" si="4"/>
        <v>7.8428076585039155E-2</v>
      </c>
      <c r="D99" s="3">
        <v>3225.4669231499997</v>
      </c>
      <c r="E99" s="4">
        <f t="shared" si="5"/>
        <v>9.5779960628512746E-3</v>
      </c>
      <c r="F99" s="3">
        <v>125918.7975474</v>
      </c>
      <c r="G99" s="4">
        <f t="shared" si="6"/>
        <v>5.9333189601126313E-4</v>
      </c>
      <c r="H99" s="3">
        <v>11695.314200660001</v>
      </c>
      <c r="I99" s="4">
        <f t="shared" si="7"/>
        <v>-8.2309045259747662E-3</v>
      </c>
      <c r="J99" s="3">
        <v>13.807052000000001</v>
      </c>
    </row>
    <row r="100" spans="1:10" x14ac:dyDescent="0.35">
      <c r="A100" s="1">
        <v>42278</v>
      </c>
      <c r="B100" s="3">
        <v>15663.873350610003</v>
      </c>
      <c r="C100" s="4"/>
      <c r="D100" s="3">
        <v>3194.86650435</v>
      </c>
      <c r="E100" s="4"/>
      <c r="F100" s="3">
        <v>125844.13021102</v>
      </c>
      <c r="G100" s="4"/>
      <c r="H100" s="3">
        <v>11792.37612266</v>
      </c>
      <c r="I100" s="4"/>
      <c r="J100" s="3">
        <v>13.822986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37FE-1B48-4674-BBFC-E33605FA9D4F}">
  <dimension ref="A1:I100"/>
  <sheetViews>
    <sheetView workbookViewId="0">
      <selection activeCell="E12" sqref="E12"/>
    </sheetView>
  </sheetViews>
  <sheetFormatPr defaultRowHeight="14.5" x14ac:dyDescent="0.35"/>
  <cols>
    <col min="1" max="1" width="7" bestFit="1" customWidth="1"/>
    <col min="2" max="2" width="30.54296875" style="2" bestFit="1" customWidth="1"/>
    <col min="3" max="3" width="35.90625" style="2" bestFit="1" customWidth="1"/>
    <col min="4" max="4" width="31.90625" style="2" bestFit="1" customWidth="1"/>
    <col min="5" max="5" width="37.26953125" style="2" bestFit="1" customWidth="1"/>
    <col min="6" max="6" width="30.08984375" style="2" bestFit="1" customWidth="1"/>
    <col min="7" max="7" width="35.453125" style="2" bestFit="1" customWidth="1"/>
    <col min="8" max="8" width="33.90625" style="2" bestFit="1" customWidth="1"/>
    <col min="9" max="9" width="39.26953125" bestFit="1" customWidth="1"/>
  </cols>
  <sheetData>
    <row r="1" spans="1:9" x14ac:dyDescent="0.35">
      <c r="A1" t="s">
        <v>0</v>
      </c>
      <c r="B1" s="2" t="s">
        <v>21</v>
      </c>
      <c r="C1" s="2" t="s">
        <v>50</v>
      </c>
      <c r="D1" s="2" t="s">
        <v>22</v>
      </c>
      <c r="E1" s="2" t="s">
        <v>51</v>
      </c>
      <c r="F1" s="2" t="s">
        <v>23</v>
      </c>
      <c r="G1" s="2" t="s">
        <v>52</v>
      </c>
      <c r="H1" s="2" t="s">
        <v>24</v>
      </c>
      <c r="I1" s="2" t="s">
        <v>53</v>
      </c>
    </row>
    <row r="2" spans="1:9" x14ac:dyDescent="0.35">
      <c r="A2" s="1">
        <v>45261</v>
      </c>
      <c r="B2" s="3">
        <v>19251.118469380002</v>
      </c>
      <c r="C2" s="4">
        <f>(B2-B3)/B3</f>
        <v>-2.6571268075809951E-2</v>
      </c>
      <c r="D2" s="3">
        <v>4839.6973409460088</v>
      </c>
      <c r="E2" s="4">
        <f>(D2-D3)/D3</f>
        <v>0.15220872184846973</v>
      </c>
      <c r="F2" s="3">
        <v>15953.707544595602</v>
      </c>
      <c r="G2" s="4">
        <f>(F2-F3)/F3</f>
        <v>8.827332310099795E-3</v>
      </c>
      <c r="H2" s="3">
        <v>489.96229142999999</v>
      </c>
      <c r="I2" s="4">
        <f>(H2-H3)/H3</f>
        <v>3.6011184067257104E-2</v>
      </c>
    </row>
    <row r="3" spans="1:9" x14ac:dyDescent="0.35">
      <c r="A3" s="1">
        <v>45231</v>
      </c>
      <c r="B3" s="3">
        <v>19776.608022783599</v>
      </c>
      <c r="C3" s="4">
        <f t="shared" ref="C3:C66" si="0">(B3-B4)/B4</f>
        <v>2.3655839557267275E-2</v>
      </c>
      <c r="D3" s="3">
        <v>4200.3651327875396</v>
      </c>
      <c r="E3" s="4">
        <f t="shared" ref="E3:E66" si="1">(D3-D4)/D4</f>
        <v>-4.417768300325059E-3</v>
      </c>
      <c r="F3" s="3">
        <v>15814.111130458199</v>
      </c>
      <c r="G3" s="4">
        <f t="shared" ref="G3:G66" si="2">(F3-F4)/F4</f>
        <v>-6.9789220722180079E-3</v>
      </c>
      <c r="H3" s="3">
        <v>472.93146924000001</v>
      </c>
      <c r="I3" s="4">
        <f t="shared" ref="I3:I66" si="3">(H3-H4)/H4</f>
        <v>4.8183422949737424E-2</v>
      </c>
    </row>
    <row r="4" spans="1:9" x14ac:dyDescent="0.35">
      <c r="A4" s="1">
        <v>45200</v>
      </c>
      <c r="B4" s="3">
        <v>19319.58697303677</v>
      </c>
      <c r="C4" s="4">
        <f t="shared" si="0"/>
        <v>-4.4931054520468286E-3</v>
      </c>
      <c r="D4" s="3">
        <v>4219.003713652668</v>
      </c>
      <c r="E4" s="4">
        <f t="shared" si="1"/>
        <v>8.5538627861008354E-2</v>
      </c>
      <c r="F4" s="3">
        <v>15925.252224714901</v>
      </c>
      <c r="G4" s="4">
        <f t="shared" si="2"/>
        <v>-2.1343312955428004E-2</v>
      </c>
      <c r="H4" s="3">
        <v>451.19151751999999</v>
      </c>
      <c r="I4" s="4">
        <f t="shared" si="3"/>
        <v>1.307840213815077E-3</v>
      </c>
    </row>
    <row r="5" spans="1:9" x14ac:dyDescent="0.35">
      <c r="A5" s="1">
        <v>45170</v>
      </c>
      <c r="B5" s="3">
        <v>19406.783698680003</v>
      </c>
      <c r="C5" s="4">
        <f t="shared" si="0"/>
        <v>1.0839451594794485E-3</v>
      </c>
      <c r="D5" s="3">
        <v>3886.5532790537109</v>
      </c>
      <c r="E5" s="4">
        <f t="shared" si="1"/>
        <v>-1.6795362143138159E-2</v>
      </c>
      <c r="F5" s="3">
        <v>16272.56262132872</v>
      </c>
      <c r="G5" s="4">
        <f t="shared" si="2"/>
        <v>1.3774699625578158E-2</v>
      </c>
      <c r="H5" s="3">
        <v>450.60220184000002</v>
      </c>
      <c r="I5" s="4">
        <f t="shared" si="3"/>
        <v>-4.6545960115968718E-2</v>
      </c>
    </row>
    <row r="6" spans="1:9" x14ac:dyDescent="0.35">
      <c r="A6" s="1">
        <v>45139</v>
      </c>
      <c r="B6" s="3">
        <v>19385.770586489998</v>
      </c>
      <c r="C6" s="4">
        <f t="shared" si="0"/>
        <v>0.20617379985758341</v>
      </c>
      <c r="D6" s="3">
        <v>3952.944411984688</v>
      </c>
      <c r="E6" s="4">
        <f t="shared" si="1"/>
        <v>5.6548768417617107E-2</v>
      </c>
      <c r="F6" s="3">
        <v>16051.458600553689</v>
      </c>
      <c r="G6" s="4">
        <f t="shared" si="2"/>
        <v>-8.700968911262855E-4</v>
      </c>
      <c r="H6" s="3">
        <v>472.59981393000004</v>
      </c>
      <c r="I6" s="4">
        <f t="shared" si="3"/>
        <v>2.1403790716053948E-2</v>
      </c>
    </row>
    <row r="7" spans="1:9" x14ac:dyDescent="0.35">
      <c r="A7" s="1">
        <v>45108</v>
      </c>
      <c r="B7" s="3">
        <v>16072.120442990003</v>
      </c>
      <c r="C7" s="4">
        <f t="shared" si="0"/>
        <v>1.932670788467027E-2</v>
      </c>
      <c r="D7" s="3">
        <v>3741.3743029628199</v>
      </c>
      <c r="E7" s="4">
        <f t="shared" si="1"/>
        <v>0.23815101634678212</v>
      </c>
      <c r="F7" s="3">
        <v>16065.437087418037</v>
      </c>
      <c r="G7" s="4">
        <f t="shared" si="2"/>
        <v>4.6183873280397662E-3</v>
      </c>
      <c r="H7" s="3">
        <v>462.69635791999997</v>
      </c>
      <c r="I7" s="4">
        <f t="shared" si="3"/>
        <v>4.3001681201562496E-2</v>
      </c>
    </row>
    <row r="8" spans="1:9" x14ac:dyDescent="0.35">
      <c r="A8" s="1">
        <v>45078</v>
      </c>
      <c r="B8" s="3">
        <v>15767.388726960004</v>
      </c>
      <c r="C8" s="4">
        <f t="shared" si="0"/>
        <v>-4.995616467622125E-2</v>
      </c>
      <c r="D8" s="3">
        <v>3021.7431101433053</v>
      </c>
      <c r="E8" s="4">
        <f t="shared" si="1"/>
        <v>-9.7418255145034799E-2</v>
      </c>
      <c r="F8" s="3">
        <v>15991.581768821599</v>
      </c>
      <c r="G8" s="4">
        <f t="shared" si="2"/>
        <v>5.7342817211398757E-2</v>
      </c>
      <c r="H8" s="3">
        <v>443.61995408000001</v>
      </c>
      <c r="I8" s="4">
        <f t="shared" si="3"/>
        <v>6.0835575632636377E-2</v>
      </c>
    </row>
    <row r="9" spans="1:9" x14ac:dyDescent="0.35">
      <c r="A9" s="1">
        <v>45047</v>
      </c>
      <c r="B9" s="3">
        <v>16596.4854891</v>
      </c>
      <c r="C9" s="4">
        <f t="shared" si="0"/>
        <v>-1.2570336330064878E-2</v>
      </c>
      <c r="D9" s="3">
        <v>3347.888573382199</v>
      </c>
      <c r="E9" s="4">
        <f t="shared" si="1"/>
        <v>2.2603294459608642E-2</v>
      </c>
      <c r="F9" s="3">
        <v>15124.311158605373</v>
      </c>
      <c r="G9" s="4">
        <f t="shared" si="2"/>
        <v>3.3164638520018871E-2</v>
      </c>
      <c r="H9" s="3">
        <v>418.17974837000003</v>
      </c>
      <c r="I9" s="4">
        <f t="shared" si="3"/>
        <v>4.2323874970115749E-2</v>
      </c>
    </row>
    <row r="10" spans="1:9" x14ac:dyDescent="0.35">
      <c r="A10" s="1">
        <v>45017</v>
      </c>
      <c r="B10" s="3">
        <v>16807.7647449</v>
      </c>
      <c r="C10" s="4">
        <f t="shared" si="0"/>
        <v>7.5606297271277045E-2</v>
      </c>
      <c r="D10" s="3">
        <v>3273.8879206832398</v>
      </c>
      <c r="E10" s="4">
        <f t="shared" si="1"/>
        <v>0.10946988701775713</v>
      </c>
      <c r="F10" s="3">
        <v>14638.819985428992</v>
      </c>
      <c r="G10" s="4">
        <f t="shared" si="2"/>
        <v>-1.5141618178945337E-2</v>
      </c>
      <c r="H10" s="3">
        <v>401.19943369999999</v>
      </c>
      <c r="I10" s="4">
        <f t="shared" si="3"/>
        <v>-5.3556543209387353E-3</v>
      </c>
    </row>
    <row r="11" spans="1:9" x14ac:dyDescent="0.35">
      <c r="A11" s="1">
        <v>44986</v>
      </c>
      <c r="B11" s="3">
        <v>15626.316792249998</v>
      </c>
      <c r="C11" s="4">
        <f t="shared" si="0"/>
        <v>-6.1195558666677315E-2</v>
      </c>
      <c r="D11" s="3">
        <v>2950.8578457081107</v>
      </c>
      <c r="E11" s="4">
        <f t="shared" si="1"/>
        <v>-9.2401576163858662E-2</v>
      </c>
      <c r="F11" s="3">
        <v>14863.883229953375</v>
      </c>
      <c r="G11" s="4">
        <f t="shared" si="2"/>
        <v>-1.2122621621734747E-2</v>
      </c>
      <c r="H11" s="3">
        <v>403.35968875999998</v>
      </c>
      <c r="I11" s="4">
        <f t="shared" si="3"/>
        <v>7.1215936196780655E-2</v>
      </c>
    </row>
    <row r="12" spans="1:9" x14ac:dyDescent="0.35">
      <c r="A12" s="1">
        <v>44958</v>
      </c>
      <c r="B12" s="3">
        <v>16644.911447219998</v>
      </c>
      <c r="C12" s="4">
        <f t="shared" si="0"/>
        <v>-1.9372373895686322E-2</v>
      </c>
      <c r="D12" s="3">
        <v>3251.2813687310472</v>
      </c>
      <c r="E12" s="4">
        <f t="shared" si="1"/>
        <v>-3.1264166550882565E-2</v>
      </c>
      <c r="F12" s="3">
        <v>15046.283633252597</v>
      </c>
      <c r="G12" s="4">
        <f t="shared" si="2"/>
        <v>-2.7557843472069975E-2</v>
      </c>
      <c r="H12" s="3">
        <v>376.54377155000003</v>
      </c>
      <c r="I12" s="4">
        <f t="shared" si="3"/>
        <v>-5.2374254497100696E-2</v>
      </c>
    </row>
    <row r="13" spans="1:9" x14ac:dyDescent="0.35">
      <c r="A13" s="1">
        <v>44927</v>
      </c>
      <c r="B13" s="3">
        <v>16973.732948299996</v>
      </c>
      <c r="C13" s="4">
        <f t="shared" si="0"/>
        <v>-3.2351672756215998E-2</v>
      </c>
      <c r="D13" s="3">
        <v>3356.2104925499484</v>
      </c>
      <c r="E13" s="4">
        <f t="shared" si="1"/>
        <v>9.1335381302465893E-2</v>
      </c>
      <c r="F13" s="3">
        <v>15472.677251030349</v>
      </c>
      <c r="G13" s="4">
        <f t="shared" si="2"/>
        <v>-1.272871927905155E-2</v>
      </c>
      <c r="H13" s="3">
        <v>397.35494031999997</v>
      </c>
      <c r="I13" s="4">
        <f t="shared" si="3"/>
        <v>2.7536987975812595E-3</v>
      </c>
    </row>
    <row r="14" spans="1:9" x14ac:dyDescent="0.35">
      <c r="A14" s="1">
        <v>44896</v>
      </c>
      <c r="B14" s="3">
        <v>17541.22078281</v>
      </c>
      <c r="C14" s="4">
        <f t="shared" si="0"/>
        <v>0.10054237211845692</v>
      </c>
      <c r="D14" s="3">
        <v>3075.32455196719</v>
      </c>
      <c r="E14" s="4">
        <f t="shared" si="1"/>
        <v>-1.2021761477280112E-2</v>
      </c>
      <c r="F14" s="3">
        <v>15672.163824852199</v>
      </c>
      <c r="G14" s="4">
        <f t="shared" si="2"/>
        <v>-7.4979004750216505E-3</v>
      </c>
      <c r="H14" s="3">
        <v>396.26374930999998</v>
      </c>
      <c r="I14" s="4">
        <f t="shared" si="3"/>
        <v>-5.8185308878595875E-2</v>
      </c>
    </row>
    <row r="15" spans="1:9" x14ac:dyDescent="0.35">
      <c r="A15" s="1">
        <v>44866</v>
      </c>
      <c r="B15" s="3">
        <v>15938.70552121</v>
      </c>
      <c r="C15" s="4">
        <f t="shared" si="0"/>
        <v>5.5637478823114105E-4</v>
      </c>
      <c r="D15" s="3">
        <v>3112.7452326941802</v>
      </c>
      <c r="E15" s="4">
        <f t="shared" si="1"/>
        <v>-2.5421668075960316E-2</v>
      </c>
      <c r="F15" s="3">
        <v>15790.559871211413</v>
      </c>
      <c r="G15" s="4">
        <f t="shared" si="2"/>
        <v>-2.2658298592866909E-2</v>
      </c>
      <c r="H15" s="3">
        <v>420.74492259000004</v>
      </c>
      <c r="I15" s="4">
        <f t="shared" si="3"/>
        <v>-4.5168904352859201E-3</v>
      </c>
    </row>
    <row r="16" spans="1:9" x14ac:dyDescent="0.35">
      <c r="A16" s="1">
        <v>44835</v>
      </c>
      <c r="B16" s="3">
        <v>15929.842558429998</v>
      </c>
      <c r="C16" s="4">
        <f t="shared" si="0"/>
        <v>2.0884837981274221E-2</v>
      </c>
      <c r="D16" s="3">
        <v>3193.9405286683441</v>
      </c>
      <c r="E16" s="4">
        <f t="shared" si="1"/>
        <v>-9.2606632769759497E-3</v>
      </c>
      <c r="F16" s="3">
        <v>16156.64188735308</v>
      </c>
      <c r="G16" s="4">
        <f t="shared" si="2"/>
        <v>1.0279499046526799E-2</v>
      </c>
      <c r="H16" s="3">
        <v>422.65400442000004</v>
      </c>
      <c r="I16" s="4">
        <f t="shared" si="3"/>
        <v>3.0648732761894545E-2</v>
      </c>
    </row>
    <row r="17" spans="1:9" x14ac:dyDescent="0.35">
      <c r="A17" s="1">
        <v>44805</v>
      </c>
      <c r="B17" s="3">
        <v>15603.956455979998</v>
      </c>
      <c r="C17" s="4">
        <f t="shared" si="0"/>
        <v>3.475339330141128E-5</v>
      </c>
      <c r="D17" s="3">
        <v>3223.795008718078</v>
      </c>
      <c r="E17" s="4">
        <f t="shared" si="1"/>
        <v>4.7866218654291316E-3</v>
      </c>
      <c r="F17" s="3">
        <v>15992.249573114432</v>
      </c>
      <c r="G17" s="4">
        <f t="shared" si="2"/>
        <v>1.1364127625785762E-2</v>
      </c>
      <c r="H17" s="3">
        <v>410.08540639</v>
      </c>
      <c r="I17" s="4">
        <f t="shared" si="3"/>
        <v>2.0285557698185897E-2</v>
      </c>
    </row>
    <row r="18" spans="1:9" x14ac:dyDescent="0.35">
      <c r="A18" s="1">
        <v>44774</v>
      </c>
      <c r="B18" s="3">
        <v>15603.414184390003</v>
      </c>
      <c r="C18" s="4">
        <f t="shared" si="0"/>
        <v>1.5697096366594766E-2</v>
      </c>
      <c r="D18" s="3">
        <v>3208.4374319524331</v>
      </c>
      <c r="E18" s="4">
        <f t="shared" si="1"/>
        <v>-4.2020545788485422E-2</v>
      </c>
      <c r="F18" s="3">
        <v>15812.553694836717</v>
      </c>
      <c r="G18" s="4">
        <f t="shared" si="2"/>
        <v>4.2445902458835505E-2</v>
      </c>
      <c r="H18" s="3">
        <v>401.93199178000003</v>
      </c>
      <c r="I18" s="4">
        <f t="shared" si="3"/>
        <v>4.5374442333956082E-3</v>
      </c>
    </row>
    <row r="19" spans="1:9" x14ac:dyDescent="0.35">
      <c r="A19" s="1">
        <v>44743</v>
      </c>
      <c r="B19" s="3">
        <v>15362.271133990005</v>
      </c>
      <c r="C19" s="4">
        <f t="shared" si="0"/>
        <v>1.5117903034189939E-2</v>
      </c>
      <c r="D19" s="3">
        <v>3349.1714439671423</v>
      </c>
      <c r="E19" s="4">
        <f t="shared" si="1"/>
        <v>5.8661208705063786E-3</v>
      </c>
      <c r="F19" s="3">
        <v>15168.704349587224</v>
      </c>
      <c r="G19" s="4">
        <f t="shared" si="2"/>
        <v>-1.3039351889827158E-2</v>
      </c>
      <c r="H19" s="3">
        <v>400.11648554000004</v>
      </c>
      <c r="I19" s="4">
        <f t="shared" si="3"/>
        <v>2.1739041663182097E-2</v>
      </c>
    </row>
    <row r="20" spans="1:9" x14ac:dyDescent="0.35">
      <c r="A20" s="1">
        <v>44713</v>
      </c>
      <c r="B20" s="3">
        <v>15133.484581517219</v>
      </c>
      <c r="C20" s="4">
        <f t="shared" si="0"/>
        <v>1.0497675821772568E-2</v>
      </c>
      <c r="D20" s="3">
        <v>3329.6393769268916</v>
      </c>
      <c r="E20" s="4">
        <f t="shared" si="1"/>
        <v>-1.226626435109323E-2</v>
      </c>
      <c r="F20" s="3">
        <v>15369.107551179655</v>
      </c>
      <c r="G20" s="4">
        <f t="shared" si="2"/>
        <v>-1.4660348705227561E-2</v>
      </c>
      <c r="H20" s="3">
        <v>391.60340285000001</v>
      </c>
      <c r="I20" s="4">
        <f t="shared" si="3"/>
        <v>-3.8815962427740353E-2</v>
      </c>
    </row>
    <row r="21" spans="1:9" x14ac:dyDescent="0.35">
      <c r="A21" s="1">
        <v>44682</v>
      </c>
      <c r="B21" s="3">
        <v>14976.268569059432</v>
      </c>
      <c r="C21" s="4">
        <f t="shared" si="0"/>
        <v>1.8061534000049281E-2</v>
      </c>
      <c r="D21" s="3">
        <v>3370.9888168793123</v>
      </c>
      <c r="E21" s="4">
        <f t="shared" si="1"/>
        <v>-1.7455091757247635E-2</v>
      </c>
      <c r="F21" s="3">
        <v>15597.776392114216</v>
      </c>
      <c r="G21" s="4">
        <f t="shared" si="2"/>
        <v>2.4340118925269549E-3</v>
      </c>
      <c r="H21" s="3">
        <v>407.41771351000006</v>
      </c>
      <c r="I21" s="4">
        <f t="shared" si="3"/>
        <v>-6.8837059780181106E-2</v>
      </c>
    </row>
    <row r="22" spans="1:9" x14ac:dyDescent="0.35">
      <c r="A22" s="1">
        <v>44652</v>
      </c>
      <c r="B22" s="3">
        <v>14710.573053690001</v>
      </c>
      <c r="C22" s="4">
        <f t="shared" si="0"/>
        <v>2.574481067194492E-2</v>
      </c>
      <c r="D22" s="3">
        <v>3430.8750557857038</v>
      </c>
      <c r="E22" s="4">
        <f t="shared" si="1"/>
        <v>-0.11186112394153341</v>
      </c>
      <c r="F22" s="3">
        <v>15559.903402186723</v>
      </c>
      <c r="G22" s="4">
        <f t="shared" si="2"/>
        <v>-1.5759603212080983E-3</v>
      </c>
      <c r="H22" s="3">
        <v>437.53643526000002</v>
      </c>
      <c r="I22" s="4">
        <f t="shared" si="3"/>
        <v>-8.9966189249430006E-2</v>
      </c>
    </row>
    <row r="23" spans="1:9" x14ac:dyDescent="0.35">
      <c r="A23" s="1">
        <v>44621</v>
      </c>
      <c r="B23" s="3">
        <v>14341.357519569998</v>
      </c>
      <c r="C23" s="4">
        <f t="shared" si="0"/>
        <v>8.8468332786895615E-2</v>
      </c>
      <c r="D23" s="3">
        <v>3862.9938946168231</v>
      </c>
      <c r="E23" s="4">
        <f t="shared" si="1"/>
        <v>4.9895341837917721E-3</v>
      </c>
      <c r="F23" s="3">
        <v>15584.463898918719</v>
      </c>
      <c r="G23" s="4">
        <f t="shared" si="2"/>
        <v>1.1403618589962044E-2</v>
      </c>
      <c r="H23" s="3">
        <v>480.79140586999995</v>
      </c>
      <c r="I23" s="4">
        <f t="shared" si="3"/>
        <v>-0.11325287377032993</v>
      </c>
    </row>
    <row r="24" spans="1:9" x14ac:dyDescent="0.35">
      <c r="A24" s="1">
        <v>44593</v>
      </c>
      <c r="B24" s="3">
        <v>13175.723250349996</v>
      </c>
      <c r="C24" s="4">
        <f t="shared" si="0"/>
        <v>4.8054974892117353E-2</v>
      </c>
      <c r="D24" s="3">
        <v>3843.815048038462</v>
      </c>
      <c r="E24" s="4">
        <f t="shared" si="1"/>
        <v>-1.0026705358121245E-2</v>
      </c>
      <c r="F24" s="3">
        <v>15408.748409112515</v>
      </c>
      <c r="G24" s="4">
        <f t="shared" si="2"/>
        <v>-3.1140349665838497E-2</v>
      </c>
      <c r="H24" s="3">
        <v>542.19674543999997</v>
      </c>
      <c r="I24" s="4">
        <f t="shared" si="3"/>
        <v>-0.12623431763393222</v>
      </c>
    </row>
    <row r="25" spans="1:9" x14ac:dyDescent="0.35">
      <c r="A25" s="1">
        <v>44562</v>
      </c>
      <c r="B25" s="3">
        <v>12571.595542215</v>
      </c>
      <c r="C25" s="4">
        <f t="shared" si="0"/>
        <v>8.6731757841091058E-3</v>
      </c>
      <c r="D25" s="3">
        <v>3882.7462001679105</v>
      </c>
      <c r="E25" s="4">
        <f t="shared" si="1"/>
        <v>-2.5870879929519457E-2</v>
      </c>
      <c r="F25" s="3">
        <v>15904.004675804188</v>
      </c>
      <c r="G25" s="4">
        <f t="shared" si="2"/>
        <v>-2.835920221080801E-2</v>
      </c>
      <c r="H25" s="3">
        <v>620.52877148000005</v>
      </c>
      <c r="I25" s="4">
        <f t="shared" si="3"/>
        <v>8.7755964800379383E-3</v>
      </c>
    </row>
    <row r="26" spans="1:9" x14ac:dyDescent="0.35">
      <c r="A26" s="1">
        <v>44531</v>
      </c>
      <c r="B26" s="3">
        <v>12463.497438049999</v>
      </c>
      <c r="C26" s="4">
        <f t="shared" si="0"/>
        <v>5.4146841133603046E-2</v>
      </c>
      <c r="D26" s="3">
        <v>3985.8640093697072</v>
      </c>
      <c r="E26" s="4">
        <f t="shared" si="1"/>
        <v>2.3447437790161309E-2</v>
      </c>
      <c r="F26" s="3">
        <v>16368.193587580021</v>
      </c>
      <c r="G26" s="4">
        <f t="shared" si="2"/>
        <v>8.5965236712243751E-2</v>
      </c>
      <c r="H26" s="3">
        <v>615.13063326000008</v>
      </c>
      <c r="I26" s="4">
        <f t="shared" si="3"/>
        <v>4.8039769250256451E-2</v>
      </c>
    </row>
    <row r="27" spans="1:9" x14ac:dyDescent="0.35">
      <c r="A27" s="1">
        <v>44501</v>
      </c>
      <c r="B27" s="3">
        <v>11823.30293249</v>
      </c>
      <c r="C27" s="4">
        <f t="shared" si="0"/>
        <v>8.0587945930327712E-2</v>
      </c>
      <c r="D27" s="3">
        <v>3894.5468640539348</v>
      </c>
      <c r="E27" s="4">
        <f t="shared" si="1"/>
        <v>-8.6301903805457766E-3</v>
      </c>
      <c r="F27" s="3">
        <v>15072.483938007697</v>
      </c>
      <c r="G27" s="4">
        <f t="shared" si="2"/>
        <v>-1.3763974966278481E-2</v>
      </c>
      <c r="H27" s="3">
        <v>586.93443827999999</v>
      </c>
      <c r="I27" s="4">
        <f t="shared" si="3"/>
        <v>2.9143152937029536E-2</v>
      </c>
    </row>
    <row r="28" spans="1:9" x14ac:dyDescent="0.35">
      <c r="A28" s="1">
        <v>44470</v>
      </c>
      <c r="B28" s="3">
        <v>10941.546199009999</v>
      </c>
      <c r="C28" s="4">
        <f t="shared" si="0"/>
        <v>-9.6365101821154597E-2</v>
      </c>
      <c r="D28" s="3">
        <v>3928.4501366335635</v>
      </c>
      <c r="E28" s="4">
        <f t="shared" si="1"/>
        <v>-3.1786861156348606E-4</v>
      </c>
      <c r="F28" s="3">
        <v>15282.836517244781</v>
      </c>
      <c r="G28" s="4">
        <f t="shared" si="2"/>
        <v>-2.2483825764560709E-2</v>
      </c>
      <c r="H28" s="3">
        <v>570.31369892999999</v>
      </c>
      <c r="I28" s="4">
        <f t="shared" si="3"/>
        <v>1.6305321237815078E-2</v>
      </c>
    </row>
    <row r="29" spans="1:9" x14ac:dyDescent="0.35">
      <c r="A29" s="1">
        <v>44440</v>
      </c>
      <c r="B29" s="3">
        <v>12108.370561009999</v>
      </c>
      <c r="C29" s="4">
        <f t="shared" si="0"/>
        <v>4.0573170564641214E-2</v>
      </c>
      <c r="D29" s="3">
        <v>3929.6992646826902</v>
      </c>
      <c r="E29" s="4">
        <f t="shared" si="1"/>
        <v>0.16653867866476749</v>
      </c>
      <c r="F29" s="3">
        <v>15634.356668520801</v>
      </c>
      <c r="G29" s="4">
        <f t="shared" si="2"/>
        <v>-3.2104725677244202E-3</v>
      </c>
      <c r="H29" s="3">
        <v>561.16374381999992</v>
      </c>
      <c r="I29" s="4">
        <f t="shared" si="3"/>
        <v>-1.9532505748696961E-2</v>
      </c>
    </row>
    <row r="30" spans="1:9" x14ac:dyDescent="0.35">
      <c r="A30" s="1">
        <v>44409</v>
      </c>
      <c r="B30" s="3">
        <v>11636.250965840001</v>
      </c>
      <c r="C30" s="4">
        <f t="shared" si="0"/>
        <v>5.2732653354125233E-2</v>
      </c>
      <c r="D30" s="3">
        <v>3368.6832134710403</v>
      </c>
      <c r="E30" s="4">
        <f t="shared" si="1"/>
        <v>-4.3472393511093887E-2</v>
      </c>
      <c r="F30" s="3">
        <v>15684.712006149201</v>
      </c>
      <c r="G30" s="4">
        <f t="shared" si="2"/>
        <v>-1.7860489214590394E-2</v>
      </c>
      <c r="H30" s="3">
        <v>572.34303749000003</v>
      </c>
      <c r="I30" s="4">
        <f t="shared" si="3"/>
        <v>0.13464313961805296</v>
      </c>
    </row>
    <row r="31" spans="1:9" x14ac:dyDescent="0.35">
      <c r="A31" s="1">
        <v>44378</v>
      </c>
      <c r="B31" s="3">
        <v>11053.377064695002</v>
      </c>
      <c r="C31" s="4">
        <f t="shared" si="0"/>
        <v>6.4711087514089716E-2</v>
      </c>
      <c r="D31" s="3">
        <v>3521.7835749000001</v>
      </c>
      <c r="E31" s="4">
        <f t="shared" si="1"/>
        <v>-2.1008782409706394E-2</v>
      </c>
      <c r="F31" s="3">
        <v>15969.943000873933</v>
      </c>
      <c r="G31" s="4">
        <f t="shared" si="2"/>
        <v>3.6718533542558544E-2</v>
      </c>
      <c r="H31" s="3">
        <v>504.42559206999999</v>
      </c>
      <c r="I31" s="4">
        <f t="shared" si="3"/>
        <v>-1.2043667259696331E-3</v>
      </c>
    </row>
    <row r="32" spans="1:9" x14ac:dyDescent="0.35">
      <c r="A32" s="1">
        <v>44348</v>
      </c>
      <c r="B32" s="3">
        <v>10381.57411369</v>
      </c>
      <c r="C32" s="4">
        <f t="shared" si="0"/>
        <v>2.2597894011800419E-2</v>
      </c>
      <c r="D32" s="3">
        <v>3597.35972256072</v>
      </c>
      <c r="E32" s="4">
        <f t="shared" si="1"/>
        <v>3.9836426450396934E-3</v>
      </c>
      <c r="F32" s="3">
        <v>15404.318997079401</v>
      </c>
      <c r="G32" s="4">
        <f t="shared" si="2"/>
        <v>-2.5625795304432448E-2</v>
      </c>
      <c r="H32" s="3">
        <v>505.03383802000002</v>
      </c>
      <c r="I32" s="4">
        <f t="shared" si="3"/>
        <v>0.14706085602247082</v>
      </c>
    </row>
    <row r="33" spans="1:9" x14ac:dyDescent="0.35">
      <c r="A33" s="1">
        <v>44317</v>
      </c>
      <c r="B33" s="3">
        <v>10152.15675143</v>
      </c>
      <c r="C33" s="4">
        <f t="shared" si="0"/>
        <v>3.3300675738428087E-3</v>
      </c>
      <c r="D33" s="3">
        <v>3583.0859884164202</v>
      </c>
      <c r="E33" s="4">
        <f t="shared" si="1"/>
        <v>-3.8298136942904661E-2</v>
      </c>
      <c r="F33" s="3">
        <v>15809.448693166411</v>
      </c>
      <c r="G33" s="4">
        <f t="shared" si="2"/>
        <v>-7.8454392387062623E-3</v>
      </c>
      <c r="H33" s="3">
        <v>440.28512992000003</v>
      </c>
      <c r="I33" s="4">
        <f t="shared" si="3"/>
        <v>-0.17574144627095231</v>
      </c>
    </row>
    <row r="34" spans="1:9" x14ac:dyDescent="0.35">
      <c r="A34" s="1">
        <v>44287</v>
      </c>
      <c r="B34" s="3">
        <v>10118.461590590003</v>
      </c>
      <c r="C34" s="4">
        <f t="shared" si="0"/>
        <v>1.2412542088761651E-2</v>
      </c>
      <c r="D34" s="3">
        <v>3725.7762785509917</v>
      </c>
      <c r="E34" s="4">
        <f t="shared" si="1"/>
        <v>6.4343977002046414E-3</v>
      </c>
      <c r="F34" s="3">
        <v>15934.461543003546</v>
      </c>
      <c r="G34" s="4">
        <f t="shared" si="2"/>
        <v>-0.10964592380072245</v>
      </c>
      <c r="H34" s="3">
        <v>534.15900621000003</v>
      </c>
      <c r="I34" s="4">
        <f t="shared" si="3"/>
        <v>2.404832402896372E-2</v>
      </c>
    </row>
    <row r="35" spans="1:9" x14ac:dyDescent="0.35">
      <c r="A35" s="1">
        <v>44256</v>
      </c>
      <c r="B35" s="3">
        <v>9994.4056102999984</v>
      </c>
      <c r="C35" s="4">
        <f t="shared" si="0"/>
        <v>-1.4336291534657241E-2</v>
      </c>
      <c r="D35" s="3">
        <v>3701.9564186843513</v>
      </c>
      <c r="E35" s="4">
        <f t="shared" si="1"/>
        <v>1.5794197289627117E-2</v>
      </c>
      <c r="F35" s="3">
        <v>17896.769351609193</v>
      </c>
      <c r="G35" s="4">
        <f t="shared" si="2"/>
        <v>-9.7433683245963607E-3</v>
      </c>
      <c r="H35" s="3">
        <v>521.61503874000005</v>
      </c>
      <c r="I35" s="4">
        <f t="shared" si="3"/>
        <v>0.17447786895870532</v>
      </c>
    </row>
    <row r="36" spans="1:9" x14ac:dyDescent="0.35">
      <c r="A36" s="1">
        <v>44228</v>
      </c>
      <c r="B36" s="3">
        <v>10139.7723427</v>
      </c>
      <c r="C36" s="4">
        <f t="shared" si="0"/>
        <v>-0.66113634330395687</v>
      </c>
      <c r="D36" s="3">
        <v>3644.3961075599996</v>
      </c>
      <c r="E36" s="4">
        <f t="shared" si="1"/>
        <v>-2.9704707526833615E-2</v>
      </c>
      <c r="F36" s="3">
        <v>18072.859882119505</v>
      </c>
      <c r="G36" s="4">
        <f t="shared" si="2"/>
        <v>7.1757351215880746E-3</v>
      </c>
      <c r="H36" s="3">
        <v>444.12504698999999</v>
      </c>
      <c r="I36" s="4">
        <f t="shared" si="3"/>
        <v>0.21790793789725585</v>
      </c>
    </row>
    <row r="37" spans="1:9" x14ac:dyDescent="0.35">
      <c r="A37" s="1">
        <v>44197</v>
      </c>
      <c r="B37" s="3">
        <v>29922.867626360003</v>
      </c>
      <c r="C37" s="4">
        <f t="shared" si="0"/>
        <v>1.3767590748244689</v>
      </c>
      <c r="D37" s="3">
        <v>3755.9659784300002</v>
      </c>
      <c r="E37" s="4">
        <f t="shared" si="1"/>
        <v>-1.1526863759625146E-3</v>
      </c>
      <c r="F37" s="3">
        <v>17944.097789386989</v>
      </c>
      <c r="G37" s="4">
        <f t="shared" si="2"/>
        <v>0.11806552693383469</v>
      </c>
      <c r="H37" s="3">
        <v>364.66224841000002</v>
      </c>
      <c r="I37" s="4">
        <f t="shared" si="3"/>
        <v>0.3260952688444666</v>
      </c>
    </row>
    <row r="38" spans="1:9" x14ac:dyDescent="0.35">
      <c r="A38" s="1">
        <v>44166</v>
      </c>
      <c r="B38" s="3">
        <v>12589.777375129997</v>
      </c>
      <c r="C38" s="4">
        <f t="shared" si="0"/>
        <v>-1.0911846399588778E-2</v>
      </c>
      <c r="D38" s="3">
        <v>3760.3004255000001</v>
      </c>
      <c r="E38" s="4">
        <f t="shared" si="1"/>
        <v>-0.1217707995173766</v>
      </c>
      <c r="F38" s="3">
        <v>16049.236254154621</v>
      </c>
      <c r="G38" s="4">
        <f t="shared" si="2"/>
        <v>6.011539083236811E-2</v>
      </c>
      <c r="H38" s="3">
        <v>274.98947999999996</v>
      </c>
      <c r="I38" s="4">
        <f t="shared" si="3"/>
        <v>-5.2455029604332723E-2</v>
      </c>
    </row>
    <row r="39" spans="1:9" x14ac:dyDescent="0.35">
      <c r="A39" s="1">
        <v>44136</v>
      </c>
      <c r="B39" s="3">
        <v>12728.6706744</v>
      </c>
      <c r="C39" s="4">
        <f t="shared" si="0"/>
        <v>1.2755805707589017E-2</v>
      </c>
      <c r="D39" s="3">
        <v>4281.6845800999999</v>
      </c>
      <c r="E39" s="4">
        <f t="shared" si="1"/>
        <v>-1.1313520943914565E-2</v>
      </c>
      <c r="F39" s="3">
        <v>15139.140883100737</v>
      </c>
      <c r="G39" s="4">
        <f t="shared" si="2"/>
        <v>-6.5589703503496416E-3</v>
      </c>
      <c r="H39" s="3">
        <v>290.21259000000003</v>
      </c>
      <c r="I39" s="4">
        <f t="shared" si="3"/>
        <v>0.11748905788091932</v>
      </c>
    </row>
    <row r="40" spans="1:9" x14ac:dyDescent="0.35">
      <c r="A40" s="1">
        <v>44105</v>
      </c>
      <c r="B40" s="3">
        <v>12568.351228070002</v>
      </c>
      <c r="C40" s="4">
        <f t="shared" si="0"/>
        <v>-3.4369663640869227E-2</v>
      </c>
      <c r="D40" s="3">
        <v>4330.6798169099993</v>
      </c>
      <c r="E40" s="4">
        <f t="shared" si="1"/>
        <v>-2.0145228564080304E-2</v>
      </c>
      <c r="F40" s="3">
        <v>15239.093646494295</v>
      </c>
      <c r="G40" s="4">
        <f t="shared" si="2"/>
        <v>-1.7765311854218563E-3</v>
      </c>
      <c r="H40" s="3">
        <v>259.70060999999998</v>
      </c>
      <c r="I40" s="4">
        <f t="shared" si="3"/>
        <v>-6.26119029732104E-3</v>
      </c>
    </row>
    <row r="41" spans="1:9" x14ac:dyDescent="0.35">
      <c r="A41" s="1">
        <v>44075</v>
      </c>
      <c r="B41" s="3">
        <v>13015.69633309</v>
      </c>
      <c r="C41" s="4">
        <f t="shared" si="0"/>
        <v>4.0465978269157932E-2</v>
      </c>
      <c r="D41" s="3">
        <v>4419.7160060399992</v>
      </c>
      <c r="E41" s="4">
        <f t="shared" si="1"/>
        <v>-3.9671956955830354E-2</v>
      </c>
      <c r="F41" s="3">
        <v>15266.214552730562</v>
      </c>
      <c r="G41" s="4">
        <f t="shared" si="2"/>
        <v>3.4666984741114737E-2</v>
      </c>
      <c r="H41" s="3">
        <v>261.33689000000004</v>
      </c>
      <c r="I41" s="4">
        <f t="shared" si="3"/>
        <v>-5.1985298958836343E-2</v>
      </c>
    </row>
    <row r="42" spans="1:9" x14ac:dyDescent="0.35">
      <c r="A42" s="1">
        <v>44044</v>
      </c>
      <c r="B42" s="3">
        <v>12509.487676610001</v>
      </c>
      <c r="C42" s="4">
        <f t="shared" si="0"/>
        <v>-1.4827937449755791E-3</v>
      </c>
      <c r="D42" s="3">
        <v>4602.2981813899996</v>
      </c>
      <c r="E42" s="4">
        <f t="shared" si="1"/>
        <v>2.4096290772683781E-2</v>
      </c>
      <c r="F42" s="3">
        <v>14754.713137532208</v>
      </c>
      <c r="G42" s="4">
        <f t="shared" si="2"/>
        <v>1.2897058909876313E-2</v>
      </c>
      <c r="H42" s="3">
        <v>275.66755000000001</v>
      </c>
      <c r="I42" s="4">
        <f t="shared" si="3"/>
        <v>-7.7446428534376707E-2</v>
      </c>
    </row>
    <row r="43" spans="1:9" x14ac:dyDescent="0.35">
      <c r="A43" s="1">
        <v>44013</v>
      </c>
      <c r="B43" s="3">
        <v>12528.064211859999</v>
      </c>
      <c r="C43" s="4">
        <f t="shared" si="0"/>
        <v>9.3107447364018547E-2</v>
      </c>
      <c r="D43" s="3">
        <v>4494.0092282899996</v>
      </c>
      <c r="E43" s="4">
        <f t="shared" si="1"/>
        <v>0.2020506185038998</v>
      </c>
      <c r="F43" s="3">
        <v>14566.843696250702</v>
      </c>
      <c r="G43" s="4">
        <f t="shared" si="2"/>
        <v>-2.1810393910476449E-2</v>
      </c>
      <c r="H43" s="3">
        <v>298.80925999999999</v>
      </c>
      <c r="I43" s="4">
        <f t="shared" si="3"/>
        <v>0.19378143841650991</v>
      </c>
    </row>
    <row r="44" spans="1:9" x14ac:dyDescent="0.35">
      <c r="A44" s="1">
        <v>43983</v>
      </c>
      <c r="B44" s="3">
        <v>11460.963185340001</v>
      </c>
      <c r="C44" s="4">
        <f t="shared" si="0"/>
        <v>-3.1219470155616623E-2</v>
      </c>
      <c r="D44" s="3">
        <v>3738.6189559000004</v>
      </c>
      <c r="E44" s="4">
        <f t="shared" si="1"/>
        <v>2.3262095411216786E-2</v>
      </c>
      <c r="F44" s="3">
        <v>14891.636146579081</v>
      </c>
      <c r="G44" s="4">
        <f t="shared" si="2"/>
        <v>2.9821208096124613E-3</v>
      </c>
      <c r="H44" s="3">
        <v>250.30483000000001</v>
      </c>
      <c r="I44" s="4">
        <f t="shared" si="3"/>
        <v>5.8255180765419265E-3</v>
      </c>
    </row>
    <row r="45" spans="1:9" x14ac:dyDescent="0.35">
      <c r="A45" s="1">
        <v>43952</v>
      </c>
      <c r="B45" s="3">
        <v>11830.298847130001</v>
      </c>
      <c r="C45" s="4">
        <f t="shared" si="0"/>
        <v>6.2448411147082002E-2</v>
      </c>
      <c r="D45" s="3">
        <v>3653.6279147500009</v>
      </c>
      <c r="E45" s="4">
        <f t="shared" si="1"/>
        <v>-1.0587083168997287E-2</v>
      </c>
      <c r="F45" s="3">
        <v>14847.359526766513</v>
      </c>
      <c r="G45" s="4">
        <f t="shared" si="2"/>
        <v>3.9820479015747947E-3</v>
      </c>
      <c r="H45" s="3">
        <v>248.85512</v>
      </c>
      <c r="I45" s="4">
        <f t="shared" si="3"/>
        <v>0.14751331809710472</v>
      </c>
    </row>
    <row r="46" spans="1:9" x14ac:dyDescent="0.35">
      <c r="A46" s="1">
        <v>43922</v>
      </c>
      <c r="B46" s="3">
        <v>11134.939563190002</v>
      </c>
      <c r="C46" s="4">
        <f t="shared" si="0"/>
        <v>3.3793652850824829E-3</v>
      </c>
      <c r="D46" s="3">
        <v>3692.7230811300001</v>
      </c>
      <c r="E46" s="4">
        <f t="shared" si="1"/>
        <v>5.3670104886062352E-2</v>
      </c>
      <c r="F46" s="3">
        <v>14788.47112635033</v>
      </c>
      <c r="G46" s="4">
        <f t="shared" si="2"/>
        <v>2.224361529006506E-2</v>
      </c>
      <c r="H46" s="3">
        <v>216.86469</v>
      </c>
      <c r="I46" s="4">
        <f t="shared" si="3"/>
        <v>-3.7080309122239141E-2</v>
      </c>
    </row>
    <row r="47" spans="1:9" x14ac:dyDescent="0.35">
      <c r="A47" s="1">
        <v>43891</v>
      </c>
      <c r="B47" s="3">
        <v>11097.43726893</v>
      </c>
      <c r="C47" s="4">
        <f t="shared" si="0"/>
        <v>-8.9707640361654413E-3</v>
      </c>
      <c r="D47" s="3">
        <v>3504.6292610999999</v>
      </c>
      <c r="E47" s="4">
        <f t="shared" si="1"/>
        <v>-0.10334520474908662</v>
      </c>
      <c r="F47" s="3">
        <v>14466.679864910726</v>
      </c>
      <c r="G47" s="4">
        <f t="shared" si="2"/>
        <v>-7.6715761807994817E-2</v>
      </c>
      <c r="H47" s="3">
        <v>225.21576000000002</v>
      </c>
      <c r="I47" s="4">
        <f t="shared" si="3"/>
        <v>0.10825261214625824</v>
      </c>
    </row>
    <row r="48" spans="1:9" x14ac:dyDescent="0.35">
      <c r="A48" s="1">
        <v>43862</v>
      </c>
      <c r="B48" s="3">
        <v>11197.89090595</v>
      </c>
      <c r="C48" s="4">
        <f t="shared" si="0"/>
        <v>1.5002423915852156E-3</v>
      </c>
      <c r="D48" s="3">
        <v>3908.5602169999993</v>
      </c>
      <c r="E48" s="4">
        <f t="shared" si="1"/>
        <v>1.3516916750204468E-2</v>
      </c>
      <c r="F48" s="3">
        <v>15668.717461525917</v>
      </c>
      <c r="G48" s="4">
        <f t="shared" si="2"/>
        <v>-3.8951095139487864E-2</v>
      </c>
      <c r="H48" s="3">
        <v>203.21698999999998</v>
      </c>
      <c r="I48" s="4">
        <f t="shared" si="3"/>
        <v>-0.13198566580508928</v>
      </c>
    </row>
    <row r="49" spans="1:9" x14ac:dyDescent="0.35">
      <c r="A49" s="1">
        <v>43831</v>
      </c>
      <c r="B49" s="3">
        <v>11181.116520960002</v>
      </c>
      <c r="C49" s="4">
        <f t="shared" si="0"/>
        <v>-5.6443874469147342E-3</v>
      </c>
      <c r="D49" s="3">
        <v>3856.43313141</v>
      </c>
      <c r="E49" s="4">
        <f t="shared" si="1"/>
        <v>5.6244118682771245E-2</v>
      </c>
      <c r="F49" s="3">
        <v>16303.767042739719</v>
      </c>
      <c r="G49" s="4">
        <f t="shared" si="2"/>
        <v>-4.448073646791075E-3</v>
      </c>
      <c r="H49" s="3">
        <v>234.11708999999999</v>
      </c>
      <c r="I49" s="4">
        <f t="shared" si="3"/>
        <v>0.26838345899489929</v>
      </c>
    </row>
    <row r="50" spans="1:9" x14ac:dyDescent="0.35">
      <c r="A50" s="1">
        <v>43800</v>
      </c>
      <c r="B50" s="3">
        <v>11244.585317169998</v>
      </c>
      <c r="C50" s="4">
        <f t="shared" si="0"/>
        <v>-8.3362278791774005E-2</v>
      </c>
      <c r="D50" s="3">
        <v>3651.08128244</v>
      </c>
      <c r="E50" s="4">
        <f t="shared" si="1"/>
        <v>1.0588045210086063</v>
      </c>
      <c r="F50" s="3">
        <v>16376.611416404767</v>
      </c>
      <c r="G50" s="4">
        <f t="shared" si="2"/>
        <v>6.0177501428172235E-2</v>
      </c>
      <c r="H50" s="3">
        <v>184.57910999999999</v>
      </c>
      <c r="I50" s="4">
        <f t="shared" si="3"/>
        <v>0.13211887268679803</v>
      </c>
    </row>
    <row r="51" spans="1:9" x14ac:dyDescent="0.35">
      <c r="A51" s="1">
        <v>43770</v>
      </c>
      <c r="B51" s="3">
        <v>12267.207705950001</v>
      </c>
      <c r="C51" s="4">
        <f t="shared" si="0"/>
        <v>-4.6575717617561539E-3</v>
      </c>
      <c r="D51" s="3">
        <v>1773.39871036</v>
      </c>
      <c r="E51" s="4">
        <f t="shared" si="1"/>
        <v>-6.2979294458849339E-2</v>
      </c>
      <c r="F51" s="3">
        <v>15447.04673919577</v>
      </c>
      <c r="G51" s="4">
        <f t="shared" si="2"/>
        <v>1.7933178825128779E-2</v>
      </c>
      <c r="H51" s="3">
        <v>163.03863000000001</v>
      </c>
      <c r="I51" s="4">
        <f t="shared" si="3"/>
        <v>1.9278613834530268E-2</v>
      </c>
    </row>
    <row r="52" spans="1:9" x14ac:dyDescent="0.35">
      <c r="A52" s="1">
        <v>43739</v>
      </c>
      <c r="B52" s="3">
        <v>12324.610463620002</v>
      </c>
      <c r="C52" s="4">
        <f t="shared" si="0"/>
        <v>-6.8022274892091172E-2</v>
      </c>
      <c r="D52" s="3">
        <v>1892.5928742800002</v>
      </c>
      <c r="E52" s="4">
        <f t="shared" si="1"/>
        <v>4.5863162394819433E-2</v>
      </c>
      <c r="F52" s="3">
        <v>15174.912322854372</v>
      </c>
      <c r="G52" s="4">
        <f t="shared" si="2"/>
        <v>1.8837949587309499E-2</v>
      </c>
      <c r="H52" s="3">
        <v>159.95492085000001</v>
      </c>
      <c r="I52" s="4">
        <f t="shared" si="3"/>
        <v>0.13261083217887981</v>
      </c>
    </row>
    <row r="53" spans="1:9" x14ac:dyDescent="0.35">
      <c r="A53" s="1">
        <v>43709</v>
      </c>
      <c r="B53" s="3">
        <v>13224.147027970008</v>
      </c>
      <c r="C53" s="4">
        <f t="shared" si="0"/>
        <v>6.2590776484414427E-4</v>
      </c>
      <c r="D53" s="3">
        <v>1809.5989440399999</v>
      </c>
      <c r="E53" s="4">
        <f t="shared" si="1"/>
        <v>9.2233379957416123E-2</v>
      </c>
      <c r="F53" s="3">
        <v>14894.333617040003</v>
      </c>
      <c r="G53" s="4">
        <f t="shared" si="2"/>
        <v>2.6189362951460179E-2</v>
      </c>
      <c r="H53" s="3">
        <v>141.22672704999999</v>
      </c>
      <c r="I53" s="4">
        <f t="shared" si="3"/>
        <v>0.12249058384347736</v>
      </c>
    </row>
    <row r="54" spans="1:9" x14ac:dyDescent="0.35">
      <c r="A54" s="1">
        <v>43678</v>
      </c>
      <c r="B54" s="3">
        <v>13215.875109119999</v>
      </c>
      <c r="C54" s="4">
        <f t="shared" si="0"/>
        <v>9.5528758694479382E-2</v>
      </c>
      <c r="D54" s="3">
        <v>1656.7878049200001</v>
      </c>
      <c r="E54" s="4">
        <f t="shared" si="1"/>
        <v>6.4373784446518312E-2</v>
      </c>
      <c r="F54" s="3">
        <v>14514.215557840002</v>
      </c>
      <c r="G54" s="4">
        <f t="shared" si="2"/>
        <v>1.4857603429865796E-2</v>
      </c>
      <c r="H54" s="3">
        <v>125.81551158000001</v>
      </c>
      <c r="I54" s="4">
        <f t="shared" si="3"/>
        <v>8.5665527225944574E-2</v>
      </c>
    </row>
    <row r="55" spans="1:9" x14ac:dyDescent="0.35">
      <c r="A55" s="1">
        <v>43647</v>
      </c>
      <c r="B55" s="3">
        <v>12063.46707399001</v>
      </c>
      <c r="C55" s="4">
        <f t="shared" si="0"/>
        <v>2.1500568492088444E-2</v>
      </c>
      <c r="D55" s="3">
        <v>1556.5845656200008</v>
      </c>
      <c r="E55" s="4">
        <f t="shared" si="1"/>
        <v>4.86526216847175E-3</v>
      </c>
      <c r="F55" s="3">
        <v>14301.726181867289</v>
      </c>
      <c r="G55" s="4">
        <f t="shared" si="2"/>
        <v>0.10297033514154683</v>
      </c>
      <c r="H55" s="3">
        <v>115.88791246</v>
      </c>
      <c r="I55" s="4">
        <f t="shared" si="3"/>
        <v>5.5613882155098035E-2</v>
      </c>
    </row>
    <row r="56" spans="1:9" x14ac:dyDescent="0.35">
      <c r="A56" s="1">
        <v>43617</v>
      </c>
      <c r="B56" s="3">
        <v>11809.55492937001</v>
      </c>
      <c r="C56" s="4">
        <f t="shared" si="0"/>
        <v>-2.1537325573575076E-2</v>
      </c>
      <c r="D56" s="3">
        <v>1549.04804079</v>
      </c>
      <c r="E56" s="4">
        <f t="shared" si="1"/>
        <v>0.1661463135725709</v>
      </c>
      <c r="F56" s="3">
        <v>12966.555605533955</v>
      </c>
      <c r="G56" s="4">
        <f t="shared" si="2"/>
        <v>-1.8455605538633797E-2</v>
      </c>
      <c r="H56" s="3">
        <v>109.78248241999999</v>
      </c>
      <c r="I56" s="4">
        <f t="shared" si="3"/>
        <v>0.10309081871729681</v>
      </c>
    </row>
    <row r="57" spans="1:9" x14ac:dyDescent="0.35">
      <c r="A57" s="1">
        <v>43586</v>
      </c>
      <c r="B57" s="3">
        <v>12069.499673344999</v>
      </c>
      <c r="C57" s="4">
        <f t="shared" si="0"/>
        <v>3.0116021060885872E-2</v>
      </c>
      <c r="D57" s="3">
        <v>1328.3479292100001</v>
      </c>
      <c r="E57" s="4">
        <f t="shared" si="1"/>
        <v>2.3973144067720147E-2</v>
      </c>
      <c r="F57" s="3">
        <v>13210.360813735278</v>
      </c>
      <c r="G57" s="4">
        <f t="shared" si="2"/>
        <v>4.6351527744090876E-2</v>
      </c>
      <c r="H57" s="3">
        <v>99.522614599999997</v>
      </c>
      <c r="I57" s="4">
        <f t="shared" si="3"/>
        <v>0.30232704250645404</v>
      </c>
    </row>
    <row r="58" spans="1:9" x14ac:dyDescent="0.35">
      <c r="A58" s="1">
        <v>43556</v>
      </c>
      <c r="B58" s="3">
        <v>11716.641064290001</v>
      </c>
      <c r="C58" s="4">
        <f t="shared" si="0"/>
        <v>0.12438692806804533</v>
      </c>
      <c r="D58" s="3">
        <v>1297.24879691</v>
      </c>
      <c r="E58" s="4">
        <f t="shared" si="1"/>
        <v>0.29917474773162445</v>
      </c>
      <c r="F58" s="3">
        <v>12625.165122295472</v>
      </c>
      <c r="G58" s="4">
        <f t="shared" si="2"/>
        <v>-1.5343726851100168E-2</v>
      </c>
      <c r="H58" s="3">
        <v>76.419064760000012</v>
      </c>
      <c r="I58" s="4">
        <f t="shared" si="3"/>
        <v>-2.0382769945285616E-2</v>
      </c>
    </row>
    <row r="59" spans="1:9" x14ac:dyDescent="0.35">
      <c r="A59" s="1">
        <v>43525</v>
      </c>
      <c r="B59" s="3">
        <v>10420.47072214</v>
      </c>
      <c r="C59" s="4">
        <f t="shared" si="0"/>
        <v>-2.8485588605944166E-2</v>
      </c>
      <c r="D59" s="3">
        <v>998.51755829999991</v>
      </c>
      <c r="E59" s="4">
        <f t="shared" si="1"/>
        <v>-0.25222605836106682</v>
      </c>
      <c r="F59" s="3">
        <v>12821.900866909211</v>
      </c>
      <c r="G59" s="4">
        <f t="shared" si="2"/>
        <v>-2.9236342420767003E-2</v>
      </c>
      <c r="H59" s="3">
        <v>78.009106430000003</v>
      </c>
      <c r="I59" s="4">
        <f t="shared" si="3"/>
        <v>8.8412777785446511E-2</v>
      </c>
    </row>
    <row r="60" spans="1:9" x14ac:dyDescent="0.35">
      <c r="A60" s="1">
        <v>43497</v>
      </c>
      <c r="B60" s="3">
        <v>10726.007355040001</v>
      </c>
      <c r="C60" s="4">
        <f t="shared" si="0"/>
        <v>8.3425938874433753E-2</v>
      </c>
      <c r="D60" s="3">
        <v>1335.3200783</v>
      </c>
      <c r="E60" s="4">
        <f t="shared" si="1"/>
        <v>-2.1619849641642177E-3</v>
      </c>
      <c r="F60" s="3">
        <v>13208.056118296432</v>
      </c>
      <c r="G60" s="4">
        <f t="shared" si="2"/>
        <v>9.9924282007813076E-3</v>
      </c>
      <c r="H60" s="3">
        <v>71.67235448000001</v>
      </c>
      <c r="I60" s="4">
        <f t="shared" si="3"/>
        <v>2.8405073570816407E-2</v>
      </c>
    </row>
    <row r="61" spans="1:9" x14ac:dyDescent="0.35">
      <c r="A61" s="1">
        <v>43466</v>
      </c>
      <c r="B61" s="3">
        <v>9900.0835868699996</v>
      </c>
      <c r="C61" s="4">
        <f t="shared" si="0"/>
        <v>-0.2346240941029098</v>
      </c>
      <c r="D61" s="3">
        <v>1338.2132752800003</v>
      </c>
      <c r="E61" s="4">
        <f t="shared" si="1"/>
        <v>-0.10827364831572912</v>
      </c>
      <c r="F61" s="3">
        <v>13077.381324358541</v>
      </c>
      <c r="G61" s="4">
        <f t="shared" si="2"/>
        <v>-7.0287910394028277E-2</v>
      </c>
      <c r="H61" s="3">
        <v>69.692727430000005</v>
      </c>
      <c r="I61" s="4">
        <f t="shared" si="3"/>
        <v>8.6063154038824197E-2</v>
      </c>
    </row>
    <row r="62" spans="1:9" x14ac:dyDescent="0.35">
      <c r="A62" s="1">
        <v>43435</v>
      </c>
      <c r="B62" s="3">
        <v>12934.929765350009</v>
      </c>
      <c r="C62" s="4">
        <f t="shared" si="0"/>
        <v>1.3916315788415247E-2</v>
      </c>
      <c r="D62" s="3">
        <v>1500.6994833700001</v>
      </c>
      <c r="E62" s="4">
        <f t="shared" si="1"/>
        <v>2.9538286780692466E-2</v>
      </c>
      <c r="F62" s="3">
        <v>14066.054933093281</v>
      </c>
      <c r="G62" s="4">
        <f t="shared" si="2"/>
        <v>0.19146562454672172</v>
      </c>
      <c r="H62" s="3">
        <v>64.170050490000008</v>
      </c>
      <c r="I62" s="4">
        <f t="shared" si="3"/>
        <v>6.5687615126556048E-2</v>
      </c>
    </row>
    <row r="63" spans="1:9" x14ac:dyDescent="0.35">
      <c r="A63" s="1">
        <v>43405</v>
      </c>
      <c r="B63" s="3">
        <v>12757.393843979999</v>
      </c>
      <c r="C63" s="4">
        <f t="shared" si="0"/>
        <v>-2.7235409681667076E-2</v>
      </c>
      <c r="D63" s="3">
        <v>1457.64320049</v>
      </c>
      <c r="E63" s="4">
        <f t="shared" si="1"/>
        <v>2.7333132993184E-2</v>
      </c>
      <c r="F63" s="3">
        <v>11805.674157359375</v>
      </c>
      <c r="G63" s="4">
        <f t="shared" si="2"/>
        <v>-7.6412399171997972E-3</v>
      </c>
      <c r="H63" s="3">
        <v>60.214691040000005</v>
      </c>
      <c r="I63" s="4">
        <f t="shared" si="3"/>
        <v>5.831692841404932E-2</v>
      </c>
    </row>
    <row r="64" spans="1:9" x14ac:dyDescent="0.35">
      <c r="A64" s="1">
        <v>43374</v>
      </c>
      <c r="B64" s="3">
        <v>13114.574657579999</v>
      </c>
      <c r="C64" s="4">
        <f t="shared" si="0"/>
        <v>-2.7271655966732183E-2</v>
      </c>
      <c r="D64" s="3">
        <v>1418.86127652</v>
      </c>
      <c r="E64" s="4">
        <f t="shared" si="1"/>
        <v>2.0110831066860946E-2</v>
      </c>
      <c r="F64" s="3">
        <v>11896.578769934309</v>
      </c>
      <c r="G64" s="4">
        <f t="shared" si="2"/>
        <v>1.242148554208293E-2</v>
      </c>
      <c r="H64" s="3">
        <v>56.896653000000001</v>
      </c>
      <c r="I64" s="4">
        <f t="shared" si="3"/>
        <v>9.2945356466274151E-2</v>
      </c>
    </row>
    <row r="65" spans="1:9" x14ac:dyDescent="0.35">
      <c r="A65" s="1">
        <v>43344</v>
      </c>
      <c r="B65" s="3">
        <v>13482.25816388</v>
      </c>
      <c r="C65" s="4">
        <f t="shared" si="0"/>
        <v>-0.11465738059316292</v>
      </c>
      <c r="D65" s="3">
        <v>1390.8893360500001</v>
      </c>
      <c r="E65" s="4">
        <f t="shared" si="1"/>
        <v>-0.19833677846445433</v>
      </c>
      <c r="F65" s="3">
        <v>11750.618630504961</v>
      </c>
      <c r="G65" s="4">
        <f t="shared" si="2"/>
        <v>-8.3730564685851085E-3</v>
      </c>
      <c r="H65" s="3">
        <v>52.058094820000001</v>
      </c>
      <c r="I65" s="4">
        <f t="shared" si="3"/>
        <v>-2.9994776761133664E-2</v>
      </c>
    </row>
    <row r="66" spans="1:9" x14ac:dyDescent="0.35">
      <c r="A66" s="1">
        <v>43313</v>
      </c>
      <c r="B66" s="3">
        <v>15228.294525019997</v>
      </c>
      <c r="C66" s="4">
        <f t="shared" si="0"/>
        <v>5.9270863025908456E-2</v>
      </c>
      <c r="D66" s="3">
        <v>1735.0045488999999</v>
      </c>
      <c r="E66" s="4">
        <f t="shared" si="1"/>
        <v>0.27098877076356837</v>
      </c>
      <c r="F66" s="3">
        <v>11849.83799316532</v>
      </c>
      <c r="G66" s="4">
        <f t="shared" si="2"/>
        <v>9.6868964005936472E-3</v>
      </c>
      <c r="H66" s="3">
        <v>53.667850000000008</v>
      </c>
      <c r="I66" s="4">
        <f t="shared" si="3"/>
        <v>3.954959956270173E-2</v>
      </c>
    </row>
    <row r="67" spans="1:9" x14ac:dyDescent="0.35">
      <c r="A67" s="1">
        <v>43282</v>
      </c>
      <c r="B67" s="3">
        <v>14376.204478540001</v>
      </c>
      <c r="C67" s="4">
        <f t="shared" ref="C67:C99" si="4">(B67-B68)/B68</f>
        <v>4.1116882566160556E-2</v>
      </c>
      <c r="D67" s="3">
        <v>1365.0825159199999</v>
      </c>
      <c r="E67" s="4">
        <f t="shared" ref="E67:E99" si="5">(D67-D68)/D68</f>
        <v>9.3231984668685375E-2</v>
      </c>
      <c r="F67" s="3">
        <v>11736.151113190135</v>
      </c>
      <c r="G67" s="4">
        <f t="shared" ref="G67:G99" si="6">(F67-F68)/F68</f>
        <v>-1.4080391872129808E-3</v>
      </c>
      <c r="H67" s="3">
        <v>51.626059999999995</v>
      </c>
      <c r="I67" s="4">
        <f t="shared" ref="I67:I99" si="7">(H67-H68)/H68</f>
        <v>3.3199185305397262E-2</v>
      </c>
    </row>
    <row r="68" spans="1:9" x14ac:dyDescent="0.35">
      <c r="A68" s="1">
        <v>43252</v>
      </c>
      <c r="B68" s="3">
        <v>13808.444296</v>
      </c>
      <c r="C68" s="4">
        <f t="shared" si="4"/>
        <v>4.376375458593494E-3</v>
      </c>
      <c r="D68" s="3">
        <v>1248.6668292400002</v>
      </c>
      <c r="E68" s="4">
        <f t="shared" si="5"/>
        <v>-8.0714585912593631E-2</v>
      </c>
      <c r="F68" s="3">
        <v>11752.699374464915</v>
      </c>
      <c r="G68" s="4">
        <f t="shared" si="6"/>
        <v>-4.5748575172792322E-2</v>
      </c>
      <c r="H68" s="3">
        <v>49.967190000000002</v>
      </c>
      <c r="I68" s="4">
        <f t="shared" si="7"/>
        <v>-0.8852850349666147</v>
      </c>
    </row>
    <row r="69" spans="1:9" x14ac:dyDescent="0.35">
      <c r="A69" s="1">
        <v>43221</v>
      </c>
      <c r="B69" s="3">
        <v>13748.276675360001</v>
      </c>
      <c r="C69" s="4">
        <f t="shared" si="4"/>
        <v>-2.8743769964830823E-3</v>
      </c>
      <c r="D69" s="3">
        <v>1358.3015787100001</v>
      </c>
      <c r="E69" s="4">
        <f t="shared" si="5"/>
        <v>-4.3651969130359979E-2</v>
      </c>
      <c r="F69" s="3">
        <v>12316.145481881833</v>
      </c>
      <c r="G69" s="4">
        <f t="shared" si="6"/>
        <v>8.8404822123275956E-4</v>
      </c>
      <c r="H69" s="3">
        <v>435.57691000000005</v>
      </c>
      <c r="I69" s="4">
        <f t="shared" si="7"/>
        <v>-4.9639900029734042E-2</v>
      </c>
    </row>
    <row r="70" spans="1:9" x14ac:dyDescent="0.35">
      <c r="A70" s="1">
        <v>43191</v>
      </c>
      <c r="B70" s="3">
        <v>13787.908321870002</v>
      </c>
      <c r="C70" s="4">
        <f t="shared" si="4"/>
        <v>-0.24306232621936502</v>
      </c>
      <c r="D70" s="3">
        <v>1420.30049194</v>
      </c>
      <c r="E70" s="4">
        <f t="shared" si="5"/>
        <v>4.2041910001864085E-3</v>
      </c>
      <c r="F70" s="3">
        <v>12305.267032450001</v>
      </c>
      <c r="G70" s="4">
        <f t="shared" si="6"/>
        <v>3.8970101581912078E-3</v>
      </c>
      <c r="H70" s="3">
        <v>458.32828000000001</v>
      </c>
      <c r="I70" s="4">
        <f t="shared" si="7"/>
        <v>-4.5686357261446604E-2</v>
      </c>
    </row>
    <row r="71" spans="1:9" x14ac:dyDescent="0.35">
      <c r="A71" s="1">
        <v>43160</v>
      </c>
      <c r="B71" s="3">
        <v>18215.381265150001</v>
      </c>
      <c r="C71" s="4">
        <f t="shared" si="4"/>
        <v>4.4130740441337711E-2</v>
      </c>
      <c r="D71" s="3">
        <v>1414.3542764199999</v>
      </c>
      <c r="E71" s="4">
        <f t="shared" si="5"/>
        <v>-4.4228754025545249E-2</v>
      </c>
      <c r="F71" s="3">
        <v>12257.499432646953</v>
      </c>
      <c r="G71" s="4">
        <f t="shared" si="6"/>
        <v>1.6999833209171457E-2</v>
      </c>
      <c r="H71" s="3">
        <v>480.27006999999998</v>
      </c>
      <c r="I71" s="4">
        <f t="shared" si="7"/>
        <v>3.4408246610540309E-2</v>
      </c>
    </row>
    <row r="72" spans="1:9" x14ac:dyDescent="0.35">
      <c r="A72" s="1">
        <v>43132</v>
      </c>
      <c r="B72" s="3">
        <v>17445.498499020003</v>
      </c>
      <c r="C72" s="4">
        <f t="shared" si="4"/>
        <v>-1.0353933541063506E-2</v>
      </c>
      <c r="D72" s="3">
        <v>1479.80417111</v>
      </c>
      <c r="E72" s="4">
        <f t="shared" si="5"/>
        <v>-0.54440532446206957</v>
      </c>
      <c r="F72" s="3">
        <v>12052.607121840001</v>
      </c>
      <c r="G72" s="4">
        <f t="shared" si="6"/>
        <v>3.0320982544278451E-3</v>
      </c>
      <c r="H72" s="3">
        <v>464.29451</v>
      </c>
      <c r="I72" s="4">
        <f t="shared" si="7"/>
        <v>2.1419820697892882E-2</v>
      </c>
    </row>
    <row r="73" spans="1:9" x14ac:dyDescent="0.35">
      <c r="A73" s="1">
        <v>43101</v>
      </c>
      <c r="B73" s="3">
        <v>17628.0178240307</v>
      </c>
      <c r="C73" s="4">
        <f t="shared" si="4"/>
        <v>-9.6255308468670947E-2</v>
      </c>
      <c r="D73" s="3">
        <v>3248.07169742</v>
      </c>
      <c r="E73" s="4">
        <f t="shared" si="5"/>
        <v>1.7158828870893914E-2</v>
      </c>
      <c r="F73" s="3">
        <v>12016.172904949999</v>
      </c>
      <c r="G73" s="4">
        <f t="shared" si="6"/>
        <v>2.7570993984289249E-2</v>
      </c>
      <c r="H73" s="3">
        <v>454.55796000000004</v>
      </c>
      <c r="I73" s="4">
        <f t="shared" si="7"/>
        <v>6.5779731734339824E-3</v>
      </c>
    </row>
    <row r="74" spans="1:9" x14ac:dyDescent="0.35">
      <c r="A74" s="1">
        <v>43070</v>
      </c>
      <c r="B74" s="3">
        <v>19505.528485219998</v>
      </c>
      <c r="C74" s="4">
        <f t="shared" si="4"/>
        <v>-0.20088551521234063</v>
      </c>
      <c r="D74" s="3">
        <v>3193.2787734099998</v>
      </c>
      <c r="E74" s="4">
        <f t="shared" si="5"/>
        <v>0.29884732883528009</v>
      </c>
      <c r="F74" s="3">
        <v>11693.764202470002</v>
      </c>
      <c r="G74" s="4">
        <f t="shared" si="6"/>
        <v>6.7167298973589019E-3</v>
      </c>
      <c r="H74" s="3">
        <v>451.58743000000004</v>
      </c>
      <c r="I74" s="4">
        <f t="shared" si="7"/>
        <v>-2.0084955097007286E-2</v>
      </c>
    </row>
    <row r="75" spans="1:9" x14ac:dyDescent="0.35">
      <c r="A75" s="1">
        <v>43040</v>
      </c>
      <c r="B75" s="3">
        <v>24408.928703630001</v>
      </c>
      <c r="C75" s="4">
        <f t="shared" si="4"/>
        <v>1.5018562594706719E-2</v>
      </c>
      <c r="D75" s="3">
        <v>2458.54820849</v>
      </c>
      <c r="E75" s="4">
        <f t="shared" si="5"/>
        <v>9.4477839334208544E-2</v>
      </c>
      <c r="F75" s="3">
        <v>11615.744384879999</v>
      </c>
      <c r="G75" s="4">
        <f t="shared" si="6"/>
        <v>-2.1639219708286257E-2</v>
      </c>
      <c r="H75" s="3">
        <v>460.84344999999996</v>
      </c>
      <c r="I75" s="4">
        <f t="shared" si="7"/>
        <v>-2.4509728584450529E-3</v>
      </c>
    </row>
    <row r="76" spans="1:9" x14ac:dyDescent="0.35">
      <c r="A76" s="1">
        <v>43009</v>
      </c>
      <c r="B76" s="3">
        <v>24047.765827289997</v>
      </c>
      <c r="C76" s="4">
        <f t="shared" si="4"/>
        <v>6.7680507501906018E-2</v>
      </c>
      <c r="D76" s="3">
        <v>2246.3206838299998</v>
      </c>
      <c r="E76" s="4">
        <f t="shared" si="5"/>
        <v>0.1623230643311509</v>
      </c>
      <c r="F76" s="3">
        <v>11872.659471709998</v>
      </c>
      <c r="G76" s="4">
        <f t="shared" si="6"/>
        <v>5.4706534628007107E-3</v>
      </c>
      <c r="H76" s="3">
        <v>461.97574000000003</v>
      </c>
      <c r="I76" s="4">
        <f t="shared" si="7"/>
        <v>0.17548005131678854</v>
      </c>
    </row>
    <row r="77" spans="1:9" x14ac:dyDescent="0.35">
      <c r="A77" s="1">
        <v>42979</v>
      </c>
      <c r="B77" s="3">
        <v>22523.372542929999</v>
      </c>
      <c r="C77" s="4">
        <f t="shared" si="4"/>
        <v>-2.567703929750725E-2</v>
      </c>
      <c r="D77" s="3">
        <v>1932.6130167800002</v>
      </c>
      <c r="E77" s="4">
        <f t="shared" si="5"/>
        <v>-0.15213604585960333</v>
      </c>
      <c r="F77" s="3">
        <v>11808.06165831</v>
      </c>
      <c r="G77" s="4">
        <f t="shared" si="6"/>
        <v>4.9368939419076545E-2</v>
      </c>
      <c r="H77" s="3">
        <v>393.01027650999998</v>
      </c>
      <c r="I77" s="4">
        <f t="shared" si="7"/>
        <v>0.48390733478730641</v>
      </c>
    </row>
    <row r="78" spans="1:9" x14ac:dyDescent="0.35">
      <c r="A78" s="1">
        <v>42948</v>
      </c>
      <c r="B78" s="3">
        <v>23116.94730738</v>
      </c>
      <c r="C78" s="4">
        <f t="shared" si="4"/>
        <v>5.8394857638070737E-2</v>
      </c>
      <c r="D78" s="3">
        <v>2279.3904698299998</v>
      </c>
      <c r="E78" s="4">
        <f t="shared" si="5"/>
        <v>-4.3444392446592019E-2</v>
      </c>
      <c r="F78" s="3">
        <v>11252.535895380001</v>
      </c>
      <c r="G78" s="4">
        <f t="shared" si="6"/>
        <v>1.1220671127471465E-3</v>
      </c>
      <c r="H78" s="3">
        <v>264.8482606</v>
      </c>
      <c r="I78" s="4">
        <f t="shared" si="7"/>
        <v>-1.8688892607541675E-3</v>
      </c>
    </row>
    <row r="79" spans="1:9" x14ac:dyDescent="0.35">
      <c r="A79" s="1">
        <v>42917</v>
      </c>
      <c r="B79" s="3">
        <v>21841.515140170006</v>
      </c>
      <c r="C79" s="4">
        <f t="shared" si="4"/>
        <v>-0.26388200973363873</v>
      </c>
      <c r="D79" s="3">
        <v>2382.9147535500001</v>
      </c>
      <c r="E79" s="4">
        <f t="shared" si="5"/>
        <v>-8.7067139931922014E-2</v>
      </c>
      <c r="F79" s="3">
        <v>11239.92394637</v>
      </c>
      <c r="G79" s="4">
        <f t="shared" si="6"/>
        <v>-6.2553213756001312E-4</v>
      </c>
      <c r="H79" s="3">
        <v>265.34415944999995</v>
      </c>
      <c r="I79" s="4">
        <f t="shared" si="7"/>
        <v>-4.7354747482058611E-2</v>
      </c>
    </row>
    <row r="80" spans="1:9" x14ac:dyDescent="0.35">
      <c r="A80" s="1">
        <v>42887</v>
      </c>
      <c r="B80" s="3">
        <v>29671.21498045</v>
      </c>
      <c r="C80" s="4">
        <f t="shared" si="4"/>
        <v>-0.1127014818314037</v>
      </c>
      <c r="D80" s="3">
        <v>2610.1752470300003</v>
      </c>
      <c r="E80" s="4">
        <f t="shared" si="5"/>
        <v>-3.0973603305009437E-2</v>
      </c>
      <c r="F80" s="3">
        <v>11246.95928085</v>
      </c>
      <c r="G80" s="4">
        <f t="shared" si="6"/>
        <v>-1.0859774333081126E-3</v>
      </c>
      <c r="H80" s="3">
        <v>278.53406999999999</v>
      </c>
      <c r="I80" s="4">
        <f t="shared" si="7"/>
        <v>9.248527570778986E-2</v>
      </c>
    </row>
    <row r="81" spans="1:9" x14ac:dyDescent="0.35">
      <c r="A81" s="1">
        <v>42856</v>
      </c>
      <c r="B81" s="3">
        <v>33439.946503790001</v>
      </c>
      <c r="C81" s="4">
        <f t="shared" si="4"/>
        <v>5.5073617955955764E-2</v>
      </c>
      <c r="D81" s="3">
        <v>2693.6059285200004</v>
      </c>
      <c r="E81" s="4">
        <f t="shared" si="5"/>
        <v>0.10406633949365694</v>
      </c>
      <c r="F81" s="3">
        <v>11259.186503310002</v>
      </c>
      <c r="G81" s="4">
        <f t="shared" si="6"/>
        <v>3.7359937486626464E-2</v>
      </c>
      <c r="H81" s="3">
        <v>254.95453000000001</v>
      </c>
      <c r="I81" s="4">
        <f t="shared" si="7"/>
        <v>6.5207239603864417E-2</v>
      </c>
    </row>
    <row r="82" spans="1:9" x14ac:dyDescent="0.35">
      <c r="A82" s="1">
        <v>42826</v>
      </c>
      <c r="B82" s="3">
        <v>31694.420118829999</v>
      </c>
      <c r="C82" s="4">
        <f t="shared" si="4"/>
        <v>3.8922327933469884E-2</v>
      </c>
      <c r="D82" s="3">
        <v>2439.7138398000002</v>
      </c>
      <c r="E82" s="4">
        <f t="shared" si="5"/>
        <v>-1.2956190911582243E-2</v>
      </c>
      <c r="F82" s="3">
        <v>10853.69320372</v>
      </c>
      <c r="G82" s="4">
        <f t="shared" si="6"/>
        <v>-9.1067216271377184E-3</v>
      </c>
      <c r="H82" s="3">
        <v>239.34735000000001</v>
      </c>
      <c r="I82" s="4">
        <f t="shared" si="7"/>
        <v>1.2275033286813661E-2</v>
      </c>
    </row>
    <row r="83" spans="1:9" x14ac:dyDescent="0.35">
      <c r="A83" s="1">
        <v>42795</v>
      </c>
      <c r="B83" s="3">
        <v>30507.016036390003</v>
      </c>
      <c r="C83" s="4">
        <f t="shared" si="4"/>
        <v>7.6666297635840227E-3</v>
      </c>
      <c r="D83" s="3">
        <v>2471.73815117</v>
      </c>
      <c r="E83" s="4">
        <f t="shared" si="5"/>
        <v>6.876338582727122E-2</v>
      </c>
      <c r="F83" s="3">
        <v>10953.443161450001</v>
      </c>
      <c r="G83" s="4">
        <f t="shared" si="6"/>
        <v>-7.1342820916104532E-3</v>
      </c>
      <c r="H83" s="3">
        <v>236.44498000000002</v>
      </c>
      <c r="I83" s="4">
        <f t="shared" si="7"/>
        <v>-4.6532029946493173E-3</v>
      </c>
    </row>
    <row r="84" spans="1:9" x14ac:dyDescent="0.35">
      <c r="A84" s="1">
        <v>42767</v>
      </c>
      <c r="B84" s="3">
        <v>30274.909514020004</v>
      </c>
      <c r="C84" s="4">
        <f t="shared" si="4"/>
        <v>4.3122655078129415E-2</v>
      </c>
      <c r="D84" s="3">
        <v>2312.7084852899998</v>
      </c>
      <c r="E84" s="4">
        <f t="shared" si="5"/>
        <v>-3.1768300698422867E-2</v>
      </c>
      <c r="F84" s="3">
        <v>11032.14962898</v>
      </c>
      <c r="G84" s="4">
        <f t="shared" si="6"/>
        <v>1.1483712309945392E-2</v>
      </c>
      <c r="H84" s="3">
        <v>237.55035000000001</v>
      </c>
      <c r="I84" s="4">
        <f t="shared" si="7"/>
        <v>-5.996607965807141E-3</v>
      </c>
    </row>
    <row r="85" spans="1:9" x14ac:dyDescent="0.35">
      <c r="A85" s="1">
        <v>42736</v>
      </c>
      <c r="B85" s="3">
        <v>29023.345784540004</v>
      </c>
      <c r="C85" s="4">
        <f t="shared" si="4"/>
        <v>2.9924462899411579E-2</v>
      </c>
      <c r="D85" s="3">
        <v>2388.5899283799999</v>
      </c>
      <c r="E85" s="4">
        <f t="shared" si="5"/>
        <v>-6.2434278936332924E-2</v>
      </c>
      <c r="F85" s="3">
        <v>10906.897950719998</v>
      </c>
      <c r="G85" s="4">
        <f t="shared" si="6"/>
        <v>1.1062046447173738E-2</v>
      </c>
      <c r="H85" s="3">
        <v>238.98344</v>
      </c>
      <c r="I85" s="4">
        <f t="shared" si="7"/>
        <v>9.9013532686180114E-3</v>
      </c>
    </row>
    <row r="86" spans="1:9" x14ac:dyDescent="0.35">
      <c r="A86" s="1">
        <v>42705</v>
      </c>
      <c r="B86" s="3">
        <v>28180.07225775993</v>
      </c>
      <c r="C86" s="4">
        <f t="shared" si="4"/>
        <v>4.7915187347332255E-3</v>
      </c>
      <c r="D86" s="3">
        <v>2547.6506603400003</v>
      </c>
      <c r="E86" s="4">
        <f t="shared" si="5"/>
        <v>4.6961610260100831E-2</v>
      </c>
      <c r="F86" s="3">
        <v>10787.5654012</v>
      </c>
      <c r="G86" s="4">
        <f t="shared" si="6"/>
        <v>4.8802894464838606E-3</v>
      </c>
      <c r="H86" s="3">
        <v>236.64037999999999</v>
      </c>
      <c r="I86" s="4">
        <f t="shared" si="7"/>
        <v>-8.1686358597719097E-2</v>
      </c>
    </row>
    <row r="87" spans="1:9" x14ac:dyDescent="0.35">
      <c r="A87" s="1">
        <v>42675</v>
      </c>
      <c r="B87" s="3">
        <v>28045.690804840004</v>
      </c>
      <c r="C87" s="4">
        <f t="shared" si="4"/>
        <v>-4.0506496451824629E-2</v>
      </c>
      <c r="D87" s="3">
        <v>2433.3754317000003</v>
      </c>
      <c r="E87" s="4">
        <f t="shared" si="5"/>
        <v>1.5076506588975348E-2</v>
      </c>
      <c r="F87" s="3">
        <v>10735.174641689999</v>
      </c>
      <c r="G87" s="4">
        <f t="shared" si="6"/>
        <v>-2.1863103334361832E-2</v>
      </c>
      <c r="H87" s="3">
        <v>257.69015000000002</v>
      </c>
      <c r="I87" s="4">
        <f t="shared" si="7"/>
        <v>8.318178927370283E-2</v>
      </c>
    </row>
    <row r="88" spans="1:9" x14ac:dyDescent="0.35">
      <c r="A88" s="1">
        <v>42644</v>
      </c>
      <c r="B88" s="3">
        <v>29229.68284947002</v>
      </c>
      <c r="C88" s="4">
        <f t="shared" si="4"/>
        <v>2.0428869397741824E-3</v>
      </c>
      <c r="D88" s="3">
        <v>2397.2335246700004</v>
      </c>
      <c r="E88" s="4">
        <f t="shared" si="5"/>
        <v>0.1990454491107447</v>
      </c>
      <c r="F88" s="3">
        <v>10975.12493219</v>
      </c>
      <c r="G88" s="4">
        <f t="shared" si="6"/>
        <v>0.16396860755085144</v>
      </c>
      <c r="H88" s="3">
        <v>237.90111000000002</v>
      </c>
      <c r="I88" s="4">
        <f t="shared" si="7"/>
        <v>1.3732668565293949E-2</v>
      </c>
    </row>
    <row r="89" spans="1:9" x14ac:dyDescent="0.35">
      <c r="A89" s="1">
        <v>42614</v>
      </c>
      <c r="B89" s="3">
        <v>29170.091650205799</v>
      </c>
      <c r="C89" s="4">
        <f t="shared" si="4"/>
        <v>6.5328268649943178E-2</v>
      </c>
      <c r="D89" s="3">
        <v>1999.2849532499999</v>
      </c>
      <c r="E89" s="4">
        <f t="shared" si="5"/>
        <v>0.28157508605165393</v>
      </c>
      <c r="F89" s="3">
        <v>9429.0557846599986</v>
      </c>
      <c r="G89" s="4">
        <f t="shared" si="6"/>
        <v>8.8680796735353534E-3</v>
      </c>
      <c r="H89" s="3">
        <v>234.67834999999997</v>
      </c>
      <c r="I89" s="4">
        <f t="shared" si="7"/>
        <v>2.0659275373790562E-2</v>
      </c>
    </row>
    <row r="90" spans="1:9" x14ac:dyDescent="0.35">
      <c r="A90" s="1">
        <v>42583</v>
      </c>
      <c r="B90" s="3">
        <v>27381.317579389997</v>
      </c>
      <c r="C90" s="4">
        <f t="shared" si="4"/>
        <v>1.1683308016340512E-2</v>
      </c>
      <c r="D90" s="3">
        <v>1560.0217068900001</v>
      </c>
      <c r="E90" s="4">
        <f t="shared" si="5"/>
        <v>6.4596678601057571E-3</v>
      </c>
      <c r="F90" s="3">
        <v>9346.1731762899999</v>
      </c>
      <c r="G90" s="4">
        <f t="shared" si="6"/>
        <v>6.6027501638151562E-2</v>
      </c>
      <c r="H90" s="3">
        <v>229.92819999999998</v>
      </c>
      <c r="I90" s="4">
        <f t="shared" si="7"/>
        <v>3.5228541211230991E-3</v>
      </c>
    </row>
    <row r="91" spans="1:9" x14ac:dyDescent="0.35">
      <c r="A91" s="1">
        <v>42552</v>
      </c>
      <c r="B91" s="3">
        <v>27065.10759091</v>
      </c>
      <c r="C91" s="4">
        <f t="shared" si="4"/>
        <v>4.2324035020233838E-2</v>
      </c>
      <c r="D91" s="3">
        <v>1550.0091625200002</v>
      </c>
      <c r="E91" s="4">
        <f t="shared" si="5"/>
        <v>-3.7699830969727205E-2</v>
      </c>
      <c r="F91" s="3">
        <v>8767.2908643799983</v>
      </c>
      <c r="G91" s="4">
        <f t="shared" si="6"/>
        <v>5.4884292164254993E-2</v>
      </c>
      <c r="H91" s="3">
        <v>229.12103999999997</v>
      </c>
      <c r="I91" s="4">
        <f t="shared" si="7"/>
        <v>0.39483442412843162</v>
      </c>
    </row>
    <row r="92" spans="1:9" x14ac:dyDescent="0.35">
      <c r="A92" s="1">
        <v>42522</v>
      </c>
      <c r="B92" s="3">
        <v>25966.116755989999</v>
      </c>
      <c r="C92" s="4">
        <f t="shared" si="4"/>
        <v>3.038064507662859E-2</v>
      </c>
      <c r="D92" s="3">
        <v>1610.7335448999997</v>
      </c>
      <c r="E92" s="4">
        <f t="shared" si="5"/>
        <v>-2.4386601191275221E-3</v>
      </c>
      <c r="F92" s="3">
        <v>8311.1398373299999</v>
      </c>
      <c r="G92" s="4">
        <f t="shared" si="6"/>
        <v>-8.8475642780815461E-3</v>
      </c>
      <c r="H92" s="3">
        <v>164.26397</v>
      </c>
      <c r="I92" s="4">
        <f t="shared" si="7"/>
        <v>-0.42819990324955687</v>
      </c>
    </row>
    <row r="93" spans="1:9" x14ac:dyDescent="0.35">
      <c r="A93" s="1">
        <v>42491</v>
      </c>
      <c r="B93" s="3">
        <v>25200.50903524</v>
      </c>
      <c r="C93" s="4">
        <f t="shared" si="4"/>
        <v>-4.1030554037195181E-2</v>
      </c>
      <c r="D93" s="3">
        <v>1614.6711791099999</v>
      </c>
      <c r="E93" s="4">
        <f t="shared" si="5"/>
        <v>2.0044946549673086E-2</v>
      </c>
      <c r="F93" s="3">
        <v>8385.3295797800019</v>
      </c>
      <c r="G93" s="4">
        <f t="shared" si="6"/>
        <v>9.9517825634378772E-3</v>
      </c>
      <c r="H93" s="3">
        <v>287.27517</v>
      </c>
      <c r="I93" s="4">
        <f t="shared" si="7"/>
        <v>8.9303497273107903E-3</v>
      </c>
    </row>
    <row r="94" spans="1:9" x14ac:dyDescent="0.35">
      <c r="A94" s="1">
        <v>42461</v>
      </c>
      <c r="B94" s="3">
        <v>26278.74030954</v>
      </c>
      <c r="C94" s="4">
        <f t="shared" si="4"/>
        <v>5.3941825939026369E-2</v>
      </c>
      <c r="D94" s="3">
        <v>1582.94120722</v>
      </c>
      <c r="E94" s="4">
        <f t="shared" si="5"/>
        <v>-8.5687510919048498E-2</v>
      </c>
      <c r="F94" s="3">
        <v>8302.7028859700004</v>
      </c>
      <c r="G94" s="4">
        <f t="shared" si="6"/>
        <v>-1.9231751203407081E-2</v>
      </c>
      <c r="H94" s="3">
        <v>284.73240999999996</v>
      </c>
      <c r="I94" s="4">
        <f t="shared" si="7"/>
        <v>-5.1881549497404617E-2</v>
      </c>
    </row>
    <row r="95" spans="1:9" x14ac:dyDescent="0.35">
      <c r="A95" s="1">
        <v>42430</v>
      </c>
      <c r="B95" s="3">
        <v>24933.767370060046</v>
      </c>
      <c r="C95" s="4">
        <f t="shared" si="4"/>
        <v>2.919510368294612E-2</v>
      </c>
      <c r="D95" s="3">
        <v>1731.29124465</v>
      </c>
      <c r="E95" s="4">
        <f t="shared" si="5"/>
        <v>-1.1232786361690764E-2</v>
      </c>
      <c r="F95" s="3">
        <v>8465.5094576699994</v>
      </c>
      <c r="G95" s="4">
        <f t="shared" si="6"/>
        <v>7.1064426858153937E-2</v>
      </c>
      <c r="H95" s="3">
        <v>300.31311999999997</v>
      </c>
      <c r="I95" s="4">
        <f t="shared" si="7"/>
        <v>-0.30938096101454521</v>
      </c>
    </row>
    <row r="96" spans="1:9" x14ac:dyDescent="0.35">
      <c r="A96" s="1">
        <v>42401</v>
      </c>
      <c r="B96" s="3">
        <v>24226.472979549992</v>
      </c>
      <c r="C96" s="4">
        <f t="shared" si="4"/>
        <v>2.4593911198749195E-3</v>
      </c>
      <c r="D96" s="3">
        <v>1750.9593974899999</v>
      </c>
      <c r="E96" s="4">
        <f t="shared" si="5"/>
        <v>-7.2046953597061925E-2</v>
      </c>
      <c r="F96" s="3">
        <v>7903.8284209499998</v>
      </c>
      <c r="G96" s="4">
        <f t="shared" si="6"/>
        <v>1.2573895602507535E-2</v>
      </c>
      <c r="H96" s="3">
        <v>434.84627999999998</v>
      </c>
      <c r="I96" s="4">
        <f t="shared" si="7"/>
        <v>-1.6894279951023619E-2</v>
      </c>
    </row>
    <row r="97" spans="1:9" x14ac:dyDescent="0.35">
      <c r="A97" s="1">
        <v>42370</v>
      </c>
      <c r="B97" s="3">
        <v>24167.036783890002</v>
      </c>
      <c r="C97" s="4">
        <f t="shared" si="4"/>
        <v>0.17697270541615667</v>
      </c>
      <c r="D97" s="3">
        <v>1886.9051664599999</v>
      </c>
      <c r="E97" s="4">
        <f t="shared" si="5"/>
        <v>-0.30846557281892789</v>
      </c>
      <c r="F97" s="3">
        <v>7805.6806078799991</v>
      </c>
      <c r="G97" s="4">
        <f t="shared" si="6"/>
        <v>-0.11313979469043943</v>
      </c>
      <c r="H97" s="3">
        <v>442.31894</v>
      </c>
      <c r="I97" s="4">
        <f t="shared" si="7"/>
        <v>-2.5339106539756236E-2</v>
      </c>
    </row>
    <row r="98" spans="1:9" x14ac:dyDescent="0.35">
      <c r="A98" s="1">
        <v>42339</v>
      </c>
      <c r="B98" s="3">
        <v>20533.21769713</v>
      </c>
      <c r="C98" s="4">
        <f t="shared" si="4"/>
        <v>9.160200302006262E-2</v>
      </c>
      <c r="D98" s="3">
        <v>2728.5773380099999</v>
      </c>
      <c r="E98" s="4">
        <f t="shared" si="5"/>
        <v>1.7801755410350846</v>
      </c>
      <c r="F98" s="3">
        <v>8801.4780245500006</v>
      </c>
      <c r="G98" s="4">
        <f t="shared" si="6"/>
        <v>5.1128450518228168E-2</v>
      </c>
      <c r="H98" s="3">
        <v>453.81828999999999</v>
      </c>
      <c r="I98" s="4">
        <f t="shared" si="7"/>
        <v>-0.11328590027435827</v>
      </c>
    </row>
    <row r="99" spans="1:9" x14ac:dyDescent="0.35">
      <c r="A99" s="1">
        <v>42309</v>
      </c>
      <c r="B99" s="3">
        <v>18810.168578220004</v>
      </c>
      <c r="C99" s="4">
        <f t="shared" si="4"/>
        <v>2.2514910936909636E-2</v>
      </c>
      <c r="D99" s="3">
        <v>981.44066723000003</v>
      </c>
      <c r="E99" s="4">
        <f t="shared" si="5"/>
        <v>-3.5715497010791763E-3</v>
      </c>
      <c r="F99" s="3">
        <v>8373.361048509998</v>
      </c>
      <c r="G99" s="4">
        <f t="shared" si="6"/>
        <v>-1.6033590438431451E-4</v>
      </c>
      <c r="H99" s="3">
        <v>511.79775999999993</v>
      </c>
      <c r="I99" s="4">
        <f t="shared" si="7"/>
        <v>1.5228232259924701E-2</v>
      </c>
    </row>
    <row r="100" spans="1:9" x14ac:dyDescent="0.35">
      <c r="A100" s="1">
        <v>42278</v>
      </c>
      <c r="B100" s="3">
        <v>18395.984622840002</v>
      </c>
      <c r="C100" s="4"/>
      <c r="D100" s="3">
        <v>984.95849544999987</v>
      </c>
      <c r="E100" s="4"/>
      <c r="F100" s="3">
        <v>8374.7038142200017</v>
      </c>
      <c r="G100" s="4"/>
      <c r="H100" s="3">
        <v>504.12088999999997</v>
      </c>
      <c r="I100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Private_Totalizadores</vt:lpstr>
      <vt:lpstr>Private_Fundos_Próprios</vt:lpstr>
      <vt:lpstr>Private_Fundos_Terceiros</vt:lpstr>
      <vt:lpstr>Private_Fundos_Exclusivos</vt:lpstr>
      <vt:lpstr>Private_Fundos_Estruturados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Guimarãis</dc:creator>
  <cp:lastModifiedBy>Rodrigo Guimarãis</cp:lastModifiedBy>
  <dcterms:created xsi:type="dcterms:W3CDTF">2015-06-05T18:17:20Z</dcterms:created>
  <dcterms:modified xsi:type="dcterms:W3CDTF">2024-04-06T23:07:26Z</dcterms:modified>
</cp:coreProperties>
</file>