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cclint\Desktop\"/>
    </mc:Choice>
  </mc:AlternateContent>
  <bookViews>
    <workbookView xWindow="0" yWindow="0" windowWidth="18615" windowHeight="10050" activeTab="1"/>
  </bookViews>
  <sheets>
    <sheet name="NCH Law" sheetId="2" r:id="rId1"/>
    <sheet name="NCH Chart" sheetId="3" r:id="rId2"/>
    <sheet name="NH3 Law" sheetId="4" r:id="rId3"/>
    <sheet name="NH3 Chart" sheetId="5" r:id="rId4"/>
    <sheet name="CO Law" sheetId="6" r:id="rId5"/>
    <sheet name="CO Chart" sheetId="7" r:id="rId6"/>
    <sheet name="Sheet1" sheetId="1" r:id="rId7"/>
  </sheets>
  <externalReferences>
    <externalReference r:id="rId8"/>
    <externalReference r:id="rId9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7" l="1"/>
  <c r="L4" i="7"/>
  <c r="L5" i="7"/>
  <c r="L6" i="7"/>
  <c r="L7" i="7"/>
  <c r="L8" i="7"/>
  <c r="L9" i="7"/>
  <c r="L10" i="7"/>
  <c r="K3" i="7"/>
  <c r="K4" i="7"/>
  <c r="K5" i="7"/>
  <c r="K6" i="7"/>
  <c r="K7" i="7"/>
  <c r="K8" i="7"/>
  <c r="K9" i="7"/>
  <c r="K10" i="7"/>
  <c r="J3" i="7"/>
  <c r="J4" i="7"/>
  <c r="J5" i="7"/>
  <c r="J6" i="7"/>
  <c r="J7" i="7"/>
  <c r="J8" i="7"/>
  <c r="J9" i="7"/>
  <c r="J10" i="7"/>
  <c r="I3" i="7"/>
  <c r="I4" i="7"/>
  <c r="I5" i="7"/>
  <c r="I6" i="7"/>
  <c r="I7" i="7"/>
  <c r="I8" i="7"/>
  <c r="I9" i="7"/>
  <c r="I10" i="7"/>
  <c r="H3" i="7"/>
  <c r="H4" i="7"/>
  <c r="H5" i="7"/>
  <c r="H6" i="7"/>
  <c r="H7" i="7"/>
  <c r="H8" i="7"/>
  <c r="H9" i="7"/>
  <c r="H10" i="7"/>
  <c r="G3" i="7"/>
  <c r="G4" i="7"/>
  <c r="G5" i="7"/>
  <c r="G6" i="7"/>
  <c r="G7" i="7"/>
  <c r="G8" i="7"/>
  <c r="G9" i="7"/>
  <c r="G10" i="7"/>
  <c r="F3" i="7"/>
  <c r="F4" i="7"/>
  <c r="F5" i="7"/>
  <c r="F6" i="7"/>
  <c r="F7" i="7"/>
  <c r="F8" i="7"/>
  <c r="F9" i="7"/>
  <c r="F10" i="7"/>
  <c r="E3" i="7"/>
  <c r="E4" i="7"/>
  <c r="E5" i="7"/>
  <c r="E6" i="7"/>
  <c r="E7" i="7"/>
  <c r="E8" i="7"/>
  <c r="E9" i="7"/>
  <c r="E10" i="7"/>
  <c r="D3" i="7"/>
  <c r="D4" i="7"/>
  <c r="D5" i="7"/>
  <c r="D6" i="7"/>
  <c r="D7" i="7"/>
  <c r="D8" i="7"/>
  <c r="D9" i="7"/>
  <c r="D10" i="7"/>
  <c r="C2" i="7"/>
  <c r="C3" i="7"/>
  <c r="C4" i="7"/>
  <c r="C5" i="7"/>
  <c r="C6" i="7"/>
  <c r="C7" i="7"/>
  <c r="C8" i="7"/>
  <c r="C9" i="7"/>
  <c r="C10" i="7"/>
  <c r="L3" i="5"/>
  <c r="L4" i="5"/>
  <c r="L5" i="5"/>
  <c r="L6" i="5"/>
  <c r="L7" i="5"/>
  <c r="L8" i="5"/>
  <c r="L9" i="5"/>
  <c r="L10" i="5"/>
  <c r="K3" i="5"/>
  <c r="K4" i="5"/>
  <c r="K5" i="5"/>
  <c r="K6" i="5"/>
  <c r="K7" i="5"/>
  <c r="K8" i="5"/>
  <c r="K9" i="5"/>
  <c r="K10" i="5"/>
  <c r="J3" i="5"/>
  <c r="J4" i="5"/>
  <c r="J5" i="5"/>
  <c r="J6" i="5"/>
  <c r="J7" i="5"/>
  <c r="J8" i="5"/>
  <c r="J9" i="5"/>
  <c r="J10" i="5"/>
  <c r="I3" i="5"/>
  <c r="I4" i="5"/>
  <c r="I5" i="5"/>
  <c r="I6" i="5"/>
  <c r="I7" i="5"/>
  <c r="I8" i="5"/>
  <c r="I9" i="5"/>
  <c r="I10" i="5"/>
  <c r="H3" i="5"/>
  <c r="H4" i="5"/>
  <c r="H5" i="5"/>
  <c r="H6" i="5"/>
  <c r="H7" i="5"/>
  <c r="H8" i="5"/>
  <c r="H9" i="5"/>
  <c r="H10" i="5"/>
  <c r="G3" i="5"/>
  <c r="G4" i="5"/>
  <c r="G5" i="5"/>
  <c r="G6" i="5"/>
  <c r="G7" i="5"/>
  <c r="G8" i="5"/>
  <c r="G9" i="5"/>
  <c r="G10" i="5"/>
  <c r="F3" i="5"/>
  <c r="F4" i="5"/>
  <c r="F5" i="5"/>
  <c r="F6" i="5"/>
  <c r="F7" i="5"/>
  <c r="F8" i="5"/>
  <c r="F9" i="5"/>
  <c r="F10" i="5"/>
  <c r="E3" i="5"/>
  <c r="E4" i="5"/>
  <c r="E5" i="5"/>
  <c r="E6" i="5"/>
  <c r="E7" i="5"/>
  <c r="E8" i="5"/>
  <c r="E9" i="5"/>
  <c r="E10" i="5"/>
  <c r="D3" i="5"/>
  <c r="D4" i="5"/>
  <c r="D5" i="5"/>
  <c r="D6" i="5"/>
  <c r="D7" i="5"/>
  <c r="D8" i="5"/>
  <c r="D9" i="5"/>
  <c r="D10" i="5"/>
  <c r="C2" i="5"/>
  <c r="C3" i="5"/>
  <c r="C4" i="5"/>
  <c r="C5" i="5"/>
  <c r="C6" i="5"/>
  <c r="C7" i="5"/>
  <c r="C8" i="5"/>
  <c r="C9" i="5"/>
  <c r="C10" i="5"/>
  <c r="L3" i="3"/>
  <c r="L4" i="3"/>
  <c r="L5" i="3"/>
  <c r="L6" i="3"/>
  <c r="L7" i="3"/>
  <c r="L8" i="3"/>
  <c r="L9" i="3"/>
  <c r="L10" i="3"/>
  <c r="K3" i="3"/>
  <c r="K4" i="3"/>
  <c r="K5" i="3"/>
  <c r="K6" i="3"/>
  <c r="K7" i="3"/>
  <c r="K8" i="3"/>
  <c r="K9" i="3"/>
  <c r="K10" i="3"/>
  <c r="J3" i="3"/>
  <c r="J4" i="3"/>
  <c r="J5" i="3"/>
  <c r="J6" i="3"/>
  <c r="J7" i="3"/>
  <c r="J8" i="3"/>
  <c r="J9" i="3"/>
  <c r="J10" i="3"/>
  <c r="I3" i="3"/>
  <c r="I4" i="3"/>
  <c r="I5" i="3"/>
  <c r="I6" i="3"/>
  <c r="I7" i="3"/>
  <c r="I8" i="3"/>
  <c r="I9" i="3"/>
  <c r="I10" i="3"/>
  <c r="H3" i="3"/>
  <c r="H4" i="3"/>
  <c r="H5" i="3"/>
  <c r="H6" i="3"/>
  <c r="H7" i="3"/>
  <c r="H8" i="3"/>
  <c r="H9" i="3"/>
  <c r="H10" i="3"/>
  <c r="G3" i="3"/>
  <c r="G4" i="3"/>
  <c r="G5" i="3"/>
  <c r="G6" i="3"/>
  <c r="G7" i="3"/>
  <c r="G8" i="3"/>
  <c r="G9" i="3"/>
  <c r="G10" i="3"/>
  <c r="F3" i="3"/>
  <c r="F4" i="3"/>
  <c r="F5" i="3"/>
  <c r="F6" i="3"/>
  <c r="F7" i="3"/>
  <c r="F8" i="3"/>
  <c r="F9" i="3"/>
  <c r="F10" i="3"/>
  <c r="E3" i="3"/>
  <c r="E4" i="3"/>
  <c r="E5" i="3"/>
  <c r="E6" i="3"/>
  <c r="E7" i="3"/>
  <c r="E8" i="3"/>
  <c r="E9" i="3"/>
  <c r="E10" i="3"/>
  <c r="D3" i="3"/>
  <c r="D4" i="3"/>
  <c r="D5" i="3"/>
  <c r="D6" i="3"/>
  <c r="D7" i="3"/>
  <c r="D8" i="3"/>
  <c r="D9" i="3"/>
  <c r="D10" i="3"/>
  <c r="C3" i="3"/>
  <c r="C4" i="3"/>
  <c r="C5" i="3"/>
  <c r="C6" i="3"/>
  <c r="C7" i="3"/>
  <c r="C8" i="3"/>
  <c r="C9" i="3"/>
  <c r="C10" i="3"/>
  <c r="C2" i="3"/>
  <c r="G120" i="6"/>
  <c r="G119" i="6"/>
  <c r="G118" i="6"/>
  <c r="G117" i="6"/>
  <c r="G116" i="6"/>
  <c r="G115" i="6"/>
  <c r="G114" i="6"/>
  <c r="G113" i="6"/>
  <c r="G108" i="6"/>
  <c r="H107" i="6"/>
  <c r="G107" i="6"/>
  <c r="G106" i="6"/>
  <c r="H105" i="6"/>
  <c r="G105" i="6"/>
  <c r="G104" i="6"/>
  <c r="H103" i="6"/>
  <c r="G103" i="6"/>
  <c r="G102" i="6"/>
  <c r="H101" i="6"/>
  <c r="G101" i="6"/>
  <c r="G96" i="6"/>
  <c r="H95" i="6"/>
  <c r="G95" i="6"/>
  <c r="G94" i="6"/>
  <c r="H93" i="6"/>
  <c r="G93" i="6"/>
  <c r="G92" i="6"/>
  <c r="H91" i="6"/>
  <c r="G91" i="6"/>
  <c r="G90" i="6"/>
  <c r="H89" i="6"/>
  <c r="G89" i="6"/>
  <c r="G84" i="6"/>
  <c r="H83" i="6"/>
  <c r="G83" i="6"/>
  <c r="G82" i="6"/>
  <c r="H81" i="6"/>
  <c r="G81" i="6"/>
  <c r="G80" i="6"/>
  <c r="H79" i="6"/>
  <c r="G79" i="6"/>
  <c r="G78" i="6"/>
  <c r="H77" i="6"/>
  <c r="G77" i="6"/>
  <c r="G72" i="6"/>
  <c r="H71" i="6"/>
  <c r="G71" i="6"/>
  <c r="G70" i="6"/>
  <c r="H69" i="6"/>
  <c r="G69" i="6"/>
  <c r="G68" i="6"/>
  <c r="H67" i="6"/>
  <c r="G67" i="6"/>
  <c r="G66" i="6"/>
  <c r="H65" i="6"/>
  <c r="G65" i="6"/>
  <c r="G60" i="6"/>
  <c r="H59" i="6"/>
  <c r="G59" i="6"/>
  <c r="G58" i="6"/>
  <c r="H57" i="6"/>
  <c r="G57" i="6"/>
  <c r="G56" i="6"/>
  <c r="H55" i="6"/>
  <c r="G55" i="6"/>
  <c r="G54" i="6"/>
  <c r="H53" i="6"/>
  <c r="G53" i="6"/>
  <c r="G48" i="6"/>
  <c r="H47" i="6"/>
  <c r="G47" i="6"/>
  <c r="G46" i="6"/>
  <c r="H45" i="6"/>
  <c r="G45" i="6"/>
  <c r="G44" i="6"/>
  <c r="H43" i="6"/>
  <c r="G43" i="6"/>
  <c r="G42" i="6"/>
  <c r="H41" i="6"/>
  <c r="G41" i="6"/>
  <c r="G36" i="6"/>
  <c r="H35" i="6"/>
  <c r="G35" i="6"/>
  <c r="G34" i="6"/>
  <c r="H33" i="6"/>
  <c r="G33" i="6"/>
  <c r="G32" i="6"/>
  <c r="H31" i="6"/>
  <c r="G31" i="6"/>
  <c r="G30" i="6"/>
  <c r="H29" i="6"/>
  <c r="G29" i="6"/>
  <c r="G24" i="6"/>
  <c r="H23" i="6"/>
  <c r="G23" i="6"/>
  <c r="G22" i="6"/>
  <c r="H21" i="6"/>
  <c r="G21" i="6"/>
  <c r="G20" i="6"/>
  <c r="H19" i="6"/>
  <c r="G19" i="6"/>
  <c r="G18" i="6"/>
  <c r="H17" i="6"/>
  <c r="G17" i="6"/>
  <c r="G11" i="6"/>
  <c r="H10" i="6"/>
  <c r="G10" i="6"/>
  <c r="G9" i="6"/>
  <c r="H8" i="6"/>
  <c r="G8" i="6"/>
  <c r="G7" i="6"/>
  <c r="H6" i="6"/>
  <c r="G6" i="6"/>
  <c r="G5" i="6"/>
  <c r="H4" i="6"/>
  <c r="G4" i="6"/>
  <c r="G3" i="6"/>
  <c r="J120" i="4"/>
  <c r="H120" i="4"/>
  <c r="G120" i="4"/>
  <c r="I120" i="4" s="1"/>
  <c r="J119" i="4"/>
  <c r="H119" i="4"/>
  <c r="G119" i="4"/>
  <c r="I119" i="4" s="1"/>
  <c r="J118" i="4"/>
  <c r="H118" i="4"/>
  <c r="G118" i="4"/>
  <c r="I118" i="4" s="1"/>
  <c r="J117" i="4"/>
  <c r="H117" i="4"/>
  <c r="G117" i="4"/>
  <c r="I117" i="4" s="1"/>
  <c r="J116" i="4"/>
  <c r="H116" i="4"/>
  <c r="G116" i="4"/>
  <c r="I116" i="4" s="1"/>
  <c r="J115" i="4"/>
  <c r="H115" i="4"/>
  <c r="G115" i="4"/>
  <c r="I115" i="4" s="1"/>
  <c r="J114" i="4"/>
  <c r="H114" i="4"/>
  <c r="G114" i="4"/>
  <c r="I114" i="4" s="1"/>
  <c r="J113" i="4"/>
  <c r="H113" i="4"/>
  <c r="G113" i="4"/>
  <c r="I113" i="4" s="1"/>
  <c r="J108" i="4"/>
  <c r="H108" i="4"/>
  <c r="G108" i="4"/>
  <c r="I108" i="4" s="1"/>
  <c r="J107" i="4"/>
  <c r="H107" i="4"/>
  <c r="G107" i="4"/>
  <c r="I107" i="4" s="1"/>
  <c r="J106" i="4"/>
  <c r="H106" i="4"/>
  <c r="G106" i="4"/>
  <c r="I106" i="4" s="1"/>
  <c r="J105" i="4"/>
  <c r="H105" i="4"/>
  <c r="G105" i="4"/>
  <c r="I105" i="4" s="1"/>
  <c r="J104" i="4"/>
  <c r="H104" i="4"/>
  <c r="G104" i="4"/>
  <c r="I104" i="4" s="1"/>
  <c r="J103" i="4"/>
  <c r="H103" i="4"/>
  <c r="G103" i="4"/>
  <c r="I103" i="4" s="1"/>
  <c r="J102" i="4"/>
  <c r="H102" i="4"/>
  <c r="G102" i="4"/>
  <c r="I102" i="4" s="1"/>
  <c r="J101" i="4"/>
  <c r="H101" i="4"/>
  <c r="G101" i="4"/>
  <c r="I101" i="4" s="1"/>
  <c r="J96" i="4"/>
  <c r="H96" i="4"/>
  <c r="G96" i="4"/>
  <c r="I96" i="4" s="1"/>
  <c r="J95" i="4"/>
  <c r="H95" i="4"/>
  <c r="G95" i="4"/>
  <c r="I95" i="4" s="1"/>
  <c r="J94" i="4"/>
  <c r="H94" i="4"/>
  <c r="G94" i="4"/>
  <c r="I94" i="4" s="1"/>
  <c r="J93" i="4"/>
  <c r="H93" i="4"/>
  <c r="G93" i="4"/>
  <c r="I93" i="4" s="1"/>
  <c r="J92" i="4"/>
  <c r="H92" i="4"/>
  <c r="G92" i="4"/>
  <c r="I92" i="4" s="1"/>
  <c r="J91" i="4"/>
  <c r="H91" i="4"/>
  <c r="G91" i="4"/>
  <c r="I91" i="4" s="1"/>
  <c r="J90" i="4"/>
  <c r="H90" i="4"/>
  <c r="G90" i="4"/>
  <c r="I90" i="4" s="1"/>
  <c r="J89" i="4"/>
  <c r="H89" i="4"/>
  <c r="G89" i="4"/>
  <c r="I89" i="4" s="1"/>
  <c r="J84" i="4"/>
  <c r="H84" i="4"/>
  <c r="G84" i="4"/>
  <c r="I84" i="4" s="1"/>
  <c r="J83" i="4"/>
  <c r="H83" i="4"/>
  <c r="G83" i="4"/>
  <c r="I83" i="4" s="1"/>
  <c r="J82" i="4"/>
  <c r="H82" i="4"/>
  <c r="G82" i="4"/>
  <c r="I82" i="4" s="1"/>
  <c r="J81" i="4"/>
  <c r="H81" i="4"/>
  <c r="G81" i="4"/>
  <c r="I81" i="4" s="1"/>
  <c r="J80" i="4"/>
  <c r="H80" i="4"/>
  <c r="G80" i="4"/>
  <c r="I80" i="4" s="1"/>
  <c r="J79" i="4"/>
  <c r="H79" i="4"/>
  <c r="G79" i="4"/>
  <c r="I79" i="4" s="1"/>
  <c r="H78" i="4"/>
  <c r="G78" i="4"/>
  <c r="J78" i="4" s="1"/>
  <c r="J77" i="4"/>
  <c r="H77" i="4"/>
  <c r="G77" i="4"/>
  <c r="I77" i="4" s="1"/>
  <c r="J72" i="4"/>
  <c r="H72" i="4"/>
  <c r="G72" i="4"/>
  <c r="I72" i="4" s="1"/>
  <c r="J71" i="4"/>
  <c r="H71" i="4"/>
  <c r="G71" i="4"/>
  <c r="I71" i="4" s="1"/>
  <c r="J70" i="4"/>
  <c r="H70" i="4"/>
  <c r="G70" i="4"/>
  <c r="I70" i="4" s="1"/>
  <c r="J69" i="4"/>
  <c r="H69" i="4"/>
  <c r="G69" i="4"/>
  <c r="I69" i="4" s="1"/>
  <c r="J68" i="4"/>
  <c r="H68" i="4"/>
  <c r="G68" i="4"/>
  <c r="I68" i="4" s="1"/>
  <c r="J67" i="4"/>
  <c r="H67" i="4"/>
  <c r="G67" i="4"/>
  <c r="I67" i="4" s="1"/>
  <c r="J66" i="4"/>
  <c r="H66" i="4"/>
  <c r="G66" i="4"/>
  <c r="I66" i="4" s="1"/>
  <c r="J65" i="4"/>
  <c r="H65" i="4"/>
  <c r="G65" i="4"/>
  <c r="I65" i="4" s="1"/>
  <c r="J60" i="4"/>
  <c r="H60" i="4"/>
  <c r="G60" i="4"/>
  <c r="I60" i="4" s="1"/>
  <c r="H59" i="4"/>
  <c r="G59" i="4"/>
  <c r="J59" i="4" s="1"/>
  <c r="H58" i="4"/>
  <c r="G58" i="4"/>
  <c r="J58" i="4" s="1"/>
  <c r="H57" i="4"/>
  <c r="G57" i="4"/>
  <c r="J57" i="4" s="1"/>
  <c r="H56" i="4"/>
  <c r="G56" i="4"/>
  <c r="J56" i="4" s="1"/>
  <c r="H55" i="4"/>
  <c r="G55" i="4"/>
  <c r="J55" i="4" s="1"/>
  <c r="H54" i="4"/>
  <c r="G54" i="4"/>
  <c r="J54" i="4" s="1"/>
  <c r="H53" i="4"/>
  <c r="G53" i="4"/>
  <c r="J53" i="4" s="1"/>
  <c r="H48" i="4"/>
  <c r="G48" i="4"/>
  <c r="J48" i="4" s="1"/>
  <c r="J47" i="4"/>
  <c r="I47" i="4"/>
  <c r="H47" i="4"/>
  <c r="G47" i="4"/>
  <c r="J46" i="4"/>
  <c r="I46" i="4"/>
  <c r="H46" i="4"/>
  <c r="G46" i="4"/>
  <c r="J45" i="4"/>
  <c r="I45" i="4"/>
  <c r="H45" i="4"/>
  <c r="G45" i="4"/>
  <c r="J44" i="4"/>
  <c r="I44" i="4"/>
  <c r="H44" i="4"/>
  <c r="G44" i="4"/>
  <c r="I43" i="4"/>
  <c r="H43" i="4"/>
  <c r="G43" i="4"/>
  <c r="J43" i="4" s="1"/>
  <c r="I42" i="4"/>
  <c r="H42" i="4"/>
  <c r="G42" i="4"/>
  <c r="J42" i="4" s="1"/>
  <c r="I41" i="4"/>
  <c r="H41" i="4"/>
  <c r="G41" i="4"/>
  <c r="J41" i="4" s="1"/>
  <c r="I36" i="4"/>
  <c r="H36" i="4"/>
  <c r="G36" i="4"/>
  <c r="J36" i="4" s="1"/>
  <c r="I35" i="4"/>
  <c r="H35" i="4"/>
  <c r="G35" i="4"/>
  <c r="J35" i="4" s="1"/>
  <c r="I34" i="4"/>
  <c r="H34" i="4"/>
  <c r="G34" i="4"/>
  <c r="J34" i="4" s="1"/>
  <c r="I33" i="4"/>
  <c r="H33" i="4"/>
  <c r="G33" i="4"/>
  <c r="J33" i="4" s="1"/>
  <c r="H32" i="4"/>
  <c r="G32" i="4"/>
  <c r="J32" i="4" s="1"/>
  <c r="H31" i="4"/>
  <c r="G31" i="4"/>
  <c r="J31" i="4" s="1"/>
  <c r="I30" i="4"/>
  <c r="H30" i="4"/>
  <c r="G30" i="4"/>
  <c r="J30" i="4" s="1"/>
  <c r="I29" i="4"/>
  <c r="H29" i="4"/>
  <c r="G29" i="4"/>
  <c r="J29" i="4" s="1"/>
  <c r="I24" i="4"/>
  <c r="H24" i="4"/>
  <c r="G24" i="4"/>
  <c r="J24" i="4" s="1"/>
  <c r="I23" i="4"/>
  <c r="H23" i="4"/>
  <c r="G23" i="4"/>
  <c r="J23" i="4" s="1"/>
  <c r="I22" i="4"/>
  <c r="H22" i="4"/>
  <c r="G22" i="4"/>
  <c r="J22" i="4" s="1"/>
  <c r="H21" i="4"/>
  <c r="G21" i="4"/>
  <c r="J21" i="4" s="1"/>
  <c r="H20" i="4"/>
  <c r="G20" i="4"/>
  <c r="J20" i="4" s="1"/>
  <c r="H19" i="4"/>
  <c r="G19" i="4"/>
  <c r="J19" i="4" s="1"/>
  <c r="H18" i="4"/>
  <c r="G18" i="4"/>
  <c r="J18" i="4" s="1"/>
  <c r="H17" i="4"/>
  <c r="G17" i="4"/>
  <c r="J17" i="4" s="1"/>
  <c r="H11" i="4"/>
  <c r="G11" i="4"/>
  <c r="J11" i="4" s="1"/>
  <c r="H10" i="4"/>
  <c r="G10" i="4"/>
  <c r="J10" i="4" s="1"/>
  <c r="H9" i="4"/>
  <c r="G9" i="4"/>
  <c r="J9" i="4" s="1"/>
  <c r="H8" i="4"/>
  <c r="G8" i="4"/>
  <c r="J8" i="4" s="1"/>
  <c r="H7" i="4"/>
  <c r="G7" i="4"/>
  <c r="J7" i="4" s="1"/>
  <c r="H6" i="4"/>
  <c r="G6" i="4"/>
  <c r="J6" i="4" s="1"/>
  <c r="H5" i="4"/>
  <c r="G5" i="4"/>
  <c r="J5" i="4" s="1"/>
  <c r="H4" i="4"/>
  <c r="G4" i="4"/>
  <c r="J4" i="4" s="1"/>
  <c r="H3" i="4"/>
  <c r="G3" i="4"/>
  <c r="J3" i="4" s="1"/>
  <c r="J114" i="6" l="1"/>
  <c r="I114" i="6"/>
  <c r="H114" i="6"/>
  <c r="J5" i="6"/>
  <c r="I5" i="6"/>
  <c r="J7" i="6"/>
  <c r="I7" i="6"/>
  <c r="J11" i="6"/>
  <c r="I11" i="6"/>
  <c r="J20" i="6"/>
  <c r="I20" i="6"/>
  <c r="J22" i="6"/>
  <c r="I22" i="6"/>
  <c r="J30" i="6"/>
  <c r="I30" i="6"/>
  <c r="J34" i="6"/>
  <c r="I34" i="6"/>
  <c r="J42" i="6"/>
  <c r="I42" i="6"/>
  <c r="J46" i="6"/>
  <c r="I46" i="6"/>
  <c r="J54" i="6"/>
  <c r="I54" i="6"/>
  <c r="J56" i="6"/>
  <c r="I56" i="6"/>
  <c r="J60" i="6"/>
  <c r="I60" i="6"/>
  <c r="J68" i="6"/>
  <c r="I68" i="6"/>
  <c r="J72" i="6"/>
  <c r="I72" i="6"/>
  <c r="J82" i="6"/>
  <c r="I82" i="6"/>
  <c r="J115" i="6"/>
  <c r="H115" i="6"/>
  <c r="I115" i="6"/>
  <c r="J4" i="6"/>
  <c r="I4" i="6"/>
  <c r="J6" i="6"/>
  <c r="I6" i="6"/>
  <c r="J8" i="6"/>
  <c r="I8" i="6"/>
  <c r="J10" i="6"/>
  <c r="I10" i="6"/>
  <c r="J17" i="6"/>
  <c r="I17" i="6"/>
  <c r="J19" i="6"/>
  <c r="I19" i="6"/>
  <c r="J21" i="6"/>
  <c r="I21" i="6"/>
  <c r="J23" i="6"/>
  <c r="I23" i="6"/>
  <c r="J29" i="6"/>
  <c r="I29" i="6"/>
  <c r="J31" i="6"/>
  <c r="I31" i="6"/>
  <c r="J33" i="6"/>
  <c r="I33" i="6"/>
  <c r="J35" i="6"/>
  <c r="I35" i="6"/>
  <c r="J41" i="6"/>
  <c r="I41" i="6"/>
  <c r="J43" i="6"/>
  <c r="I43" i="6"/>
  <c r="J45" i="6"/>
  <c r="I45" i="6"/>
  <c r="J47" i="6"/>
  <c r="I47" i="6"/>
  <c r="J53" i="6"/>
  <c r="I53" i="6"/>
  <c r="J55" i="6"/>
  <c r="I55" i="6"/>
  <c r="J57" i="6"/>
  <c r="I57" i="6"/>
  <c r="J59" i="6"/>
  <c r="I59" i="6"/>
  <c r="J65" i="6"/>
  <c r="I65" i="6"/>
  <c r="J67" i="6"/>
  <c r="I67" i="6"/>
  <c r="J69" i="6"/>
  <c r="I69" i="6"/>
  <c r="J71" i="6"/>
  <c r="I71" i="6"/>
  <c r="J77" i="6"/>
  <c r="I77" i="6"/>
  <c r="J79" i="6"/>
  <c r="I79" i="6"/>
  <c r="J81" i="6"/>
  <c r="I81" i="6"/>
  <c r="J83" i="6"/>
  <c r="I83" i="6"/>
  <c r="J89" i="6"/>
  <c r="I89" i="6"/>
  <c r="J91" i="6"/>
  <c r="I91" i="6"/>
  <c r="J93" i="6"/>
  <c r="I93" i="6"/>
  <c r="J95" i="6"/>
  <c r="I95" i="6"/>
  <c r="J101" i="6"/>
  <c r="I101" i="6"/>
  <c r="J103" i="6"/>
  <c r="I103" i="6"/>
  <c r="J105" i="6"/>
  <c r="I105" i="6"/>
  <c r="J107" i="6"/>
  <c r="I107" i="6"/>
  <c r="J113" i="6"/>
  <c r="H113" i="6"/>
  <c r="I113" i="6"/>
  <c r="J117" i="6"/>
  <c r="H117" i="6"/>
  <c r="I117" i="6"/>
  <c r="J118" i="6"/>
  <c r="I118" i="6"/>
  <c r="H118" i="6"/>
  <c r="J3" i="6"/>
  <c r="I3" i="6"/>
  <c r="J9" i="6"/>
  <c r="I9" i="6"/>
  <c r="J18" i="6"/>
  <c r="I18" i="6"/>
  <c r="J24" i="6"/>
  <c r="I24" i="6"/>
  <c r="J32" i="6"/>
  <c r="I32" i="6"/>
  <c r="J36" i="6"/>
  <c r="I36" i="6"/>
  <c r="J44" i="6"/>
  <c r="I44" i="6"/>
  <c r="J48" i="6"/>
  <c r="I48" i="6"/>
  <c r="J58" i="6"/>
  <c r="I58" i="6"/>
  <c r="J66" i="6"/>
  <c r="I66" i="6"/>
  <c r="J70" i="6"/>
  <c r="I70" i="6"/>
  <c r="J78" i="6"/>
  <c r="I78" i="6"/>
  <c r="J80" i="6"/>
  <c r="I80" i="6"/>
  <c r="J84" i="6"/>
  <c r="I84" i="6"/>
  <c r="J90" i="6"/>
  <c r="I90" i="6"/>
  <c r="J92" i="6"/>
  <c r="I92" i="6"/>
  <c r="J94" i="6"/>
  <c r="I94" i="6"/>
  <c r="J96" i="6"/>
  <c r="I96" i="6"/>
  <c r="J102" i="6"/>
  <c r="I102" i="6"/>
  <c r="J104" i="6"/>
  <c r="I104" i="6"/>
  <c r="J106" i="6"/>
  <c r="I106" i="6"/>
  <c r="J108" i="6"/>
  <c r="I108" i="6"/>
  <c r="J119" i="6"/>
  <c r="H119" i="6"/>
  <c r="I119" i="6"/>
  <c r="H3" i="6"/>
  <c r="H5" i="6"/>
  <c r="H7" i="6"/>
  <c r="H9" i="6"/>
  <c r="H11" i="6"/>
  <c r="H18" i="6"/>
  <c r="H20" i="6"/>
  <c r="H22" i="6"/>
  <c r="H24" i="6"/>
  <c r="H30" i="6"/>
  <c r="H32" i="6"/>
  <c r="H34" i="6"/>
  <c r="H36" i="6"/>
  <c r="H42" i="6"/>
  <c r="H44" i="6"/>
  <c r="H46" i="6"/>
  <c r="H48" i="6"/>
  <c r="H54" i="6"/>
  <c r="H56" i="6"/>
  <c r="H58" i="6"/>
  <c r="H60" i="6"/>
  <c r="H66" i="6"/>
  <c r="H68" i="6"/>
  <c r="H70" i="6"/>
  <c r="H72" i="6"/>
  <c r="H78" i="6"/>
  <c r="H80" i="6"/>
  <c r="H82" i="6"/>
  <c r="H84" i="6"/>
  <c r="H90" i="6"/>
  <c r="H92" i="6"/>
  <c r="H94" i="6"/>
  <c r="H96" i="6"/>
  <c r="H102" i="6"/>
  <c r="H104" i="6"/>
  <c r="H106" i="6"/>
  <c r="H108" i="6"/>
  <c r="J116" i="6"/>
  <c r="I116" i="6"/>
  <c r="H116" i="6"/>
  <c r="J120" i="6"/>
  <c r="I120" i="6"/>
  <c r="H120" i="6"/>
  <c r="I3" i="4"/>
  <c r="I4" i="4"/>
  <c r="I5" i="4"/>
  <c r="I6" i="4"/>
  <c r="I7" i="4"/>
  <c r="I8" i="4"/>
  <c r="I9" i="4"/>
  <c r="I10" i="4"/>
  <c r="I11" i="4"/>
  <c r="I17" i="4"/>
  <c r="I18" i="4"/>
  <c r="I19" i="4"/>
  <c r="I20" i="4"/>
  <c r="I21" i="4"/>
  <c r="I31" i="4"/>
  <c r="I32" i="4"/>
  <c r="I48" i="4"/>
  <c r="I53" i="4"/>
  <c r="I54" i="4"/>
  <c r="I55" i="4"/>
  <c r="I56" i="4"/>
  <c r="I57" i="4"/>
  <c r="I58" i="4"/>
  <c r="I59" i="4"/>
  <c r="I78" i="4"/>
  <c r="G120" i="2" l="1"/>
  <c r="I120" i="2" s="1"/>
  <c r="H119" i="2"/>
  <c r="G119" i="2"/>
  <c r="I119" i="2" s="1"/>
  <c r="I118" i="2"/>
  <c r="G118" i="2"/>
  <c r="H118" i="2" s="1"/>
  <c r="I117" i="2"/>
  <c r="H117" i="2"/>
  <c r="G117" i="2"/>
  <c r="G116" i="2"/>
  <c r="I116" i="2" s="1"/>
  <c r="H115" i="2"/>
  <c r="G115" i="2"/>
  <c r="I115" i="2" s="1"/>
  <c r="I114" i="2"/>
  <c r="G114" i="2"/>
  <c r="H114" i="2" s="1"/>
  <c r="I113" i="2"/>
  <c r="H113" i="2"/>
  <c r="G113" i="2"/>
  <c r="G108" i="2"/>
  <c r="I108" i="2" s="1"/>
  <c r="H107" i="2"/>
  <c r="G107" i="2"/>
  <c r="I107" i="2" s="1"/>
  <c r="I106" i="2"/>
  <c r="G106" i="2"/>
  <c r="H106" i="2" s="1"/>
  <c r="H105" i="2"/>
  <c r="G105" i="2"/>
  <c r="I105" i="2" s="1"/>
  <c r="G104" i="2"/>
  <c r="I104" i="2" s="1"/>
  <c r="H103" i="2"/>
  <c r="G103" i="2"/>
  <c r="I103" i="2" s="1"/>
  <c r="I102" i="2"/>
  <c r="G102" i="2"/>
  <c r="H102" i="2" s="1"/>
  <c r="H101" i="2"/>
  <c r="G101" i="2"/>
  <c r="I101" i="2" s="1"/>
  <c r="G96" i="2"/>
  <c r="I96" i="2" s="1"/>
  <c r="H95" i="2"/>
  <c r="G95" i="2"/>
  <c r="I95" i="2" s="1"/>
  <c r="I94" i="2"/>
  <c r="G94" i="2"/>
  <c r="H94" i="2" s="1"/>
  <c r="H93" i="2"/>
  <c r="G93" i="2"/>
  <c r="I93" i="2" s="1"/>
  <c r="G92" i="2"/>
  <c r="I92" i="2" s="1"/>
  <c r="H91" i="2"/>
  <c r="G91" i="2"/>
  <c r="I91" i="2" s="1"/>
  <c r="I90" i="2"/>
  <c r="G90" i="2"/>
  <c r="H90" i="2" s="1"/>
  <c r="H89" i="2"/>
  <c r="G89" i="2"/>
  <c r="I89" i="2" s="1"/>
  <c r="G84" i="2"/>
  <c r="I84" i="2" s="1"/>
  <c r="H83" i="2"/>
  <c r="G83" i="2"/>
  <c r="I83" i="2" s="1"/>
  <c r="I82" i="2"/>
  <c r="G82" i="2"/>
  <c r="H82" i="2" s="1"/>
  <c r="H81" i="2"/>
  <c r="G81" i="2"/>
  <c r="I81" i="2" s="1"/>
  <c r="G80" i="2"/>
  <c r="I80" i="2" s="1"/>
  <c r="H79" i="2"/>
  <c r="G79" i="2"/>
  <c r="I79" i="2" s="1"/>
  <c r="I78" i="2"/>
  <c r="G78" i="2"/>
  <c r="H78" i="2" s="1"/>
  <c r="H77" i="2"/>
  <c r="G77" i="2"/>
  <c r="I77" i="2" s="1"/>
  <c r="G72" i="2"/>
  <c r="I72" i="2" s="1"/>
  <c r="H71" i="2"/>
  <c r="G71" i="2"/>
  <c r="I71" i="2" s="1"/>
  <c r="I70" i="2"/>
  <c r="G70" i="2"/>
  <c r="H70" i="2" s="1"/>
  <c r="H69" i="2"/>
  <c r="G69" i="2"/>
  <c r="I69" i="2" s="1"/>
  <c r="G68" i="2"/>
  <c r="I68" i="2" s="1"/>
  <c r="H67" i="2"/>
  <c r="G67" i="2"/>
  <c r="I67" i="2" s="1"/>
  <c r="I66" i="2"/>
  <c r="G66" i="2"/>
  <c r="H66" i="2" s="1"/>
  <c r="H65" i="2"/>
  <c r="G65" i="2"/>
  <c r="I65" i="2" s="1"/>
  <c r="G60" i="2"/>
  <c r="I60" i="2" s="1"/>
  <c r="H59" i="2"/>
  <c r="G59" i="2"/>
  <c r="I59" i="2" s="1"/>
  <c r="I58" i="2"/>
  <c r="G58" i="2"/>
  <c r="H58" i="2" s="1"/>
  <c r="H57" i="2"/>
  <c r="G57" i="2"/>
  <c r="I57" i="2" s="1"/>
  <c r="G56" i="2"/>
  <c r="I56" i="2" s="1"/>
  <c r="H55" i="2"/>
  <c r="G55" i="2"/>
  <c r="I55" i="2" s="1"/>
  <c r="I54" i="2"/>
  <c r="G54" i="2"/>
  <c r="H54" i="2" s="1"/>
  <c r="H53" i="2"/>
  <c r="G53" i="2"/>
  <c r="I53" i="2" s="1"/>
  <c r="G48" i="2"/>
  <c r="I48" i="2" s="1"/>
  <c r="H47" i="2"/>
  <c r="G47" i="2"/>
  <c r="I47" i="2" s="1"/>
  <c r="I46" i="2"/>
  <c r="G46" i="2"/>
  <c r="H46" i="2" s="1"/>
  <c r="H45" i="2"/>
  <c r="G45" i="2"/>
  <c r="I45" i="2" s="1"/>
  <c r="G44" i="2"/>
  <c r="I44" i="2" s="1"/>
  <c r="H43" i="2"/>
  <c r="G43" i="2"/>
  <c r="I43" i="2" s="1"/>
  <c r="I42" i="2"/>
  <c r="G42" i="2"/>
  <c r="H42" i="2" s="1"/>
  <c r="H41" i="2"/>
  <c r="G41" i="2"/>
  <c r="I41" i="2" s="1"/>
  <c r="G36" i="2"/>
  <c r="I36" i="2" s="1"/>
  <c r="H35" i="2"/>
  <c r="G35" i="2"/>
  <c r="I35" i="2" s="1"/>
  <c r="I34" i="2"/>
  <c r="G34" i="2"/>
  <c r="H34" i="2" s="1"/>
  <c r="H33" i="2"/>
  <c r="G33" i="2"/>
  <c r="I33" i="2" s="1"/>
  <c r="G32" i="2"/>
  <c r="I32" i="2" s="1"/>
  <c r="H31" i="2"/>
  <c r="G31" i="2"/>
  <c r="I31" i="2" s="1"/>
  <c r="I30" i="2"/>
  <c r="G30" i="2"/>
  <c r="H30" i="2" s="1"/>
  <c r="H29" i="2"/>
  <c r="G29" i="2"/>
  <c r="I29" i="2" s="1"/>
  <c r="G24" i="2"/>
  <c r="I24" i="2" s="1"/>
  <c r="H23" i="2"/>
  <c r="G23" i="2"/>
  <c r="I23" i="2" s="1"/>
  <c r="I22" i="2"/>
  <c r="G22" i="2"/>
  <c r="H22" i="2" s="1"/>
  <c r="H21" i="2"/>
  <c r="G21" i="2"/>
  <c r="I21" i="2" s="1"/>
  <c r="G20" i="2"/>
  <c r="I20" i="2" s="1"/>
  <c r="H19" i="2"/>
  <c r="G19" i="2"/>
  <c r="I19" i="2" s="1"/>
  <c r="I18" i="2"/>
  <c r="G18" i="2"/>
  <c r="H18" i="2" s="1"/>
  <c r="H17" i="2"/>
  <c r="G17" i="2"/>
  <c r="I17" i="2" s="1"/>
  <c r="G11" i="2"/>
  <c r="I11" i="2" s="1"/>
  <c r="H10" i="2"/>
  <c r="G10" i="2"/>
  <c r="I10" i="2" s="1"/>
  <c r="I9" i="2"/>
  <c r="G9" i="2"/>
  <c r="H9" i="2" s="1"/>
  <c r="H8" i="2"/>
  <c r="G8" i="2"/>
  <c r="I8" i="2" s="1"/>
  <c r="G7" i="2"/>
  <c r="I7" i="2" s="1"/>
  <c r="H6" i="2"/>
  <c r="G6" i="2"/>
  <c r="I6" i="2" s="1"/>
  <c r="I5" i="2"/>
  <c r="G5" i="2"/>
  <c r="H5" i="2" s="1"/>
  <c r="H4" i="2"/>
  <c r="G4" i="2"/>
  <c r="I4" i="2" s="1"/>
  <c r="G3" i="2"/>
  <c r="I3" i="2" s="1"/>
  <c r="H3" i="2" l="1"/>
  <c r="H7" i="2"/>
  <c r="H11" i="2"/>
  <c r="H20" i="2"/>
  <c r="H24" i="2"/>
  <c r="H32" i="2"/>
  <c r="H36" i="2"/>
  <c r="H44" i="2"/>
  <c r="H48" i="2"/>
  <c r="H56" i="2"/>
  <c r="H60" i="2"/>
  <c r="H68" i="2"/>
  <c r="H72" i="2"/>
  <c r="H80" i="2"/>
  <c r="H84" i="2"/>
  <c r="H92" i="2"/>
  <c r="H96" i="2"/>
  <c r="H104" i="2"/>
  <c r="H108" i="2"/>
  <c r="H116" i="2"/>
  <c r="H120" i="2"/>
</calcChain>
</file>

<file path=xl/sharedStrings.xml><?xml version="1.0" encoding="utf-8"?>
<sst xmlns="http://schemas.openxmlformats.org/spreadsheetml/2006/main" count="686" uniqueCount="169">
  <si>
    <t>onlyDFT</t>
    <phoneticPr fontId="3" type="noConversion"/>
  </si>
  <si>
    <t>HS (quintet) 1</t>
    <phoneticPr fontId="3" type="noConversion"/>
  </si>
  <si>
    <t>time (m:s)</t>
    <phoneticPr fontId="3" type="noConversion"/>
  </si>
  <si>
    <t>LS (singlet) 2</t>
    <phoneticPr fontId="3" type="noConversion"/>
  </si>
  <si>
    <t>diff (HS-LS)</t>
    <phoneticPr fontId="3" type="noConversion"/>
  </si>
  <si>
    <t>diff (wavenum)</t>
    <phoneticPr fontId="3" type="noConversion"/>
  </si>
  <si>
    <t>diff (eV)</t>
    <phoneticPr fontId="3" type="noConversion"/>
  </si>
  <si>
    <t>HF</t>
    <phoneticPr fontId="3" type="noConversion"/>
  </si>
  <si>
    <t>s-vwn | LDA</t>
  </si>
  <si>
    <t>b-p | GGA</t>
  </si>
  <si>
    <t>grid=6</t>
    <phoneticPr fontId="3" type="noConversion"/>
  </si>
  <si>
    <t>b-lyp | GGA</t>
  </si>
  <si>
    <t>pbe | GGA</t>
  </si>
  <si>
    <t>Hartree to cm^-1</t>
    <phoneticPr fontId="3" type="noConversion"/>
  </si>
  <si>
    <t>pbe0 | HYB</t>
  </si>
  <si>
    <t>b3-lyp | HYB</t>
  </si>
  <si>
    <t>Hartree to eV</t>
    <phoneticPr fontId="3" type="noConversion"/>
  </si>
  <si>
    <t>tpssh | HYB</t>
  </si>
  <si>
    <t>tpss | MGGA</t>
  </si>
  <si>
    <t>HF-DFT</t>
    <phoneticPr fontId="3" type="noConversion"/>
  </si>
  <si>
    <t>time</t>
    <phoneticPr fontId="3" type="noConversion"/>
  </si>
  <si>
    <t xml:space="preserve">s-vwn </t>
    <phoneticPr fontId="3" type="noConversion"/>
  </si>
  <si>
    <t>b-p</t>
    <phoneticPr fontId="3" type="noConversion"/>
  </si>
  <si>
    <t>b-lyp</t>
    <phoneticPr fontId="3" type="noConversion"/>
  </si>
  <si>
    <t>pbe</t>
    <phoneticPr fontId="3" type="noConversion"/>
  </si>
  <si>
    <t>pbe0</t>
    <phoneticPr fontId="3" type="noConversion"/>
  </si>
  <si>
    <t>b3-lyp</t>
    <phoneticPr fontId="3" type="noConversion"/>
  </si>
  <si>
    <t xml:space="preserve">tpssh </t>
    <phoneticPr fontId="3" type="noConversion"/>
  </si>
  <si>
    <t xml:space="preserve">tpss </t>
    <phoneticPr fontId="3" type="noConversion"/>
  </si>
  <si>
    <t>svwn-DFT</t>
    <phoneticPr fontId="3" type="noConversion"/>
  </si>
  <si>
    <t>HS (quintet) 1</t>
  </si>
  <si>
    <t>LS (singlet) 2</t>
  </si>
  <si>
    <t>bp-DFT</t>
    <phoneticPr fontId="3" type="noConversion"/>
  </si>
  <si>
    <t>blyp-dft</t>
    <phoneticPr fontId="3" type="noConversion"/>
  </si>
  <si>
    <t>pbe-dft</t>
    <phoneticPr fontId="3" type="noConversion"/>
  </si>
  <si>
    <t>pbe0-dft</t>
    <phoneticPr fontId="3" type="noConversion"/>
  </si>
  <si>
    <t>b3lyp-dft</t>
    <phoneticPr fontId="3" type="noConversion"/>
  </si>
  <si>
    <t>tpssh-dft</t>
    <phoneticPr fontId="3" type="noConversion"/>
  </si>
  <si>
    <t>tpss-dft</t>
    <phoneticPr fontId="3" type="noConversion"/>
  </si>
  <si>
    <t>func</t>
    <phoneticPr fontId="3" type="noConversion"/>
  </si>
  <si>
    <t>DFT</t>
    <phoneticPr fontId="3" type="noConversion"/>
  </si>
  <si>
    <t>blyp-DFT</t>
    <phoneticPr fontId="3" type="noConversion"/>
  </si>
  <si>
    <t>pbe-DFT</t>
    <phoneticPr fontId="3" type="noConversion"/>
  </si>
  <si>
    <t>pbe0-DFT</t>
    <phoneticPr fontId="3" type="noConversion"/>
  </si>
  <si>
    <t>b3lyp-DFT</t>
    <phoneticPr fontId="3" type="noConversion"/>
  </si>
  <si>
    <t>tpssh-DFT</t>
    <phoneticPr fontId="3" type="noConversion"/>
  </si>
  <si>
    <t>tpss-DFT</t>
    <phoneticPr fontId="3" type="noConversion"/>
  </si>
  <si>
    <t>LDA</t>
  </si>
  <si>
    <t>GGA</t>
  </si>
  <si>
    <t>HYB</t>
    <phoneticPr fontId="3" type="noConversion"/>
  </si>
  <si>
    <t>HYB</t>
  </si>
  <si>
    <t>MGGA</t>
    <phoneticPr fontId="3" type="noConversion"/>
  </si>
  <si>
    <t>onlyDFT</t>
    <phoneticPr fontId="3" type="noConversion"/>
  </si>
  <si>
    <t>HS (quintet) 1</t>
    <phoneticPr fontId="3" type="noConversion"/>
  </si>
  <si>
    <t>time (m:s)</t>
    <phoneticPr fontId="3" type="noConversion"/>
  </si>
  <si>
    <t>LS (singlet) 2</t>
    <phoneticPr fontId="3" type="noConversion"/>
  </si>
  <si>
    <t>diff (HS-LS)</t>
    <phoneticPr fontId="3" type="noConversion"/>
  </si>
  <si>
    <t>diff (kcal/mol)</t>
    <phoneticPr fontId="3" type="noConversion"/>
  </si>
  <si>
    <t>diff (wavenum)</t>
    <phoneticPr fontId="3" type="noConversion"/>
  </si>
  <si>
    <t>diff (eV)</t>
    <phoneticPr fontId="3" type="noConversion"/>
  </si>
  <si>
    <t>HF</t>
    <phoneticPr fontId="3" type="noConversion"/>
  </si>
  <si>
    <t>grid=6</t>
    <phoneticPr fontId="3" type="noConversion"/>
  </si>
  <si>
    <t>Hartree to cm^-1</t>
    <phoneticPr fontId="3" type="noConversion"/>
  </si>
  <si>
    <t>1.41.51</t>
    <phoneticPr fontId="3" type="noConversion"/>
  </si>
  <si>
    <t>1.37.04</t>
    <phoneticPr fontId="3" type="noConversion"/>
  </si>
  <si>
    <t>Hartree to eV</t>
    <phoneticPr fontId="3" type="noConversion"/>
  </si>
  <si>
    <t>3.43.34</t>
    <phoneticPr fontId="3" type="noConversion"/>
  </si>
  <si>
    <t>3.22.40</t>
    <phoneticPr fontId="3" type="noConversion"/>
  </si>
  <si>
    <t>Hartree to kcal/mol</t>
    <phoneticPr fontId="3" type="noConversion"/>
  </si>
  <si>
    <t>HF-DFT</t>
    <phoneticPr fontId="3" type="noConversion"/>
  </si>
  <si>
    <t>HS (quintet) 1</t>
    <phoneticPr fontId="3" type="noConversion"/>
  </si>
  <si>
    <t>time</t>
    <phoneticPr fontId="3" type="noConversion"/>
  </si>
  <si>
    <t>LS (singlet) 2</t>
    <phoneticPr fontId="3" type="noConversion"/>
  </si>
  <si>
    <t>diff (HS-LS)</t>
    <phoneticPr fontId="3" type="noConversion"/>
  </si>
  <si>
    <t>diff (kcal/mol)</t>
    <phoneticPr fontId="3" type="noConversion"/>
  </si>
  <si>
    <t>diff (wavenum)</t>
    <phoneticPr fontId="3" type="noConversion"/>
  </si>
  <si>
    <t>diff (eV)</t>
    <phoneticPr fontId="3" type="noConversion"/>
  </si>
  <si>
    <t xml:space="preserve">s-vwn </t>
    <phoneticPr fontId="3" type="noConversion"/>
  </si>
  <si>
    <t>b-p</t>
    <phoneticPr fontId="3" type="noConversion"/>
  </si>
  <si>
    <t>b-lyp</t>
    <phoneticPr fontId="3" type="noConversion"/>
  </si>
  <si>
    <t>pbe</t>
    <phoneticPr fontId="3" type="noConversion"/>
  </si>
  <si>
    <t>pbe0</t>
    <phoneticPr fontId="3" type="noConversion"/>
  </si>
  <si>
    <t>b3-lyp</t>
    <phoneticPr fontId="3" type="noConversion"/>
  </si>
  <si>
    <t xml:space="preserve">tpssh </t>
    <phoneticPr fontId="3" type="noConversion"/>
  </si>
  <si>
    <t xml:space="preserve">tpss </t>
    <phoneticPr fontId="3" type="noConversion"/>
  </si>
  <si>
    <t>svwn-DFT</t>
    <phoneticPr fontId="3" type="noConversion"/>
  </si>
  <si>
    <t>bp-DFT</t>
    <phoneticPr fontId="3" type="noConversion"/>
  </si>
  <si>
    <t>blyp-dft</t>
    <phoneticPr fontId="3" type="noConversion"/>
  </si>
  <si>
    <t>pbe-dft</t>
    <phoneticPr fontId="3" type="noConversion"/>
  </si>
  <si>
    <t xml:space="preserve">tpssh </t>
    <phoneticPr fontId="3" type="noConversion"/>
  </si>
  <si>
    <t xml:space="preserve">tpss </t>
    <phoneticPr fontId="3" type="noConversion"/>
  </si>
  <si>
    <t>pbe0-dft</t>
    <phoneticPr fontId="3" type="noConversion"/>
  </si>
  <si>
    <t>time</t>
    <phoneticPr fontId="3" type="noConversion"/>
  </si>
  <si>
    <t>diff (HS-LS)</t>
    <phoneticPr fontId="3" type="noConversion"/>
  </si>
  <si>
    <t>diff (kcal/mol)</t>
    <phoneticPr fontId="3" type="noConversion"/>
  </si>
  <si>
    <t>diff (wavenum)</t>
    <phoneticPr fontId="3" type="noConversion"/>
  </si>
  <si>
    <t>diff (eV)</t>
    <phoneticPr fontId="3" type="noConversion"/>
  </si>
  <si>
    <t xml:space="preserve">s-vwn </t>
    <phoneticPr fontId="3" type="noConversion"/>
  </si>
  <si>
    <t>b-p</t>
    <phoneticPr fontId="3" type="noConversion"/>
  </si>
  <si>
    <t>b-lyp</t>
    <phoneticPr fontId="3" type="noConversion"/>
  </si>
  <si>
    <t>pbe</t>
    <phoneticPr fontId="3" type="noConversion"/>
  </si>
  <si>
    <t>pbe0</t>
    <phoneticPr fontId="3" type="noConversion"/>
  </si>
  <si>
    <t>b3-lyp</t>
    <phoneticPr fontId="3" type="noConversion"/>
  </si>
  <si>
    <t>b3lyp-dft</t>
    <phoneticPr fontId="3" type="noConversion"/>
  </si>
  <si>
    <t>tpssh-dft</t>
    <phoneticPr fontId="3" type="noConversion"/>
  </si>
  <si>
    <t>tpss-dft</t>
    <phoneticPr fontId="3" type="noConversion"/>
  </si>
  <si>
    <t>MGGA</t>
    <phoneticPr fontId="3" type="noConversion"/>
  </si>
  <si>
    <t>HYB</t>
    <phoneticPr fontId="3" type="noConversion"/>
  </si>
  <si>
    <t>HF</t>
    <phoneticPr fontId="3" type="noConversion"/>
  </si>
  <si>
    <t>tpss-DFT</t>
    <phoneticPr fontId="3" type="noConversion"/>
  </si>
  <si>
    <t>tpssh-DFT</t>
    <phoneticPr fontId="3" type="noConversion"/>
  </si>
  <si>
    <t>b3lyp-DFT</t>
    <phoneticPr fontId="3" type="noConversion"/>
  </si>
  <si>
    <t>pbe0-DFT</t>
    <phoneticPr fontId="3" type="noConversion"/>
  </si>
  <si>
    <t>pbe-DFT</t>
    <phoneticPr fontId="3" type="noConversion"/>
  </si>
  <si>
    <t>blyp-DFT</t>
    <phoneticPr fontId="3" type="noConversion"/>
  </si>
  <si>
    <t>bp-DFT</t>
    <phoneticPr fontId="3" type="noConversion"/>
  </si>
  <si>
    <t>svwn-DFT</t>
    <phoneticPr fontId="3" type="noConversion"/>
  </si>
  <si>
    <t>HF-DFT</t>
    <phoneticPr fontId="3" type="noConversion"/>
  </si>
  <si>
    <t>DFT</t>
    <phoneticPr fontId="3" type="noConversion"/>
  </si>
  <si>
    <t>func</t>
    <phoneticPr fontId="3" type="noConversion"/>
  </si>
  <si>
    <t>MGGA</t>
    <phoneticPr fontId="3" type="noConversion"/>
  </si>
  <si>
    <t>HYB</t>
    <phoneticPr fontId="3" type="noConversion"/>
  </si>
  <si>
    <t>HF</t>
    <phoneticPr fontId="3" type="noConversion"/>
  </si>
  <si>
    <t>tpss-DFT</t>
    <phoneticPr fontId="3" type="noConversion"/>
  </si>
  <si>
    <t>tpssh-DFT</t>
    <phoneticPr fontId="3" type="noConversion"/>
  </si>
  <si>
    <t>b3lyp-DFT</t>
    <phoneticPr fontId="3" type="noConversion"/>
  </si>
  <si>
    <t>pbe0-DFT</t>
    <phoneticPr fontId="3" type="noConversion"/>
  </si>
  <si>
    <t>pbe-DFT</t>
    <phoneticPr fontId="3" type="noConversion"/>
  </si>
  <si>
    <t>blyp-DFT</t>
    <phoneticPr fontId="3" type="noConversion"/>
  </si>
  <si>
    <t>DFT</t>
    <phoneticPr fontId="3" type="noConversion"/>
  </si>
  <si>
    <t>func</t>
    <phoneticPr fontId="3" type="noConversion"/>
  </si>
  <si>
    <t>onlyDFT</t>
    <phoneticPr fontId="3" type="noConversion"/>
  </si>
  <si>
    <t>HS (quintet) 1</t>
    <phoneticPr fontId="3" type="noConversion"/>
  </si>
  <si>
    <t>time (m:s)</t>
    <phoneticPr fontId="3" type="noConversion"/>
  </si>
  <si>
    <t>LS (singlet) 2</t>
    <phoneticPr fontId="3" type="noConversion"/>
  </si>
  <si>
    <t>grid=6</t>
    <phoneticPr fontId="3" type="noConversion"/>
  </si>
  <si>
    <t>Hartree to cm^-1</t>
    <phoneticPr fontId="3" type="noConversion"/>
  </si>
  <si>
    <t>Hartree to eV</t>
    <phoneticPr fontId="3" type="noConversion"/>
  </si>
  <si>
    <t>Hartree to kcal/mol</t>
    <phoneticPr fontId="3" type="noConversion"/>
  </si>
  <si>
    <t>blyp-dft</t>
    <phoneticPr fontId="3" type="noConversion"/>
  </si>
  <si>
    <t>pbe-dft</t>
    <phoneticPr fontId="3" type="noConversion"/>
  </si>
  <si>
    <t>b-p</t>
    <phoneticPr fontId="3" type="noConversion"/>
  </si>
  <si>
    <t>b-lyp</t>
    <phoneticPr fontId="3" type="noConversion"/>
  </si>
  <si>
    <t>HYB</t>
    <phoneticPr fontId="3" type="noConversion"/>
  </si>
  <si>
    <t>pbe0</t>
    <phoneticPr fontId="3" type="noConversion"/>
  </si>
  <si>
    <t>b3-lyp</t>
    <phoneticPr fontId="3" type="noConversion"/>
  </si>
  <si>
    <t xml:space="preserve">tpssh </t>
    <phoneticPr fontId="3" type="noConversion"/>
  </si>
  <si>
    <t>func</t>
    <phoneticPr fontId="3" type="noConversion"/>
  </si>
  <si>
    <t>DFT</t>
    <phoneticPr fontId="3" type="noConversion"/>
  </si>
  <si>
    <t>HF-DFT</t>
    <phoneticPr fontId="3" type="noConversion"/>
  </si>
  <si>
    <t>svwn-DFT</t>
    <phoneticPr fontId="3" type="noConversion"/>
  </si>
  <si>
    <t>bp-DFT</t>
    <phoneticPr fontId="3" type="noConversion"/>
  </si>
  <si>
    <t>blyp-DFT</t>
    <phoneticPr fontId="3" type="noConversion"/>
  </si>
  <si>
    <t>pbe-DFT</t>
    <phoneticPr fontId="3" type="noConversion"/>
  </si>
  <si>
    <t>pbe0-DFT</t>
    <phoneticPr fontId="3" type="noConversion"/>
  </si>
  <si>
    <t>b3lyp-DFT</t>
    <phoneticPr fontId="3" type="noConversion"/>
  </si>
  <si>
    <t>tpssh-DFT</t>
    <phoneticPr fontId="3" type="noConversion"/>
  </si>
  <si>
    <t>tpss-DFT</t>
    <phoneticPr fontId="3" type="noConversion"/>
  </si>
  <si>
    <t>HF</t>
    <phoneticPr fontId="3" type="noConversion"/>
  </si>
  <si>
    <t xml:space="preserve">s-vwn </t>
    <phoneticPr fontId="3" type="noConversion"/>
  </si>
  <si>
    <t>b-p</t>
    <phoneticPr fontId="3" type="noConversion"/>
  </si>
  <si>
    <t>b-lyp</t>
    <phoneticPr fontId="3" type="noConversion"/>
  </si>
  <si>
    <t>pbe</t>
    <phoneticPr fontId="3" type="noConversion"/>
  </si>
  <si>
    <t>HYB</t>
    <phoneticPr fontId="3" type="noConversion"/>
  </si>
  <si>
    <t>pbe0</t>
    <phoneticPr fontId="3" type="noConversion"/>
  </si>
  <si>
    <t>b3-lyp</t>
    <phoneticPr fontId="3" type="noConversion"/>
  </si>
  <si>
    <t xml:space="preserve">tpssh </t>
    <phoneticPr fontId="3" type="noConversion"/>
  </si>
  <si>
    <t>MGGA</t>
    <phoneticPr fontId="3" type="noConversion"/>
  </si>
  <si>
    <t xml:space="preserve">tpss 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</si>
</sst>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76" formatCode="0.00000000"/>
    <numFmt numFmtId="177" formatCode="0.000000000"/>
    <numFmt numFmtId="178" formatCode="0.000000"/>
    <numFmt numFmtId="179" formatCode="0.0000000000"/>
    <numFmt numFmtId="180" formatCode="0.00000000000"/>
    <numFmt numFmtId="181" formatCode="0.0000000000000"/>
    <numFmt numFmtId="182" formatCode="0.0"/>
    <numFmt numFmtId="183" formatCode="0.00000000000_ "/>
  </numFmts>
  <fonts count="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</cellStyleXfs>
  <cellXfs count="43">
    <xf numFmtId="0" fontId="0" fillId="0" borderId="0" xfId="0">
      <alignment vertical="center"/>
    </xf>
    <xf numFmtId="0" fontId="1" fillId="2" borderId="0" xfId="1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right" vertical="center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right" vertical="center"/>
    </xf>
    <xf numFmtId="177" fontId="0" fillId="0" borderId="0" xfId="0" applyNumberFormat="1" applyAlignment="1">
      <alignment horizontal="right" vertical="center"/>
    </xf>
    <xf numFmtId="0" fontId="4" fillId="0" borderId="0" xfId="0" applyFont="1" applyAlignment="1">
      <alignment horizontal="left" vertical="center"/>
    </xf>
    <xf numFmtId="178" fontId="0" fillId="0" borderId="0" xfId="0" applyNumberFormat="1" applyAlignment="1">
      <alignment horizontal="right" vertical="center"/>
    </xf>
    <xf numFmtId="0" fontId="4" fillId="0" borderId="0" xfId="0" applyFont="1" applyAlignment="1">
      <alignment horizontal="justify" vertical="center"/>
    </xf>
    <xf numFmtId="0" fontId="2" fillId="8" borderId="0" xfId="2" applyFill="1" applyAlignment="1">
      <alignment horizontal="left" vertical="center"/>
    </xf>
    <xf numFmtId="0" fontId="2" fillId="8" borderId="0" xfId="2" applyFill="1">
      <alignment vertical="center"/>
    </xf>
    <xf numFmtId="179" fontId="0" fillId="0" borderId="0" xfId="0" applyNumberFormat="1" applyFont="1">
      <alignment vertical="center"/>
    </xf>
    <xf numFmtId="0" fontId="0" fillId="0" borderId="0" xfId="0" applyFont="1">
      <alignment vertical="center"/>
    </xf>
    <xf numFmtId="180" fontId="0" fillId="0" borderId="0" xfId="0" applyNumberFormat="1" applyFont="1">
      <alignment vertical="center"/>
    </xf>
    <xf numFmtId="181" fontId="5" fillId="0" borderId="0" xfId="0" applyNumberFormat="1" applyFont="1">
      <alignment vertical="center"/>
    </xf>
    <xf numFmtId="180" fontId="5" fillId="0" borderId="0" xfId="0" applyNumberFormat="1" applyFont="1">
      <alignment vertical="center"/>
    </xf>
    <xf numFmtId="179" fontId="0" fillId="0" borderId="0" xfId="0" applyNumberFormat="1">
      <alignment vertical="center"/>
    </xf>
    <xf numFmtId="180" fontId="0" fillId="0" borderId="0" xfId="0" applyNumberFormat="1">
      <alignment vertical="center"/>
    </xf>
    <xf numFmtId="181" fontId="0" fillId="0" borderId="0" xfId="0" applyNumberFormat="1">
      <alignment vertical="center"/>
    </xf>
    <xf numFmtId="2" fontId="0" fillId="0" borderId="0" xfId="0" applyNumberFormat="1">
      <alignment vertical="center"/>
    </xf>
    <xf numFmtId="0" fontId="2" fillId="9" borderId="0" xfId="3" applyFill="1">
      <alignment vertical="center"/>
    </xf>
    <xf numFmtId="2" fontId="0" fillId="0" borderId="0" xfId="0" applyNumberFormat="1" applyFont="1">
      <alignment vertical="center"/>
    </xf>
    <xf numFmtId="0" fontId="2" fillId="10" borderId="0" xfId="4" applyFill="1" applyAlignment="1">
      <alignment horizontal="left" vertical="center"/>
    </xf>
    <xf numFmtId="0" fontId="2" fillId="10" borderId="0" xfId="4" applyFill="1">
      <alignment vertical="center"/>
    </xf>
    <xf numFmtId="0" fontId="2" fillId="11" borderId="0" xfId="5" applyFill="1" applyAlignment="1">
      <alignment horizontal="left" vertical="center"/>
    </xf>
    <xf numFmtId="0" fontId="2" fillId="11" borderId="0" xfId="5" applyFill="1">
      <alignment vertical="center"/>
    </xf>
    <xf numFmtId="0" fontId="2" fillId="12" borderId="0" xfId="6" applyFill="1" applyAlignment="1">
      <alignment horizontal="left" vertical="center"/>
    </xf>
    <xf numFmtId="0" fontId="2" fillId="12" borderId="0" xfId="6" applyFill="1">
      <alignment vertical="center"/>
    </xf>
    <xf numFmtId="0" fontId="2" fillId="13" borderId="0" xfId="6" applyFill="1" applyAlignment="1">
      <alignment horizontal="left" vertical="center"/>
    </xf>
    <xf numFmtId="0" fontId="2" fillId="13" borderId="0" xfId="6" applyFill="1">
      <alignment vertical="center"/>
    </xf>
    <xf numFmtId="0" fontId="2" fillId="14" borderId="0" xfId="6" applyFill="1" applyAlignment="1">
      <alignment horizontal="left" vertical="center"/>
    </xf>
    <xf numFmtId="0" fontId="2" fillId="14" borderId="0" xfId="6" applyFill="1">
      <alignment vertical="center"/>
    </xf>
    <xf numFmtId="0" fontId="2" fillId="15" borderId="0" xfId="6" applyFill="1" applyAlignment="1">
      <alignment horizontal="left" vertical="center"/>
    </xf>
    <xf numFmtId="0" fontId="2" fillId="15" borderId="0" xfId="6" applyFill="1">
      <alignment vertical="center"/>
    </xf>
    <xf numFmtId="0" fontId="2" fillId="16" borderId="0" xfId="6" applyFill="1" applyAlignment="1">
      <alignment horizontal="left" vertical="center"/>
    </xf>
    <xf numFmtId="0" fontId="2" fillId="16" borderId="0" xfId="6" applyFill="1">
      <alignment vertical="center"/>
    </xf>
    <xf numFmtId="176" fontId="0" fillId="0" borderId="0" xfId="0" applyNumberFormat="1">
      <alignment vertical="center"/>
    </xf>
    <xf numFmtId="0" fontId="4" fillId="0" borderId="0" xfId="0" applyFont="1" applyAlignment="1">
      <alignment horizontal="center" vertical="center"/>
    </xf>
    <xf numFmtId="182" fontId="0" fillId="0" borderId="0" xfId="0" applyNumberFormat="1" applyAlignment="1">
      <alignment horizontal="center" vertical="center"/>
    </xf>
    <xf numFmtId="183" fontId="0" fillId="0" borderId="0" xfId="0" applyNumberFormat="1" applyAlignment="1">
      <alignment horizontal="right" vertical="center"/>
    </xf>
    <xf numFmtId="2" fontId="0" fillId="0" borderId="0" xfId="0" applyNumberFormat="1" applyAlignment="1">
      <alignment horizontal="center" vertical="center"/>
    </xf>
    <xf numFmtId="0" fontId="5" fillId="0" borderId="0" xfId="0" applyFont="1" applyAlignment="1">
      <alignment horizontal="left" vertical="center"/>
    </xf>
  </cellXfs>
  <cellStyles count="7">
    <cellStyle name="20% - 강조색1" xfId="1" builtinId="30"/>
    <cellStyle name="강조색2" xfId="2" builtinId="33"/>
    <cellStyle name="강조색3" xfId="3" builtinId="37"/>
    <cellStyle name="강조색4" xfId="4" builtinId="41"/>
    <cellStyle name="강조색5" xfId="5" builtinId="45"/>
    <cellStyle name="강조색6" xfId="6" builtinId="49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Diff. Between High and Low Spin State of [Fe(NCH)</a:t>
            </a:r>
            <a:r>
              <a:rPr lang="en-US" altLang="ko-KR" baseline="-25000"/>
              <a:t>6</a:t>
            </a:r>
            <a:r>
              <a:rPr lang="en-US" altLang="ko-KR"/>
              <a:t>]</a:t>
            </a:r>
            <a:r>
              <a:rPr lang="en-US" altLang="ko-KR" baseline="30000"/>
              <a:t>2+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'NCH Chart'!$C$1</c:f>
              <c:strCache>
                <c:ptCount val="1"/>
                <c:pt idx="0">
                  <c:v>DFT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'NCH Chart'!$B$2:$B$10</c:f>
              <c:strCache>
                <c:ptCount val="9"/>
                <c:pt idx="0">
                  <c:v>HF</c:v>
                </c:pt>
                <c:pt idx="1">
                  <c:v>s-vwn </c:v>
                </c:pt>
                <c:pt idx="2">
                  <c:v>b-p</c:v>
                </c:pt>
                <c:pt idx="3">
                  <c:v>b-lyp</c:v>
                </c:pt>
                <c:pt idx="4">
                  <c:v>pbe</c:v>
                </c:pt>
                <c:pt idx="5">
                  <c:v>pbe0</c:v>
                </c:pt>
                <c:pt idx="6">
                  <c:v>b3-lyp</c:v>
                </c:pt>
                <c:pt idx="7">
                  <c:v>tpssh </c:v>
                </c:pt>
                <c:pt idx="8">
                  <c:v>tpss </c:v>
                </c:pt>
              </c:strCache>
            </c:strRef>
          </c:cat>
          <c:val>
            <c:numRef>
              <c:f>'NCH Chart'!$C$2:$C$10</c:f>
              <c:numCache>
                <c:formatCode>0.00000000</c:formatCode>
                <c:ptCount val="9"/>
                <c:pt idx="0">
                  <c:v>-35456.444328401703</c:v>
                </c:pt>
                <c:pt idx="1">
                  <c:v>20017.183789375747</c:v>
                </c:pt>
                <c:pt idx="2">
                  <c:v>7835.9244450466094</c:v>
                </c:pt>
                <c:pt idx="3">
                  <c:v>5786.263607225952</c:v>
                </c:pt>
                <c:pt idx="4">
                  <c:v>7930.9742390986894</c:v>
                </c:pt>
                <c:pt idx="5">
                  <c:v>-3686.4862665546252</c:v>
                </c:pt>
                <c:pt idx="6">
                  <c:v>-2568.1452588055417</c:v>
                </c:pt>
                <c:pt idx="7">
                  <c:v>3238.5021446204555</c:v>
                </c:pt>
                <c:pt idx="8">
                  <c:v>8093.6217319193247</c:v>
                </c:pt>
              </c:numCache>
            </c:numRef>
          </c:val>
        </c:ser>
        <c:ser>
          <c:idx val="1"/>
          <c:order val="1"/>
          <c:tx>
            <c:strRef>
              <c:f>'NCH Chart'!$D$1</c:f>
              <c:strCache>
                <c:ptCount val="1"/>
                <c:pt idx="0">
                  <c:v>HF-DFT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'NCH Chart'!$B$2:$B$10</c:f>
              <c:strCache>
                <c:ptCount val="9"/>
                <c:pt idx="0">
                  <c:v>HF</c:v>
                </c:pt>
                <c:pt idx="1">
                  <c:v>s-vwn </c:v>
                </c:pt>
                <c:pt idx="2">
                  <c:v>b-p</c:v>
                </c:pt>
                <c:pt idx="3">
                  <c:v>b-lyp</c:v>
                </c:pt>
                <c:pt idx="4">
                  <c:v>pbe</c:v>
                </c:pt>
                <c:pt idx="5">
                  <c:v>pbe0</c:v>
                </c:pt>
                <c:pt idx="6">
                  <c:v>b3-lyp</c:v>
                </c:pt>
                <c:pt idx="7">
                  <c:v>tpssh </c:v>
                </c:pt>
                <c:pt idx="8">
                  <c:v>tpss </c:v>
                </c:pt>
              </c:strCache>
            </c:strRef>
          </c:cat>
          <c:val>
            <c:numRef>
              <c:f>'NCH Chart'!$D$2:$D$10</c:f>
              <c:numCache>
                <c:formatCode>0.00000000000</c:formatCode>
                <c:ptCount val="9"/>
                <c:pt idx="1">
                  <c:v>2419.7405589574601</c:v>
                </c:pt>
                <c:pt idx="2">
                  <c:v>-7635.3805948802255</c:v>
                </c:pt>
                <c:pt idx="3">
                  <c:v>-8151.8374719393241</c:v>
                </c:pt>
                <c:pt idx="4">
                  <c:v>-8021.7457900173285</c:v>
                </c:pt>
                <c:pt idx="5">
                  <c:v>-11590.191641003794</c:v>
                </c:pt>
                <c:pt idx="6">
                  <c:v>-10476.402521778715</c:v>
                </c:pt>
                <c:pt idx="7">
                  <c:v>-7304.8597558367164</c:v>
                </c:pt>
                <c:pt idx="8">
                  <c:v>-5554.5070781668855</c:v>
                </c:pt>
              </c:numCache>
            </c:numRef>
          </c:val>
        </c:ser>
        <c:ser>
          <c:idx val="2"/>
          <c:order val="2"/>
          <c:tx>
            <c:strRef>
              <c:f>'NCH Chart'!$E$1</c:f>
              <c:strCache>
                <c:ptCount val="1"/>
                <c:pt idx="0">
                  <c:v>svwn-DFT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'NCH Chart'!$B$2:$B$10</c:f>
              <c:strCache>
                <c:ptCount val="9"/>
                <c:pt idx="0">
                  <c:v>HF</c:v>
                </c:pt>
                <c:pt idx="1">
                  <c:v>s-vwn </c:v>
                </c:pt>
                <c:pt idx="2">
                  <c:v>b-p</c:v>
                </c:pt>
                <c:pt idx="3">
                  <c:v>b-lyp</c:v>
                </c:pt>
                <c:pt idx="4">
                  <c:v>pbe</c:v>
                </c:pt>
                <c:pt idx="5">
                  <c:v>pbe0</c:v>
                </c:pt>
                <c:pt idx="6">
                  <c:v>b3-lyp</c:v>
                </c:pt>
                <c:pt idx="7">
                  <c:v>tpssh </c:v>
                </c:pt>
                <c:pt idx="8">
                  <c:v>tpss </c:v>
                </c:pt>
              </c:strCache>
            </c:strRef>
          </c:cat>
          <c:val>
            <c:numRef>
              <c:f>'NCH Chart'!$E$2:$E$10</c:f>
              <c:numCache>
                <c:formatCode>0.00000000000</c:formatCode>
                <c:ptCount val="9"/>
                <c:pt idx="1">
                  <c:v>20017.183789375747</c:v>
                </c:pt>
                <c:pt idx="2">
                  <c:v>7830.8810761324075</c:v>
                </c:pt>
                <c:pt idx="3">
                  <c:v>5443.1548820027292</c:v>
                </c:pt>
                <c:pt idx="4">
                  <c:v>7966.4573104735673</c:v>
                </c:pt>
                <c:pt idx="5">
                  <c:v>-5659.7789030486038</c:v>
                </c:pt>
                <c:pt idx="6">
                  <c:v>-4642.9998110714487</c:v>
                </c:pt>
                <c:pt idx="7">
                  <c:v>2364.7294667622186</c:v>
                </c:pt>
                <c:pt idx="8">
                  <c:v>7875.454161126424</c:v>
                </c:pt>
              </c:numCache>
            </c:numRef>
          </c:val>
        </c:ser>
        <c:ser>
          <c:idx val="3"/>
          <c:order val="3"/>
          <c:tx>
            <c:strRef>
              <c:f>'NCH Chart'!$F$1</c:f>
              <c:strCache>
                <c:ptCount val="1"/>
                <c:pt idx="0">
                  <c:v>bp-DFT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'NCH Chart'!$B$2:$B$10</c:f>
              <c:strCache>
                <c:ptCount val="9"/>
                <c:pt idx="0">
                  <c:v>HF</c:v>
                </c:pt>
                <c:pt idx="1">
                  <c:v>s-vwn </c:v>
                </c:pt>
                <c:pt idx="2">
                  <c:v>b-p</c:v>
                </c:pt>
                <c:pt idx="3">
                  <c:v>b-lyp</c:v>
                </c:pt>
                <c:pt idx="4">
                  <c:v>pbe</c:v>
                </c:pt>
                <c:pt idx="5">
                  <c:v>pbe0</c:v>
                </c:pt>
                <c:pt idx="6">
                  <c:v>b3-lyp</c:v>
                </c:pt>
                <c:pt idx="7">
                  <c:v>tpssh </c:v>
                </c:pt>
                <c:pt idx="8">
                  <c:v>tpss </c:v>
                </c:pt>
              </c:strCache>
            </c:strRef>
          </c:cat>
          <c:val>
            <c:numRef>
              <c:f>'NCH Chart'!$F$2:$F$10</c:f>
              <c:numCache>
                <c:formatCode>0.00000000000</c:formatCode>
                <c:ptCount val="9"/>
                <c:pt idx="1">
                  <c:v>20007.359022937319</c:v>
                </c:pt>
                <c:pt idx="2">
                  <c:v>7835.9245284840126</c:v>
                </c:pt>
                <c:pt idx="3">
                  <c:v>5747.8807492857577</c:v>
                </c:pt>
                <c:pt idx="4">
                  <c:v>7926.7671519019423</c:v>
                </c:pt>
                <c:pt idx="5">
                  <c:v>-5330.4791419108496</c:v>
                </c:pt>
                <c:pt idx="6">
                  <c:v>-4068.0133058737697</c:v>
                </c:pt>
                <c:pt idx="7">
                  <c:v>2618.7408418609516</c:v>
                </c:pt>
                <c:pt idx="8">
                  <c:v>7996.2472845757147</c:v>
                </c:pt>
              </c:numCache>
            </c:numRef>
          </c:val>
        </c:ser>
        <c:ser>
          <c:idx val="4"/>
          <c:order val="4"/>
          <c:tx>
            <c:strRef>
              <c:f>'NCH Chart'!$G$1</c:f>
              <c:strCache>
                <c:ptCount val="1"/>
                <c:pt idx="0">
                  <c:v>blyp-DFT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'NCH Chart'!$B$2:$B$10</c:f>
              <c:strCache>
                <c:ptCount val="9"/>
                <c:pt idx="0">
                  <c:v>HF</c:v>
                </c:pt>
                <c:pt idx="1">
                  <c:v>s-vwn </c:v>
                </c:pt>
                <c:pt idx="2">
                  <c:v>b-p</c:v>
                </c:pt>
                <c:pt idx="3">
                  <c:v>b-lyp</c:v>
                </c:pt>
                <c:pt idx="4">
                  <c:v>pbe</c:v>
                </c:pt>
                <c:pt idx="5">
                  <c:v>pbe0</c:v>
                </c:pt>
                <c:pt idx="6">
                  <c:v>b3-lyp</c:v>
                </c:pt>
                <c:pt idx="7">
                  <c:v>tpssh </c:v>
                </c:pt>
                <c:pt idx="8">
                  <c:v>tpss </c:v>
                </c:pt>
              </c:strCache>
            </c:strRef>
          </c:cat>
          <c:val>
            <c:numRef>
              <c:f>'NCH Chart'!$G$2:$G$10</c:f>
              <c:numCache>
                <c:formatCode>0.00000000000</c:formatCode>
                <c:ptCount val="9"/>
                <c:pt idx="1">
                  <c:v>19655.537587285042</c:v>
                </c:pt>
                <c:pt idx="2">
                  <c:v>7797.251891543212</c:v>
                </c:pt>
                <c:pt idx="3">
                  <c:v>5786.2635787314803</c:v>
                </c:pt>
                <c:pt idx="4">
                  <c:v>7833.2171662866449</c:v>
                </c:pt>
                <c:pt idx="5">
                  <c:v>-4921.7408588050057</c:v>
                </c:pt>
                <c:pt idx="6">
                  <c:v>-3649.3970863930454</c:v>
                </c:pt>
                <c:pt idx="7">
                  <c:v>2915.0852494984615</c:v>
                </c:pt>
                <c:pt idx="8">
                  <c:v>8113.6744419151173</c:v>
                </c:pt>
              </c:numCache>
            </c:numRef>
          </c:val>
        </c:ser>
        <c:ser>
          <c:idx val="5"/>
          <c:order val="5"/>
          <c:tx>
            <c:strRef>
              <c:f>'NCH Chart'!$H$1</c:f>
              <c:strCache>
                <c:ptCount val="1"/>
                <c:pt idx="0">
                  <c:v>pbe-DFT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'NCH Chart'!$B$2:$B$10</c:f>
              <c:strCache>
                <c:ptCount val="9"/>
                <c:pt idx="0">
                  <c:v>HF</c:v>
                </c:pt>
                <c:pt idx="1">
                  <c:v>s-vwn </c:v>
                </c:pt>
                <c:pt idx="2">
                  <c:v>b-p</c:v>
                </c:pt>
                <c:pt idx="3">
                  <c:v>b-lyp</c:v>
                </c:pt>
                <c:pt idx="4">
                  <c:v>pbe</c:v>
                </c:pt>
                <c:pt idx="5">
                  <c:v>pbe0</c:v>
                </c:pt>
                <c:pt idx="6">
                  <c:v>b3-lyp</c:v>
                </c:pt>
                <c:pt idx="7">
                  <c:v>tpssh </c:v>
                </c:pt>
                <c:pt idx="8">
                  <c:v>tpss </c:v>
                </c:pt>
              </c:strCache>
            </c:strRef>
          </c:cat>
          <c:val>
            <c:numRef>
              <c:f>'NCH Chart'!$H$2:$H$10</c:f>
              <c:numCache>
                <c:formatCode>0.00000000000</c:formatCode>
                <c:ptCount val="9"/>
                <c:pt idx="1">
                  <c:v>20049.875294892983</c:v>
                </c:pt>
                <c:pt idx="2">
                  <c:v>7831.7387126851754</c:v>
                </c:pt>
                <c:pt idx="3">
                  <c:v>5686.5542504771493</c:v>
                </c:pt>
                <c:pt idx="4">
                  <c:v>7930.9742084084955</c:v>
                </c:pt>
                <c:pt idx="5">
                  <c:v>-5503.202300186892</c:v>
                </c:pt>
                <c:pt idx="6">
                  <c:v>-4265.1359833127453</c:v>
                </c:pt>
                <c:pt idx="7">
                  <c:v>2524.2605076386367</c:v>
                </c:pt>
                <c:pt idx="8">
                  <c:v>7969.6936658091263</c:v>
                </c:pt>
              </c:numCache>
            </c:numRef>
          </c:val>
        </c:ser>
        <c:ser>
          <c:idx val="6"/>
          <c:order val="6"/>
          <c:tx>
            <c:strRef>
              <c:f>'NCH Chart'!$I$1</c:f>
              <c:strCache>
                <c:ptCount val="1"/>
                <c:pt idx="0">
                  <c:v>pbe0-DFT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'NCH Chart'!$B$2:$B$10</c:f>
              <c:strCache>
                <c:ptCount val="9"/>
                <c:pt idx="0">
                  <c:v>HF</c:v>
                </c:pt>
                <c:pt idx="1">
                  <c:v>s-vwn </c:v>
                </c:pt>
                <c:pt idx="2">
                  <c:v>b-p</c:v>
                </c:pt>
                <c:pt idx="3">
                  <c:v>b-lyp</c:v>
                </c:pt>
                <c:pt idx="4">
                  <c:v>pbe</c:v>
                </c:pt>
                <c:pt idx="5">
                  <c:v>pbe0</c:v>
                </c:pt>
                <c:pt idx="6">
                  <c:v>b3-lyp</c:v>
                </c:pt>
                <c:pt idx="7">
                  <c:v>tpssh </c:v>
                </c:pt>
                <c:pt idx="8">
                  <c:v>tpss </c:v>
                </c:pt>
              </c:strCache>
            </c:strRef>
          </c:cat>
          <c:val>
            <c:numRef>
              <c:f>'NCH Chart'!$I$2:$I$10</c:f>
              <c:numCache>
                <c:formatCode>0.00000000000</c:formatCode>
                <c:ptCount val="9"/>
                <c:pt idx="1">
                  <c:v>17854.197983529495</c:v>
                </c:pt>
                <c:pt idx="2">
                  <c:v>6188.6431176768901</c:v>
                </c:pt>
                <c:pt idx="3">
                  <c:v>4531.3397249499485</c:v>
                </c:pt>
                <c:pt idx="4">
                  <c:v>6120.303794330207</c:v>
                </c:pt>
                <c:pt idx="5">
                  <c:v>-3686.4864860269345</c:v>
                </c:pt>
                <c:pt idx="6">
                  <c:v>-2602.8167042656009</c:v>
                </c:pt>
                <c:pt idx="7">
                  <c:v>2965.1101743094864</c:v>
                </c:pt>
                <c:pt idx="8">
                  <c:v>7053.1319089709168</c:v>
                </c:pt>
              </c:numCache>
            </c:numRef>
          </c:val>
        </c:ser>
        <c:ser>
          <c:idx val="7"/>
          <c:order val="7"/>
          <c:tx>
            <c:strRef>
              <c:f>'NCH Chart'!$J$1</c:f>
              <c:strCache>
                <c:ptCount val="1"/>
                <c:pt idx="0">
                  <c:v>b3lyp-DFT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'NCH Chart'!$B$2:$B$10</c:f>
              <c:strCache>
                <c:ptCount val="9"/>
                <c:pt idx="0">
                  <c:v>HF</c:v>
                </c:pt>
                <c:pt idx="1">
                  <c:v>s-vwn </c:v>
                </c:pt>
                <c:pt idx="2">
                  <c:v>b-p</c:v>
                </c:pt>
                <c:pt idx="3">
                  <c:v>b-lyp</c:v>
                </c:pt>
                <c:pt idx="4">
                  <c:v>pbe</c:v>
                </c:pt>
                <c:pt idx="5">
                  <c:v>pbe0</c:v>
                </c:pt>
                <c:pt idx="6">
                  <c:v>b3-lyp</c:v>
                </c:pt>
                <c:pt idx="7">
                  <c:v>tpssh </c:v>
                </c:pt>
                <c:pt idx="8">
                  <c:v>tpss </c:v>
                </c:pt>
              </c:strCache>
            </c:strRef>
          </c:cat>
          <c:val>
            <c:numRef>
              <c:f>'NCH Chart'!$J$2:$J$10</c:f>
              <c:numCache>
                <c:formatCode>0.00000000</c:formatCode>
                <c:ptCount val="9"/>
                <c:pt idx="1">
                  <c:v>17771.406205283558</c:v>
                </c:pt>
                <c:pt idx="2">
                  <c:v>6334.0750907999209</c:v>
                </c:pt>
                <c:pt idx="3">
                  <c:v>4697.243990817652</c:v>
                </c:pt>
                <c:pt idx="4">
                  <c:v>6241.1561781473756</c:v>
                </c:pt>
                <c:pt idx="5">
                  <c:v>-3719.2943789372207</c:v>
                </c:pt>
                <c:pt idx="6">
                  <c:v>-2568.1452697841473</c:v>
                </c:pt>
                <c:pt idx="7">
                  <c:v>3057.4974711347381</c:v>
                </c:pt>
                <c:pt idx="8">
                  <c:v>7210.5304729070695</c:v>
                </c:pt>
              </c:numCache>
            </c:numRef>
          </c:val>
        </c:ser>
        <c:ser>
          <c:idx val="8"/>
          <c:order val="8"/>
          <c:tx>
            <c:strRef>
              <c:f>'NCH Chart'!$K$1</c:f>
              <c:strCache>
                <c:ptCount val="1"/>
                <c:pt idx="0">
                  <c:v>tpssh-DFT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'NCH Chart'!$B$2:$B$10</c:f>
              <c:strCache>
                <c:ptCount val="9"/>
                <c:pt idx="0">
                  <c:v>HF</c:v>
                </c:pt>
                <c:pt idx="1">
                  <c:v>s-vwn </c:v>
                </c:pt>
                <c:pt idx="2">
                  <c:v>b-p</c:v>
                </c:pt>
                <c:pt idx="3">
                  <c:v>b-lyp</c:v>
                </c:pt>
                <c:pt idx="4">
                  <c:v>pbe</c:v>
                </c:pt>
                <c:pt idx="5">
                  <c:v>pbe0</c:v>
                </c:pt>
                <c:pt idx="6">
                  <c:v>b3-lyp</c:v>
                </c:pt>
                <c:pt idx="7">
                  <c:v>tpssh </c:v>
                </c:pt>
                <c:pt idx="8">
                  <c:v>tpss </c:v>
                </c:pt>
              </c:strCache>
            </c:strRef>
          </c:cat>
          <c:val>
            <c:numRef>
              <c:f>'NCH Chart'!$K$2:$K$10</c:f>
              <c:numCache>
                <c:formatCode>0.00000000000</c:formatCode>
                <c:ptCount val="9"/>
                <c:pt idx="1">
                  <c:v>19056.54572615894</c:v>
                </c:pt>
                <c:pt idx="2">
                  <c:v>7208.9342097838835</c:v>
                </c:pt>
                <c:pt idx="3">
                  <c:v>5451.3472093150303</c:v>
                </c:pt>
                <c:pt idx="4">
                  <c:v>7211.0895230724009</c:v>
                </c:pt>
                <c:pt idx="5">
                  <c:v>-3960.7329720223834</c:v>
                </c:pt>
                <c:pt idx="6">
                  <c:v>-2749.2358039510646</c:v>
                </c:pt>
                <c:pt idx="7">
                  <c:v>3238.5021051473773</c:v>
                </c:pt>
                <c:pt idx="8">
                  <c:v>7839.4738371098756</c:v>
                </c:pt>
              </c:numCache>
            </c:numRef>
          </c:val>
        </c:ser>
        <c:ser>
          <c:idx val="9"/>
          <c:order val="9"/>
          <c:tx>
            <c:strRef>
              <c:f>'NCH Chart'!$L$1</c:f>
              <c:strCache>
                <c:ptCount val="1"/>
                <c:pt idx="0">
                  <c:v>tpss-DFT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'NCH Chart'!$B$2:$B$10</c:f>
              <c:strCache>
                <c:ptCount val="9"/>
                <c:pt idx="0">
                  <c:v>HF</c:v>
                </c:pt>
                <c:pt idx="1">
                  <c:v>s-vwn </c:v>
                </c:pt>
                <c:pt idx="2">
                  <c:v>b-p</c:v>
                </c:pt>
                <c:pt idx="3">
                  <c:v>b-lyp</c:v>
                </c:pt>
                <c:pt idx="4">
                  <c:v>pbe</c:v>
                </c:pt>
                <c:pt idx="5">
                  <c:v>pbe0</c:v>
                </c:pt>
                <c:pt idx="6">
                  <c:v>b3-lyp</c:v>
                </c:pt>
                <c:pt idx="7">
                  <c:v>tpssh </c:v>
                </c:pt>
                <c:pt idx="8">
                  <c:v>tpss </c:v>
                </c:pt>
              </c:strCache>
            </c:strRef>
          </c:cat>
          <c:val>
            <c:numRef>
              <c:f>'NCH Chart'!$L$2:$L$10</c:f>
              <c:numCache>
                <c:formatCode>0.00000000000</c:formatCode>
                <c:ptCount val="9"/>
                <c:pt idx="1">
                  <c:v>19784.189526518669</c:v>
                </c:pt>
                <c:pt idx="2">
                  <c:v>7738.3768431834269</c:v>
                </c:pt>
                <c:pt idx="3">
                  <c:v>5805.6222462247952</c:v>
                </c:pt>
                <c:pt idx="4">
                  <c:v>7806.9096948467686</c:v>
                </c:pt>
                <c:pt idx="5">
                  <c:v>-4716.4864071025277</c:v>
                </c:pt>
                <c:pt idx="6">
                  <c:v>-3444.7184241855593</c:v>
                </c:pt>
                <c:pt idx="7">
                  <c:v>2988.0452556081418</c:v>
                </c:pt>
                <c:pt idx="8">
                  <c:v>8093.6216155960064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3467232"/>
        <c:axId val="303467792"/>
      </c:barChart>
      <c:catAx>
        <c:axId val="303467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/>
                  <a:t>function</a:t>
                </a:r>
                <a:endParaRPr lang="ko-KR" altLang="en-US" sz="12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03467792"/>
        <c:crosses val="autoZero"/>
        <c:auto val="1"/>
        <c:lblAlgn val="ctr"/>
        <c:lblOffset val="100"/>
        <c:noMultiLvlLbl val="0"/>
      </c:catAx>
      <c:valAx>
        <c:axId val="303467792"/>
        <c:scaling>
          <c:orientation val="minMax"/>
          <c:max val="30000"/>
          <c:min val="-4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/>
                  <a:t>difference (cm</a:t>
                </a:r>
                <a:r>
                  <a:rPr lang="en-US" altLang="ko-KR" sz="1200" baseline="30000"/>
                  <a:t>-1</a:t>
                </a:r>
                <a:r>
                  <a:rPr lang="en-US" altLang="ko-KR" sz="1200"/>
                  <a:t>)</a:t>
                </a:r>
                <a:endParaRPr lang="ko-KR" altLang="en-US" sz="12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03467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eV Diff. Between High and Low Spin State of [Fe(L)</a:t>
            </a:r>
            <a:r>
              <a:rPr lang="en-US" altLang="ko-KR" baseline="-25000"/>
              <a:t>6</a:t>
            </a:r>
            <a:r>
              <a:rPr lang="en-US" altLang="ko-KR"/>
              <a:t>]</a:t>
            </a:r>
            <a:r>
              <a:rPr lang="en-US" altLang="ko-KR" baseline="30000"/>
              <a:t>2+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'NCH Chart'!$C$1</c:f>
              <c:strCache>
                <c:ptCount val="1"/>
                <c:pt idx="0">
                  <c:v>DFT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'NCH Chart'!$B$32:$B$40</c:f>
              <c:strCache>
                <c:ptCount val="9"/>
                <c:pt idx="0">
                  <c:v>HF</c:v>
                </c:pt>
                <c:pt idx="1">
                  <c:v>s-vwn </c:v>
                </c:pt>
                <c:pt idx="2">
                  <c:v>b-p</c:v>
                </c:pt>
                <c:pt idx="3">
                  <c:v>b-lyp</c:v>
                </c:pt>
                <c:pt idx="4">
                  <c:v>pbe</c:v>
                </c:pt>
                <c:pt idx="5">
                  <c:v>pbe0</c:v>
                </c:pt>
                <c:pt idx="6">
                  <c:v>b3-lyp</c:v>
                </c:pt>
                <c:pt idx="7">
                  <c:v>tpssh </c:v>
                </c:pt>
                <c:pt idx="8">
                  <c:v>tpss </c:v>
                </c:pt>
              </c:strCache>
            </c:strRef>
          </c:cat>
          <c:val>
            <c:numRef>
              <c:f>'NCH Chart'!$C$32:$C$40</c:f>
              <c:numCache>
                <c:formatCode>0.00000000</c:formatCode>
                <c:ptCount val="9"/>
                <c:pt idx="0">
                  <c:v>-4.3960386553616928</c:v>
                </c:pt>
                <c:pt idx="1">
                  <c:v>2.4818143887904602</c:v>
                </c:pt>
                <c:pt idx="2">
                  <c:v>0.97153077285094236</c:v>
                </c:pt>
                <c:pt idx="3">
                  <c:v>0.71740522687161679</c:v>
                </c:pt>
                <c:pt idx="4">
                  <c:v>0.98331544491131606</c:v>
                </c:pt>
                <c:pt idx="5">
                  <c:v>-0.45706602670400004</c:v>
                </c:pt>
                <c:pt idx="6">
                  <c:v>-0.31840941877100892</c:v>
                </c:pt>
                <c:pt idx="7">
                  <c:v>0.40152307663347186</c:v>
                </c:pt>
                <c:pt idx="8">
                  <c:v>1.0034811631377327</c:v>
                </c:pt>
              </c:numCache>
            </c:numRef>
          </c:val>
        </c:ser>
        <c:ser>
          <c:idx val="1"/>
          <c:order val="1"/>
          <c:tx>
            <c:strRef>
              <c:f>'NCH Chart'!$D$1</c:f>
              <c:strCache>
                <c:ptCount val="1"/>
                <c:pt idx="0">
                  <c:v>HF-DFT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'NCH Chart'!$B$32:$B$40</c:f>
              <c:strCache>
                <c:ptCount val="9"/>
                <c:pt idx="0">
                  <c:v>HF</c:v>
                </c:pt>
                <c:pt idx="1">
                  <c:v>s-vwn </c:v>
                </c:pt>
                <c:pt idx="2">
                  <c:v>b-p</c:v>
                </c:pt>
                <c:pt idx="3">
                  <c:v>b-lyp</c:v>
                </c:pt>
                <c:pt idx="4">
                  <c:v>pbe</c:v>
                </c:pt>
                <c:pt idx="5">
                  <c:v>pbe0</c:v>
                </c:pt>
                <c:pt idx="6">
                  <c:v>b3-lyp</c:v>
                </c:pt>
                <c:pt idx="7">
                  <c:v>tpssh </c:v>
                </c:pt>
                <c:pt idx="8">
                  <c:v>tpss </c:v>
                </c:pt>
              </c:strCache>
            </c:strRef>
          </c:cat>
          <c:val>
            <c:numRef>
              <c:f>'NCH Chart'!$D$32:$D$40</c:f>
              <c:numCache>
                <c:formatCode>0.00000000000</c:formatCode>
                <c:ptCount val="9"/>
                <c:pt idx="1">
                  <c:v>0.30000958174485426</c:v>
                </c:pt>
                <c:pt idx="2">
                  <c:v>-0.94666650532143437</c:v>
                </c:pt>
                <c:pt idx="3">
                  <c:v>-1.0106989947146403</c:v>
                </c:pt>
                <c:pt idx="4">
                  <c:v>-0.99456968244708133</c:v>
                </c:pt>
                <c:pt idx="5">
                  <c:v>-1.4370005634233716</c:v>
                </c:pt>
                <c:pt idx="6">
                  <c:v>-1.29890831771805</c:v>
                </c:pt>
                <c:pt idx="7">
                  <c:v>-0.90568714564903874</c:v>
                </c:pt>
                <c:pt idx="8">
                  <c:v>-0.68867108052180892</c:v>
                </c:pt>
              </c:numCache>
            </c:numRef>
          </c:val>
        </c:ser>
        <c:ser>
          <c:idx val="2"/>
          <c:order val="2"/>
          <c:tx>
            <c:strRef>
              <c:f>'NCH Chart'!$E$1</c:f>
              <c:strCache>
                <c:ptCount val="1"/>
                <c:pt idx="0">
                  <c:v>svwn-DFT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'NCH Chart'!$B$32:$B$40</c:f>
              <c:strCache>
                <c:ptCount val="9"/>
                <c:pt idx="0">
                  <c:v>HF</c:v>
                </c:pt>
                <c:pt idx="1">
                  <c:v>s-vwn </c:v>
                </c:pt>
                <c:pt idx="2">
                  <c:v>b-p</c:v>
                </c:pt>
                <c:pt idx="3">
                  <c:v>b-lyp</c:v>
                </c:pt>
                <c:pt idx="4">
                  <c:v>pbe</c:v>
                </c:pt>
                <c:pt idx="5">
                  <c:v>pbe0</c:v>
                </c:pt>
                <c:pt idx="6">
                  <c:v>b3-lyp</c:v>
                </c:pt>
                <c:pt idx="7">
                  <c:v>tpssh </c:v>
                </c:pt>
                <c:pt idx="8">
                  <c:v>tpss </c:v>
                </c:pt>
              </c:strCache>
            </c:strRef>
          </c:cat>
          <c:val>
            <c:numRef>
              <c:f>'NCH Chart'!$E$32:$E$40</c:f>
              <c:numCache>
                <c:formatCode>0.00000000000</c:formatCode>
                <c:ptCount val="9"/>
                <c:pt idx="1">
                  <c:v>2.4818143887904602</c:v>
                </c:pt>
                <c:pt idx="2">
                  <c:v>0.97090547482346024</c:v>
                </c:pt>
                <c:pt idx="3">
                  <c:v>0.67486516828303034</c:v>
                </c:pt>
                <c:pt idx="4">
                  <c:v>0.9877147848995611</c:v>
                </c:pt>
                <c:pt idx="5">
                  <c:v>-0.70172312283079474</c:v>
                </c:pt>
                <c:pt idx="6">
                  <c:v>-0.57565858711775686</c:v>
                </c:pt>
                <c:pt idx="7">
                  <c:v>0.29318907584403459</c:v>
                </c:pt>
                <c:pt idx="8">
                  <c:v>0.97643183281941581</c:v>
                </c:pt>
              </c:numCache>
            </c:numRef>
          </c:val>
        </c:ser>
        <c:ser>
          <c:idx val="3"/>
          <c:order val="3"/>
          <c:tx>
            <c:strRef>
              <c:f>'NCH Chart'!$F$1</c:f>
              <c:strCache>
                <c:ptCount val="1"/>
                <c:pt idx="0">
                  <c:v>bp-DFT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'NCH Chart'!$B$32:$B$40</c:f>
              <c:strCache>
                <c:ptCount val="9"/>
                <c:pt idx="0">
                  <c:v>HF</c:v>
                </c:pt>
                <c:pt idx="1">
                  <c:v>s-vwn </c:v>
                </c:pt>
                <c:pt idx="2">
                  <c:v>b-p</c:v>
                </c:pt>
                <c:pt idx="3">
                  <c:v>b-lyp</c:v>
                </c:pt>
                <c:pt idx="4">
                  <c:v>pbe</c:v>
                </c:pt>
                <c:pt idx="5">
                  <c:v>pbe0</c:v>
                </c:pt>
                <c:pt idx="6">
                  <c:v>b3-lyp</c:v>
                </c:pt>
                <c:pt idx="7">
                  <c:v>tpssh </c:v>
                </c:pt>
                <c:pt idx="8">
                  <c:v>tpss </c:v>
                </c:pt>
              </c:strCache>
            </c:strRef>
          </c:cat>
          <c:val>
            <c:numRef>
              <c:f>'NCH Chart'!$F$32:$F$40</c:f>
              <c:numCache>
                <c:formatCode>0.00000000000</c:formatCode>
                <c:ptCount val="9"/>
                <c:pt idx="1">
                  <c:v>2.4805962730470088</c:v>
                </c:pt>
                <c:pt idx="2">
                  <c:v>0.97153078319586161</c:v>
                </c:pt>
                <c:pt idx="3">
                  <c:v>0.71264635918467301</c:v>
                </c:pt>
                <c:pt idx="4">
                  <c:v>0.98279383259813324</c:v>
                </c:pt>
                <c:pt idx="5">
                  <c:v>-0.66089515751777672</c:v>
                </c:pt>
                <c:pt idx="6">
                  <c:v>-0.5043693489824036</c:v>
                </c:pt>
                <c:pt idx="7">
                  <c:v>0.32468247133211919</c:v>
                </c:pt>
                <c:pt idx="8">
                  <c:v>0.99140827081378069</c:v>
                </c:pt>
              </c:numCache>
            </c:numRef>
          </c:val>
        </c:ser>
        <c:ser>
          <c:idx val="4"/>
          <c:order val="4"/>
          <c:tx>
            <c:strRef>
              <c:f>'NCH Chart'!$G$1</c:f>
              <c:strCache>
                <c:ptCount val="1"/>
                <c:pt idx="0">
                  <c:v>blyp-DFT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'NCH Chart'!$B$32:$B$40</c:f>
              <c:strCache>
                <c:ptCount val="9"/>
                <c:pt idx="0">
                  <c:v>HF</c:v>
                </c:pt>
                <c:pt idx="1">
                  <c:v>s-vwn </c:v>
                </c:pt>
                <c:pt idx="2">
                  <c:v>b-p</c:v>
                </c:pt>
                <c:pt idx="3">
                  <c:v>b-lyp</c:v>
                </c:pt>
                <c:pt idx="4">
                  <c:v>pbe</c:v>
                </c:pt>
                <c:pt idx="5">
                  <c:v>pbe0</c:v>
                </c:pt>
                <c:pt idx="6">
                  <c:v>b3-lyp</c:v>
                </c:pt>
                <c:pt idx="7">
                  <c:v>tpssh </c:v>
                </c:pt>
                <c:pt idx="8">
                  <c:v>tpss </c:v>
                </c:pt>
              </c:strCache>
            </c:strRef>
          </c:cat>
          <c:val>
            <c:numRef>
              <c:f>'NCH Chart'!$G$32:$G$40</c:f>
              <c:numCache>
                <c:formatCode>0.00000000000</c:formatCode>
                <c:ptCount val="9"/>
                <c:pt idx="1">
                  <c:v>2.4369759760824494</c:v>
                </c:pt>
                <c:pt idx="2">
                  <c:v>0.96673598749322676</c:v>
                </c:pt>
                <c:pt idx="3">
                  <c:v>0.71740522333875267</c:v>
                </c:pt>
                <c:pt idx="4">
                  <c:v>0.97119511307723771</c:v>
                </c:pt>
                <c:pt idx="5">
                  <c:v>-0.6102180711236358</c:v>
                </c:pt>
                <c:pt idx="6">
                  <c:v>-0.45246755461312049</c:v>
                </c:pt>
                <c:pt idx="7">
                  <c:v>0.36142449371904029</c:v>
                </c:pt>
                <c:pt idx="8">
                  <c:v>1.0059673822145747</c:v>
                </c:pt>
              </c:numCache>
            </c:numRef>
          </c:val>
        </c:ser>
        <c:ser>
          <c:idx val="5"/>
          <c:order val="5"/>
          <c:tx>
            <c:strRef>
              <c:f>'NCH Chart'!$H$1</c:f>
              <c:strCache>
                <c:ptCount val="1"/>
                <c:pt idx="0">
                  <c:v>pbe-DFT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'NCH Chart'!$B$32:$B$40</c:f>
              <c:strCache>
                <c:ptCount val="9"/>
                <c:pt idx="0">
                  <c:v>HF</c:v>
                </c:pt>
                <c:pt idx="1">
                  <c:v>s-vwn </c:v>
                </c:pt>
                <c:pt idx="2">
                  <c:v>b-p</c:v>
                </c:pt>
                <c:pt idx="3">
                  <c:v>b-lyp</c:v>
                </c:pt>
                <c:pt idx="4">
                  <c:v>pbe</c:v>
                </c:pt>
                <c:pt idx="5">
                  <c:v>pbe0</c:v>
                </c:pt>
                <c:pt idx="6">
                  <c:v>b3-lyp</c:v>
                </c:pt>
                <c:pt idx="7">
                  <c:v>tpssh </c:v>
                </c:pt>
                <c:pt idx="8">
                  <c:v>tpss </c:v>
                </c:pt>
              </c:strCache>
            </c:strRef>
          </c:cat>
          <c:val>
            <c:numRef>
              <c:f>'NCH Chart'!$H$32:$H$40</c:f>
              <c:numCache>
                <c:formatCode>0.00000000000</c:formatCode>
                <c:ptCount val="9"/>
                <c:pt idx="1">
                  <c:v>2.4858676187371698</c:v>
                </c:pt>
                <c:pt idx="2">
                  <c:v>0.97101180819979371</c:v>
                </c:pt>
                <c:pt idx="3">
                  <c:v>0.70504284268810546</c:v>
                </c:pt>
                <c:pt idx="4">
                  <c:v>0.98331544110621716</c:v>
                </c:pt>
                <c:pt idx="5">
                  <c:v>-0.68231009899992123</c:v>
                </c:pt>
                <c:pt idx="6">
                  <c:v>-0.5288094451703903</c:v>
                </c:pt>
                <c:pt idx="7">
                  <c:v>0.31296840328948444</c:v>
                </c:pt>
                <c:pt idx="8">
                  <c:v>0.98811604180580448</c:v>
                </c:pt>
              </c:numCache>
            </c:numRef>
          </c:val>
        </c:ser>
        <c:ser>
          <c:idx val="6"/>
          <c:order val="6"/>
          <c:tx>
            <c:strRef>
              <c:f>'NCH Chart'!$I$1</c:f>
              <c:strCache>
                <c:ptCount val="1"/>
                <c:pt idx="0">
                  <c:v>pbe0-DFT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'NCH Chart'!$B$32:$B$40</c:f>
              <c:strCache>
                <c:ptCount val="9"/>
                <c:pt idx="0">
                  <c:v>HF</c:v>
                </c:pt>
                <c:pt idx="1">
                  <c:v>s-vwn </c:v>
                </c:pt>
                <c:pt idx="2">
                  <c:v>b-p</c:v>
                </c:pt>
                <c:pt idx="3">
                  <c:v>b-lyp</c:v>
                </c:pt>
                <c:pt idx="4">
                  <c:v>pbe</c:v>
                </c:pt>
                <c:pt idx="5">
                  <c:v>pbe0</c:v>
                </c:pt>
                <c:pt idx="6">
                  <c:v>b3-lyp</c:v>
                </c:pt>
                <c:pt idx="7">
                  <c:v>tpssh </c:v>
                </c:pt>
                <c:pt idx="8">
                  <c:v>tpss </c:v>
                </c:pt>
              </c:strCache>
            </c:strRef>
          </c:cat>
          <c:val>
            <c:numRef>
              <c:f>'NCH Chart'!$I$32:$I$40</c:f>
              <c:numCache>
                <c:formatCode>0.00000000000</c:formatCode>
                <c:ptCount val="9"/>
                <c:pt idx="1">
                  <c:v>2.2136383380441043</c:v>
                </c:pt>
                <c:pt idx="2">
                  <c:v>0.76729392596632318</c:v>
                </c:pt>
                <c:pt idx="3">
                  <c:v>0.56181450139092226</c:v>
                </c:pt>
                <c:pt idx="4">
                  <c:v>0.75882093007506179</c:v>
                </c:pt>
                <c:pt idx="5">
                  <c:v>-0.4570660539150973</c:v>
                </c:pt>
                <c:pt idx="6">
                  <c:v>-0.32270812997476023</c:v>
                </c:pt>
                <c:pt idx="7">
                  <c:v>0.36762679367794149</c:v>
                </c:pt>
                <c:pt idx="8">
                  <c:v>0.87447687156730858</c:v>
                </c:pt>
              </c:numCache>
            </c:numRef>
          </c:val>
        </c:ser>
        <c:ser>
          <c:idx val="7"/>
          <c:order val="7"/>
          <c:tx>
            <c:strRef>
              <c:f>'NCH Chart'!$J$1</c:f>
              <c:strCache>
                <c:ptCount val="1"/>
                <c:pt idx="0">
                  <c:v>b3lyp-DFT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'NCH Chart'!$B$32:$B$40</c:f>
              <c:strCache>
                <c:ptCount val="9"/>
                <c:pt idx="0">
                  <c:v>HF</c:v>
                </c:pt>
                <c:pt idx="1">
                  <c:v>s-vwn </c:v>
                </c:pt>
                <c:pt idx="2">
                  <c:v>b-p</c:v>
                </c:pt>
                <c:pt idx="3">
                  <c:v>b-lyp</c:v>
                </c:pt>
                <c:pt idx="4">
                  <c:v>pbe</c:v>
                </c:pt>
                <c:pt idx="5">
                  <c:v>pbe0</c:v>
                </c:pt>
                <c:pt idx="6">
                  <c:v>b3-lyp</c:v>
                </c:pt>
                <c:pt idx="7">
                  <c:v>tpssh </c:v>
                </c:pt>
                <c:pt idx="8">
                  <c:v>tpss </c:v>
                </c:pt>
              </c:strCache>
            </c:strRef>
          </c:cat>
          <c:val>
            <c:numRef>
              <c:f>'NCH Chart'!$J$32:$J$40</c:f>
              <c:numCache>
                <c:formatCode>0.00000000</c:formatCode>
                <c:ptCount val="9"/>
                <c:pt idx="1">
                  <c:v>2.2033734661876858</c:v>
                </c:pt>
                <c:pt idx="2">
                  <c:v>0.78532519186689864</c:v>
                </c:pt>
                <c:pt idx="3">
                  <c:v>0.58238400799707735</c:v>
                </c:pt>
                <c:pt idx="4">
                  <c:v>0.77380471541834617</c:v>
                </c:pt>
                <c:pt idx="5">
                  <c:v>-0.46113371405887144</c:v>
                </c:pt>
                <c:pt idx="6">
                  <c:v>-0.31840942013218249</c:v>
                </c:pt>
                <c:pt idx="7">
                  <c:v>0.37908135816688127</c:v>
                </c:pt>
                <c:pt idx="8">
                  <c:v>0.89399180557910651</c:v>
                </c:pt>
              </c:numCache>
            </c:numRef>
          </c:val>
        </c:ser>
        <c:ser>
          <c:idx val="8"/>
          <c:order val="8"/>
          <c:tx>
            <c:strRef>
              <c:f>'NCH Chart'!$K$1</c:f>
              <c:strCache>
                <c:ptCount val="1"/>
                <c:pt idx="0">
                  <c:v>tpssh-DFT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'NCH Chart'!$B$32:$B$40</c:f>
              <c:strCache>
                <c:ptCount val="9"/>
                <c:pt idx="0">
                  <c:v>HF</c:v>
                </c:pt>
                <c:pt idx="1">
                  <c:v>s-vwn </c:v>
                </c:pt>
                <c:pt idx="2">
                  <c:v>b-p</c:v>
                </c:pt>
                <c:pt idx="3">
                  <c:v>b-lyp</c:v>
                </c:pt>
                <c:pt idx="4">
                  <c:v>pbe</c:v>
                </c:pt>
                <c:pt idx="5">
                  <c:v>pbe0</c:v>
                </c:pt>
                <c:pt idx="6">
                  <c:v>b3-lyp</c:v>
                </c:pt>
                <c:pt idx="7">
                  <c:v>tpssh </c:v>
                </c:pt>
                <c:pt idx="8">
                  <c:v>tpss </c:v>
                </c:pt>
              </c:strCache>
            </c:strRef>
          </c:cat>
          <c:val>
            <c:numRef>
              <c:f>'NCH Chart'!$K$32:$K$40</c:f>
              <c:numCache>
                <c:formatCode>0.00000000000</c:formatCode>
                <c:ptCount val="9"/>
                <c:pt idx="1">
                  <c:v>2.362710453252002</c:v>
                </c:pt>
                <c:pt idx="2">
                  <c:v>0.89379389418312272</c:v>
                </c:pt>
                <c:pt idx="3">
                  <c:v>0.67588088737794827</c:v>
                </c:pt>
                <c:pt idx="4">
                  <c:v>0.89406111896299578</c:v>
                </c:pt>
                <c:pt idx="5">
                  <c:v>-0.4910682833086234</c:v>
                </c:pt>
                <c:pt idx="6">
                  <c:v>-0.3408617839660873</c:v>
                </c:pt>
                <c:pt idx="7">
                  <c:v>0.40152307173943413</c:v>
                </c:pt>
                <c:pt idx="8">
                  <c:v>0.97197084136341461</c:v>
                </c:pt>
              </c:numCache>
            </c:numRef>
          </c:val>
        </c:ser>
        <c:ser>
          <c:idx val="9"/>
          <c:order val="9"/>
          <c:tx>
            <c:strRef>
              <c:f>'NCH Chart'!$L$1</c:f>
              <c:strCache>
                <c:ptCount val="1"/>
                <c:pt idx="0">
                  <c:v>tpss-DFT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'NCH Chart'!$B$32:$B$40</c:f>
              <c:strCache>
                <c:ptCount val="9"/>
                <c:pt idx="0">
                  <c:v>HF</c:v>
                </c:pt>
                <c:pt idx="1">
                  <c:v>s-vwn </c:v>
                </c:pt>
                <c:pt idx="2">
                  <c:v>b-p</c:v>
                </c:pt>
                <c:pt idx="3">
                  <c:v>b-lyp</c:v>
                </c:pt>
                <c:pt idx="4">
                  <c:v>pbe</c:v>
                </c:pt>
                <c:pt idx="5">
                  <c:v>pbe0</c:v>
                </c:pt>
                <c:pt idx="6">
                  <c:v>b3-lyp</c:v>
                </c:pt>
                <c:pt idx="7">
                  <c:v>tpssh </c:v>
                </c:pt>
                <c:pt idx="8">
                  <c:v>tpss </c:v>
                </c:pt>
              </c:strCache>
            </c:strRef>
          </c:cat>
          <c:val>
            <c:numRef>
              <c:f>'NCH Chart'!$L$32:$L$40</c:f>
              <c:numCache>
                <c:formatCode>0.00000000000</c:formatCode>
                <c:ptCount val="9"/>
                <c:pt idx="1">
                  <c:v>2.4529267830139059</c:v>
                </c:pt>
                <c:pt idx="2">
                  <c:v>0.95943641210352582</c:v>
                </c:pt>
                <c:pt idx="3">
                  <c:v>0.71980539211565231</c:v>
                </c:pt>
                <c:pt idx="4">
                  <c:v>0.96793340244705239</c:v>
                </c:pt>
                <c:pt idx="5">
                  <c:v>-0.5847697634616521</c:v>
                </c:pt>
                <c:pt idx="6">
                  <c:v>-0.42709063574731421</c:v>
                </c:pt>
                <c:pt idx="7">
                  <c:v>0.3704703812362119</c:v>
                </c:pt>
                <c:pt idx="8">
                  <c:v>1.00348114871548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3686800"/>
        <c:axId val="303687360"/>
      </c:barChart>
      <c:catAx>
        <c:axId val="303686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/>
                  <a:t>function</a:t>
                </a:r>
                <a:endParaRPr lang="ko-KR" altLang="en-US" sz="12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03687360"/>
        <c:crosses val="autoZero"/>
        <c:auto val="1"/>
        <c:lblAlgn val="ctr"/>
        <c:lblOffset val="100"/>
        <c:noMultiLvlLbl val="0"/>
      </c:catAx>
      <c:valAx>
        <c:axId val="30368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/>
                  <a:t> eV</a:t>
                </a:r>
                <a:endParaRPr lang="ko-KR" altLang="en-US" sz="12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03686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Diff. Between High and Low Spin State of [Fe(NH</a:t>
            </a:r>
            <a:r>
              <a:rPr lang="en-US" altLang="ko-KR" baseline="-25000"/>
              <a:t>3</a:t>
            </a:r>
            <a:r>
              <a:rPr lang="en-US" altLang="ko-KR"/>
              <a:t>)</a:t>
            </a:r>
            <a:r>
              <a:rPr lang="en-US" altLang="ko-KR" baseline="-25000"/>
              <a:t>6</a:t>
            </a:r>
            <a:r>
              <a:rPr lang="en-US" altLang="ko-KR"/>
              <a:t>]</a:t>
            </a:r>
            <a:r>
              <a:rPr lang="en-US" altLang="ko-KR" baseline="30000"/>
              <a:t>2+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'NH3 Chart'!$C$1</c:f>
              <c:strCache>
                <c:ptCount val="1"/>
                <c:pt idx="0">
                  <c:v>DFT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'NH3 Chart'!$B$2:$B$10</c:f>
              <c:strCache>
                <c:ptCount val="9"/>
                <c:pt idx="0">
                  <c:v>HF</c:v>
                </c:pt>
                <c:pt idx="1">
                  <c:v>s-vwn </c:v>
                </c:pt>
                <c:pt idx="2">
                  <c:v>b-p</c:v>
                </c:pt>
                <c:pt idx="3">
                  <c:v>b-lyp</c:v>
                </c:pt>
                <c:pt idx="4">
                  <c:v>pbe</c:v>
                </c:pt>
                <c:pt idx="5">
                  <c:v>pbe0</c:v>
                </c:pt>
                <c:pt idx="6">
                  <c:v>b3-lyp</c:v>
                </c:pt>
                <c:pt idx="7">
                  <c:v>tpssh </c:v>
                </c:pt>
                <c:pt idx="8">
                  <c:v>tpss </c:v>
                </c:pt>
              </c:strCache>
            </c:strRef>
          </c:cat>
          <c:val>
            <c:numRef>
              <c:f>'NH3 Chart'!$C$2:$C$10</c:f>
              <c:numCache>
                <c:formatCode>0.00000000</c:formatCode>
                <c:ptCount val="9"/>
                <c:pt idx="0">
                  <c:v>-79.667181452655782</c:v>
                </c:pt>
                <c:pt idx="1">
                  <c:v>20.364484175062913</c:v>
                </c:pt>
                <c:pt idx="2">
                  <c:v>-1.0516446815821223</c:v>
                </c:pt>
                <c:pt idx="3">
                  <c:v>-1.4835457693628669</c:v>
                </c:pt>
                <c:pt idx="4">
                  <c:v>-1.0907057969510385</c:v>
                </c:pt>
                <c:pt idx="5">
                  <c:v>-19.732561513468124</c:v>
                </c:pt>
                <c:pt idx="6">
                  <c:v>-14.593867954134442</c:v>
                </c:pt>
                <c:pt idx="7">
                  <c:v>-5.3314043968405</c:v>
                </c:pt>
                <c:pt idx="8">
                  <c:v>2.7680779586101454</c:v>
                </c:pt>
              </c:numCache>
            </c:numRef>
          </c:val>
        </c:ser>
        <c:ser>
          <c:idx val="1"/>
          <c:order val="1"/>
          <c:tx>
            <c:strRef>
              <c:f>'NH3 Chart'!$D$1</c:f>
              <c:strCache>
                <c:ptCount val="1"/>
                <c:pt idx="0">
                  <c:v>HF-DFT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'NH3 Chart'!$B$2:$B$10</c:f>
              <c:strCache>
                <c:ptCount val="9"/>
                <c:pt idx="0">
                  <c:v>HF</c:v>
                </c:pt>
                <c:pt idx="1">
                  <c:v>s-vwn </c:v>
                </c:pt>
                <c:pt idx="2">
                  <c:v>b-p</c:v>
                </c:pt>
                <c:pt idx="3">
                  <c:v>b-lyp</c:v>
                </c:pt>
                <c:pt idx="4">
                  <c:v>pbe</c:v>
                </c:pt>
                <c:pt idx="5">
                  <c:v>pbe0</c:v>
                </c:pt>
                <c:pt idx="6">
                  <c:v>b3-lyp</c:v>
                </c:pt>
                <c:pt idx="7">
                  <c:v>tpssh </c:v>
                </c:pt>
                <c:pt idx="8">
                  <c:v>tpss </c:v>
                </c:pt>
              </c:strCache>
            </c:strRef>
          </c:cat>
          <c:val>
            <c:numRef>
              <c:f>'NH3 Chart'!$D$2:$D$10</c:f>
              <c:numCache>
                <c:formatCode>0.00000000</c:formatCode>
                <c:ptCount val="9"/>
                <c:pt idx="1">
                  <c:v>-8.1766425199046147</c:v>
                </c:pt>
                <c:pt idx="2">
                  <c:v>-25.008702073827632</c:v>
                </c:pt>
                <c:pt idx="3">
                  <c:v>-21.932403669139479</c:v>
                </c:pt>
                <c:pt idx="4">
                  <c:v>-25.725223077043733</c:v>
                </c:pt>
                <c:pt idx="5">
                  <c:v>-32.606508204378535</c:v>
                </c:pt>
                <c:pt idx="6">
                  <c:v>-26.755148714613746</c:v>
                </c:pt>
                <c:pt idx="7">
                  <c:v>-21.864181818546712</c:v>
                </c:pt>
                <c:pt idx="8">
                  <c:v>-18.200387518941309</c:v>
                </c:pt>
              </c:numCache>
            </c:numRef>
          </c:val>
        </c:ser>
        <c:ser>
          <c:idx val="2"/>
          <c:order val="2"/>
          <c:tx>
            <c:strRef>
              <c:f>'NH3 Chart'!$E$1</c:f>
              <c:strCache>
                <c:ptCount val="1"/>
                <c:pt idx="0">
                  <c:v>svwn-DFT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'NH3 Chart'!$B$2:$B$10</c:f>
              <c:strCache>
                <c:ptCount val="9"/>
                <c:pt idx="0">
                  <c:v>HF</c:v>
                </c:pt>
                <c:pt idx="1">
                  <c:v>s-vwn </c:v>
                </c:pt>
                <c:pt idx="2">
                  <c:v>b-p</c:v>
                </c:pt>
                <c:pt idx="3">
                  <c:v>b-lyp</c:v>
                </c:pt>
                <c:pt idx="4">
                  <c:v>pbe</c:v>
                </c:pt>
                <c:pt idx="5">
                  <c:v>pbe0</c:v>
                </c:pt>
                <c:pt idx="6">
                  <c:v>b3-lyp</c:v>
                </c:pt>
                <c:pt idx="7">
                  <c:v>tpssh </c:v>
                </c:pt>
                <c:pt idx="8">
                  <c:v>tpss </c:v>
                </c:pt>
              </c:strCache>
            </c:strRef>
          </c:cat>
          <c:val>
            <c:numRef>
              <c:f>'NH3 Chart'!$E$2:$E$10</c:f>
              <c:numCache>
                <c:formatCode>0.00000000</c:formatCode>
                <c:ptCount val="9"/>
                <c:pt idx="1">
                  <c:v>20.364484325732079</c:v>
                </c:pt>
                <c:pt idx="2">
                  <c:v>-1.1878738685415069</c:v>
                </c:pt>
                <c:pt idx="3">
                  <c:v>-2.4373835871778593</c:v>
                </c:pt>
                <c:pt idx="4">
                  <c:v>-1.1409267664131439</c:v>
                </c:pt>
                <c:pt idx="5">
                  <c:v>-22.92539979078397</c:v>
                </c:pt>
                <c:pt idx="6">
                  <c:v>-18.604373559503006</c:v>
                </c:pt>
                <c:pt idx="7">
                  <c:v>-6.973702902034594</c:v>
                </c:pt>
                <c:pt idx="8">
                  <c:v>2.2320302600492905</c:v>
                </c:pt>
              </c:numCache>
            </c:numRef>
          </c:val>
        </c:ser>
        <c:ser>
          <c:idx val="3"/>
          <c:order val="3"/>
          <c:tx>
            <c:strRef>
              <c:f>'NH3 Chart'!$F$1</c:f>
              <c:strCache>
                <c:ptCount val="1"/>
                <c:pt idx="0">
                  <c:v>bp-DFT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'NH3 Chart'!$B$2:$B$10</c:f>
              <c:strCache>
                <c:ptCount val="9"/>
                <c:pt idx="0">
                  <c:v>HF</c:v>
                </c:pt>
                <c:pt idx="1">
                  <c:v>s-vwn </c:v>
                </c:pt>
                <c:pt idx="2">
                  <c:v>b-p</c:v>
                </c:pt>
                <c:pt idx="3">
                  <c:v>b-lyp</c:v>
                </c:pt>
                <c:pt idx="4">
                  <c:v>pbe</c:v>
                </c:pt>
                <c:pt idx="5">
                  <c:v>pbe0</c:v>
                </c:pt>
                <c:pt idx="6">
                  <c:v>b3-lyp</c:v>
                </c:pt>
                <c:pt idx="7">
                  <c:v>tpssh </c:v>
                </c:pt>
                <c:pt idx="8">
                  <c:v>tpss </c:v>
                </c:pt>
              </c:strCache>
            </c:strRef>
          </c:cat>
          <c:val>
            <c:numRef>
              <c:f>'NH3 Chart'!$F$2:$F$10</c:f>
              <c:numCache>
                <c:formatCode>0.00000000</c:formatCode>
                <c:ptCount val="9"/>
                <c:pt idx="1">
                  <c:v>20.220944157628072</c:v>
                </c:pt>
                <c:pt idx="2">
                  <c:v>-1.0516454911435307</c:v>
                </c:pt>
                <c:pt idx="3">
                  <c:v>-1.5408449139930662</c:v>
                </c:pt>
                <c:pt idx="4">
                  <c:v>-1.090534116570492</c:v>
                </c:pt>
                <c:pt idx="5">
                  <c:v>-21.820193197660831</c:v>
                </c:pt>
                <c:pt idx="6">
                  <c:v>-16.929231158534211</c:v>
                </c:pt>
                <c:pt idx="7">
                  <c:v>-6.2051340232018939</c:v>
                </c:pt>
                <c:pt idx="8">
                  <c:v>2.6070292913584359</c:v>
                </c:pt>
              </c:numCache>
            </c:numRef>
          </c:val>
        </c:ser>
        <c:ser>
          <c:idx val="4"/>
          <c:order val="4"/>
          <c:tx>
            <c:strRef>
              <c:f>'NH3 Chart'!$G$1</c:f>
              <c:strCache>
                <c:ptCount val="1"/>
                <c:pt idx="0">
                  <c:v>blyp-DFT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'NH3 Chart'!$B$2:$B$10</c:f>
              <c:strCache>
                <c:ptCount val="9"/>
                <c:pt idx="0">
                  <c:v>HF</c:v>
                </c:pt>
                <c:pt idx="1">
                  <c:v>s-vwn </c:v>
                </c:pt>
                <c:pt idx="2">
                  <c:v>b-p</c:v>
                </c:pt>
                <c:pt idx="3">
                  <c:v>b-lyp</c:v>
                </c:pt>
                <c:pt idx="4">
                  <c:v>pbe</c:v>
                </c:pt>
                <c:pt idx="5">
                  <c:v>pbe0</c:v>
                </c:pt>
                <c:pt idx="6">
                  <c:v>b3-lyp</c:v>
                </c:pt>
                <c:pt idx="7">
                  <c:v>tpssh </c:v>
                </c:pt>
                <c:pt idx="8">
                  <c:v>tpss </c:v>
                </c:pt>
              </c:strCache>
            </c:strRef>
          </c:cat>
          <c:val>
            <c:numRef>
              <c:f>'NH3 Chart'!$G$2:$G$10</c:f>
              <c:numCache>
                <c:formatCode>0.00000000</c:formatCode>
                <c:ptCount val="9"/>
                <c:pt idx="1">
                  <c:v>19.389549720996762</c:v>
                </c:pt>
                <c:pt idx="2">
                  <c:v>-1.1100372426219023</c:v>
                </c:pt>
                <c:pt idx="3">
                  <c:v>-1.4835461647267483</c:v>
                </c:pt>
                <c:pt idx="4">
                  <c:v>-1.2407619981310281</c:v>
                </c:pt>
                <c:pt idx="5">
                  <c:v>-20.763883096151467</c:v>
                </c:pt>
                <c:pt idx="6">
                  <c:v>-15.950188450270081</c:v>
                </c:pt>
                <c:pt idx="7">
                  <c:v>-5.5007908327735402</c:v>
                </c:pt>
                <c:pt idx="8">
                  <c:v>2.8712004301209588</c:v>
                </c:pt>
              </c:numCache>
            </c:numRef>
          </c:val>
        </c:ser>
        <c:ser>
          <c:idx val="5"/>
          <c:order val="5"/>
          <c:tx>
            <c:strRef>
              <c:f>'NH3 Chart'!$H$1</c:f>
              <c:strCache>
                <c:ptCount val="1"/>
                <c:pt idx="0">
                  <c:v>pbe-DFT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'NH3 Chart'!$B$2:$B$10</c:f>
              <c:strCache>
                <c:ptCount val="9"/>
                <c:pt idx="0">
                  <c:v>HF</c:v>
                </c:pt>
                <c:pt idx="1">
                  <c:v>s-vwn </c:v>
                </c:pt>
                <c:pt idx="2">
                  <c:v>b-p</c:v>
                </c:pt>
                <c:pt idx="3">
                  <c:v>b-lyp</c:v>
                </c:pt>
                <c:pt idx="4">
                  <c:v>pbe</c:v>
                </c:pt>
                <c:pt idx="5">
                  <c:v>pbe0</c:v>
                </c:pt>
                <c:pt idx="6">
                  <c:v>b3-lyp</c:v>
                </c:pt>
                <c:pt idx="7">
                  <c:v>tpssh </c:v>
                </c:pt>
                <c:pt idx="8">
                  <c:v>tpss </c:v>
                </c:pt>
              </c:strCache>
            </c:strRef>
          </c:cat>
          <c:val>
            <c:numRef>
              <c:f>'NH3 Chart'!$H$2:$H$10</c:f>
              <c:numCache>
                <c:formatCode>0.00000000</c:formatCode>
                <c:ptCount val="9"/>
                <c:pt idx="1">
                  <c:v>20.306248735995528</c:v>
                </c:pt>
                <c:pt idx="2">
                  <c:v>-1.0518624712931559</c:v>
                </c:pt>
                <c:pt idx="3">
                  <c:v>-1.6371326275022133</c:v>
                </c:pt>
                <c:pt idx="4">
                  <c:v>-1.0907059601759683</c:v>
                </c:pt>
                <c:pt idx="5">
                  <c:v>-22.186645832290189</c:v>
                </c:pt>
                <c:pt idx="6">
                  <c:v>-17.310263887687629</c:v>
                </c:pt>
                <c:pt idx="7">
                  <c:v>-6.3868916954618653</c:v>
                </c:pt>
                <c:pt idx="8">
                  <c:v>2.5689803299261733</c:v>
                </c:pt>
              </c:numCache>
            </c:numRef>
          </c:val>
        </c:ser>
        <c:ser>
          <c:idx val="6"/>
          <c:order val="6"/>
          <c:tx>
            <c:strRef>
              <c:f>'NH3 Chart'!$I$1</c:f>
              <c:strCache>
                <c:ptCount val="1"/>
                <c:pt idx="0">
                  <c:v>pbe0-DFT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'NH3 Chart'!$B$2:$B$10</c:f>
              <c:strCache>
                <c:ptCount val="9"/>
                <c:pt idx="0">
                  <c:v>HF</c:v>
                </c:pt>
                <c:pt idx="1">
                  <c:v>s-vwn </c:v>
                </c:pt>
                <c:pt idx="2">
                  <c:v>b-p</c:v>
                </c:pt>
                <c:pt idx="3">
                  <c:v>b-lyp</c:v>
                </c:pt>
                <c:pt idx="4">
                  <c:v>pbe</c:v>
                </c:pt>
                <c:pt idx="5">
                  <c:v>pbe0</c:v>
                </c:pt>
                <c:pt idx="6">
                  <c:v>b3-lyp</c:v>
                </c:pt>
                <c:pt idx="7">
                  <c:v>tpssh </c:v>
                </c:pt>
                <c:pt idx="8">
                  <c:v>tpss </c:v>
                </c:pt>
              </c:strCache>
            </c:strRef>
          </c:cat>
          <c:val>
            <c:numRef>
              <c:f>'NH3 Chart'!$I$2:$I$10</c:f>
              <c:numCache>
                <c:formatCode>0.00000000</c:formatCode>
                <c:ptCount val="9"/>
                <c:pt idx="1">
                  <c:v>17.095769454418672</c:v>
                </c:pt>
                <c:pt idx="2">
                  <c:v>-3.1307095939439393</c:v>
                </c:pt>
                <c:pt idx="3">
                  <c:v>-2.5712918927018977</c:v>
                </c:pt>
                <c:pt idx="4">
                  <c:v>-3.4525393147545747</c:v>
                </c:pt>
                <c:pt idx="5">
                  <c:v>-19.732562103303668</c:v>
                </c:pt>
                <c:pt idx="6">
                  <c:v>-14.553859663474876</c:v>
                </c:pt>
                <c:pt idx="7">
                  <c:v>-5.6354541703089138</c:v>
                </c:pt>
                <c:pt idx="8">
                  <c:v>1.5314913770272507</c:v>
                </c:pt>
              </c:numCache>
            </c:numRef>
          </c:val>
        </c:ser>
        <c:ser>
          <c:idx val="7"/>
          <c:order val="7"/>
          <c:tx>
            <c:strRef>
              <c:f>'NH3 Chart'!$J$1</c:f>
              <c:strCache>
                <c:ptCount val="1"/>
                <c:pt idx="0">
                  <c:v>b3lyp-DFT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'NH3 Chart'!$B$2:$B$10</c:f>
              <c:strCache>
                <c:ptCount val="9"/>
                <c:pt idx="0">
                  <c:v>HF</c:v>
                </c:pt>
                <c:pt idx="1">
                  <c:v>s-vwn </c:v>
                </c:pt>
                <c:pt idx="2">
                  <c:v>b-p</c:v>
                </c:pt>
                <c:pt idx="3">
                  <c:v>b-lyp</c:v>
                </c:pt>
                <c:pt idx="4">
                  <c:v>pbe</c:v>
                </c:pt>
                <c:pt idx="5">
                  <c:v>pbe0</c:v>
                </c:pt>
                <c:pt idx="6">
                  <c:v>b3-lyp</c:v>
                </c:pt>
                <c:pt idx="7">
                  <c:v>tpssh </c:v>
                </c:pt>
                <c:pt idx="8">
                  <c:v>tpss </c:v>
                </c:pt>
              </c:strCache>
            </c:strRef>
          </c:cat>
          <c:val>
            <c:numRef>
              <c:f>'NH3 Chart'!$J$2:$J$10</c:f>
              <c:numCache>
                <c:formatCode>0.00000000</c:formatCode>
                <c:ptCount val="9"/>
                <c:pt idx="1">
                  <c:v>16.365601325122398</c:v>
                </c:pt>
                <c:pt idx="2">
                  <c:v>-3.3002523612642909</c:v>
                </c:pt>
                <c:pt idx="3">
                  <c:v>-2.7963526254483591</c:v>
                </c:pt>
                <c:pt idx="4">
                  <c:v>-3.6548987692240673</c:v>
                </c:pt>
                <c:pt idx="5">
                  <c:v>-19.686764830774415</c:v>
                </c:pt>
                <c:pt idx="6">
                  <c:v>-14.593868374609851</c:v>
                </c:pt>
                <c:pt idx="7">
                  <c:v>-5.6366157719353636</c:v>
                </c:pt>
                <c:pt idx="8">
                  <c:v>1.4417449226930763</c:v>
                </c:pt>
              </c:numCache>
            </c:numRef>
          </c:val>
        </c:ser>
        <c:ser>
          <c:idx val="8"/>
          <c:order val="8"/>
          <c:tx>
            <c:strRef>
              <c:f>'NH3 Chart'!$K$1</c:f>
              <c:strCache>
                <c:ptCount val="1"/>
                <c:pt idx="0">
                  <c:v>tpssh-DFT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'NH3 Chart'!$B$2:$B$10</c:f>
              <c:strCache>
                <c:ptCount val="9"/>
                <c:pt idx="0">
                  <c:v>HF</c:v>
                </c:pt>
                <c:pt idx="1">
                  <c:v>s-vwn </c:v>
                </c:pt>
                <c:pt idx="2">
                  <c:v>b-p</c:v>
                </c:pt>
                <c:pt idx="3">
                  <c:v>b-lyp</c:v>
                </c:pt>
                <c:pt idx="4">
                  <c:v>pbe</c:v>
                </c:pt>
                <c:pt idx="5">
                  <c:v>pbe0</c:v>
                </c:pt>
                <c:pt idx="6">
                  <c:v>b3-lyp</c:v>
                </c:pt>
                <c:pt idx="7">
                  <c:v>tpssh </c:v>
                </c:pt>
                <c:pt idx="8">
                  <c:v>tpss </c:v>
                </c:pt>
              </c:strCache>
            </c:strRef>
          </c:cat>
          <c:val>
            <c:numRef>
              <c:f>'NH3 Chart'!$K$2:$K$10</c:f>
              <c:numCache>
                <c:formatCode>0.00000000</c:formatCode>
                <c:ptCount val="9"/>
                <c:pt idx="1">
                  <c:v>18.678937058450899</c:v>
                </c:pt>
                <c:pt idx="2">
                  <c:v>-1.9184804262768032</c:v>
                </c:pt>
                <c:pt idx="3">
                  <c:v>-1.6625276973950605</c:v>
                </c:pt>
                <c:pt idx="4">
                  <c:v>-2.1117981845806097</c:v>
                </c:pt>
                <c:pt idx="5">
                  <c:v>-20.030648177453795</c:v>
                </c:pt>
                <c:pt idx="6">
                  <c:v>-14.903688793967035</c:v>
                </c:pt>
                <c:pt idx="7">
                  <c:v>-5.3314075344973437</c:v>
                </c:pt>
                <c:pt idx="8">
                  <c:v>2.4455751899321632</c:v>
                </c:pt>
              </c:numCache>
            </c:numRef>
          </c:val>
        </c:ser>
        <c:ser>
          <c:idx val="9"/>
          <c:order val="9"/>
          <c:tx>
            <c:strRef>
              <c:f>'NH3 Chart'!$L$1</c:f>
              <c:strCache>
                <c:ptCount val="1"/>
                <c:pt idx="0">
                  <c:v>tpss-DFT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'NH3 Chart'!$B$2:$B$10</c:f>
              <c:strCache>
                <c:ptCount val="9"/>
                <c:pt idx="0">
                  <c:v>HF</c:v>
                </c:pt>
                <c:pt idx="1">
                  <c:v>s-vwn </c:v>
                </c:pt>
                <c:pt idx="2">
                  <c:v>b-p</c:v>
                </c:pt>
                <c:pt idx="3">
                  <c:v>b-lyp</c:v>
                </c:pt>
                <c:pt idx="4">
                  <c:v>pbe</c:v>
                </c:pt>
                <c:pt idx="5">
                  <c:v>pbe0</c:v>
                </c:pt>
                <c:pt idx="6">
                  <c:v>b3-lyp</c:v>
                </c:pt>
                <c:pt idx="7">
                  <c:v>tpssh </c:v>
                </c:pt>
                <c:pt idx="8">
                  <c:v>tpss </c:v>
                </c:pt>
              </c:strCache>
            </c:strRef>
          </c:cat>
          <c:val>
            <c:numRef>
              <c:f>'NH3 Chart'!$L$2:$L$10</c:f>
              <c:numCache>
                <c:formatCode>0.00000000</c:formatCode>
                <c:ptCount val="9"/>
                <c:pt idx="1">
                  <c:v>19.80353242029927</c:v>
                </c:pt>
                <c:pt idx="2">
                  <c:v>-1.213723361775052</c:v>
                </c:pt>
                <c:pt idx="3">
                  <c:v>-1.3810866759264284</c:v>
                </c:pt>
                <c:pt idx="4">
                  <c:v>-1.2879538226545395</c:v>
                </c:pt>
                <c:pt idx="5">
                  <c:v>-20.955094091882195</c:v>
                </c:pt>
                <c:pt idx="6">
                  <c:v>-15.959625514882761</c:v>
                </c:pt>
                <c:pt idx="7">
                  <c:v>-5.6557491568524947</c:v>
                </c:pt>
                <c:pt idx="8">
                  <c:v>2.7680778708624776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5393632"/>
        <c:axId val="305394192"/>
      </c:barChart>
      <c:catAx>
        <c:axId val="305393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/>
                  <a:t>function</a:t>
                </a:r>
                <a:endParaRPr lang="ko-KR" altLang="en-US" sz="12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05394192"/>
        <c:crosses val="autoZero"/>
        <c:auto val="1"/>
        <c:lblAlgn val="ctr"/>
        <c:lblOffset val="100"/>
        <c:noMultiLvlLbl val="0"/>
      </c:catAx>
      <c:valAx>
        <c:axId val="305394192"/>
        <c:scaling>
          <c:orientation val="minMax"/>
          <c:min val="-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/>
                  <a:t>difference (kcal/mol)</a:t>
                </a:r>
                <a:endParaRPr lang="ko-KR" altLang="en-US" sz="12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05393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eV Diff. Between High and Low Spin State of [Fe(NH</a:t>
            </a:r>
            <a:r>
              <a:rPr lang="en-US" altLang="ko-KR" baseline="-25000"/>
              <a:t>3</a:t>
            </a:r>
            <a:r>
              <a:rPr lang="en-US" altLang="ko-KR"/>
              <a:t>)</a:t>
            </a:r>
            <a:r>
              <a:rPr lang="en-US" altLang="ko-KR" baseline="-25000"/>
              <a:t>6</a:t>
            </a:r>
            <a:r>
              <a:rPr lang="en-US" altLang="ko-KR"/>
              <a:t>]</a:t>
            </a:r>
            <a:r>
              <a:rPr lang="en-US" altLang="ko-KR" baseline="30000"/>
              <a:t>2+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'NH3 Chart'!$C$1</c:f>
              <c:strCache>
                <c:ptCount val="1"/>
                <c:pt idx="0">
                  <c:v>DFT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'NH3 Chart'!$B$32:$B$40</c:f>
              <c:strCache>
                <c:ptCount val="9"/>
                <c:pt idx="0">
                  <c:v>HF</c:v>
                </c:pt>
                <c:pt idx="1">
                  <c:v>s-vwn </c:v>
                </c:pt>
                <c:pt idx="2">
                  <c:v>b-p</c:v>
                </c:pt>
                <c:pt idx="3">
                  <c:v>b-lyp</c:v>
                </c:pt>
                <c:pt idx="4">
                  <c:v>pbe</c:v>
                </c:pt>
                <c:pt idx="5">
                  <c:v>pbe0</c:v>
                </c:pt>
                <c:pt idx="6">
                  <c:v>b3-lyp</c:v>
                </c:pt>
                <c:pt idx="7">
                  <c:v>tpssh </c:v>
                </c:pt>
                <c:pt idx="8">
                  <c:v>tpss </c:v>
                </c:pt>
              </c:strCache>
            </c:strRef>
          </c:cat>
          <c:val>
            <c:numRef>
              <c:f>'NH3 Chart'!$C$32:$C$40</c:f>
              <c:numCache>
                <c:formatCode>0.00000000</c:formatCode>
                <c:ptCount val="9"/>
              </c:numCache>
            </c:numRef>
          </c:val>
        </c:ser>
        <c:ser>
          <c:idx val="1"/>
          <c:order val="1"/>
          <c:tx>
            <c:strRef>
              <c:f>'NH3 Chart'!$D$1</c:f>
              <c:strCache>
                <c:ptCount val="1"/>
                <c:pt idx="0">
                  <c:v>HF-DFT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'NH3 Chart'!$B$32:$B$40</c:f>
              <c:strCache>
                <c:ptCount val="9"/>
                <c:pt idx="0">
                  <c:v>HF</c:v>
                </c:pt>
                <c:pt idx="1">
                  <c:v>s-vwn </c:v>
                </c:pt>
                <c:pt idx="2">
                  <c:v>b-p</c:v>
                </c:pt>
                <c:pt idx="3">
                  <c:v>b-lyp</c:v>
                </c:pt>
                <c:pt idx="4">
                  <c:v>pbe</c:v>
                </c:pt>
                <c:pt idx="5">
                  <c:v>pbe0</c:v>
                </c:pt>
                <c:pt idx="6">
                  <c:v>b3-lyp</c:v>
                </c:pt>
                <c:pt idx="7">
                  <c:v>tpssh </c:v>
                </c:pt>
                <c:pt idx="8">
                  <c:v>tpss </c:v>
                </c:pt>
              </c:strCache>
            </c:strRef>
          </c:cat>
          <c:val>
            <c:numRef>
              <c:f>'NH3 Chart'!$D$32:$D$40</c:f>
              <c:numCache>
                <c:formatCode>0.00000000000</c:formatCode>
                <c:ptCount val="9"/>
              </c:numCache>
            </c:numRef>
          </c:val>
        </c:ser>
        <c:ser>
          <c:idx val="2"/>
          <c:order val="2"/>
          <c:tx>
            <c:strRef>
              <c:f>'NH3 Chart'!$E$1</c:f>
              <c:strCache>
                <c:ptCount val="1"/>
                <c:pt idx="0">
                  <c:v>svwn-DFT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'NH3 Chart'!$B$32:$B$40</c:f>
              <c:strCache>
                <c:ptCount val="9"/>
                <c:pt idx="0">
                  <c:v>HF</c:v>
                </c:pt>
                <c:pt idx="1">
                  <c:v>s-vwn </c:v>
                </c:pt>
                <c:pt idx="2">
                  <c:v>b-p</c:v>
                </c:pt>
                <c:pt idx="3">
                  <c:v>b-lyp</c:v>
                </c:pt>
                <c:pt idx="4">
                  <c:v>pbe</c:v>
                </c:pt>
                <c:pt idx="5">
                  <c:v>pbe0</c:v>
                </c:pt>
                <c:pt idx="6">
                  <c:v>b3-lyp</c:v>
                </c:pt>
                <c:pt idx="7">
                  <c:v>tpssh </c:v>
                </c:pt>
                <c:pt idx="8">
                  <c:v>tpss </c:v>
                </c:pt>
              </c:strCache>
            </c:strRef>
          </c:cat>
          <c:val>
            <c:numRef>
              <c:f>'NH3 Chart'!$E$32:$E$40</c:f>
              <c:numCache>
                <c:formatCode>0.00000000000</c:formatCode>
                <c:ptCount val="9"/>
              </c:numCache>
            </c:numRef>
          </c:val>
        </c:ser>
        <c:ser>
          <c:idx val="3"/>
          <c:order val="3"/>
          <c:tx>
            <c:strRef>
              <c:f>'NH3 Chart'!$F$1</c:f>
              <c:strCache>
                <c:ptCount val="1"/>
                <c:pt idx="0">
                  <c:v>bp-DFT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'NH3 Chart'!$B$32:$B$40</c:f>
              <c:strCache>
                <c:ptCount val="9"/>
                <c:pt idx="0">
                  <c:v>HF</c:v>
                </c:pt>
                <c:pt idx="1">
                  <c:v>s-vwn </c:v>
                </c:pt>
                <c:pt idx="2">
                  <c:v>b-p</c:v>
                </c:pt>
                <c:pt idx="3">
                  <c:v>b-lyp</c:v>
                </c:pt>
                <c:pt idx="4">
                  <c:v>pbe</c:v>
                </c:pt>
                <c:pt idx="5">
                  <c:v>pbe0</c:v>
                </c:pt>
                <c:pt idx="6">
                  <c:v>b3-lyp</c:v>
                </c:pt>
                <c:pt idx="7">
                  <c:v>tpssh </c:v>
                </c:pt>
                <c:pt idx="8">
                  <c:v>tpss </c:v>
                </c:pt>
              </c:strCache>
            </c:strRef>
          </c:cat>
          <c:val>
            <c:numRef>
              <c:f>'NH3 Chart'!$F$32:$F$40</c:f>
              <c:numCache>
                <c:formatCode>0.00000000000</c:formatCode>
                <c:ptCount val="9"/>
              </c:numCache>
            </c:numRef>
          </c:val>
        </c:ser>
        <c:ser>
          <c:idx val="4"/>
          <c:order val="4"/>
          <c:tx>
            <c:strRef>
              <c:f>'NH3 Chart'!$G$1</c:f>
              <c:strCache>
                <c:ptCount val="1"/>
                <c:pt idx="0">
                  <c:v>blyp-DFT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'NH3 Chart'!$B$32:$B$40</c:f>
              <c:strCache>
                <c:ptCount val="9"/>
                <c:pt idx="0">
                  <c:v>HF</c:v>
                </c:pt>
                <c:pt idx="1">
                  <c:v>s-vwn </c:v>
                </c:pt>
                <c:pt idx="2">
                  <c:v>b-p</c:v>
                </c:pt>
                <c:pt idx="3">
                  <c:v>b-lyp</c:v>
                </c:pt>
                <c:pt idx="4">
                  <c:v>pbe</c:v>
                </c:pt>
                <c:pt idx="5">
                  <c:v>pbe0</c:v>
                </c:pt>
                <c:pt idx="6">
                  <c:v>b3-lyp</c:v>
                </c:pt>
                <c:pt idx="7">
                  <c:v>tpssh </c:v>
                </c:pt>
                <c:pt idx="8">
                  <c:v>tpss </c:v>
                </c:pt>
              </c:strCache>
            </c:strRef>
          </c:cat>
          <c:val>
            <c:numRef>
              <c:f>'NH3 Chart'!$G$32:$G$40</c:f>
              <c:numCache>
                <c:formatCode>0.00000000000</c:formatCode>
                <c:ptCount val="9"/>
              </c:numCache>
            </c:numRef>
          </c:val>
        </c:ser>
        <c:ser>
          <c:idx val="5"/>
          <c:order val="5"/>
          <c:tx>
            <c:strRef>
              <c:f>'NH3 Chart'!$H$1</c:f>
              <c:strCache>
                <c:ptCount val="1"/>
                <c:pt idx="0">
                  <c:v>pbe-DFT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'NH3 Chart'!$B$32:$B$40</c:f>
              <c:strCache>
                <c:ptCount val="9"/>
                <c:pt idx="0">
                  <c:v>HF</c:v>
                </c:pt>
                <c:pt idx="1">
                  <c:v>s-vwn </c:v>
                </c:pt>
                <c:pt idx="2">
                  <c:v>b-p</c:v>
                </c:pt>
                <c:pt idx="3">
                  <c:v>b-lyp</c:v>
                </c:pt>
                <c:pt idx="4">
                  <c:v>pbe</c:v>
                </c:pt>
                <c:pt idx="5">
                  <c:v>pbe0</c:v>
                </c:pt>
                <c:pt idx="6">
                  <c:v>b3-lyp</c:v>
                </c:pt>
                <c:pt idx="7">
                  <c:v>tpssh </c:v>
                </c:pt>
                <c:pt idx="8">
                  <c:v>tpss </c:v>
                </c:pt>
              </c:strCache>
            </c:strRef>
          </c:cat>
          <c:val>
            <c:numRef>
              <c:f>'NH3 Chart'!$H$32:$H$40</c:f>
              <c:numCache>
                <c:formatCode>0.00000000000</c:formatCode>
                <c:ptCount val="9"/>
              </c:numCache>
            </c:numRef>
          </c:val>
        </c:ser>
        <c:ser>
          <c:idx val="6"/>
          <c:order val="6"/>
          <c:tx>
            <c:strRef>
              <c:f>'NH3 Chart'!$I$1</c:f>
              <c:strCache>
                <c:ptCount val="1"/>
                <c:pt idx="0">
                  <c:v>pbe0-DFT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'NH3 Chart'!$B$32:$B$40</c:f>
              <c:strCache>
                <c:ptCount val="9"/>
                <c:pt idx="0">
                  <c:v>HF</c:v>
                </c:pt>
                <c:pt idx="1">
                  <c:v>s-vwn </c:v>
                </c:pt>
                <c:pt idx="2">
                  <c:v>b-p</c:v>
                </c:pt>
                <c:pt idx="3">
                  <c:v>b-lyp</c:v>
                </c:pt>
                <c:pt idx="4">
                  <c:v>pbe</c:v>
                </c:pt>
                <c:pt idx="5">
                  <c:v>pbe0</c:v>
                </c:pt>
                <c:pt idx="6">
                  <c:v>b3-lyp</c:v>
                </c:pt>
                <c:pt idx="7">
                  <c:v>tpssh </c:v>
                </c:pt>
                <c:pt idx="8">
                  <c:v>tpss </c:v>
                </c:pt>
              </c:strCache>
            </c:strRef>
          </c:cat>
          <c:val>
            <c:numRef>
              <c:f>'NH3 Chart'!$I$32:$I$40</c:f>
              <c:numCache>
                <c:formatCode>0.00000000000</c:formatCode>
                <c:ptCount val="9"/>
              </c:numCache>
            </c:numRef>
          </c:val>
        </c:ser>
        <c:ser>
          <c:idx val="7"/>
          <c:order val="7"/>
          <c:tx>
            <c:strRef>
              <c:f>'NH3 Chart'!$J$1</c:f>
              <c:strCache>
                <c:ptCount val="1"/>
                <c:pt idx="0">
                  <c:v>b3lyp-DFT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'NH3 Chart'!$B$32:$B$40</c:f>
              <c:strCache>
                <c:ptCount val="9"/>
                <c:pt idx="0">
                  <c:v>HF</c:v>
                </c:pt>
                <c:pt idx="1">
                  <c:v>s-vwn </c:v>
                </c:pt>
                <c:pt idx="2">
                  <c:v>b-p</c:v>
                </c:pt>
                <c:pt idx="3">
                  <c:v>b-lyp</c:v>
                </c:pt>
                <c:pt idx="4">
                  <c:v>pbe</c:v>
                </c:pt>
                <c:pt idx="5">
                  <c:v>pbe0</c:v>
                </c:pt>
                <c:pt idx="6">
                  <c:v>b3-lyp</c:v>
                </c:pt>
                <c:pt idx="7">
                  <c:v>tpssh </c:v>
                </c:pt>
                <c:pt idx="8">
                  <c:v>tpss </c:v>
                </c:pt>
              </c:strCache>
            </c:strRef>
          </c:cat>
          <c:val>
            <c:numRef>
              <c:f>'NH3 Chart'!$J$32:$J$40</c:f>
              <c:numCache>
                <c:formatCode>0.00000000</c:formatCode>
                <c:ptCount val="9"/>
              </c:numCache>
            </c:numRef>
          </c:val>
        </c:ser>
        <c:ser>
          <c:idx val="8"/>
          <c:order val="8"/>
          <c:tx>
            <c:strRef>
              <c:f>'NH3 Chart'!$K$1</c:f>
              <c:strCache>
                <c:ptCount val="1"/>
                <c:pt idx="0">
                  <c:v>tpssh-DFT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'NH3 Chart'!$B$32:$B$40</c:f>
              <c:strCache>
                <c:ptCount val="9"/>
                <c:pt idx="0">
                  <c:v>HF</c:v>
                </c:pt>
                <c:pt idx="1">
                  <c:v>s-vwn </c:v>
                </c:pt>
                <c:pt idx="2">
                  <c:v>b-p</c:v>
                </c:pt>
                <c:pt idx="3">
                  <c:v>b-lyp</c:v>
                </c:pt>
                <c:pt idx="4">
                  <c:v>pbe</c:v>
                </c:pt>
                <c:pt idx="5">
                  <c:v>pbe0</c:v>
                </c:pt>
                <c:pt idx="6">
                  <c:v>b3-lyp</c:v>
                </c:pt>
                <c:pt idx="7">
                  <c:v>tpssh </c:v>
                </c:pt>
                <c:pt idx="8">
                  <c:v>tpss </c:v>
                </c:pt>
              </c:strCache>
            </c:strRef>
          </c:cat>
          <c:val>
            <c:numRef>
              <c:f>'NH3 Chart'!$K$32:$K$40</c:f>
              <c:numCache>
                <c:formatCode>0.00000000000</c:formatCode>
                <c:ptCount val="9"/>
              </c:numCache>
            </c:numRef>
          </c:val>
        </c:ser>
        <c:ser>
          <c:idx val="9"/>
          <c:order val="9"/>
          <c:tx>
            <c:strRef>
              <c:f>'NH3 Chart'!$L$1</c:f>
              <c:strCache>
                <c:ptCount val="1"/>
                <c:pt idx="0">
                  <c:v>tpss-DFT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'NH3 Chart'!$B$32:$B$40</c:f>
              <c:strCache>
                <c:ptCount val="9"/>
                <c:pt idx="0">
                  <c:v>HF</c:v>
                </c:pt>
                <c:pt idx="1">
                  <c:v>s-vwn </c:v>
                </c:pt>
                <c:pt idx="2">
                  <c:v>b-p</c:v>
                </c:pt>
                <c:pt idx="3">
                  <c:v>b-lyp</c:v>
                </c:pt>
                <c:pt idx="4">
                  <c:v>pbe</c:v>
                </c:pt>
                <c:pt idx="5">
                  <c:v>pbe0</c:v>
                </c:pt>
                <c:pt idx="6">
                  <c:v>b3-lyp</c:v>
                </c:pt>
                <c:pt idx="7">
                  <c:v>tpssh </c:v>
                </c:pt>
                <c:pt idx="8">
                  <c:v>tpss </c:v>
                </c:pt>
              </c:strCache>
            </c:strRef>
          </c:cat>
          <c:val>
            <c:numRef>
              <c:f>'NH3 Chart'!$L$32:$L$40</c:f>
              <c:numCache>
                <c:formatCode>0.00000000000</c:formatCode>
                <c:ptCount val="9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0599008"/>
        <c:axId val="310599568"/>
      </c:barChart>
      <c:catAx>
        <c:axId val="310599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/>
                  <a:t>function</a:t>
                </a:r>
                <a:endParaRPr lang="ko-KR" altLang="en-US" sz="12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10599568"/>
        <c:crosses val="autoZero"/>
        <c:auto val="1"/>
        <c:lblAlgn val="ctr"/>
        <c:lblOffset val="100"/>
        <c:noMultiLvlLbl val="0"/>
      </c:catAx>
      <c:valAx>
        <c:axId val="31059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/>
                  <a:t> eV</a:t>
                </a:r>
                <a:endParaRPr lang="ko-KR" altLang="en-US" sz="12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10599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Diff. Between High and Low Spin State of [Fe(CO)</a:t>
            </a:r>
            <a:r>
              <a:rPr lang="en-US" altLang="ko-KR" baseline="-25000"/>
              <a:t>6</a:t>
            </a:r>
            <a:r>
              <a:rPr lang="en-US" altLang="ko-KR"/>
              <a:t>]</a:t>
            </a:r>
            <a:r>
              <a:rPr lang="en-US" altLang="ko-KR" baseline="30000"/>
              <a:t>2+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 Chart'!$C$1</c:f>
              <c:strCache>
                <c:ptCount val="1"/>
                <c:pt idx="0">
                  <c:v>DFT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 Chart'!$B$2:$B$10</c:f>
              <c:strCache>
                <c:ptCount val="9"/>
                <c:pt idx="0">
                  <c:v>HF</c:v>
                </c:pt>
                <c:pt idx="1">
                  <c:v>s-vwn </c:v>
                </c:pt>
                <c:pt idx="2">
                  <c:v>b-p</c:v>
                </c:pt>
                <c:pt idx="3">
                  <c:v>b-lyp</c:v>
                </c:pt>
                <c:pt idx="4">
                  <c:v>pbe</c:v>
                </c:pt>
                <c:pt idx="5">
                  <c:v>pbe0</c:v>
                </c:pt>
                <c:pt idx="6">
                  <c:v>b3-lyp</c:v>
                </c:pt>
                <c:pt idx="7">
                  <c:v>tpssh </c:v>
                </c:pt>
                <c:pt idx="8">
                  <c:v>tpss </c:v>
                </c:pt>
              </c:strCache>
            </c:strRef>
          </c:cat>
          <c:val>
            <c:numRef>
              <c:f>'CO Chart'!$C$2:$C$10</c:f>
              <c:numCache>
                <c:formatCode>0.00000000</c:formatCode>
                <c:ptCount val="9"/>
                <c:pt idx="0">
                  <c:v>-121.25362254132436</c:v>
                </c:pt>
                <c:pt idx="1">
                  <c:v>118.21194215227948</c:v>
                </c:pt>
                <c:pt idx="2">
                  <c:v>76.361578907927822</c:v>
                </c:pt>
                <c:pt idx="3">
                  <c:v>62.645305022107806</c:v>
                </c:pt>
                <c:pt idx="4">
                  <c:v>78.81186661873771</c:v>
                </c:pt>
                <c:pt idx="5">
                  <c:v>30.385023429061235</c:v>
                </c:pt>
                <c:pt idx="6">
                  <c:v>27.708264488689338</c:v>
                </c:pt>
                <c:pt idx="7">
                  <c:v>50.950956604917153</c:v>
                </c:pt>
                <c:pt idx="8">
                  <c:v>69.852218090825019</c:v>
                </c:pt>
              </c:numCache>
            </c:numRef>
          </c:val>
        </c:ser>
        <c:ser>
          <c:idx val="1"/>
          <c:order val="1"/>
          <c:tx>
            <c:strRef>
              <c:f>'CO Chart'!$D$1</c:f>
              <c:strCache>
                <c:ptCount val="1"/>
                <c:pt idx="0">
                  <c:v>HF-DFT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 Chart'!$B$2:$B$10</c:f>
              <c:strCache>
                <c:ptCount val="9"/>
                <c:pt idx="0">
                  <c:v>HF</c:v>
                </c:pt>
                <c:pt idx="1">
                  <c:v>s-vwn </c:v>
                </c:pt>
                <c:pt idx="2">
                  <c:v>b-p</c:v>
                </c:pt>
                <c:pt idx="3">
                  <c:v>b-lyp</c:v>
                </c:pt>
                <c:pt idx="4">
                  <c:v>pbe</c:v>
                </c:pt>
                <c:pt idx="5">
                  <c:v>pbe0</c:v>
                </c:pt>
                <c:pt idx="6">
                  <c:v>b3-lyp</c:v>
                </c:pt>
                <c:pt idx="7">
                  <c:v>tpssh </c:v>
                </c:pt>
                <c:pt idx="8">
                  <c:v>tpss </c:v>
                </c:pt>
              </c:strCache>
            </c:strRef>
          </c:cat>
          <c:val>
            <c:numRef>
              <c:f>'CO Chart'!$D$2:$D$10</c:f>
              <c:numCache>
                <c:formatCode>0.00000000</c:formatCode>
                <c:ptCount val="9"/>
                <c:pt idx="1">
                  <c:v>54.208115199148899</c:v>
                </c:pt>
                <c:pt idx="2">
                  <c:v>17.409514330710483</c:v>
                </c:pt>
                <c:pt idx="3">
                  <c:v>8.8829003234915316</c:v>
                </c:pt>
                <c:pt idx="4">
                  <c:v>17.82629500693152</c:v>
                </c:pt>
                <c:pt idx="5">
                  <c:v>-4.1856907684415239</c:v>
                </c:pt>
                <c:pt idx="6">
                  <c:v>-6.2499209867783767</c:v>
                </c:pt>
                <c:pt idx="7">
                  <c:v>8.4041550827130553</c:v>
                </c:pt>
                <c:pt idx="8">
                  <c:v>17.351313950759987</c:v>
                </c:pt>
              </c:numCache>
            </c:numRef>
          </c:val>
        </c:ser>
        <c:ser>
          <c:idx val="2"/>
          <c:order val="2"/>
          <c:tx>
            <c:strRef>
              <c:f>'CO Chart'!$E$1</c:f>
              <c:strCache>
                <c:ptCount val="1"/>
                <c:pt idx="0">
                  <c:v>svwn-DFT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'CO Chart'!$B$2:$B$10</c:f>
              <c:strCache>
                <c:ptCount val="9"/>
                <c:pt idx="0">
                  <c:v>HF</c:v>
                </c:pt>
                <c:pt idx="1">
                  <c:v>s-vwn </c:v>
                </c:pt>
                <c:pt idx="2">
                  <c:v>b-p</c:v>
                </c:pt>
                <c:pt idx="3">
                  <c:v>b-lyp</c:v>
                </c:pt>
                <c:pt idx="4">
                  <c:v>pbe</c:v>
                </c:pt>
                <c:pt idx="5">
                  <c:v>pbe0</c:v>
                </c:pt>
                <c:pt idx="6">
                  <c:v>b3-lyp</c:v>
                </c:pt>
                <c:pt idx="7">
                  <c:v>tpssh </c:v>
                </c:pt>
                <c:pt idx="8">
                  <c:v>tpss </c:v>
                </c:pt>
              </c:strCache>
            </c:strRef>
          </c:cat>
          <c:val>
            <c:numRef>
              <c:f>'CO Chart'!$E$2:$E$10</c:f>
              <c:numCache>
                <c:formatCode>0.00000000</c:formatCode>
                <c:ptCount val="9"/>
                <c:pt idx="1">
                  <c:v>118.21194248472186</c:v>
                </c:pt>
                <c:pt idx="2">
                  <c:v>76.696040764706154</c:v>
                </c:pt>
                <c:pt idx="3">
                  <c:v>62.298228355031753</c:v>
                </c:pt>
                <c:pt idx="4">
                  <c:v>79.200653821157246</c:v>
                </c:pt>
                <c:pt idx="5">
                  <c:v>29.676742208774883</c:v>
                </c:pt>
                <c:pt idx="6">
                  <c:v>26.061538207651296</c:v>
                </c:pt>
                <c:pt idx="7">
                  <c:v>51.041295622817749</c:v>
                </c:pt>
                <c:pt idx="8">
                  <c:v>70.102283751782053</c:v>
                </c:pt>
              </c:numCache>
            </c:numRef>
          </c:val>
        </c:ser>
        <c:ser>
          <c:idx val="3"/>
          <c:order val="3"/>
          <c:tx>
            <c:strRef>
              <c:f>'CO Chart'!$F$1</c:f>
              <c:strCache>
                <c:ptCount val="1"/>
                <c:pt idx="0">
                  <c:v>bp-DFT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'CO Chart'!$B$2:$B$10</c:f>
              <c:strCache>
                <c:ptCount val="9"/>
                <c:pt idx="0">
                  <c:v>HF</c:v>
                </c:pt>
                <c:pt idx="1">
                  <c:v>s-vwn </c:v>
                </c:pt>
                <c:pt idx="2">
                  <c:v>b-p</c:v>
                </c:pt>
                <c:pt idx="3">
                  <c:v>b-lyp</c:v>
                </c:pt>
                <c:pt idx="4">
                  <c:v>pbe</c:v>
                </c:pt>
                <c:pt idx="5">
                  <c:v>pbe0</c:v>
                </c:pt>
                <c:pt idx="6">
                  <c:v>b3-lyp</c:v>
                </c:pt>
                <c:pt idx="7">
                  <c:v>tpssh </c:v>
                </c:pt>
                <c:pt idx="8">
                  <c:v>tpss </c:v>
                </c:pt>
              </c:strCache>
            </c:strRef>
          </c:cat>
          <c:val>
            <c:numRef>
              <c:f>'CO Chart'!$F$2:$F$10</c:f>
              <c:numCache>
                <c:formatCode>0.00000000</c:formatCode>
                <c:ptCount val="9"/>
                <c:pt idx="1">
                  <c:v>118.54629930896883</c:v>
                </c:pt>
                <c:pt idx="2">
                  <c:v>76.361579121375811</c:v>
                </c:pt>
                <c:pt idx="3">
                  <c:v>62.449947048491325</c:v>
                </c:pt>
                <c:pt idx="4">
                  <c:v>78.78546903973232</c:v>
                </c:pt>
                <c:pt idx="5">
                  <c:v>28.580834063490396</c:v>
                </c:pt>
                <c:pt idx="6">
                  <c:v>25.655324822527746</c:v>
                </c:pt>
                <c:pt idx="7">
                  <c:v>50.443775471448127</c:v>
                </c:pt>
                <c:pt idx="8">
                  <c:v>69.784364393775803</c:v>
                </c:pt>
              </c:numCache>
            </c:numRef>
          </c:val>
        </c:ser>
        <c:ser>
          <c:idx val="4"/>
          <c:order val="4"/>
          <c:tx>
            <c:strRef>
              <c:f>'CO Chart'!$G$1</c:f>
              <c:strCache>
                <c:ptCount val="1"/>
                <c:pt idx="0">
                  <c:v>blyp-DFT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'CO Chart'!$B$2:$B$10</c:f>
              <c:strCache>
                <c:ptCount val="9"/>
                <c:pt idx="0">
                  <c:v>HF</c:v>
                </c:pt>
                <c:pt idx="1">
                  <c:v>s-vwn </c:v>
                </c:pt>
                <c:pt idx="2">
                  <c:v>b-p</c:v>
                </c:pt>
                <c:pt idx="3">
                  <c:v>b-lyp</c:v>
                </c:pt>
                <c:pt idx="4">
                  <c:v>pbe</c:v>
                </c:pt>
                <c:pt idx="5">
                  <c:v>pbe0</c:v>
                </c:pt>
                <c:pt idx="6">
                  <c:v>b3-lyp</c:v>
                </c:pt>
                <c:pt idx="7">
                  <c:v>tpssh </c:v>
                </c:pt>
                <c:pt idx="8">
                  <c:v>tpss </c:v>
                </c:pt>
              </c:strCache>
            </c:strRef>
          </c:cat>
          <c:val>
            <c:numRef>
              <c:f>'CO Chart'!$G$2:$G$10</c:f>
              <c:numCache>
                <c:formatCode>0.00000000</c:formatCode>
                <c:ptCount val="9"/>
                <c:pt idx="1">
                  <c:v>117.79426457689972</c:v>
                </c:pt>
                <c:pt idx="2">
                  <c:v>76.16181379728954</c:v>
                </c:pt>
                <c:pt idx="3">
                  <c:v>62.645305825248656</c:v>
                </c:pt>
                <c:pt idx="4">
                  <c:v>78.324901982879027</c:v>
                </c:pt>
                <c:pt idx="5">
                  <c:v>28.863648753293756</c:v>
                </c:pt>
                <c:pt idx="6">
                  <c:v>26.374817421766998</c:v>
                </c:pt>
                <c:pt idx="7">
                  <c:v>50.965794411487437</c:v>
                </c:pt>
                <c:pt idx="8">
                  <c:v>70.094376856251543</c:v>
                </c:pt>
              </c:numCache>
            </c:numRef>
          </c:val>
        </c:ser>
        <c:ser>
          <c:idx val="5"/>
          <c:order val="5"/>
          <c:tx>
            <c:strRef>
              <c:f>'CO Chart'!$H$1</c:f>
              <c:strCache>
                <c:ptCount val="1"/>
                <c:pt idx="0">
                  <c:v>pbe-DFT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'CO Chart'!$B$2:$B$10</c:f>
              <c:strCache>
                <c:ptCount val="9"/>
                <c:pt idx="0">
                  <c:v>HF</c:v>
                </c:pt>
                <c:pt idx="1">
                  <c:v>s-vwn </c:v>
                </c:pt>
                <c:pt idx="2">
                  <c:v>b-p</c:v>
                </c:pt>
                <c:pt idx="3">
                  <c:v>b-lyp</c:v>
                </c:pt>
                <c:pt idx="4">
                  <c:v>pbe</c:v>
                </c:pt>
                <c:pt idx="5">
                  <c:v>pbe0</c:v>
                </c:pt>
                <c:pt idx="6">
                  <c:v>b3-lyp</c:v>
                </c:pt>
                <c:pt idx="7">
                  <c:v>tpssh </c:v>
                </c:pt>
                <c:pt idx="8">
                  <c:v>tpss </c:v>
                </c:pt>
              </c:strCache>
            </c:strRef>
          </c:cat>
          <c:val>
            <c:numRef>
              <c:f>'CO Chart'!$H$2:$H$10</c:f>
              <c:numCache>
                <c:formatCode>0.00000000</c:formatCode>
                <c:ptCount val="9"/>
                <c:pt idx="1">
                  <c:v>118.60997105704843</c:v>
                </c:pt>
                <c:pt idx="2">
                  <c:v>76.334908061283613</c:v>
                </c:pt>
                <c:pt idx="3">
                  <c:v>62.159189877126529</c:v>
                </c:pt>
                <c:pt idx="4">
                  <c:v>78.811866731596893</c:v>
                </c:pt>
                <c:pt idx="5">
                  <c:v>28.268476227849821</c:v>
                </c:pt>
                <c:pt idx="6">
                  <c:v>25.113674995404939</c:v>
                </c:pt>
                <c:pt idx="7">
                  <c:v>50.20597019725836</c:v>
                </c:pt>
                <c:pt idx="8">
                  <c:v>69.66767544998855</c:v>
                </c:pt>
              </c:numCache>
            </c:numRef>
          </c:val>
        </c:ser>
        <c:ser>
          <c:idx val="6"/>
          <c:order val="6"/>
          <c:tx>
            <c:strRef>
              <c:f>'CO Chart'!$I$1</c:f>
              <c:strCache>
                <c:ptCount val="1"/>
                <c:pt idx="0">
                  <c:v>pbe0-DFT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'CO Chart'!$B$2:$B$10</c:f>
              <c:strCache>
                <c:ptCount val="9"/>
                <c:pt idx="0">
                  <c:v>HF</c:v>
                </c:pt>
                <c:pt idx="1">
                  <c:v>s-vwn </c:v>
                </c:pt>
                <c:pt idx="2">
                  <c:v>b-p</c:v>
                </c:pt>
                <c:pt idx="3">
                  <c:v>b-lyp</c:v>
                </c:pt>
                <c:pt idx="4">
                  <c:v>pbe</c:v>
                </c:pt>
                <c:pt idx="5">
                  <c:v>pbe0</c:v>
                </c:pt>
                <c:pt idx="6">
                  <c:v>b3-lyp</c:v>
                </c:pt>
                <c:pt idx="7">
                  <c:v>tpssh </c:v>
                </c:pt>
                <c:pt idx="8">
                  <c:v>tpss </c:v>
                </c:pt>
              </c:strCache>
            </c:strRef>
          </c:cat>
          <c:val>
            <c:numRef>
              <c:f>'CO Chart'!$I$2:$I$10</c:f>
              <c:numCache>
                <c:formatCode>0.00000000</c:formatCode>
                <c:ptCount val="9"/>
                <c:pt idx="1">
                  <c:v>115.73438527700948</c:v>
                </c:pt>
                <c:pt idx="2">
                  <c:v>73.619828830707362</c:v>
                </c:pt>
                <c:pt idx="3">
                  <c:v>60.37578000433669</c:v>
                </c:pt>
                <c:pt idx="4">
                  <c:v>75.677678143666711</c:v>
                </c:pt>
                <c:pt idx="5">
                  <c:v>30.38502279528052</c:v>
                </c:pt>
                <c:pt idx="6">
                  <c:v>27.394965815565257</c:v>
                </c:pt>
                <c:pt idx="7">
                  <c:v>50.302154095717214</c:v>
                </c:pt>
                <c:pt idx="8">
                  <c:v>67.794710538337583</c:v>
                </c:pt>
              </c:numCache>
            </c:numRef>
          </c:val>
        </c:ser>
        <c:ser>
          <c:idx val="7"/>
          <c:order val="7"/>
          <c:tx>
            <c:strRef>
              <c:f>'CO Chart'!$J$1</c:f>
              <c:strCache>
                <c:ptCount val="1"/>
                <c:pt idx="0">
                  <c:v>b3lyp-DFT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'CO Chart'!$B$2:$B$10</c:f>
              <c:strCache>
                <c:ptCount val="9"/>
                <c:pt idx="0">
                  <c:v>HF</c:v>
                </c:pt>
                <c:pt idx="1">
                  <c:v>s-vwn </c:v>
                </c:pt>
                <c:pt idx="2">
                  <c:v>b-p</c:v>
                </c:pt>
                <c:pt idx="3">
                  <c:v>b-lyp</c:v>
                </c:pt>
                <c:pt idx="4">
                  <c:v>pbe</c:v>
                </c:pt>
                <c:pt idx="5">
                  <c:v>pbe0</c:v>
                </c:pt>
                <c:pt idx="6">
                  <c:v>b3-lyp</c:v>
                </c:pt>
                <c:pt idx="7">
                  <c:v>tpssh </c:v>
                </c:pt>
                <c:pt idx="8">
                  <c:v>tpss </c:v>
                </c:pt>
              </c:strCache>
            </c:strRef>
          </c:cat>
          <c:val>
            <c:numRef>
              <c:f>'CO Chart'!$J$2:$J$10</c:f>
              <c:numCache>
                <c:formatCode>0.00000000</c:formatCode>
                <c:ptCount val="9"/>
                <c:pt idx="1">
                  <c:v>115.06989090819653</c:v>
                </c:pt>
                <c:pt idx="2">
                  <c:v>73.603141483935431</c:v>
                </c:pt>
                <c:pt idx="3">
                  <c:v>60.803213180918355</c:v>
                </c:pt>
                <c:pt idx="4">
                  <c:v>75.436993328747164</c:v>
                </c:pt>
                <c:pt idx="5">
                  <c:v>30.080355765909342</c:v>
                </c:pt>
                <c:pt idx="6">
                  <c:v>27.708264143548512</c:v>
                </c:pt>
                <c:pt idx="7">
                  <c:v>50.616422020018319</c:v>
                </c:pt>
                <c:pt idx="8">
                  <c:v>68.207852701162494</c:v>
                </c:pt>
              </c:numCache>
            </c:numRef>
          </c:val>
        </c:ser>
        <c:ser>
          <c:idx val="8"/>
          <c:order val="8"/>
          <c:tx>
            <c:strRef>
              <c:f>'CO Chart'!$K$1</c:f>
              <c:strCache>
                <c:ptCount val="1"/>
                <c:pt idx="0">
                  <c:v>tpssh-DFT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'CO Chart'!$B$2:$B$10</c:f>
              <c:strCache>
                <c:ptCount val="9"/>
                <c:pt idx="0">
                  <c:v>HF</c:v>
                </c:pt>
                <c:pt idx="1">
                  <c:v>s-vwn </c:v>
                </c:pt>
                <c:pt idx="2">
                  <c:v>b-p</c:v>
                </c:pt>
                <c:pt idx="3">
                  <c:v>b-lyp</c:v>
                </c:pt>
                <c:pt idx="4">
                  <c:v>pbe</c:v>
                </c:pt>
                <c:pt idx="5">
                  <c:v>pbe0</c:v>
                </c:pt>
                <c:pt idx="6">
                  <c:v>b3-lyp</c:v>
                </c:pt>
                <c:pt idx="7">
                  <c:v>tpssh </c:v>
                </c:pt>
                <c:pt idx="8">
                  <c:v>tpss </c:v>
                </c:pt>
              </c:strCache>
            </c:strRef>
          </c:cat>
          <c:val>
            <c:numRef>
              <c:f>'CO Chart'!$K$2:$K$10</c:f>
              <c:numCache>
                <c:formatCode>0.00000000</c:formatCode>
                <c:ptCount val="9"/>
                <c:pt idx="1">
                  <c:v>117.63662818672836</c:v>
                </c:pt>
                <c:pt idx="2">
                  <c:v>75.575239130320924</c:v>
                </c:pt>
                <c:pt idx="3">
                  <c:v>62.489682811731406</c:v>
                </c:pt>
                <c:pt idx="4">
                  <c:v>77.747772318619411</c:v>
                </c:pt>
                <c:pt idx="5">
                  <c:v>29.780802085194587</c:v>
                </c:pt>
                <c:pt idx="6">
                  <c:v>27.388661435000024</c:v>
                </c:pt>
                <c:pt idx="7">
                  <c:v>50.950956617472919</c:v>
                </c:pt>
                <c:pt idx="8">
                  <c:v>69.467228832750436</c:v>
                </c:pt>
              </c:numCache>
            </c:numRef>
          </c:val>
        </c:ser>
        <c:ser>
          <c:idx val="9"/>
          <c:order val="9"/>
          <c:tx>
            <c:strRef>
              <c:f>'CO Chart'!$L$1</c:f>
              <c:strCache>
                <c:ptCount val="1"/>
                <c:pt idx="0">
                  <c:v>tpss-DFT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'CO Chart'!$B$2:$B$10</c:f>
              <c:strCache>
                <c:ptCount val="9"/>
                <c:pt idx="0">
                  <c:v>HF</c:v>
                </c:pt>
                <c:pt idx="1">
                  <c:v>s-vwn </c:v>
                </c:pt>
                <c:pt idx="2">
                  <c:v>b-p</c:v>
                </c:pt>
                <c:pt idx="3">
                  <c:v>b-lyp</c:v>
                </c:pt>
                <c:pt idx="4">
                  <c:v>pbe</c:v>
                </c:pt>
                <c:pt idx="5">
                  <c:v>pbe0</c:v>
                </c:pt>
                <c:pt idx="6">
                  <c:v>b3-lyp</c:v>
                </c:pt>
                <c:pt idx="7">
                  <c:v>tpssh </c:v>
                </c:pt>
                <c:pt idx="8">
                  <c:v>tpss </c:v>
                </c:pt>
              </c:strCache>
            </c:strRef>
          </c:cat>
          <c:val>
            <c:numRef>
              <c:f>'CO Chart'!$L$2:$L$10</c:f>
              <c:numCache>
                <c:formatCode>0.00000000</c:formatCode>
                <c:ptCount val="9"/>
                <c:pt idx="1">
                  <c:v>118.35149851991527</c:v>
                </c:pt>
                <c:pt idx="2">
                  <c:v>76.273378975559453</c:v>
                </c:pt>
                <c:pt idx="3">
                  <c:v>62.887382757200363</c:v>
                </c:pt>
                <c:pt idx="4">
                  <c:v>78.599168895581968</c:v>
                </c:pt>
                <c:pt idx="5">
                  <c:v>28.747969447153945</c:v>
                </c:pt>
                <c:pt idx="6">
                  <c:v>26.32584806377664</c:v>
                </c:pt>
                <c:pt idx="7">
                  <c:v>50.631486752615324</c:v>
                </c:pt>
                <c:pt idx="8">
                  <c:v>69.852218461077371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7909248"/>
        <c:axId val="297909808"/>
      </c:barChart>
      <c:catAx>
        <c:axId val="297909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/>
                  <a:t>function</a:t>
                </a:r>
                <a:endParaRPr lang="ko-KR" altLang="en-US" sz="12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97909808"/>
        <c:crosses val="autoZero"/>
        <c:auto val="1"/>
        <c:lblAlgn val="ctr"/>
        <c:lblOffset val="100"/>
        <c:noMultiLvlLbl val="0"/>
      </c:catAx>
      <c:valAx>
        <c:axId val="29790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/>
                  <a:t>difference (kcal/mol)</a:t>
                </a:r>
                <a:endParaRPr lang="ko-KR" altLang="en-US" sz="12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97909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eV Diff. Between High and Low Spin State of [Fe(L)</a:t>
            </a:r>
            <a:r>
              <a:rPr lang="en-US" altLang="ko-KR" baseline="-25000"/>
              <a:t>6</a:t>
            </a:r>
            <a:r>
              <a:rPr lang="en-US" altLang="ko-KR"/>
              <a:t>]</a:t>
            </a:r>
            <a:r>
              <a:rPr lang="en-US" altLang="ko-KR" baseline="30000"/>
              <a:t>2+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 Chart'!$C$1</c:f>
              <c:strCache>
                <c:ptCount val="1"/>
                <c:pt idx="0">
                  <c:v>DFT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 Chart'!$B$32:$B$40</c:f>
              <c:strCache>
                <c:ptCount val="9"/>
                <c:pt idx="0">
                  <c:v>HF</c:v>
                </c:pt>
                <c:pt idx="1">
                  <c:v>s-vwn </c:v>
                </c:pt>
                <c:pt idx="2">
                  <c:v>b-p</c:v>
                </c:pt>
                <c:pt idx="3">
                  <c:v>b-lyp</c:v>
                </c:pt>
                <c:pt idx="4">
                  <c:v>pbe</c:v>
                </c:pt>
                <c:pt idx="5">
                  <c:v>pbe0</c:v>
                </c:pt>
                <c:pt idx="6">
                  <c:v>b3-lyp</c:v>
                </c:pt>
                <c:pt idx="7">
                  <c:v>tpssh </c:v>
                </c:pt>
                <c:pt idx="8">
                  <c:v>tpss </c:v>
                </c:pt>
              </c:strCache>
            </c:strRef>
          </c:cat>
          <c:val>
            <c:numRef>
              <c:f>'CO Chart'!$C$32:$C$40</c:f>
              <c:numCache>
                <c:formatCode>0.00000000</c:formatCode>
                <c:ptCount val="9"/>
              </c:numCache>
            </c:numRef>
          </c:val>
        </c:ser>
        <c:ser>
          <c:idx val="1"/>
          <c:order val="1"/>
          <c:tx>
            <c:strRef>
              <c:f>'CO Chart'!$D$1</c:f>
              <c:strCache>
                <c:ptCount val="1"/>
                <c:pt idx="0">
                  <c:v>HF-DFT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 Chart'!$B$32:$B$40</c:f>
              <c:strCache>
                <c:ptCount val="9"/>
                <c:pt idx="0">
                  <c:v>HF</c:v>
                </c:pt>
                <c:pt idx="1">
                  <c:v>s-vwn </c:v>
                </c:pt>
                <c:pt idx="2">
                  <c:v>b-p</c:v>
                </c:pt>
                <c:pt idx="3">
                  <c:v>b-lyp</c:v>
                </c:pt>
                <c:pt idx="4">
                  <c:v>pbe</c:v>
                </c:pt>
                <c:pt idx="5">
                  <c:v>pbe0</c:v>
                </c:pt>
                <c:pt idx="6">
                  <c:v>b3-lyp</c:v>
                </c:pt>
                <c:pt idx="7">
                  <c:v>tpssh </c:v>
                </c:pt>
                <c:pt idx="8">
                  <c:v>tpss </c:v>
                </c:pt>
              </c:strCache>
            </c:strRef>
          </c:cat>
          <c:val>
            <c:numRef>
              <c:f>'CO Chart'!$D$32:$D$40</c:f>
              <c:numCache>
                <c:formatCode>0.00000000000</c:formatCode>
                <c:ptCount val="9"/>
              </c:numCache>
            </c:numRef>
          </c:val>
        </c:ser>
        <c:ser>
          <c:idx val="2"/>
          <c:order val="2"/>
          <c:tx>
            <c:strRef>
              <c:f>'CO Chart'!$E$1</c:f>
              <c:strCache>
                <c:ptCount val="1"/>
                <c:pt idx="0">
                  <c:v>svwn-DFT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'CO Chart'!$B$32:$B$40</c:f>
              <c:strCache>
                <c:ptCount val="9"/>
                <c:pt idx="0">
                  <c:v>HF</c:v>
                </c:pt>
                <c:pt idx="1">
                  <c:v>s-vwn </c:v>
                </c:pt>
                <c:pt idx="2">
                  <c:v>b-p</c:v>
                </c:pt>
                <c:pt idx="3">
                  <c:v>b-lyp</c:v>
                </c:pt>
                <c:pt idx="4">
                  <c:v>pbe</c:v>
                </c:pt>
                <c:pt idx="5">
                  <c:v>pbe0</c:v>
                </c:pt>
                <c:pt idx="6">
                  <c:v>b3-lyp</c:v>
                </c:pt>
                <c:pt idx="7">
                  <c:v>tpssh </c:v>
                </c:pt>
                <c:pt idx="8">
                  <c:v>tpss </c:v>
                </c:pt>
              </c:strCache>
            </c:strRef>
          </c:cat>
          <c:val>
            <c:numRef>
              <c:f>'CO Chart'!$E$32:$E$40</c:f>
              <c:numCache>
                <c:formatCode>0.00000000000</c:formatCode>
                <c:ptCount val="9"/>
              </c:numCache>
            </c:numRef>
          </c:val>
        </c:ser>
        <c:ser>
          <c:idx val="3"/>
          <c:order val="3"/>
          <c:tx>
            <c:strRef>
              <c:f>'CO Chart'!$F$1</c:f>
              <c:strCache>
                <c:ptCount val="1"/>
                <c:pt idx="0">
                  <c:v>bp-DFT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'CO Chart'!$B$32:$B$40</c:f>
              <c:strCache>
                <c:ptCount val="9"/>
                <c:pt idx="0">
                  <c:v>HF</c:v>
                </c:pt>
                <c:pt idx="1">
                  <c:v>s-vwn </c:v>
                </c:pt>
                <c:pt idx="2">
                  <c:v>b-p</c:v>
                </c:pt>
                <c:pt idx="3">
                  <c:v>b-lyp</c:v>
                </c:pt>
                <c:pt idx="4">
                  <c:v>pbe</c:v>
                </c:pt>
                <c:pt idx="5">
                  <c:v>pbe0</c:v>
                </c:pt>
                <c:pt idx="6">
                  <c:v>b3-lyp</c:v>
                </c:pt>
                <c:pt idx="7">
                  <c:v>tpssh </c:v>
                </c:pt>
                <c:pt idx="8">
                  <c:v>tpss </c:v>
                </c:pt>
              </c:strCache>
            </c:strRef>
          </c:cat>
          <c:val>
            <c:numRef>
              <c:f>'CO Chart'!$F$32:$F$40</c:f>
              <c:numCache>
                <c:formatCode>0.00000000000</c:formatCode>
                <c:ptCount val="9"/>
              </c:numCache>
            </c:numRef>
          </c:val>
        </c:ser>
        <c:ser>
          <c:idx val="4"/>
          <c:order val="4"/>
          <c:tx>
            <c:strRef>
              <c:f>'CO Chart'!$G$1</c:f>
              <c:strCache>
                <c:ptCount val="1"/>
                <c:pt idx="0">
                  <c:v>blyp-DFT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'CO Chart'!$B$32:$B$40</c:f>
              <c:strCache>
                <c:ptCount val="9"/>
                <c:pt idx="0">
                  <c:v>HF</c:v>
                </c:pt>
                <c:pt idx="1">
                  <c:v>s-vwn </c:v>
                </c:pt>
                <c:pt idx="2">
                  <c:v>b-p</c:v>
                </c:pt>
                <c:pt idx="3">
                  <c:v>b-lyp</c:v>
                </c:pt>
                <c:pt idx="4">
                  <c:v>pbe</c:v>
                </c:pt>
                <c:pt idx="5">
                  <c:v>pbe0</c:v>
                </c:pt>
                <c:pt idx="6">
                  <c:v>b3-lyp</c:v>
                </c:pt>
                <c:pt idx="7">
                  <c:v>tpssh </c:v>
                </c:pt>
                <c:pt idx="8">
                  <c:v>tpss </c:v>
                </c:pt>
              </c:strCache>
            </c:strRef>
          </c:cat>
          <c:val>
            <c:numRef>
              <c:f>'CO Chart'!$G$32:$G$40</c:f>
              <c:numCache>
                <c:formatCode>0.00000000000</c:formatCode>
                <c:ptCount val="9"/>
              </c:numCache>
            </c:numRef>
          </c:val>
        </c:ser>
        <c:ser>
          <c:idx val="5"/>
          <c:order val="5"/>
          <c:tx>
            <c:strRef>
              <c:f>'CO Chart'!$H$1</c:f>
              <c:strCache>
                <c:ptCount val="1"/>
                <c:pt idx="0">
                  <c:v>pbe-DFT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'CO Chart'!$B$32:$B$40</c:f>
              <c:strCache>
                <c:ptCount val="9"/>
                <c:pt idx="0">
                  <c:v>HF</c:v>
                </c:pt>
                <c:pt idx="1">
                  <c:v>s-vwn </c:v>
                </c:pt>
                <c:pt idx="2">
                  <c:v>b-p</c:v>
                </c:pt>
                <c:pt idx="3">
                  <c:v>b-lyp</c:v>
                </c:pt>
                <c:pt idx="4">
                  <c:v>pbe</c:v>
                </c:pt>
                <c:pt idx="5">
                  <c:v>pbe0</c:v>
                </c:pt>
                <c:pt idx="6">
                  <c:v>b3-lyp</c:v>
                </c:pt>
                <c:pt idx="7">
                  <c:v>tpssh </c:v>
                </c:pt>
                <c:pt idx="8">
                  <c:v>tpss </c:v>
                </c:pt>
              </c:strCache>
            </c:strRef>
          </c:cat>
          <c:val>
            <c:numRef>
              <c:f>'CO Chart'!$H$32:$H$40</c:f>
              <c:numCache>
                <c:formatCode>0.00000000000</c:formatCode>
                <c:ptCount val="9"/>
              </c:numCache>
            </c:numRef>
          </c:val>
        </c:ser>
        <c:ser>
          <c:idx val="6"/>
          <c:order val="6"/>
          <c:tx>
            <c:strRef>
              <c:f>'CO Chart'!$I$1</c:f>
              <c:strCache>
                <c:ptCount val="1"/>
                <c:pt idx="0">
                  <c:v>pbe0-DFT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'CO Chart'!$B$32:$B$40</c:f>
              <c:strCache>
                <c:ptCount val="9"/>
                <c:pt idx="0">
                  <c:v>HF</c:v>
                </c:pt>
                <c:pt idx="1">
                  <c:v>s-vwn </c:v>
                </c:pt>
                <c:pt idx="2">
                  <c:v>b-p</c:v>
                </c:pt>
                <c:pt idx="3">
                  <c:v>b-lyp</c:v>
                </c:pt>
                <c:pt idx="4">
                  <c:v>pbe</c:v>
                </c:pt>
                <c:pt idx="5">
                  <c:v>pbe0</c:v>
                </c:pt>
                <c:pt idx="6">
                  <c:v>b3-lyp</c:v>
                </c:pt>
                <c:pt idx="7">
                  <c:v>tpssh </c:v>
                </c:pt>
                <c:pt idx="8">
                  <c:v>tpss </c:v>
                </c:pt>
              </c:strCache>
            </c:strRef>
          </c:cat>
          <c:val>
            <c:numRef>
              <c:f>'CO Chart'!$I$32:$I$40</c:f>
              <c:numCache>
                <c:formatCode>0.00000000000</c:formatCode>
                <c:ptCount val="9"/>
              </c:numCache>
            </c:numRef>
          </c:val>
        </c:ser>
        <c:ser>
          <c:idx val="7"/>
          <c:order val="7"/>
          <c:tx>
            <c:strRef>
              <c:f>'CO Chart'!$J$1</c:f>
              <c:strCache>
                <c:ptCount val="1"/>
                <c:pt idx="0">
                  <c:v>b3lyp-DFT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'CO Chart'!$B$32:$B$40</c:f>
              <c:strCache>
                <c:ptCount val="9"/>
                <c:pt idx="0">
                  <c:v>HF</c:v>
                </c:pt>
                <c:pt idx="1">
                  <c:v>s-vwn </c:v>
                </c:pt>
                <c:pt idx="2">
                  <c:v>b-p</c:v>
                </c:pt>
                <c:pt idx="3">
                  <c:v>b-lyp</c:v>
                </c:pt>
                <c:pt idx="4">
                  <c:v>pbe</c:v>
                </c:pt>
                <c:pt idx="5">
                  <c:v>pbe0</c:v>
                </c:pt>
                <c:pt idx="6">
                  <c:v>b3-lyp</c:v>
                </c:pt>
                <c:pt idx="7">
                  <c:v>tpssh </c:v>
                </c:pt>
                <c:pt idx="8">
                  <c:v>tpss </c:v>
                </c:pt>
              </c:strCache>
            </c:strRef>
          </c:cat>
          <c:val>
            <c:numRef>
              <c:f>'CO Chart'!$J$32:$J$40</c:f>
              <c:numCache>
                <c:formatCode>0.00000000</c:formatCode>
                <c:ptCount val="9"/>
              </c:numCache>
            </c:numRef>
          </c:val>
        </c:ser>
        <c:ser>
          <c:idx val="8"/>
          <c:order val="8"/>
          <c:tx>
            <c:strRef>
              <c:f>'CO Chart'!$K$1</c:f>
              <c:strCache>
                <c:ptCount val="1"/>
                <c:pt idx="0">
                  <c:v>tpssh-DFT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'CO Chart'!$B$32:$B$40</c:f>
              <c:strCache>
                <c:ptCount val="9"/>
                <c:pt idx="0">
                  <c:v>HF</c:v>
                </c:pt>
                <c:pt idx="1">
                  <c:v>s-vwn </c:v>
                </c:pt>
                <c:pt idx="2">
                  <c:v>b-p</c:v>
                </c:pt>
                <c:pt idx="3">
                  <c:v>b-lyp</c:v>
                </c:pt>
                <c:pt idx="4">
                  <c:v>pbe</c:v>
                </c:pt>
                <c:pt idx="5">
                  <c:v>pbe0</c:v>
                </c:pt>
                <c:pt idx="6">
                  <c:v>b3-lyp</c:v>
                </c:pt>
                <c:pt idx="7">
                  <c:v>tpssh </c:v>
                </c:pt>
                <c:pt idx="8">
                  <c:v>tpss </c:v>
                </c:pt>
              </c:strCache>
            </c:strRef>
          </c:cat>
          <c:val>
            <c:numRef>
              <c:f>'CO Chart'!$K$32:$K$40</c:f>
              <c:numCache>
                <c:formatCode>0.00000000000</c:formatCode>
                <c:ptCount val="9"/>
              </c:numCache>
            </c:numRef>
          </c:val>
        </c:ser>
        <c:ser>
          <c:idx val="9"/>
          <c:order val="9"/>
          <c:tx>
            <c:strRef>
              <c:f>'CO Chart'!$L$1</c:f>
              <c:strCache>
                <c:ptCount val="1"/>
                <c:pt idx="0">
                  <c:v>tpss-DFT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'CO Chart'!$B$32:$B$40</c:f>
              <c:strCache>
                <c:ptCount val="9"/>
                <c:pt idx="0">
                  <c:v>HF</c:v>
                </c:pt>
                <c:pt idx="1">
                  <c:v>s-vwn </c:v>
                </c:pt>
                <c:pt idx="2">
                  <c:v>b-p</c:v>
                </c:pt>
                <c:pt idx="3">
                  <c:v>b-lyp</c:v>
                </c:pt>
                <c:pt idx="4">
                  <c:v>pbe</c:v>
                </c:pt>
                <c:pt idx="5">
                  <c:v>pbe0</c:v>
                </c:pt>
                <c:pt idx="6">
                  <c:v>b3-lyp</c:v>
                </c:pt>
                <c:pt idx="7">
                  <c:v>tpssh </c:v>
                </c:pt>
                <c:pt idx="8">
                  <c:v>tpss </c:v>
                </c:pt>
              </c:strCache>
            </c:strRef>
          </c:cat>
          <c:val>
            <c:numRef>
              <c:f>'CO Chart'!$L$32:$L$40</c:f>
              <c:numCache>
                <c:formatCode>0.00000000000</c:formatCode>
                <c:ptCount val="9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7318448"/>
        <c:axId val="297319008"/>
      </c:barChart>
      <c:catAx>
        <c:axId val="297318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/>
                  <a:t>function</a:t>
                </a:r>
                <a:endParaRPr lang="ko-KR" altLang="en-US" sz="12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97319008"/>
        <c:crosses val="autoZero"/>
        <c:auto val="1"/>
        <c:lblAlgn val="ctr"/>
        <c:lblOffset val="100"/>
        <c:noMultiLvlLbl val="0"/>
      </c:catAx>
      <c:valAx>
        <c:axId val="29731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/>
                  <a:t> eV</a:t>
                </a:r>
                <a:endParaRPr lang="ko-KR" altLang="en-US" sz="12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97318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276225</xdr:colOff>
      <xdr:row>10</xdr:row>
      <xdr:rowOff>100011</xdr:rowOff>
    </xdr:from>
    <xdr:to>
      <xdr:col>8</xdr:col>
      <xdr:colOff>790575</xdr:colOff>
      <xdr:row>28</xdr:row>
      <xdr:rowOff>114300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41</xdr:row>
      <xdr:rowOff>0</xdr:rowOff>
    </xdr:from>
    <xdr:to>
      <xdr:col>8</xdr:col>
      <xdr:colOff>514350</xdr:colOff>
      <xdr:row>59</xdr:row>
      <xdr:rowOff>14289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11</xdr:row>
      <xdr:rowOff>4761</xdr:rowOff>
    </xdr:from>
    <xdr:to>
      <xdr:col>8</xdr:col>
      <xdr:colOff>514350</xdr:colOff>
      <xdr:row>29</xdr:row>
      <xdr:rowOff>19050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41</xdr:row>
      <xdr:rowOff>0</xdr:rowOff>
    </xdr:from>
    <xdr:to>
      <xdr:col>8</xdr:col>
      <xdr:colOff>514350</xdr:colOff>
      <xdr:row>59</xdr:row>
      <xdr:rowOff>14289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11</xdr:row>
      <xdr:rowOff>4761</xdr:rowOff>
    </xdr:from>
    <xdr:to>
      <xdr:col>8</xdr:col>
      <xdr:colOff>514350</xdr:colOff>
      <xdr:row>29</xdr:row>
      <xdr:rowOff>19050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41</xdr:row>
      <xdr:rowOff>0</xdr:rowOff>
    </xdr:from>
    <xdr:to>
      <xdr:col>8</xdr:col>
      <xdr:colOff>514350</xdr:colOff>
      <xdr:row>59</xdr:row>
      <xdr:rowOff>14289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CHpractic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COpractic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w old"/>
      <sheetName val="Chart old"/>
      <sheetName val="Law all"/>
      <sheetName val="Chart all"/>
      <sheetName val="Sheet2"/>
    </sheetNames>
    <sheetDataSet>
      <sheetData sheetId="0" refreshError="1"/>
      <sheetData sheetId="1" refreshError="1"/>
      <sheetData sheetId="2" refreshError="1"/>
      <sheetData sheetId="3">
        <row r="1">
          <cell r="C1" t="str">
            <v>DFT</v>
          </cell>
          <cell r="D1" t="str">
            <v>HF-DFT</v>
          </cell>
          <cell r="E1" t="str">
            <v>svwn-DFT</v>
          </cell>
          <cell r="F1" t="str">
            <v>bp-DFT</v>
          </cell>
          <cell r="G1" t="str">
            <v>blyp-DFT</v>
          </cell>
          <cell r="H1" t="str">
            <v>pbe-DFT</v>
          </cell>
          <cell r="I1" t="str">
            <v>pbe0-DFT</v>
          </cell>
          <cell r="J1" t="str">
            <v>b3lyp-DFT</v>
          </cell>
          <cell r="K1" t="str">
            <v>tpssh-DFT</v>
          </cell>
          <cell r="L1" t="str">
            <v>tpss-DFT</v>
          </cell>
        </row>
        <row r="2">
          <cell r="B2" t="str">
            <v>HF</v>
          </cell>
          <cell r="C2">
            <v>-35456.444328401703</v>
          </cell>
        </row>
        <row r="3">
          <cell r="B3" t="str">
            <v xml:space="preserve">s-vwn </v>
          </cell>
          <cell r="C3">
            <v>20017.183789375747</v>
          </cell>
          <cell r="D3">
            <v>2419.7405589574601</v>
          </cell>
          <cell r="E3">
            <v>20017.183789375747</v>
          </cell>
          <cell r="F3">
            <v>20007.359022937319</v>
          </cell>
          <cell r="G3">
            <v>19655.537587285042</v>
          </cell>
          <cell r="H3">
            <v>20049.875294892983</v>
          </cell>
          <cell r="I3">
            <v>17854.197983529495</v>
          </cell>
          <cell r="J3">
            <v>17771.406205283558</v>
          </cell>
          <cell r="K3">
            <v>19056.54572615894</v>
          </cell>
          <cell r="L3">
            <v>19784.189526518669</v>
          </cell>
        </row>
        <row r="4">
          <cell r="B4" t="str">
            <v>b-p</v>
          </cell>
          <cell r="C4">
            <v>7835.9244450466094</v>
          </cell>
          <cell r="D4">
            <v>-7635.3805948802255</v>
          </cell>
          <cell r="E4">
            <v>7830.8810761324075</v>
          </cell>
          <cell r="F4">
            <v>7835.9245284840126</v>
          </cell>
          <cell r="G4">
            <v>7797.251891543212</v>
          </cell>
          <cell r="H4">
            <v>7831.7387126851754</v>
          </cell>
          <cell r="I4">
            <v>6188.6431176768901</v>
          </cell>
          <cell r="J4">
            <v>6334.0750907999209</v>
          </cell>
          <cell r="K4">
            <v>7208.9342097838835</v>
          </cell>
          <cell r="L4">
            <v>7738.3768431834269</v>
          </cell>
        </row>
        <row r="5">
          <cell r="B5" t="str">
            <v>b-lyp</v>
          </cell>
          <cell r="C5">
            <v>5786.263607225952</v>
          </cell>
          <cell r="D5">
            <v>-8151.8374719393241</v>
          </cell>
          <cell r="E5">
            <v>5443.1548820027292</v>
          </cell>
          <cell r="F5">
            <v>5747.8807492857577</v>
          </cell>
          <cell r="G5">
            <v>5786.2635787314803</v>
          </cell>
          <cell r="H5">
            <v>5686.5542504771493</v>
          </cell>
          <cell r="I5">
            <v>4531.3397249499485</v>
          </cell>
          <cell r="J5">
            <v>4697.243990817652</v>
          </cell>
          <cell r="K5">
            <v>5451.3472093150303</v>
          </cell>
          <cell r="L5">
            <v>5805.6222462247952</v>
          </cell>
        </row>
        <row r="6">
          <cell r="B6" t="str">
            <v>pbe</v>
          </cell>
          <cell r="C6">
            <v>7930.9742390986894</v>
          </cell>
          <cell r="D6">
            <v>-8021.7457900173285</v>
          </cell>
          <cell r="E6">
            <v>7966.4573104735673</v>
          </cell>
          <cell r="F6">
            <v>7926.7671519019423</v>
          </cell>
          <cell r="G6">
            <v>7833.2171662866449</v>
          </cell>
          <cell r="H6">
            <v>7930.9742084084955</v>
          </cell>
          <cell r="I6">
            <v>6120.303794330207</v>
          </cell>
          <cell r="J6">
            <v>6241.1561781473756</v>
          </cell>
          <cell r="K6">
            <v>7211.0895230724009</v>
          </cell>
          <cell r="L6">
            <v>7806.9096948467686</v>
          </cell>
        </row>
        <row r="7">
          <cell r="B7" t="str">
            <v>pbe0</v>
          </cell>
          <cell r="C7">
            <v>-3686.4862665546252</v>
          </cell>
          <cell r="D7">
            <v>-11590.191641003794</v>
          </cell>
          <cell r="E7">
            <v>-5659.7789030486038</v>
          </cell>
          <cell r="F7">
            <v>-5330.4791419108496</v>
          </cell>
          <cell r="G7">
            <v>-4921.7408588050057</v>
          </cell>
          <cell r="H7">
            <v>-5503.202300186892</v>
          </cell>
          <cell r="I7">
            <v>-3686.4864860269345</v>
          </cell>
          <cell r="J7">
            <v>-3719.2943789372207</v>
          </cell>
          <cell r="K7">
            <v>-3960.7329720223834</v>
          </cell>
          <cell r="L7">
            <v>-4716.4864071025277</v>
          </cell>
        </row>
        <row r="8">
          <cell r="B8" t="str">
            <v>b3-lyp</v>
          </cell>
          <cell r="C8">
            <v>-2568.1452588055417</v>
          </cell>
          <cell r="D8">
            <v>-10476.402521778715</v>
          </cell>
          <cell r="E8">
            <v>-4642.9998110714487</v>
          </cell>
          <cell r="F8">
            <v>-4068.0133058737697</v>
          </cell>
          <cell r="G8">
            <v>-3649.3970863930454</v>
          </cell>
          <cell r="H8">
            <v>-4265.1359833127453</v>
          </cell>
          <cell r="I8">
            <v>-2602.8167042656009</v>
          </cell>
          <cell r="J8">
            <v>-2568.1452697841473</v>
          </cell>
          <cell r="K8">
            <v>-2749.2358039510646</v>
          </cell>
          <cell r="L8">
            <v>-3444.7184241855593</v>
          </cell>
        </row>
        <row r="9">
          <cell r="B9" t="str">
            <v xml:space="preserve">tpssh </v>
          </cell>
          <cell r="C9">
            <v>3238.5021446204555</v>
          </cell>
          <cell r="D9">
            <v>-7304.8597558367164</v>
          </cell>
          <cell r="E9">
            <v>2364.7294667622186</v>
          </cell>
          <cell r="F9">
            <v>2618.7408418609516</v>
          </cell>
          <cell r="G9">
            <v>2915.0852494984615</v>
          </cell>
          <cell r="H9">
            <v>2524.2605076386367</v>
          </cell>
          <cell r="I9">
            <v>2965.1101743094864</v>
          </cell>
          <cell r="J9">
            <v>3057.4974711347381</v>
          </cell>
          <cell r="K9">
            <v>3238.5021051473773</v>
          </cell>
          <cell r="L9">
            <v>2988.0452556081418</v>
          </cell>
        </row>
        <row r="10">
          <cell r="B10" t="str">
            <v xml:space="preserve">tpss </v>
          </cell>
          <cell r="C10">
            <v>8093.6217319193247</v>
          </cell>
          <cell r="D10">
            <v>-5554.5070781668855</v>
          </cell>
          <cell r="E10">
            <v>7875.454161126424</v>
          </cell>
          <cell r="F10">
            <v>7996.2472845757147</v>
          </cell>
          <cell r="G10">
            <v>8113.6744419151173</v>
          </cell>
          <cell r="H10">
            <v>7969.6936658091263</v>
          </cell>
          <cell r="I10">
            <v>7053.1319089709168</v>
          </cell>
          <cell r="J10">
            <v>7210.5304729070695</v>
          </cell>
          <cell r="K10">
            <v>7839.4738371098756</v>
          </cell>
          <cell r="L10">
            <v>8093.6216155960064</v>
          </cell>
        </row>
        <row r="32">
          <cell r="B32" t="str">
            <v>HF</v>
          </cell>
          <cell r="C32">
            <v>-4.3960386553616928</v>
          </cell>
        </row>
        <row r="33">
          <cell r="B33" t="str">
            <v xml:space="preserve">s-vwn </v>
          </cell>
          <cell r="C33">
            <v>2.4818143887904602</v>
          </cell>
          <cell r="D33">
            <v>0.30000958174485426</v>
          </cell>
          <cell r="E33">
            <v>2.4818143887904602</v>
          </cell>
          <cell r="F33">
            <v>2.4805962730470088</v>
          </cell>
          <cell r="G33">
            <v>2.4369759760824494</v>
          </cell>
          <cell r="H33">
            <v>2.4858676187371698</v>
          </cell>
          <cell r="I33">
            <v>2.2136383380441043</v>
          </cell>
          <cell r="J33">
            <v>2.2033734661876858</v>
          </cell>
          <cell r="K33">
            <v>2.362710453252002</v>
          </cell>
          <cell r="L33">
            <v>2.4529267830139059</v>
          </cell>
        </row>
        <row r="34">
          <cell r="B34" t="str">
            <v>b-p</v>
          </cell>
          <cell r="C34">
            <v>0.97153077285094236</v>
          </cell>
          <cell r="D34">
            <v>-0.94666650532143437</v>
          </cell>
          <cell r="E34">
            <v>0.97090547482346024</v>
          </cell>
          <cell r="F34">
            <v>0.97153078319586161</v>
          </cell>
          <cell r="G34">
            <v>0.96673598749322676</v>
          </cell>
          <cell r="H34">
            <v>0.97101180819979371</v>
          </cell>
          <cell r="I34">
            <v>0.76729392596632318</v>
          </cell>
          <cell r="J34">
            <v>0.78532519186689864</v>
          </cell>
          <cell r="K34">
            <v>0.89379389418312272</v>
          </cell>
          <cell r="L34">
            <v>0.95943641210352582</v>
          </cell>
        </row>
        <row r="35">
          <cell r="B35" t="str">
            <v>b-lyp</v>
          </cell>
          <cell r="C35">
            <v>0.71740522687161679</v>
          </cell>
          <cell r="D35">
            <v>-1.0106989947146403</v>
          </cell>
          <cell r="E35">
            <v>0.67486516828303034</v>
          </cell>
          <cell r="F35">
            <v>0.71264635918467301</v>
          </cell>
          <cell r="G35">
            <v>0.71740522333875267</v>
          </cell>
          <cell r="H35">
            <v>0.70504284268810546</v>
          </cell>
          <cell r="I35">
            <v>0.56181450139092226</v>
          </cell>
          <cell r="J35">
            <v>0.58238400799707735</v>
          </cell>
          <cell r="K35">
            <v>0.67588088737794827</v>
          </cell>
          <cell r="L35">
            <v>0.71980539211565231</v>
          </cell>
        </row>
        <row r="36">
          <cell r="B36" t="str">
            <v>pbe</v>
          </cell>
          <cell r="C36">
            <v>0.98331544491131606</v>
          </cell>
          <cell r="D36">
            <v>-0.99456968244708133</v>
          </cell>
          <cell r="E36">
            <v>0.9877147848995611</v>
          </cell>
          <cell r="F36">
            <v>0.98279383259813324</v>
          </cell>
          <cell r="G36">
            <v>0.97119511307723771</v>
          </cell>
          <cell r="H36">
            <v>0.98331544110621716</v>
          </cell>
          <cell r="I36">
            <v>0.75882093007506179</v>
          </cell>
          <cell r="J36">
            <v>0.77380471541834617</v>
          </cell>
          <cell r="K36">
            <v>0.89406111896299578</v>
          </cell>
          <cell r="L36">
            <v>0.96793340244705239</v>
          </cell>
        </row>
        <row r="37">
          <cell r="B37" t="str">
            <v>pbe0</v>
          </cell>
          <cell r="C37">
            <v>-0.45706602670400004</v>
          </cell>
          <cell r="D37">
            <v>-1.4370005634233716</v>
          </cell>
          <cell r="E37">
            <v>-0.70172312283079474</v>
          </cell>
          <cell r="F37">
            <v>-0.66089515751777672</v>
          </cell>
          <cell r="G37">
            <v>-0.6102180711236358</v>
          </cell>
          <cell r="H37">
            <v>-0.68231009899992123</v>
          </cell>
          <cell r="I37">
            <v>-0.4570660539150973</v>
          </cell>
          <cell r="J37">
            <v>-0.46113371405887144</v>
          </cell>
          <cell r="K37">
            <v>-0.4910682833086234</v>
          </cell>
          <cell r="L37">
            <v>-0.5847697634616521</v>
          </cell>
        </row>
        <row r="38">
          <cell r="B38" t="str">
            <v>b3-lyp</v>
          </cell>
          <cell r="C38">
            <v>-0.31840941877100892</v>
          </cell>
          <cell r="D38">
            <v>-1.29890831771805</v>
          </cell>
          <cell r="E38">
            <v>-0.57565858711775686</v>
          </cell>
          <cell r="F38">
            <v>-0.5043693489824036</v>
          </cell>
          <cell r="G38">
            <v>-0.45246755461312049</v>
          </cell>
          <cell r="H38">
            <v>-0.5288094451703903</v>
          </cell>
          <cell r="I38">
            <v>-0.32270812997476023</v>
          </cell>
          <cell r="J38">
            <v>-0.31840942013218249</v>
          </cell>
          <cell r="K38">
            <v>-0.3408617839660873</v>
          </cell>
          <cell r="L38">
            <v>-0.42709063574731421</v>
          </cell>
        </row>
        <row r="39">
          <cell r="B39" t="str">
            <v xml:space="preserve">tpssh </v>
          </cell>
          <cell r="C39">
            <v>0.40152307663347186</v>
          </cell>
          <cell r="D39">
            <v>-0.90568714564903874</v>
          </cell>
          <cell r="E39">
            <v>0.29318907584403459</v>
          </cell>
          <cell r="F39">
            <v>0.32468247133211919</v>
          </cell>
          <cell r="G39">
            <v>0.36142449371904029</v>
          </cell>
          <cell r="H39">
            <v>0.31296840328948444</v>
          </cell>
          <cell r="I39">
            <v>0.36762679367794149</v>
          </cell>
          <cell r="J39">
            <v>0.37908135816688127</v>
          </cell>
          <cell r="K39">
            <v>0.40152307173943413</v>
          </cell>
          <cell r="L39">
            <v>0.3704703812362119</v>
          </cell>
        </row>
        <row r="40">
          <cell r="B40" t="str">
            <v xml:space="preserve">tpss </v>
          </cell>
          <cell r="C40">
            <v>1.0034811631377327</v>
          </cell>
          <cell r="D40">
            <v>-0.68867108052180892</v>
          </cell>
          <cell r="E40">
            <v>0.97643183281941581</v>
          </cell>
          <cell r="F40">
            <v>0.99140827081378069</v>
          </cell>
          <cell r="G40">
            <v>1.0059673822145747</v>
          </cell>
          <cell r="H40">
            <v>0.98811604180580448</v>
          </cell>
          <cell r="I40">
            <v>0.87447687156730858</v>
          </cell>
          <cell r="J40">
            <v>0.89399180557910651</v>
          </cell>
          <cell r="K40">
            <v>0.97197084136341461</v>
          </cell>
          <cell r="L40">
            <v>1.00348114871548</v>
          </cell>
        </row>
      </sheetData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 Law"/>
      <sheetName val="CO Chart"/>
      <sheetName val="Sheet2"/>
    </sheetNames>
    <sheetDataSet>
      <sheetData sheetId="0">
        <row r="3">
          <cell r="H3">
            <v>-121.25362254132436</v>
          </cell>
        </row>
      </sheetData>
      <sheetData sheetId="1">
        <row r="1">
          <cell r="C1" t="str">
            <v>DFT</v>
          </cell>
          <cell r="D1" t="str">
            <v>HF-DFT</v>
          </cell>
          <cell r="E1" t="str">
            <v>svwn-DFT</v>
          </cell>
          <cell r="F1" t="str">
            <v>bp-DFT</v>
          </cell>
          <cell r="G1" t="str">
            <v>blyp-DFT</v>
          </cell>
          <cell r="H1" t="str">
            <v>pbe-DFT</v>
          </cell>
          <cell r="I1" t="str">
            <v>pbe0-DFT</v>
          </cell>
          <cell r="J1" t="str">
            <v>b3lyp-DFT</v>
          </cell>
          <cell r="K1" t="str">
            <v>tpssh-DFT</v>
          </cell>
          <cell r="L1" t="str">
            <v>tpss-DFT</v>
          </cell>
        </row>
        <row r="2">
          <cell r="B2" t="str">
            <v>HF</v>
          </cell>
          <cell r="C2">
            <v>-121.25362254132436</v>
          </cell>
        </row>
        <row r="3">
          <cell r="B3" t="str">
            <v xml:space="preserve">s-vwn </v>
          </cell>
          <cell r="C3">
            <v>118.21194215227948</v>
          </cell>
          <cell r="D3">
            <v>54.208115199148899</v>
          </cell>
          <cell r="E3">
            <v>118.21194248472186</v>
          </cell>
          <cell r="F3">
            <v>118.54629930896883</v>
          </cell>
          <cell r="G3">
            <v>117.79426457689972</v>
          </cell>
          <cell r="H3">
            <v>118.60997105704843</v>
          </cell>
          <cell r="I3">
            <v>115.73438527700948</v>
          </cell>
          <cell r="J3">
            <v>115.06989090819653</v>
          </cell>
          <cell r="K3">
            <v>117.63662818672836</v>
          </cell>
          <cell r="L3">
            <v>118.35149851991527</v>
          </cell>
        </row>
        <row r="4">
          <cell r="B4" t="str">
            <v>b-p</v>
          </cell>
          <cell r="C4">
            <v>76.361578907927822</v>
          </cell>
          <cell r="D4">
            <v>17.409514330710483</v>
          </cell>
          <cell r="E4">
            <v>76.696040764706154</v>
          </cell>
          <cell r="F4">
            <v>76.361579121375811</v>
          </cell>
          <cell r="G4">
            <v>76.16181379728954</v>
          </cell>
          <cell r="H4">
            <v>76.334908061283613</v>
          </cell>
          <cell r="I4">
            <v>73.619828830707362</v>
          </cell>
          <cell r="J4">
            <v>73.603141483935431</v>
          </cell>
          <cell r="K4">
            <v>75.575239130320924</v>
          </cell>
          <cell r="L4">
            <v>76.273378975559453</v>
          </cell>
        </row>
        <row r="5">
          <cell r="B5" t="str">
            <v>b-lyp</v>
          </cell>
          <cell r="C5">
            <v>62.645305022107806</v>
          </cell>
          <cell r="D5">
            <v>8.8829003234915316</v>
          </cell>
          <cell r="E5">
            <v>62.298228355031753</v>
          </cell>
          <cell r="F5">
            <v>62.449947048491325</v>
          </cell>
          <cell r="G5">
            <v>62.645305825248656</v>
          </cell>
          <cell r="H5">
            <v>62.159189877126529</v>
          </cell>
          <cell r="I5">
            <v>60.37578000433669</v>
          </cell>
          <cell r="J5">
            <v>60.803213180918355</v>
          </cell>
          <cell r="K5">
            <v>62.489682811731406</v>
          </cell>
          <cell r="L5">
            <v>62.887382757200363</v>
          </cell>
        </row>
        <row r="6">
          <cell r="B6" t="str">
            <v>pbe</v>
          </cell>
          <cell r="C6">
            <v>78.81186661873771</v>
          </cell>
          <cell r="D6">
            <v>17.82629500693152</v>
          </cell>
          <cell r="E6">
            <v>79.200653821157246</v>
          </cell>
          <cell r="F6">
            <v>78.78546903973232</v>
          </cell>
          <cell r="G6">
            <v>78.324901982879027</v>
          </cell>
          <cell r="H6">
            <v>78.811866731596893</v>
          </cell>
          <cell r="I6">
            <v>75.677678143666711</v>
          </cell>
          <cell r="J6">
            <v>75.436993328747164</v>
          </cell>
          <cell r="K6">
            <v>77.747772318619411</v>
          </cell>
          <cell r="L6">
            <v>78.599168895581968</v>
          </cell>
        </row>
        <row r="7">
          <cell r="B7" t="str">
            <v>pbe0</v>
          </cell>
          <cell r="C7">
            <v>30.385023429061235</v>
          </cell>
          <cell r="D7">
            <v>-4.1856907684415239</v>
          </cell>
          <cell r="E7">
            <v>29.676742208774883</v>
          </cell>
          <cell r="F7">
            <v>28.580834063490396</v>
          </cell>
          <cell r="G7">
            <v>28.863648753293756</v>
          </cell>
          <cell r="H7">
            <v>28.268476227849821</v>
          </cell>
          <cell r="I7">
            <v>30.38502279528052</v>
          </cell>
          <cell r="J7">
            <v>30.080355765909342</v>
          </cell>
          <cell r="K7">
            <v>29.780802085194587</v>
          </cell>
          <cell r="L7">
            <v>28.747969447153945</v>
          </cell>
        </row>
        <row r="8">
          <cell r="B8" t="str">
            <v>b3-lyp</v>
          </cell>
          <cell r="C8">
            <v>27.708264488689338</v>
          </cell>
          <cell r="D8">
            <v>-6.2499209867783767</v>
          </cell>
          <cell r="E8">
            <v>26.061538207651296</v>
          </cell>
          <cell r="F8">
            <v>25.655324822527746</v>
          </cell>
          <cell r="G8">
            <v>26.374817421766998</v>
          </cell>
          <cell r="H8">
            <v>25.113674995404939</v>
          </cell>
          <cell r="I8">
            <v>27.394965815565257</v>
          </cell>
          <cell r="J8">
            <v>27.708264143548512</v>
          </cell>
          <cell r="K8">
            <v>27.388661435000024</v>
          </cell>
          <cell r="L8">
            <v>26.32584806377664</v>
          </cell>
        </row>
        <row r="9">
          <cell r="B9" t="str">
            <v xml:space="preserve">tpssh </v>
          </cell>
          <cell r="C9">
            <v>50.950956604917153</v>
          </cell>
          <cell r="D9">
            <v>8.4041550827130553</v>
          </cell>
          <cell r="E9">
            <v>51.041295622817749</v>
          </cell>
          <cell r="F9">
            <v>50.443775471448127</v>
          </cell>
          <cell r="G9">
            <v>50.965794411487437</v>
          </cell>
          <cell r="H9">
            <v>50.20597019725836</v>
          </cell>
          <cell r="I9">
            <v>50.302154095717214</v>
          </cell>
          <cell r="J9">
            <v>50.616422020018319</v>
          </cell>
          <cell r="K9">
            <v>50.950956617472919</v>
          </cell>
          <cell r="L9">
            <v>50.631486752615324</v>
          </cell>
        </row>
        <row r="10">
          <cell r="B10" t="str">
            <v xml:space="preserve">tpss </v>
          </cell>
          <cell r="C10">
            <v>69.852218090825019</v>
          </cell>
          <cell r="D10">
            <v>17.351313950759987</v>
          </cell>
          <cell r="E10">
            <v>70.102283751782053</v>
          </cell>
          <cell r="F10">
            <v>69.784364393775803</v>
          </cell>
          <cell r="G10">
            <v>70.094376856251543</v>
          </cell>
          <cell r="H10">
            <v>69.66767544998855</v>
          </cell>
          <cell r="I10">
            <v>67.794710538337583</v>
          </cell>
          <cell r="J10">
            <v>68.207852701162494</v>
          </cell>
          <cell r="K10">
            <v>69.467228832750436</v>
          </cell>
          <cell r="L10">
            <v>69.852218461077371</v>
          </cell>
        </row>
        <row r="32">
          <cell r="B32" t="str">
            <v>HF</v>
          </cell>
        </row>
        <row r="33">
          <cell r="B33" t="str">
            <v xml:space="preserve">s-vwn </v>
          </cell>
        </row>
        <row r="34">
          <cell r="B34" t="str">
            <v>b-p</v>
          </cell>
        </row>
        <row r="35">
          <cell r="B35" t="str">
            <v>b-lyp</v>
          </cell>
        </row>
        <row r="36">
          <cell r="B36" t="str">
            <v>pbe</v>
          </cell>
        </row>
        <row r="37">
          <cell r="B37" t="str">
            <v>pbe0</v>
          </cell>
        </row>
        <row r="38">
          <cell r="B38" t="str">
            <v>b3-lyp</v>
          </cell>
        </row>
        <row r="39">
          <cell r="B39" t="str">
            <v xml:space="preserve">tpssh </v>
          </cell>
        </row>
        <row r="40">
          <cell r="B40" t="str">
            <v xml:space="preserve">tpss 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0"/>
  <sheetViews>
    <sheetView workbookViewId="0">
      <selection activeCell="E109" sqref="E109"/>
    </sheetView>
  </sheetViews>
  <sheetFormatPr defaultRowHeight="16.5" x14ac:dyDescent="0.3"/>
  <cols>
    <col min="1" max="1" width="2.5" bestFit="1" customWidth="1"/>
    <col min="2" max="2" width="9.875" bestFit="1" customWidth="1"/>
    <col min="3" max="3" width="19.5" bestFit="1" customWidth="1"/>
    <col min="4" max="4" width="10.875" customWidth="1"/>
    <col min="5" max="5" width="20.875" bestFit="1" customWidth="1"/>
    <col min="6" max="6" width="10.375" customWidth="1"/>
    <col min="7" max="7" width="16.625" customWidth="1"/>
    <col min="8" max="9" width="19.5" bestFit="1" customWidth="1"/>
    <col min="11" max="11" width="17.125" bestFit="1" customWidth="1"/>
  </cols>
  <sheetData>
    <row r="1" spans="2:10" x14ac:dyDescent="0.3">
      <c r="B1" s="1" t="s">
        <v>0</v>
      </c>
      <c r="C1" s="1"/>
      <c r="D1" s="1"/>
      <c r="E1" s="1"/>
      <c r="F1" s="1"/>
      <c r="G1" s="1"/>
      <c r="H1" s="1"/>
      <c r="I1" s="1"/>
    </row>
    <row r="2" spans="2:10" x14ac:dyDescent="0.3">
      <c r="B2" s="2"/>
      <c r="C2" s="2" t="s">
        <v>1</v>
      </c>
      <c r="D2" s="2" t="s">
        <v>2</v>
      </c>
      <c r="E2" s="2" t="s">
        <v>3</v>
      </c>
      <c r="F2" s="2" t="s">
        <v>2</v>
      </c>
      <c r="G2" s="2" t="s">
        <v>4</v>
      </c>
      <c r="H2" s="2" t="s">
        <v>5</v>
      </c>
      <c r="I2" s="2" t="s">
        <v>6</v>
      </c>
    </row>
    <row r="3" spans="2:10" x14ac:dyDescent="0.3">
      <c r="B3" s="2" t="s">
        <v>7</v>
      </c>
      <c r="C3" s="3">
        <v>-1819.5669013573599</v>
      </c>
      <c r="D3" s="4">
        <v>3.34</v>
      </c>
      <c r="E3" s="3">
        <v>-1819.4053499091201</v>
      </c>
      <c r="F3" s="4">
        <v>2.0499999999999998</v>
      </c>
      <c r="G3" s="5">
        <f>C3-E3</f>
        <v>-0.16155144823983392</v>
      </c>
      <c r="H3" s="6">
        <f t="shared" ref="H3:H11" si="0">G3*$J$8</f>
        <v>-35456.444328401703</v>
      </c>
      <c r="I3">
        <f>G3*$J$10</f>
        <v>-4.3960386553616928</v>
      </c>
    </row>
    <row r="4" spans="2:10" x14ac:dyDescent="0.3">
      <c r="B4" s="7" t="s">
        <v>8</v>
      </c>
      <c r="C4" s="3">
        <v>-1816.8112882647999</v>
      </c>
      <c r="D4" s="2">
        <v>4.1399999999999997</v>
      </c>
      <c r="E4" s="3">
        <v>-1816.90249326553</v>
      </c>
      <c r="F4" s="2">
        <v>4.24</v>
      </c>
      <c r="G4" s="5">
        <f t="shared" ref="G4:G11" si="1">C4-E4</f>
        <v>9.1205000730042229E-2</v>
      </c>
      <c r="H4" s="8">
        <f t="shared" si="0"/>
        <v>20017.183789375747</v>
      </c>
      <c r="I4">
        <f t="shared" ref="I4:I11" si="2">G4*$J$10</f>
        <v>2.4818143887904602</v>
      </c>
      <c r="J4" s="7"/>
    </row>
    <row r="5" spans="2:10" x14ac:dyDescent="0.3">
      <c r="B5" s="7" t="s">
        <v>9</v>
      </c>
      <c r="C5" s="3">
        <v>-1824.28591928898</v>
      </c>
      <c r="D5" s="2">
        <v>5.28</v>
      </c>
      <c r="E5" s="3">
        <v>-1824.3216223879899</v>
      </c>
      <c r="F5" s="2">
        <v>5.13</v>
      </c>
      <c r="G5" s="5">
        <f t="shared" si="1"/>
        <v>3.5703099009879224E-2</v>
      </c>
      <c r="H5" s="5">
        <f t="shared" si="0"/>
        <v>7835.9244450466094</v>
      </c>
      <c r="I5">
        <f t="shared" si="2"/>
        <v>0.97153077285094236</v>
      </c>
      <c r="J5" s="9" t="s">
        <v>10</v>
      </c>
    </row>
    <row r="6" spans="2:10" x14ac:dyDescent="0.3">
      <c r="B6" s="7" t="s">
        <v>11</v>
      </c>
      <c r="C6" s="3">
        <v>-1824.0071934012601</v>
      </c>
      <c r="D6" s="2">
        <v>5.05</v>
      </c>
      <c r="E6" s="3">
        <v>-1824.0335575582801</v>
      </c>
      <c r="F6" s="2">
        <v>4.4400000000000004</v>
      </c>
      <c r="G6" s="5">
        <f t="shared" si="1"/>
        <v>2.6364157019997947E-2</v>
      </c>
      <c r="H6" s="5">
        <f t="shared" si="0"/>
        <v>5786.263607225952</v>
      </c>
      <c r="I6">
        <f t="shared" si="2"/>
        <v>0.71740522687161679</v>
      </c>
      <c r="J6" s="7"/>
    </row>
    <row r="7" spans="2:10" x14ac:dyDescent="0.3">
      <c r="B7" s="7" t="s">
        <v>12</v>
      </c>
      <c r="C7" s="3">
        <v>-1823.1457746301201</v>
      </c>
      <c r="D7" s="2">
        <v>5.16</v>
      </c>
      <c r="E7" s="3">
        <v>-1823.18191080786</v>
      </c>
      <c r="F7" s="2">
        <v>4.49</v>
      </c>
      <c r="G7" s="5">
        <f t="shared" si="1"/>
        <v>3.6136177739990671E-2</v>
      </c>
      <c r="H7" s="5">
        <f t="shared" si="0"/>
        <v>7930.9742390986894</v>
      </c>
      <c r="I7">
        <f t="shared" si="2"/>
        <v>0.98331544491131606</v>
      </c>
      <c r="J7" t="s">
        <v>13</v>
      </c>
    </row>
    <row r="8" spans="2:10" x14ac:dyDescent="0.3">
      <c r="B8" s="7" t="s">
        <v>14</v>
      </c>
      <c r="C8" s="3">
        <v>-1823.1643663831101</v>
      </c>
      <c r="D8" s="2">
        <v>6.25</v>
      </c>
      <c r="E8" s="3">
        <v>-1823.1475695156701</v>
      </c>
      <c r="F8" s="2">
        <v>4.41</v>
      </c>
      <c r="G8" s="5">
        <f t="shared" si="1"/>
        <v>-1.679686744000719E-2</v>
      </c>
      <c r="H8" s="5">
        <f t="shared" si="0"/>
        <v>-3686.4862665546252</v>
      </c>
      <c r="I8">
        <f t="shared" si="2"/>
        <v>-0.45706602670400004</v>
      </c>
      <c r="J8">
        <v>219474.63</v>
      </c>
    </row>
    <row r="9" spans="2:10" x14ac:dyDescent="0.3">
      <c r="B9" s="7" t="s">
        <v>15</v>
      </c>
      <c r="C9" s="3">
        <v>-1823.70539786171</v>
      </c>
      <c r="D9" s="2">
        <v>5.28</v>
      </c>
      <c r="E9" s="3">
        <v>-1823.6936965308601</v>
      </c>
      <c r="F9" s="2">
        <v>5.13</v>
      </c>
      <c r="G9" s="5">
        <f t="shared" si="1"/>
        <v>-1.1701330849973601E-2</v>
      </c>
      <c r="H9" s="5">
        <f t="shared" si="0"/>
        <v>-2568.1452588055417</v>
      </c>
      <c r="I9">
        <f t="shared" si="2"/>
        <v>-0.31840941877100892</v>
      </c>
      <c r="J9" t="s">
        <v>16</v>
      </c>
    </row>
    <row r="10" spans="2:10" x14ac:dyDescent="0.3">
      <c r="B10" s="7" t="s">
        <v>17</v>
      </c>
      <c r="C10" s="3">
        <v>-1824.1055983721001</v>
      </c>
      <c r="D10" s="2">
        <v>13.45</v>
      </c>
      <c r="E10" s="3">
        <v>-1824.1203540736799</v>
      </c>
      <c r="F10" s="2">
        <v>10.02</v>
      </c>
      <c r="G10" s="5">
        <f t="shared" si="1"/>
        <v>1.475570157981565E-2</v>
      </c>
      <c r="H10" s="5">
        <f t="shared" si="0"/>
        <v>3238.5021446204555</v>
      </c>
      <c r="I10">
        <f t="shared" si="2"/>
        <v>0.40152307663347186</v>
      </c>
      <c r="J10">
        <v>27.211385</v>
      </c>
    </row>
    <row r="11" spans="2:10" x14ac:dyDescent="0.3">
      <c r="B11" s="7" t="s">
        <v>18</v>
      </c>
      <c r="C11" s="3">
        <v>-1824.2020692737101</v>
      </c>
      <c r="D11" s="2">
        <v>11.04</v>
      </c>
      <c r="E11" s="3">
        <v>-1824.23894652796</v>
      </c>
      <c r="F11" s="2">
        <v>8.19</v>
      </c>
      <c r="G11" s="5">
        <f t="shared" si="1"/>
        <v>3.6877254249930047E-2</v>
      </c>
      <c r="H11" s="5">
        <f t="shared" si="0"/>
        <v>8093.6217319193247</v>
      </c>
      <c r="I11">
        <f t="shared" si="2"/>
        <v>1.0034811631377327</v>
      </c>
      <c r="J11" s="7"/>
    </row>
    <row r="15" spans="2:10" x14ac:dyDescent="0.3">
      <c r="B15" s="10" t="s">
        <v>19</v>
      </c>
      <c r="C15" s="11">
        <v>0</v>
      </c>
      <c r="D15" s="11"/>
      <c r="E15" s="11"/>
      <c r="F15" s="11"/>
      <c r="G15" s="11"/>
      <c r="H15" s="11"/>
      <c r="I15" s="11"/>
    </row>
    <row r="16" spans="2:10" x14ac:dyDescent="0.3">
      <c r="C16" s="2" t="s">
        <v>1</v>
      </c>
      <c r="D16" s="2" t="s">
        <v>20</v>
      </c>
      <c r="E16" s="2" t="s">
        <v>3</v>
      </c>
      <c r="F16" s="2" t="s">
        <v>20</v>
      </c>
      <c r="G16" s="2" t="s">
        <v>4</v>
      </c>
      <c r="H16" s="2" t="s">
        <v>5</v>
      </c>
      <c r="I16" s="2" t="s">
        <v>6</v>
      </c>
    </row>
    <row r="17" spans="1:9" x14ac:dyDescent="0.3">
      <c r="A17">
        <v>1</v>
      </c>
      <c r="B17" s="7" t="s">
        <v>21</v>
      </c>
      <c r="C17" s="12">
        <v>-1816.6126502991799</v>
      </c>
      <c r="D17" s="13">
        <v>12.65</v>
      </c>
      <c r="E17" s="14">
        <v>-1816.6236754484601</v>
      </c>
      <c r="F17" s="13">
        <v>13.39</v>
      </c>
      <c r="G17" s="15">
        <f>C17-E17</f>
        <v>1.1025149280158075E-2</v>
      </c>
      <c r="H17" s="16">
        <f t="shared" ref="H17:H24" si="3">G17*$J$8</f>
        <v>2419.7405589574601</v>
      </c>
      <c r="I17">
        <f t="shared" ref="I17:I24" si="4">G17*$J$10</f>
        <v>0.30000958174485426</v>
      </c>
    </row>
    <row r="18" spans="1:9" x14ac:dyDescent="0.3">
      <c r="A18">
        <v>2</v>
      </c>
      <c r="B18" s="7" t="s">
        <v>22</v>
      </c>
      <c r="C18" s="17">
        <v>-1824.1440336350099</v>
      </c>
      <c r="D18">
        <v>15.23</v>
      </c>
      <c r="E18" s="18">
        <v>-1824.10924428102</v>
      </c>
      <c r="F18">
        <v>15.55</v>
      </c>
      <c r="G18" s="19">
        <f t="shared" ref="G18:G24" si="5">C18-E18</f>
        <v>-3.4789353989935989E-2</v>
      </c>
      <c r="H18" s="18">
        <f t="shared" si="3"/>
        <v>-7635.3805948802255</v>
      </c>
      <c r="I18">
        <f t="shared" si="4"/>
        <v>-0.94666650532143437</v>
      </c>
    </row>
    <row r="19" spans="1:9" x14ac:dyDescent="0.3">
      <c r="A19">
        <v>3</v>
      </c>
      <c r="B19" s="7" t="s">
        <v>23</v>
      </c>
      <c r="C19" s="17">
        <v>-1823.8467419245301</v>
      </c>
      <c r="D19">
        <v>15.13</v>
      </c>
      <c r="E19" s="18">
        <v>-1823.80959941985</v>
      </c>
      <c r="F19">
        <v>15.45</v>
      </c>
      <c r="G19" s="19">
        <f t="shared" si="5"/>
        <v>-3.7142504680105048E-2</v>
      </c>
      <c r="H19" s="18">
        <f t="shared" si="3"/>
        <v>-8151.8374719393241</v>
      </c>
      <c r="I19">
        <f t="shared" si="4"/>
        <v>-1.0106989947146403</v>
      </c>
    </row>
    <row r="20" spans="1:9" x14ac:dyDescent="0.3">
      <c r="A20">
        <v>4</v>
      </c>
      <c r="B20" s="7" t="s">
        <v>24</v>
      </c>
      <c r="C20" s="17">
        <v>-1823.00439449896</v>
      </c>
      <c r="D20">
        <v>15.14</v>
      </c>
      <c r="E20" s="18">
        <v>-1822.9678447356</v>
      </c>
      <c r="F20">
        <v>15.49</v>
      </c>
      <c r="G20" s="19">
        <f t="shared" si="5"/>
        <v>-3.6549763359971621E-2</v>
      </c>
      <c r="H20" s="18">
        <f t="shared" si="3"/>
        <v>-8021.7457900173285</v>
      </c>
      <c r="I20">
        <f t="shared" si="4"/>
        <v>-0.99456968244708133</v>
      </c>
    </row>
    <row r="21" spans="1:9" x14ac:dyDescent="0.3">
      <c r="A21">
        <v>5</v>
      </c>
      <c r="B21" s="7" t="s">
        <v>25</v>
      </c>
      <c r="C21" s="17">
        <v>-1823.0906249685099</v>
      </c>
      <c r="D21">
        <v>16.53</v>
      </c>
      <c r="E21" s="18">
        <v>-1823.03781616942</v>
      </c>
      <c r="F21">
        <v>17.23</v>
      </c>
      <c r="G21" s="19">
        <f t="shared" si="5"/>
        <v>-5.2808799089916647E-2</v>
      </c>
      <c r="H21" s="18">
        <f t="shared" si="3"/>
        <v>-11590.191641003794</v>
      </c>
      <c r="I21">
        <f t="shared" si="4"/>
        <v>-1.4370005634233716</v>
      </c>
    </row>
    <row r="22" spans="1:9" x14ac:dyDescent="0.3">
      <c r="A22">
        <v>6</v>
      </c>
      <c r="B22" s="7" t="s">
        <v>26</v>
      </c>
      <c r="C22" s="17">
        <v>-1823.6053592972701</v>
      </c>
      <c r="D22" s="20">
        <v>16.600000000000001</v>
      </c>
      <c r="E22" s="18">
        <v>-1823.5576252948399</v>
      </c>
      <c r="F22">
        <v>17.22</v>
      </c>
      <c r="G22" s="19">
        <f t="shared" si="5"/>
        <v>-4.7734002430161127E-2</v>
      </c>
      <c r="H22" s="18">
        <f t="shared" si="3"/>
        <v>-10476.402521778715</v>
      </c>
      <c r="I22">
        <f t="shared" si="4"/>
        <v>-1.29890831771805</v>
      </c>
    </row>
    <row r="23" spans="1:9" x14ac:dyDescent="0.3">
      <c r="A23">
        <v>7</v>
      </c>
      <c r="B23" s="7" t="s">
        <v>27</v>
      </c>
      <c r="C23" s="17">
        <v>-1824.0178489438099</v>
      </c>
      <c r="D23">
        <v>32.68</v>
      </c>
      <c r="E23" s="18">
        <v>-1823.9845655535801</v>
      </c>
      <c r="F23">
        <v>31.71</v>
      </c>
      <c r="G23" s="19">
        <f t="shared" si="5"/>
        <v>-3.3283390229826182E-2</v>
      </c>
      <c r="H23" s="18">
        <f t="shared" si="3"/>
        <v>-7304.8597558367164</v>
      </c>
      <c r="I23">
        <f t="shared" si="4"/>
        <v>-0.90568714564903874</v>
      </c>
    </row>
    <row r="24" spans="1:9" x14ac:dyDescent="0.3">
      <c r="A24">
        <v>8</v>
      </c>
      <c r="B24" s="7" t="s">
        <v>28</v>
      </c>
      <c r="C24" s="17">
        <v>-1824.0904012334199</v>
      </c>
      <c r="D24">
        <v>31.29</v>
      </c>
      <c r="E24" s="18">
        <v>-1824.0650930368499</v>
      </c>
      <c r="F24">
        <v>29.97</v>
      </c>
      <c r="G24" s="19">
        <f t="shared" si="5"/>
        <v>-2.5308196569994834E-2</v>
      </c>
      <c r="H24" s="18">
        <f t="shared" si="3"/>
        <v>-5554.5070781668855</v>
      </c>
      <c r="I24">
        <f t="shared" si="4"/>
        <v>-0.68867108052180892</v>
      </c>
    </row>
    <row r="27" spans="1:9" x14ac:dyDescent="0.3">
      <c r="B27" s="21" t="s">
        <v>29</v>
      </c>
      <c r="C27" s="21">
        <v>1</v>
      </c>
      <c r="D27" s="21"/>
      <c r="E27" s="21"/>
      <c r="F27" s="21"/>
      <c r="G27" s="21"/>
      <c r="H27" s="21"/>
      <c r="I27" s="21"/>
    </row>
    <row r="28" spans="1:9" x14ac:dyDescent="0.3">
      <c r="C28" s="2" t="s">
        <v>30</v>
      </c>
      <c r="D28" s="2" t="s">
        <v>20</v>
      </c>
      <c r="E28" s="2" t="s">
        <v>31</v>
      </c>
      <c r="F28" s="2" t="s">
        <v>20</v>
      </c>
      <c r="G28" s="2" t="s">
        <v>4</v>
      </c>
      <c r="H28" s="2" t="s">
        <v>5</v>
      </c>
      <c r="I28" s="2" t="s">
        <v>6</v>
      </c>
    </row>
    <row r="29" spans="1:9" x14ac:dyDescent="0.3">
      <c r="A29">
        <v>1</v>
      </c>
      <c r="B29" s="7" t="s">
        <v>21</v>
      </c>
      <c r="C29" s="14">
        <v>-1816.81128826485</v>
      </c>
      <c r="D29" s="22">
        <v>12.73</v>
      </c>
      <c r="E29" s="14">
        <v>-1816.90249326558</v>
      </c>
      <c r="F29" s="22">
        <v>13.41</v>
      </c>
      <c r="G29" s="19">
        <f t="shared" ref="G29:G36" si="6">C29-E29</f>
        <v>9.1205000730042229E-2</v>
      </c>
      <c r="H29" s="18">
        <f t="shared" ref="H29:H36" si="7">G29*$J$8</f>
        <v>20017.183789375747</v>
      </c>
      <c r="I29">
        <f t="shared" ref="I29:I36" si="8">G29*$J$10</f>
        <v>2.4818143887904602</v>
      </c>
    </row>
    <row r="30" spans="1:9" x14ac:dyDescent="0.3">
      <c r="A30">
        <v>2</v>
      </c>
      <c r="B30" s="7" t="s">
        <v>22</v>
      </c>
      <c r="C30" s="14">
        <v>-1824.2585309077899</v>
      </c>
      <c r="D30" s="22">
        <v>15.29</v>
      </c>
      <c r="E30" s="14">
        <v>-1824.2942110275201</v>
      </c>
      <c r="F30" s="22">
        <v>15.55</v>
      </c>
      <c r="G30" s="19">
        <f t="shared" si="6"/>
        <v>3.5680119730159277E-2</v>
      </c>
      <c r="H30" s="18">
        <f t="shared" si="7"/>
        <v>7830.8810761324075</v>
      </c>
      <c r="I30">
        <f t="shared" si="8"/>
        <v>0.97090547482346024</v>
      </c>
    </row>
    <row r="31" spans="1:9" x14ac:dyDescent="0.3">
      <c r="A31">
        <v>3</v>
      </c>
      <c r="B31" s="7" t="s">
        <v>23</v>
      </c>
      <c r="C31" s="14">
        <v>-1823.98025954219</v>
      </c>
      <c r="D31" s="22">
        <v>15.14</v>
      </c>
      <c r="E31" s="14">
        <v>-1824.0050603808199</v>
      </c>
      <c r="F31" s="22">
        <v>15.56</v>
      </c>
      <c r="G31" s="19">
        <f t="shared" si="6"/>
        <v>2.4800838629971622E-2</v>
      </c>
      <c r="H31" s="18">
        <f t="shared" si="7"/>
        <v>5443.1548820027292</v>
      </c>
      <c r="I31">
        <f t="shared" si="8"/>
        <v>0.67486516828303034</v>
      </c>
    </row>
    <row r="32" spans="1:9" x14ac:dyDescent="0.3">
      <c r="A32">
        <v>4</v>
      </c>
      <c r="B32" s="7" t="s">
        <v>24</v>
      </c>
      <c r="C32" s="14">
        <v>-1823.1216520006601</v>
      </c>
      <c r="D32" s="22">
        <v>15.2</v>
      </c>
      <c r="E32" s="14">
        <v>-1823.1579498511701</v>
      </c>
      <c r="F32" s="22">
        <v>15.57</v>
      </c>
      <c r="G32" s="19">
        <f t="shared" si="6"/>
        <v>3.6297850509981799E-2</v>
      </c>
      <c r="H32" s="18">
        <f t="shared" si="7"/>
        <v>7966.4573104735673</v>
      </c>
      <c r="I32">
        <f t="shared" si="8"/>
        <v>0.9877147848995611</v>
      </c>
    </row>
    <row r="33" spans="1:9" x14ac:dyDescent="0.3">
      <c r="A33">
        <v>5</v>
      </c>
      <c r="B33" s="7" t="s">
        <v>25</v>
      </c>
      <c r="C33" s="14">
        <v>-1823.1137990530499</v>
      </c>
      <c r="D33" s="22">
        <v>16.559999999999999</v>
      </c>
      <c r="E33" s="14">
        <v>-1823.0880112027501</v>
      </c>
      <c r="F33" s="22">
        <v>17.29</v>
      </c>
      <c r="G33" s="19">
        <f t="shared" si="6"/>
        <v>-2.5787850299821002E-2</v>
      </c>
      <c r="H33" s="18">
        <f t="shared" si="7"/>
        <v>-5659.7789030486038</v>
      </c>
      <c r="I33">
        <f t="shared" si="8"/>
        <v>-0.70172312283079474</v>
      </c>
    </row>
    <row r="34" spans="1:9" x14ac:dyDescent="0.3">
      <c r="A34">
        <v>6</v>
      </c>
      <c r="B34" s="7" t="s">
        <v>26</v>
      </c>
      <c r="C34" s="14">
        <v>-1823.6680980793899</v>
      </c>
      <c r="D34" s="22">
        <v>16.649999999999999</v>
      </c>
      <c r="E34" s="14">
        <v>-1823.64694301554</v>
      </c>
      <c r="F34" s="22">
        <v>17.309999999999999</v>
      </c>
      <c r="G34" s="19">
        <f t="shared" si="6"/>
        <v>-2.1155063849846556E-2</v>
      </c>
      <c r="H34" s="18">
        <f t="shared" si="7"/>
        <v>-4642.9998110714487</v>
      </c>
      <c r="I34">
        <f t="shared" si="8"/>
        <v>-0.57565858711775686</v>
      </c>
    </row>
    <row r="35" spans="1:9" x14ac:dyDescent="0.3">
      <c r="A35">
        <v>7</v>
      </c>
      <c r="B35" s="7" t="s">
        <v>27</v>
      </c>
      <c r="C35" s="14">
        <v>-1824.0582975298801</v>
      </c>
      <c r="D35" s="22">
        <v>32.840000000000003</v>
      </c>
      <c r="E35" s="14">
        <v>-1824.06907203018</v>
      </c>
      <c r="F35" s="22">
        <v>31.85</v>
      </c>
      <c r="G35" s="19">
        <f t="shared" si="6"/>
        <v>1.0774500299930878E-2</v>
      </c>
      <c r="H35" s="18">
        <f t="shared" si="7"/>
        <v>2364.7294667622186</v>
      </c>
      <c r="I35">
        <f t="shared" si="8"/>
        <v>0.29318907584403459</v>
      </c>
    </row>
    <row r="36" spans="1:9" x14ac:dyDescent="0.3">
      <c r="A36">
        <v>8</v>
      </c>
      <c r="B36" s="7" t="s">
        <v>28</v>
      </c>
      <c r="C36" s="14">
        <v>-1824.1637811804301</v>
      </c>
      <c r="D36" s="22">
        <v>31.5</v>
      </c>
      <c r="E36" s="14">
        <v>-1824.19966439008</v>
      </c>
      <c r="F36" s="22">
        <v>30.08</v>
      </c>
      <c r="G36" s="19">
        <f t="shared" si="6"/>
        <v>3.5883209649909986E-2</v>
      </c>
      <c r="H36" s="18">
        <f t="shared" si="7"/>
        <v>7875.454161126424</v>
      </c>
      <c r="I36">
        <f t="shared" si="8"/>
        <v>0.97643183281941581</v>
      </c>
    </row>
    <row r="37" spans="1:9" x14ac:dyDescent="0.3">
      <c r="B37" s="7"/>
      <c r="C37" s="17"/>
      <c r="E37" s="18"/>
      <c r="G37" s="19"/>
      <c r="H37" s="18"/>
    </row>
    <row r="39" spans="1:9" x14ac:dyDescent="0.3">
      <c r="B39" s="23" t="s">
        <v>32</v>
      </c>
      <c r="C39" s="24">
        <v>2</v>
      </c>
      <c r="D39" s="24"/>
      <c r="E39" s="24"/>
      <c r="F39" s="24"/>
      <c r="G39" s="24"/>
      <c r="H39" s="24"/>
      <c r="I39" s="24"/>
    </row>
    <row r="40" spans="1:9" x14ac:dyDescent="0.3">
      <c r="C40" s="2" t="s">
        <v>30</v>
      </c>
      <c r="D40" s="2" t="s">
        <v>20</v>
      </c>
      <c r="E40" s="2" t="s">
        <v>31</v>
      </c>
      <c r="F40" s="2" t="s">
        <v>20</v>
      </c>
      <c r="G40" s="2" t="s">
        <v>4</v>
      </c>
      <c r="H40" s="2" t="s">
        <v>5</v>
      </c>
      <c r="I40" s="2" t="s">
        <v>6</v>
      </c>
    </row>
    <row r="41" spans="1:9" x14ac:dyDescent="0.3">
      <c r="A41">
        <v>1</v>
      </c>
      <c r="B41" s="7" t="s">
        <v>21</v>
      </c>
      <c r="C41" s="14">
        <v>-1816.7837679854599</v>
      </c>
      <c r="D41" s="22">
        <v>12.69</v>
      </c>
      <c r="E41" s="14">
        <v>-1816.87492822126</v>
      </c>
      <c r="F41" s="22">
        <v>13.43</v>
      </c>
      <c r="G41" s="19">
        <f t="shared" ref="G41:G48" si="9">C41-E41</f>
        <v>9.116023580008914E-2</v>
      </c>
      <c r="H41" s="18">
        <f t="shared" ref="H41:H48" si="10">G41*$J$8</f>
        <v>20007.359022937319</v>
      </c>
      <c r="I41">
        <f t="shared" ref="I41:I48" si="11">G41*$J$10</f>
        <v>2.4805962730470088</v>
      </c>
    </row>
    <row r="42" spans="1:9" x14ac:dyDescent="0.3">
      <c r="A42">
        <v>2</v>
      </c>
      <c r="B42" s="7" t="s">
        <v>22</v>
      </c>
      <c r="C42" s="14">
        <v>-1824.28591928893</v>
      </c>
      <c r="D42" s="22">
        <v>15.19</v>
      </c>
      <c r="E42" s="14">
        <v>-1824.3216223883201</v>
      </c>
      <c r="F42" s="22">
        <v>15.56</v>
      </c>
      <c r="G42" s="19">
        <f t="shared" si="9"/>
        <v>3.570309939004801E-2</v>
      </c>
      <c r="H42" s="18">
        <f t="shared" si="10"/>
        <v>7835.9245284840126</v>
      </c>
      <c r="I42">
        <f t="shared" si="11"/>
        <v>0.97153078319586161</v>
      </c>
    </row>
    <row r="43" spans="1:9" x14ac:dyDescent="0.3">
      <c r="A43">
        <v>3</v>
      </c>
      <c r="B43" s="7" t="s">
        <v>23</v>
      </c>
      <c r="C43" s="14">
        <v>-1824.0037589604699</v>
      </c>
      <c r="D43" s="22">
        <v>15.23</v>
      </c>
      <c r="E43" s="14">
        <v>-1824.0299482323201</v>
      </c>
      <c r="F43" s="22">
        <v>15.55</v>
      </c>
      <c r="G43" s="19">
        <f t="shared" si="9"/>
        <v>2.6189271850171281E-2</v>
      </c>
      <c r="H43" s="18">
        <f t="shared" si="10"/>
        <v>5747.8807492857577</v>
      </c>
      <c r="I43">
        <f t="shared" si="11"/>
        <v>0.71264635918467301</v>
      </c>
    </row>
    <row r="44" spans="1:9" x14ac:dyDescent="0.3">
      <c r="A44">
        <v>4</v>
      </c>
      <c r="B44" s="7" t="s">
        <v>24</v>
      </c>
      <c r="C44" s="14">
        <v>-1823.1452886444899</v>
      </c>
      <c r="D44" s="22">
        <v>15.16</v>
      </c>
      <c r="E44" s="14">
        <v>-1823.1814056533301</v>
      </c>
      <c r="F44" s="22">
        <v>15.57</v>
      </c>
      <c r="G44" s="19">
        <f t="shared" si="9"/>
        <v>3.6117008840164999E-2</v>
      </c>
      <c r="H44" s="18">
        <f t="shared" si="10"/>
        <v>7926.7671519019423</v>
      </c>
      <c r="I44">
        <f t="shared" si="11"/>
        <v>0.98279383259813324</v>
      </c>
    </row>
    <row r="45" spans="1:9" x14ac:dyDescent="0.3">
      <c r="A45">
        <v>5</v>
      </c>
      <c r="B45" s="7" t="s">
        <v>25</v>
      </c>
      <c r="C45" s="14">
        <v>-1823.14829609906</v>
      </c>
      <c r="D45" s="22">
        <v>16.57</v>
      </c>
      <c r="E45" s="14">
        <v>-1823.1240086488799</v>
      </c>
      <c r="F45" s="22">
        <v>17.27</v>
      </c>
      <c r="G45" s="19">
        <f t="shared" si="9"/>
        <v>-2.4287450180054293E-2</v>
      </c>
      <c r="H45" s="18">
        <f t="shared" si="10"/>
        <v>-5330.4791419108496</v>
      </c>
      <c r="I45">
        <f t="shared" si="11"/>
        <v>-0.66089515751777672</v>
      </c>
    </row>
    <row r="46" spans="1:9" x14ac:dyDescent="0.3">
      <c r="A46">
        <v>6</v>
      </c>
      <c r="B46" s="7" t="s">
        <v>26</v>
      </c>
      <c r="C46" s="14">
        <v>-1823.6965495217501</v>
      </c>
      <c r="D46" s="22">
        <v>16.64</v>
      </c>
      <c r="E46" s="14">
        <v>-1823.6780142892001</v>
      </c>
      <c r="F46" s="22">
        <v>17.3</v>
      </c>
      <c r="G46" s="19">
        <f t="shared" si="9"/>
        <v>-1.8535232549993452E-2</v>
      </c>
      <c r="H46" s="18">
        <f t="shared" si="10"/>
        <v>-4068.0133058737697</v>
      </c>
      <c r="I46">
        <f t="shared" si="11"/>
        <v>-0.5043693489824036</v>
      </c>
    </row>
    <row r="47" spans="1:9" x14ac:dyDescent="0.3">
      <c r="A47">
        <v>7</v>
      </c>
      <c r="B47" s="7" t="s">
        <v>27</v>
      </c>
      <c r="C47" s="14">
        <v>-1824.0957077217599</v>
      </c>
      <c r="D47" s="22">
        <v>32.82</v>
      </c>
      <c r="E47" s="14">
        <v>-1824.1076395830501</v>
      </c>
      <c r="F47" s="22">
        <v>31.64</v>
      </c>
      <c r="G47" s="19">
        <f t="shared" si="9"/>
        <v>1.193186129012247E-2</v>
      </c>
      <c r="H47" s="18">
        <f t="shared" si="10"/>
        <v>2618.7408418609516</v>
      </c>
      <c r="I47">
        <f t="shared" si="11"/>
        <v>0.32468247133211919</v>
      </c>
    </row>
    <row r="48" spans="1:9" x14ac:dyDescent="0.3">
      <c r="A48">
        <v>8</v>
      </c>
      <c r="B48" s="7" t="s">
        <v>28</v>
      </c>
      <c r="C48" s="14">
        <v>-1824.19792903553</v>
      </c>
      <c r="D48" s="22">
        <v>31.4</v>
      </c>
      <c r="E48" s="14">
        <v>-1824.23436261915</v>
      </c>
      <c r="F48" s="22">
        <v>29.9</v>
      </c>
      <c r="G48" s="19">
        <f t="shared" si="9"/>
        <v>3.6433583620009813E-2</v>
      </c>
      <c r="H48" s="18">
        <f t="shared" si="10"/>
        <v>7996.2472845757147</v>
      </c>
      <c r="I48">
        <f t="shared" si="11"/>
        <v>0.99140827081378069</v>
      </c>
    </row>
    <row r="49" spans="1:9" x14ac:dyDescent="0.3">
      <c r="B49" s="7"/>
      <c r="C49" s="17"/>
      <c r="E49" s="18"/>
      <c r="G49" s="19"/>
      <c r="H49" s="18"/>
    </row>
    <row r="51" spans="1:9" x14ac:dyDescent="0.3">
      <c r="B51" s="25" t="s">
        <v>33</v>
      </c>
      <c r="C51" s="26">
        <v>3</v>
      </c>
      <c r="D51" s="26"/>
      <c r="E51" s="26"/>
      <c r="F51" s="26"/>
      <c r="G51" s="26"/>
      <c r="H51" s="26"/>
      <c r="I51" s="26"/>
    </row>
    <row r="52" spans="1:9" x14ac:dyDescent="0.3">
      <c r="C52" s="2" t="s">
        <v>30</v>
      </c>
      <c r="D52" s="2" t="s">
        <v>20</v>
      </c>
      <c r="E52" s="2" t="s">
        <v>31</v>
      </c>
      <c r="F52" s="2" t="s">
        <v>20</v>
      </c>
      <c r="G52" s="2" t="s">
        <v>4</v>
      </c>
      <c r="H52" s="2" t="s">
        <v>5</v>
      </c>
      <c r="I52" s="2" t="s">
        <v>6</v>
      </c>
    </row>
    <row r="53" spans="1:9" x14ac:dyDescent="0.3">
      <c r="A53">
        <v>1</v>
      </c>
      <c r="B53" s="7" t="s">
        <v>21</v>
      </c>
      <c r="C53" s="14">
        <v>-1816.7843045187899</v>
      </c>
      <c r="D53" s="22">
        <v>12.69</v>
      </c>
      <c r="E53" s="14">
        <v>-1816.87386173817</v>
      </c>
      <c r="F53" s="22">
        <v>13.41</v>
      </c>
      <c r="G53" s="19">
        <f t="shared" ref="G53:G60" si="12">C53-E53</f>
        <v>8.9557219380139941E-2</v>
      </c>
      <c r="H53" s="18">
        <f t="shared" ref="H53:H60" si="13">G53*$J$8</f>
        <v>19655.537587285042</v>
      </c>
      <c r="I53">
        <f t="shared" ref="I53:I60" si="14">G53*$J$10</f>
        <v>2.4369759760824494</v>
      </c>
    </row>
    <row r="54" spans="1:9" x14ac:dyDescent="0.3">
      <c r="A54">
        <v>2</v>
      </c>
      <c r="B54" s="7" t="s">
        <v>22</v>
      </c>
      <c r="C54" s="14">
        <v>-1824.28253961019</v>
      </c>
      <c r="D54" s="22">
        <v>15.23</v>
      </c>
      <c r="E54" s="14">
        <v>-1824.31806650408</v>
      </c>
      <c r="F54" s="22">
        <v>15.59</v>
      </c>
      <c r="G54" s="19">
        <f t="shared" si="12"/>
        <v>3.5526893889937128E-2</v>
      </c>
      <c r="H54" s="18">
        <f t="shared" si="13"/>
        <v>7797.251891543212</v>
      </c>
      <c r="I54">
        <f t="shared" si="14"/>
        <v>0.96673598749322676</v>
      </c>
    </row>
    <row r="55" spans="1:9" x14ac:dyDescent="0.3">
      <c r="A55">
        <v>3</v>
      </c>
      <c r="B55" s="7" t="s">
        <v>23</v>
      </c>
      <c r="C55" s="14">
        <v>-1824.0071934013899</v>
      </c>
      <c r="D55" s="22">
        <v>15.19</v>
      </c>
      <c r="E55" s="14">
        <v>-1824.0335575582801</v>
      </c>
      <c r="F55" s="22">
        <v>15.53</v>
      </c>
      <c r="G55" s="19">
        <f t="shared" si="12"/>
        <v>2.6364156890167578E-2</v>
      </c>
      <c r="H55" s="18">
        <f t="shared" si="13"/>
        <v>5786.2635787314803</v>
      </c>
      <c r="I55">
        <f t="shared" si="14"/>
        <v>0.71740522333875267</v>
      </c>
    </row>
    <row r="56" spans="1:9" x14ac:dyDescent="0.3">
      <c r="A56">
        <v>4</v>
      </c>
      <c r="B56" s="7" t="s">
        <v>24</v>
      </c>
      <c r="C56" s="14">
        <v>-1823.1422617631299</v>
      </c>
      <c r="D56" s="22">
        <v>15.24</v>
      </c>
      <c r="E56" s="14">
        <v>-1823.1779525268701</v>
      </c>
      <c r="F56" s="22">
        <v>15.54</v>
      </c>
      <c r="G56" s="19">
        <f t="shared" si="12"/>
        <v>3.5690763740149123E-2</v>
      </c>
      <c r="H56" s="18">
        <f t="shared" si="13"/>
        <v>7833.2171662866449</v>
      </c>
      <c r="I56">
        <f t="shared" si="14"/>
        <v>0.97119511307723771</v>
      </c>
    </row>
    <row r="57" spans="1:9" x14ac:dyDescent="0.3">
      <c r="A57">
        <v>5</v>
      </c>
      <c r="B57" s="7" t="s">
        <v>25</v>
      </c>
      <c r="C57" s="14">
        <v>-1823.1391933433199</v>
      </c>
      <c r="D57" s="22">
        <v>16.649999999999999</v>
      </c>
      <c r="E57" s="14">
        <v>-1823.1167682417999</v>
      </c>
      <c r="F57" s="22">
        <v>17.29</v>
      </c>
      <c r="G57" s="19">
        <f t="shared" si="12"/>
        <v>-2.2425101519957025E-2</v>
      </c>
      <c r="H57" s="18">
        <f t="shared" si="13"/>
        <v>-4921.7408588050057</v>
      </c>
      <c r="I57">
        <f t="shared" si="14"/>
        <v>-0.6102180711236358</v>
      </c>
    </row>
    <row r="58" spans="1:9" x14ac:dyDescent="0.3">
      <c r="A58">
        <v>6</v>
      </c>
      <c r="B58" s="7" t="s">
        <v>26</v>
      </c>
      <c r="C58" s="14">
        <v>-1823.6950696010199</v>
      </c>
      <c r="D58" s="22">
        <v>16.649999999999999</v>
      </c>
      <c r="E58" s="14">
        <v>-1823.67844172432</v>
      </c>
      <c r="F58" s="22">
        <v>17.309999999999999</v>
      </c>
      <c r="G58" s="19">
        <f t="shared" si="12"/>
        <v>-1.6627876699885746E-2</v>
      </c>
      <c r="H58" s="18">
        <f t="shared" si="13"/>
        <v>-3649.3970863930454</v>
      </c>
      <c r="I58">
        <f t="shared" si="14"/>
        <v>-0.45246755461312049</v>
      </c>
    </row>
    <row r="59" spans="1:9" x14ac:dyDescent="0.3">
      <c r="A59">
        <v>7</v>
      </c>
      <c r="B59" s="7" t="s">
        <v>27</v>
      </c>
      <c r="C59" s="14">
        <v>-1824.08700029331</v>
      </c>
      <c r="D59" s="22">
        <v>32.69</v>
      </c>
      <c r="E59" s="14">
        <v>-1824.10028239908</v>
      </c>
      <c r="F59" s="22">
        <v>31.71</v>
      </c>
      <c r="G59" s="19">
        <f t="shared" si="12"/>
        <v>1.3282105770031194E-2</v>
      </c>
      <c r="H59" s="18">
        <f t="shared" si="13"/>
        <v>2915.0852494984615</v>
      </c>
      <c r="I59">
        <f t="shared" si="14"/>
        <v>0.36142449371904029</v>
      </c>
    </row>
    <row r="60" spans="1:9" x14ac:dyDescent="0.3">
      <c r="A60">
        <v>8</v>
      </c>
      <c r="B60" s="7" t="s">
        <v>28</v>
      </c>
      <c r="C60" s="14">
        <v>-1824.1912396764601</v>
      </c>
      <c r="D60" s="22">
        <v>31.45</v>
      </c>
      <c r="E60" s="14">
        <v>-1824.2282082975801</v>
      </c>
      <c r="F60" s="22">
        <v>30</v>
      </c>
      <c r="G60" s="19">
        <f t="shared" si="12"/>
        <v>3.6968621119967793E-2</v>
      </c>
      <c r="H60" s="18">
        <f t="shared" si="13"/>
        <v>8113.6744419151173</v>
      </c>
      <c r="I60">
        <f t="shared" si="14"/>
        <v>1.0059673822145747</v>
      </c>
    </row>
    <row r="61" spans="1:9" x14ac:dyDescent="0.3">
      <c r="D61" s="20"/>
    </row>
    <row r="63" spans="1:9" x14ac:dyDescent="0.3">
      <c r="B63" s="27" t="s">
        <v>34</v>
      </c>
      <c r="C63" s="28">
        <v>4</v>
      </c>
      <c r="D63" s="28"/>
      <c r="E63" s="28"/>
      <c r="F63" s="28"/>
      <c r="G63" s="28"/>
      <c r="H63" s="28"/>
      <c r="I63" s="28"/>
    </row>
    <row r="64" spans="1:9" x14ac:dyDescent="0.3">
      <c r="C64" s="2" t="s">
        <v>30</v>
      </c>
      <c r="D64" s="2" t="s">
        <v>20</v>
      </c>
      <c r="E64" s="2" t="s">
        <v>31</v>
      </c>
      <c r="F64" s="2" t="s">
        <v>20</v>
      </c>
      <c r="G64" s="2" t="s">
        <v>4</v>
      </c>
      <c r="H64" s="2" t="s">
        <v>5</v>
      </c>
      <c r="I64" s="2" t="s">
        <v>6</v>
      </c>
    </row>
    <row r="65" spans="1:9" x14ac:dyDescent="0.3">
      <c r="A65">
        <v>1</v>
      </c>
      <c r="B65" s="7" t="s">
        <v>21</v>
      </c>
      <c r="C65" s="14">
        <v>-1816.78708700275</v>
      </c>
      <c r="D65" s="22">
        <v>12.67</v>
      </c>
      <c r="E65" s="14">
        <v>-1816.87844095694</v>
      </c>
      <c r="F65" s="22">
        <v>13.36</v>
      </c>
      <c r="G65" s="19">
        <f t="shared" ref="G65:G72" si="15">C65-E65</f>
        <v>9.1353954190026343E-2</v>
      </c>
      <c r="H65" s="18">
        <f t="shared" ref="H65:H72" si="16">G65*$J$8</f>
        <v>20049.875294892983</v>
      </c>
      <c r="I65">
        <f t="shared" ref="I65:I72" si="17">G65*$J$10</f>
        <v>2.4858676187371698</v>
      </c>
    </row>
    <row r="66" spans="1:9" x14ac:dyDescent="0.3">
      <c r="A66">
        <v>2</v>
      </c>
      <c r="B66" s="7" t="s">
        <v>22</v>
      </c>
      <c r="C66" s="14">
        <v>-1824.2854347519501</v>
      </c>
      <c r="D66" s="22">
        <v>15.25</v>
      </c>
      <c r="E66" s="14">
        <v>-1824.3211187793599</v>
      </c>
      <c r="F66" s="22">
        <v>15.59</v>
      </c>
      <c r="G66" s="19">
        <f t="shared" si="15"/>
        <v>3.5684027409843111E-2</v>
      </c>
      <c r="H66" s="18">
        <f t="shared" si="16"/>
        <v>7831.7387126851754</v>
      </c>
      <c r="I66">
        <f t="shared" si="17"/>
        <v>0.97101180819979371</v>
      </c>
    </row>
    <row r="67" spans="1:9" x14ac:dyDescent="0.3">
      <c r="A67">
        <v>3</v>
      </c>
      <c r="B67" s="7" t="s">
        <v>23</v>
      </c>
      <c r="C67" s="14">
        <v>-1824.0036567974901</v>
      </c>
      <c r="D67" s="22">
        <v>15.2</v>
      </c>
      <c r="E67" s="14">
        <v>-1824.02956664525</v>
      </c>
      <c r="F67" s="22">
        <v>15.55</v>
      </c>
      <c r="G67" s="19">
        <f t="shared" si="15"/>
        <v>2.5909847759976401E-2</v>
      </c>
      <c r="H67" s="18">
        <f t="shared" si="16"/>
        <v>5686.5542504771493</v>
      </c>
      <c r="I67">
        <f t="shared" si="17"/>
        <v>0.70504284268810546</v>
      </c>
    </row>
    <row r="68" spans="1:9" x14ac:dyDescent="0.3">
      <c r="A68">
        <v>4</v>
      </c>
      <c r="B68" s="7" t="s">
        <v>24</v>
      </c>
      <c r="C68" s="14">
        <v>-1823.1457746302499</v>
      </c>
      <c r="D68" s="22">
        <v>15.18</v>
      </c>
      <c r="E68" s="14">
        <v>-1823.18191080785</v>
      </c>
      <c r="F68" s="22">
        <v>15.52</v>
      </c>
      <c r="G68" s="19">
        <f t="shared" si="15"/>
        <v>3.6136177600155861E-2</v>
      </c>
      <c r="H68" s="18">
        <f t="shared" si="16"/>
        <v>7930.9742084084955</v>
      </c>
      <c r="I68">
        <f t="shared" si="17"/>
        <v>0.98331544110621716</v>
      </c>
    </row>
    <row r="69" spans="1:9" x14ac:dyDescent="0.3">
      <c r="A69">
        <v>5</v>
      </c>
      <c r="B69" s="7" t="s">
        <v>25</v>
      </c>
      <c r="C69" s="14">
        <v>-1823.1487188479</v>
      </c>
      <c r="D69" s="22">
        <v>16.62</v>
      </c>
      <c r="E69" s="14">
        <v>-1823.1236444131</v>
      </c>
      <c r="F69" s="22">
        <v>17.29</v>
      </c>
      <c r="G69" s="19">
        <f t="shared" si="15"/>
        <v>-2.5074434799989831E-2</v>
      </c>
      <c r="H69" s="18">
        <f t="shared" si="16"/>
        <v>-5503.202300186892</v>
      </c>
      <c r="I69">
        <f t="shared" si="17"/>
        <v>-0.68231009899992123</v>
      </c>
    </row>
    <row r="70" spans="1:9" x14ac:dyDescent="0.3">
      <c r="A70">
        <v>6</v>
      </c>
      <c r="B70" s="7" t="s">
        <v>26</v>
      </c>
      <c r="C70" s="14">
        <v>-1823.69672689764</v>
      </c>
      <c r="D70" s="22">
        <v>16.579999999999998</v>
      </c>
      <c r="E70" s="14">
        <v>-1823.6772935080801</v>
      </c>
      <c r="F70" s="22">
        <v>17.329999999999998</v>
      </c>
      <c r="G70" s="19">
        <f t="shared" si="15"/>
        <v>-1.9433389559935677E-2</v>
      </c>
      <c r="H70" s="18">
        <f t="shared" si="16"/>
        <v>-4265.1359833127453</v>
      </c>
      <c r="I70">
        <f t="shared" si="17"/>
        <v>-0.5288094451703903</v>
      </c>
    </row>
    <row r="71" spans="1:9" x14ac:dyDescent="0.3">
      <c r="A71">
        <v>7</v>
      </c>
      <c r="B71" s="7" t="s">
        <v>27</v>
      </c>
      <c r="C71" s="14">
        <v>-1824.0956491852501</v>
      </c>
      <c r="D71" s="22">
        <v>32.869999999999997</v>
      </c>
      <c r="E71" s="14">
        <v>-1824.10715056246</v>
      </c>
      <c r="F71" s="22">
        <v>31.7</v>
      </c>
      <c r="G71" s="19">
        <f t="shared" si="15"/>
        <v>1.1501377209924613E-2</v>
      </c>
      <c r="H71" s="18">
        <f t="shared" si="16"/>
        <v>2524.2605076386367</v>
      </c>
      <c r="I71">
        <f t="shared" si="17"/>
        <v>0.31296840328948444</v>
      </c>
    </row>
    <row r="72" spans="1:9" x14ac:dyDescent="0.3">
      <c r="A72">
        <v>8</v>
      </c>
      <c r="B72" s="7" t="s">
        <v>28</v>
      </c>
      <c r="C72" s="14">
        <v>-1824.1978347622101</v>
      </c>
      <c r="D72" s="22">
        <v>31.44</v>
      </c>
      <c r="E72" s="14">
        <v>-1824.23414735864</v>
      </c>
      <c r="F72" s="22">
        <v>30.07</v>
      </c>
      <c r="G72" s="19">
        <f t="shared" si="15"/>
        <v>3.6312596429979749E-2</v>
      </c>
      <c r="H72" s="18">
        <f t="shared" si="16"/>
        <v>7969.6936658091263</v>
      </c>
      <c r="I72">
        <f t="shared" si="17"/>
        <v>0.98811604180580448</v>
      </c>
    </row>
    <row r="75" spans="1:9" x14ac:dyDescent="0.3">
      <c r="B75" s="29" t="s">
        <v>35</v>
      </c>
      <c r="C75" s="30">
        <v>5</v>
      </c>
      <c r="D75" s="30"/>
      <c r="E75" s="30"/>
      <c r="F75" s="30"/>
      <c r="G75" s="30"/>
      <c r="H75" s="30"/>
      <c r="I75" s="30"/>
    </row>
    <row r="76" spans="1:9" x14ac:dyDescent="0.3">
      <c r="C76" s="2" t="s">
        <v>30</v>
      </c>
      <c r="D76" s="2" t="s">
        <v>20</v>
      </c>
      <c r="E76" s="2" t="s">
        <v>31</v>
      </c>
      <c r="F76" s="2" t="s">
        <v>20</v>
      </c>
      <c r="G76" s="2" t="s">
        <v>4</v>
      </c>
      <c r="H76" s="2" t="s">
        <v>5</v>
      </c>
      <c r="I76" s="2" t="s">
        <v>6</v>
      </c>
    </row>
    <row r="77" spans="1:9" x14ac:dyDescent="0.3">
      <c r="A77">
        <v>1</v>
      </c>
      <c r="B77" s="7" t="s">
        <v>21</v>
      </c>
      <c r="C77" s="14">
        <v>-1816.76328808061</v>
      </c>
      <c r="D77" s="22">
        <v>12.63</v>
      </c>
      <c r="E77" s="14">
        <v>-1816.8446377928001</v>
      </c>
      <c r="F77" s="22">
        <v>13.43</v>
      </c>
      <c r="G77" s="19">
        <f t="shared" ref="G77:G84" si="18">C77-E77</f>
        <v>8.1349712190103673E-2</v>
      </c>
      <c r="H77" s="18">
        <f t="shared" ref="H77:H84" si="19">G77*$J$8</f>
        <v>17854.197983529495</v>
      </c>
      <c r="I77">
        <f t="shared" ref="I77:I84" si="20">G77*$J$10</f>
        <v>2.2136383380441043</v>
      </c>
    </row>
    <row r="78" spans="1:9" x14ac:dyDescent="0.3">
      <c r="A78">
        <v>2</v>
      </c>
      <c r="B78" s="7" t="s">
        <v>22</v>
      </c>
      <c r="C78" s="14">
        <v>-1824.27161947175</v>
      </c>
      <c r="D78" s="22">
        <v>15.18</v>
      </c>
      <c r="E78" s="14">
        <v>-1824.2998170047299</v>
      </c>
      <c r="F78" s="22">
        <v>15.64</v>
      </c>
      <c r="G78" s="19">
        <f t="shared" si="18"/>
        <v>2.8197532979902462E-2</v>
      </c>
      <c r="H78" s="18">
        <f t="shared" si="19"/>
        <v>6188.6431176768901</v>
      </c>
      <c r="I78">
        <f t="shared" si="20"/>
        <v>0.76729392596632318</v>
      </c>
    </row>
    <row r="79" spans="1:9" x14ac:dyDescent="0.3">
      <c r="A79">
        <v>3</v>
      </c>
      <c r="B79" s="7" t="s">
        <v>23</v>
      </c>
      <c r="C79" s="14">
        <v>-1823.98403280915</v>
      </c>
      <c r="D79" s="22">
        <v>15.14</v>
      </c>
      <c r="E79" s="14">
        <v>-1824.0046791122099</v>
      </c>
      <c r="F79" s="22">
        <v>15.58</v>
      </c>
      <c r="G79" s="19">
        <f t="shared" si="18"/>
        <v>2.0646303059947968E-2</v>
      </c>
      <c r="H79" s="18">
        <f t="shared" si="19"/>
        <v>4531.3397249499485</v>
      </c>
      <c r="I79">
        <f t="shared" si="20"/>
        <v>0.56181450139092226</v>
      </c>
    </row>
    <row r="80" spans="1:9" x14ac:dyDescent="0.3">
      <c r="A80">
        <v>4</v>
      </c>
      <c r="B80" s="7" t="s">
        <v>24</v>
      </c>
      <c r="C80" s="14">
        <v>-1823.1319151124301</v>
      </c>
      <c r="D80" s="22">
        <v>15.14</v>
      </c>
      <c r="E80" s="14">
        <v>-1823.1598012685399</v>
      </c>
      <c r="F80" s="22">
        <v>15.59</v>
      </c>
      <c r="G80" s="19">
        <f t="shared" si="18"/>
        <v>2.7886156109843796E-2</v>
      </c>
      <c r="H80" s="18">
        <f t="shared" si="19"/>
        <v>6120.303794330207</v>
      </c>
      <c r="I80">
        <f t="shared" si="20"/>
        <v>0.75882093007506179</v>
      </c>
    </row>
    <row r="81" spans="1:9" x14ac:dyDescent="0.3">
      <c r="A81">
        <v>5</v>
      </c>
      <c r="B81" s="7" t="s">
        <v>25</v>
      </c>
      <c r="C81" s="14">
        <v>-1823.16436638289</v>
      </c>
      <c r="D81" s="22">
        <v>16.55</v>
      </c>
      <c r="E81" s="14">
        <v>-1823.14756951445</v>
      </c>
      <c r="F81" s="22">
        <v>17.36</v>
      </c>
      <c r="G81" s="19">
        <f t="shared" si="18"/>
        <v>-1.6796868439996615E-2</v>
      </c>
      <c r="H81" s="18">
        <f t="shared" si="19"/>
        <v>-3686.4864860269345</v>
      </c>
      <c r="I81">
        <f t="shared" si="20"/>
        <v>-0.4570660539150973</v>
      </c>
    </row>
    <row r="82" spans="1:9" x14ac:dyDescent="0.3">
      <c r="A82">
        <v>6</v>
      </c>
      <c r="B82" s="7" t="s">
        <v>26</v>
      </c>
      <c r="C82" s="14">
        <v>-1823.7004569957601</v>
      </c>
      <c r="D82" s="22">
        <v>16.59</v>
      </c>
      <c r="E82" s="14">
        <v>-1823.6885976901799</v>
      </c>
      <c r="F82" s="22">
        <v>17.34</v>
      </c>
      <c r="G82" s="19">
        <f t="shared" si="18"/>
        <v>-1.1859305580173896E-2</v>
      </c>
      <c r="H82" s="18">
        <f t="shared" si="19"/>
        <v>-2602.8167042656009</v>
      </c>
      <c r="I82">
        <f t="shared" si="20"/>
        <v>-0.32270812997476023</v>
      </c>
    </row>
    <row r="83" spans="1:9" x14ac:dyDescent="0.3">
      <c r="A83">
        <v>7</v>
      </c>
      <c r="B83" s="7" t="s">
        <v>27</v>
      </c>
      <c r="C83" s="14">
        <v>-1824.10298712454</v>
      </c>
      <c r="D83" s="22">
        <v>32.69</v>
      </c>
      <c r="E83" s="14">
        <v>-1824.1164971606399</v>
      </c>
      <c r="F83" s="22">
        <v>32.04</v>
      </c>
      <c r="G83" s="19">
        <f t="shared" si="18"/>
        <v>1.3510036099887657E-2</v>
      </c>
      <c r="H83" s="18">
        <f t="shared" si="19"/>
        <v>2965.1101743094864</v>
      </c>
      <c r="I83">
        <f t="shared" si="20"/>
        <v>0.36762679367794149</v>
      </c>
    </row>
    <row r="84" spans="1:9" x14ac:dyDescent="0.3">
      <c r="A84">
        <v>8</v>
      </c>
      <c r="B84" s="7" t="s">
        <v>28</v>
      </c>
      <c r="C84" s="14">
        <v>-1824.1945078941201</v>
      </c>
      <c r="D84" s="22">
        <v>31.24</v>
      </c>
      <c r="E84" s="14">
        <v>-1824.22664432788</v>
      </c>
      <c r="F84" s="22">
        <v>30.22</v>
      </c>
      <c r="G84" s="19">
        <f t="shared" si="18"/>
        <v>3.213643375988795E-2</v>
      </c>
      <c r="H84" s="18">
        <f t="shared" si="19"/>
        <v>7053.1319089709168</v>
      </c>
      <c r="I84">
        <f t="shared" si="20"/>
        <v>0.87447687156730858</v>
      </c>
    </row>
    <row r="87" spans="1:9" x14ac:dyDescent="0.3">
      <c r="B87" s="31" t="s">
        <v>36</v>
      </c>
      <c r="C87" s="32">
        <v>6</v>
      </c>
      <c r="D87" s="32"/>
      <c r="E87" s="32"/>
      <c r="F87" s="32"/>
      <c r="G87" s="32"/>
      <c r="H87" s="32"/>
      <c r="I87" s="32"/>
    </row>
    <row r="88" spans="1:9" x14ac:dyDescent="0.3">
      <c r="C88" s="2" t="s">
        <v>30</v>
      </c>
      <c r="D88" s="2" t="s">
        <v>20</v>
      </c>
      <c r="E88" s="2" t="s">
        <v>31</v>
      </c>
      <c r="F88" s="2" t="s">
        <v>20</v>
      </c>
      <c r="G88" s="2" t="s">
        <v>4</v>
      </c>
      <c r="H88" s="2" t="s">
        <v>5</v>
      </c>
      <c r="I88" s="2" t="s">
        <v>6</v>
      </c>
    </row>
    <row r="89" spans="1:9" x14ac:dyDescent="0.3">
      <c r="A89">
        <v>1</v>
      </c>
      <c r="B89" s="7" t="s">
        <v>21</v>
      </c>
      <c r="C89" s="14">
        <v>-1816.77544382734</v>
      </c>
      <c r="D89" s="22">
        <v>12.69</v>
      </c>
      <c r="E89" s="14">
        <v>-1816.8564163124299</v>
      </c>
      <c r="F89" s="22">
        <v>13.41</v>
      </c>
      <c r="G89" s="19">
        <f t="shared" ref="G89:G96" si="21">C89-E89</f>
        <v>8.0972485089887414E-2</v>
      </c>
      <c r="H89" s="18">
        <f t="shared" ref="H89:H96" si="22">G89*$J$8</f>
        <v>17771.406205283558</v>
      </c>
      <c r="I89">
        <f t="shared" ref="I89:I96" si="23">G89*$J$10</f>
        <v>2.2033734661876858</v>
      </c>
    </row>
    <row r="90" spans="1:9" x14ac:dyDescent="0.3">
      <c r="A90">
        <v>2</v>
      </c>
      <c r="B90" s="7" t="s">
        <v>22</v>
      </c>
      <c r="C90" s="14">
        <v>-1824.27798998552</v>
      </c>
      <c r="D90" s="22">
        <v>15.19</v>
      </c>
      <c r="E90" s="14">
        <v>-1824.30685015533</v>
      </c>
      <c r="F90" s="22">
        <v>15.59</v>
      </c>
      <c r="G90" s="19">
        <f t="shared" si="21"/>
        <v>2.8860169810059233E-2</v>
      </c>
      <c r="H90" s="18">
        <f t="shared" si="22"/>
        <v>6334.0750907999209</v>
      </c>
      <c r="I90">
        <f t="shared" si="23"/>
        <v>0.78532519186689864</v>
      </c>
    </row>
    <row r="91" spans="1:9" x14ac:dyDescent="0.3">
      <c r="A91">
        <v>3</v>
      </c>
      <c r="B91" s="7" t="s">
        <v>23</v>
      </c>
      <c r="C91" s="14">
        <v>-1823.9978634638701</v>
      </c>
      <c r="D91" s="22">
        <v>15.22</v>
      </c>
      <c r="E91" s="14">
        <v>-1824.0192656823899</v>
      </c>
      <c r="F91" s="22">
        <v>15.54</v>
      </c>
      <c r="G91" s="19">
        <f t="shared" si="21"/>
        <v>2.1402218519824601E-2</v>
      </c>
      <c r="H91" s="18">
        <f t="shared" si="22"/>
        <v>4697.243990817652</v>
      </c>
      <c r="I91">
        <f t="shared" si="23"/>
        <v>0.58238400799707735</v>
      </c>
    </row>
    <row r="92" spans="1:9" x14ac:dyDescent="0.3">
      <c r="A92">
        <v>4</v>
      </c>
      <c r="B92" s="7" t="s">
        <v>24</v>
      </c>
      <c r="C92" s="14">
        <v>-1823.138023274</v>
      </c>
      <c r="D92" s="22">
        <v>15.15</v>
      </c>
      <c r="E92" s="14">
        <v>-1823.1664600740901</v>
      </c>
      <c r="F92" s="22">
        <v>15.52</v>
      </c>
      <c r="G92" s="19">
        <f t="shared" si="21"/>
        <v>2.8436800090048564E-2</v>
      </c>
      <c r="H92" s="18">
        <f t="shared" si="22"/>
        <v>6241.1561781473756</v>
      </c>
      <c r="I92">
        <f t="shared" si="23"/>
        <v>0.77380471541834617</v>
      </c>
    </row>
    <row r="93" spans="1:9" x14ac:dyDescent="0.3">
      <c r="A93">
        <v>5</v>
      </c>
      <c r="B93" s="7" t="s">
        <v>25</v>
      </c>
      <c r="C93" s="14">
        <v>-1823.1594219787301</v>
      </c>
      <c r="D93" s="22">
        <v>16.59</v>
      </c>
      <c r="E93" s="14">
        <v>-1823.1424756265301</v>
      </c>
      <c r="F93" s="22">
        <v>17.28</v>
      </c>
      <c r="G93" s="19">
        <f t="shared" si="21"/>
        <v>-1.6946352199965986E-2</v>
      </c>
      <c r="H93" s="18">
        <f t="shared" si="22"/>
        <v>-3719.2943789372207</v>
      </c>
      <c r="I93">
        <f t="shared" si="23"/>
        <v>-0.46113371405887144</v>
      </c>
    </row>
    <row r="94" spans="1:9" x14ac:dyDescent="0.3">
      <c r="A94">
        <v>6</v>
      </c>
      <c r="B94" s="7" t="s">
        <v>26</v>
      </c>
      <c r="C94" s="14">
        <v>-1823.70539786175</v>
      </c>
      <c r="D94" s="22">
        <v>16.57</v>
      </c>
      <c r="E94" s="14">
        <v>-1823.69369653085</v>
      </c>
      <c r="F94" s="22">
        <v>17.260000000000002</v>
      </c>
      <c r="G94" s="19">
        <f t="shared" si="21"/>
        <v>-1.170133089999581E-2</v>
      </c>
      <c r="H94" s="18">
        <f t="shared" si="22"/>
        <v>-2568.1452697841473</v>
      </c>
      <c r="I94">
        <f t="shared" si="23"/>
        <v>-0.31840942013218249</v>
      </c>
    </row>
    <row r="95" spans="1:9" x14ac:dyDescent="0.3">
      <c r="A95">
        <v>7</v>
      </c>
      <c r="B95" s="7" t="s">
        <v>27</v>
      </c>
      <c r="C95" s="14">
        <v>-1824.09981217938</v>
      </c>
      <c r="D95" s="22">
        <v>32.75</v>
      </c>
      <c r="E95" s="14">
        <v>-1824.11374316298</v>
      </c>
      <c r="F95" s="22">
        <v>31.72</v>
      </c>
      <c r="G95" s="19">
        <f t="shared" si="21"/>
        <v>1.3930983599948377E-2</v>
      </c>
      <c r="H95" s="18">
        <f t="shared" si="22"/>
        <v>3057.4974711347381</v>
      </c>
      <c r="I95">
        <f t="shared" si="23"/>
        <v>0.37908135816688127</v>
      </c>
    </row>
    <row r="96" spans="1:9" x14ac:dyDescent="0.3">
      <c r="A96">
        <v>8</v>
      </c>
      <c r="B96" s="7" t="s">
        <v>28</v>
      </c>
      <c r="C96" s="14">
        <v>-1824.1951490808301</v>
      </c>
      <c r="D96" s="22">
        <v>31.27</v>
      </c>
      <c r="E96" s="14">
        <v>-1824.2280026752201</v>
      </c>
      <c r="F96" s="22">
        <v>30.04</v>
      </c>
      <c r="G96" s="19">
        <f t="shared" si="21"/>
        <v>3.2853594389962382E-2</v>
      </c>
      <c r="H96" s="18">
        <f t="shared" si="22"/>
        <v>7210.5304729070695</v>
      </c>
      <c r="I96">
        <f t="shared" si="23"/>
        <v>0.89399180557910651</v>
      </c>
    </row>
    <row r="99" spans="1:9" x14ac:dyDescent="0.3">
      <c r="B99" s="33" t="s">
        <v>37</v>
      </c>
      <c r="C99" s="34">
        <v>7</v>
      </c>
      <c r="D99" s="34"/>
      <c r="E99" s="34"/>
      <c r="F99" s="34"/>
      <c r="G99" s="34"/>
      <c r="H99" s="34"/>
      <c r="I99" s="34"/>
    </row>
    <row r="100" spans="1:9" x14ac:dyDescent="0.3">
      <c r="C100" s="2" t="s">
        <v>30</v>
      </c>
      <c r="D100" s="2" t="s">
        <v>20</v>
      </c>
      <c r="E100" s="2" t="s">
        <v>31</v>
      </c>
      <c r="F100" s="2" t="s">
        <v>20</v>
      </c>
      <c r="G100" s="2" t="s">
        <v>4</v>
      </c>
      <c r="H100" s="2" t="s">
        <v>5</v>
      </c>
      <c r="I100" s="2" t="s">
        <v>6</v>
      </c>
    </row>
    <row r="101" spans="1:9" x14ac:dyDescent="0.3">
      <c r="A101">
        <v>1</v>
      </c>
      <c r="B101" s="7" t="s">
        <v>21</v>
      </c>
      <c r="C101" s="14">
        <v>-1816.76443919333</v>
      </c>
      <c r="D101" s="22">
        <v>12.69</v>
      </c>
      <c r="E101" s="14">
        <v>-1816.8512672049601</v>
      </c>
      <c r="F101" s="22">
        <v>13.38</v>
      </c>
      <c r="G101" s="19">
        <f t="shared" ref="G101:G108" si="24">C101-E101</f>
        <v>8.6828011630132096E-2</v>
      </c>
      <c r="H101" s="18">
        <f t="shared" ref="H101:H108" si="25">G101*$J$8</f>
        <v>19056.54572615894</v>
      </c>
      <c r="I101">
        <f t="shared" ref="I101:I108" si="26">G101*$J$10</f>
        <v>2.362710453252002</v>
      </c>
    </row>
    <row r="102" spans="1:9" x14ac:dyDescent="0.3">
      <c r="A102">
        <v>2</v>
      </c>
      <c r="B102" s="7" t="s">
        <v>22</v>
      </c>
      <c r="C102" s="14">
        <v>-1824.2763892731</v>
      </c>
      <c r="D102" s="22">
        <v>15.21</v>
      </c>
      <c r="E102" s="14">
        <v>-1824.30923559438</v>
      </c>
      <c r="F102" s="22">
        <v>15.57</v>
      </c>
      <c r="G102" s="19">
        <f t="shared" si="24"/>
        <v>3.284632127997611E-2</v>
      </c>
      <c r="H102" s="18">
        <f t="shared" si="25"/>
        <v>7208.9342097838835</v>
      </c>
      <c r="I102">
        <f t="shared" si="26"/>
        <v>0.89379389418312272</v>
      </c>
    </row>
    <row r="103" spans="1:9" x14ac:dyDescent="0.3">
      <c r="A103">
        <v>3</v>
      </c>
      <c r="B103" s="7" t="s">
        <v>23</v>
      </c>
      <c r="C103" s="14">
        <v>-1823.9890597453</v>
      </c>
      <c r="D103" s="22">
        <v>15.19</v>
      </c>
      <c r="E103" s="14">
        <v>-1824.0138979109199</v>
      </c>
      <c r="F103" s="22">
        <v>15.53</v>
      </c>
      <c r="G103" s="19">
        <f t="shared" si="24"/>
        <v>2.48381656199399E-2</v>
      </c>
      <c r="H103" s="18">
        <f t="shared" si="25"/>
        <v>5451.3472093150303</v>
      </c>
      <c r="I103">
        <f t="shared" si="26"/>
        <v>0.67588088737794827</v>
      </c>
    </row>
    <row r="104" spans="1:9" x14ac:dyDescent="0.3">
      <c r="A104">
        <v>4</v>
      </c>
      <c r="B104" s="7" t="s">
        <v>24</v>
      </c>
      <c r="C104" s="14">
        <v>-1823.13618737566</v>
      </c>
      <c r="D104" s="22">
        <v>15.22</v>
      </c>
      <c r="E104" s="14">
        <v>-1823.16904351727</v>
      </c>
      <c r="F104" s="22">
        <v>15.51</v>
      </c>
      <c r="G104" s="19">
        <f t="shared" si="24"/>
        <v>3.2856141609954648E-2</v>
      </c>
      <c r="H104" s="18">
        <f t="shared" si="25"/>
        <v>7211.0895230724009</v>
      </c>
      <c r="I104">
        <f t="shared" si="26"/>
        <v>0.89406111896299578</v>
      </c>
    </row>
    <row r="105" spans="1:9" x14ac:dyDescent="0.3">
      <c r="A105">
        <v>5</v>
      </c>
      <c r="B105" s="7" t="s">
        <v>25</v>
      </c>
      <c r="C105" s="14">
        <v>-1823.16160474604</v>
      </c>
      <c r="D105" s="22">
        <v>16.59</v>
      </c>
      <c r="E105" s="14">
        <v>-1823.1435583186601</v>
      </c>
      <c r="F105" s="22">
        <v>17.309999999999999</v>
      </c>
      <c r="G105" s="19">
        <f t="shared" si="24"/>
        <v>-1.8046427379886154E-2</v>
      </c>
      <c r="H105" s="18">
        <f t="shared" si="25"/>
        <v>-3960.7329720223834</v>
      </c>
      <c r="I105">
        <f t="shared" si="26"/>
        <v>-0.4910682833086234</v>
      </c>
    </row>
    <row r="106" spans="1:9" x14ac:dyDescent="0.3">
      <c r="A106">
        <v>6</v>
      </c>
      <c r="B106" s="7" t="s">
        <v>26</v>
      </c>
      <c r="C106" s="14">
        <v>-1823.6995489687199</v>
      </c>
      <c r="D106" s="22">
        <v>16.559999999999999</v>
      </c>
      <c r="E106" s="14">
        <v>-1823.68702252863</v>
      </c>
      <c r="F106" s="22">
        <v>17.3</v>
      </c>
      <c r="G106" s="19">
        <f t="shared" si="24"/>
        <v>-1.2526440089914104E-2</v>
      </c>
      <c r="H106" s="18">
        <f t="shared" si="25"/>
        <v>-2749.2358039510646</v>
      </c>
      <c r="I106">
        <f t="shared" si="26"/>
        <v>-0.3408617839660873</v>
      </c>
    </row>
    <row r="107" spans="1:9" x14ac:dyDescent="0.3">
      <c r="A107">
        <v>7</v>
      </c>
      <c r="B107" s="7" t="s">
        <v>27</v>
      </c>
      <c r="C107" s="14">
        <v>-1824.1055983721501</v>
      </c>
      <c r="D107" s="22">
        <v>32.68</v>
      </c>
      <c r="E107" s="14">
        <v>-1824.1203540735501</v>
      </c>
      <c r="F107" s="22">
        <v>31.71</v>
      </c>
      <c r="G107" s="19">
        <f t="shared" si="24"/>
        <v>1.4755701399963073E-2</v>
      </c>
      <c r="H107" s="18">
        <f t="shared" si="25"/>
        <v>3238.5021051473773</v>
      </c>
      <c r="I107">
        <f t="shared" si="26"/>
        <v>0.40152307173943413</v>
      </c>
    </row>
    <row r="108" spans="1:9" x14ac:dyDescent="0.3">
      <c r="A108">
        <v>8</v>
      </c>
      <c r="B108" s="7" t="s">
        <v>28</v>
      </c>
      <c r="C108" s="14">
        <v>-1824.2000630699699</v>
      </c>
      <c r="D108" s="22">
        <v>31.39</v>
      </c>
      <c r="E108" s="14">
        <v>-1824.2357823412001</v>
      </c>
      <c r="F108" s="22">
        <v>29.98</v>
      </c>
      <c r="G108" s="19">
        <f t="shared" si="24"/>
        <v>3.571927123016394E-2</v>
      </c>
      <c r="H108" s="18">
        <f t="shared" si="25"/>
        <v>7839.4738371098756</v>
      </c>
      <c r="I108">
        <f t="shared" si="26"/>
        <v>0.97197084136341461</v>
      </c>
    </row>
    <row r="111" spans="1:9" x14ac:dyDescent="0.3">
      <c r="B111" s="35" t="s">
        <v>38</v>
      </c>
      <c r="C111" s="36">
        <v>8</v>
      </c>
      <c r="D111" s="36"/>
      <c r="E111" s="36"/>
      <c r="F111" s="36"/>
      <c r="G111" s="36"/>
      <c r="H111" s="36"/>
      <c r="I111" s="36"/>
    </row>
    <row r="112" spans="1:9" x14ac:dyDescent="0.3">
      <c r="C112" s="2" t="s">
        <v>30</v>
      </c>
      <c r="D112" s="2" t="s">
        <v>20</v>
      </c>
      <c r="E112" s="2" t="s">
        <v>31</v>
      </c>
      <c r="F112" s="2" t="s">
        <v>20</v>
      </c>
      <c r="G112" s="2" t="s">
        <v>4</v>
      </c>
      <c r="H112" s="2" t="s">
        <v>5</v>
      </c>
      <c r="I112" s="2" t="s">
        <v>6</v>
      </c>
    </row>
    <row r="113" spans="1:9" x14ac:dyDescent="0.3">
      <c r="A113">
        <v>1</v>
      </c>
      <c r="B113" s="7" t="s">
        <v>21</v>
      </c>
      <c r="C113" s="14">
        <v>-1816.7728281037</v>
      </c>
      <c r="D113" s="22">
        <v>12.66</v>
      </c>
      <c r="E113" s="14">
        <v>-1816.8629715044499</v>
      </c>
      <c r="F113" s="22">
        <v>13.4</v>
      </c>
      <c r="G113" s="19">
        <f t="shared" ref="G113:G120" si="27">C113-E113</f>
        <v>9.0143400749866487E-2</v>
      </c>
      <c r="H113" s="18">
        <f t="shared" ref="H113:H120" si="28">G113*$J$8</f>
        <v>19784.189526518669</v>
      </c>
      <c r="I113">
        <f t="shared" ref="I113:I120" si="29">G113*$J$10</f>
        <v>2.4529267830139059</v>
      </c>
    </row>
    <row r="114" spans="1:9" x14ac:dyDescent="0.3">
      <c r="A114">
        <v>2</v>
      </c>
      <c r="B114" s="7" t="s">
        <v>22</v>
      </c>
      <c r="C114" s="14">
        <v>-1824.28180128755</v>
      </c>
      <c r="D114" s="22">
        <v>15.23</v>
      </c>
      <c r="E114" s="14">
        <v>-1824.3170599269799</v>
      </c>
      <c r="F114" s="22">
        <v>15.59</v>
      </c>
      <c r="G114" s="19">
        <f t="shared" si="27"/>
        <v>3.5258639429912364E-2</v>
      </c>
      <c r="H114" s="18">
        <f t="shared" si="28"/>
        <v>7738.3768431834269</v>
      </c>
      <c r="I114">
        <f t="shared" si="29"/>
        <v>0.95943641210352582</v>
      </c>
    </row>
    <row r="115" spans="1:9" x14ac:dyDescent="0.3">
      <c r="A115">
        <v>3</v>
      </c>
      <c r="B115" s="7" t="s">
        <v>23</v>
      </c>
      <c r="C115" s="14">
        <v>-1823.9963952952501</v>
      </c>
      <c r="D115" s="22">
        <v>15.22</v>
      </c>
      <c r="E115" s="14">
        <v>-1824.0228476567199</v>
      </c>
      <c r="F115" s="22">
        <v>15.54</v>
      </c>
      <c r="G115" s="19">
        <f t="shared" si="27"/>
        <v>2.6452361469864627E-2</v>
      </c>
      <c r="H115" s="18">
        <f t="shared" si="28"/>
        <v>5805.6222462247952</v>
      </c>
      <c r="I115">
        <f t="shared" si="29"/>
        <v>0.71980539211565231</v>
      </c>
    </row>
    <row r="116" spans="1:9" x14ac:dyDescent="0.3">
      <c r="A116">
        <v>4</v>
      </c>
      <c r="B116" s="7" t="s">
        <v>24</v>
      </c>
      <c r="C116" s="14">
        <v>-1823.1415622606501</v>
      </c>
      <c r="D116" s="22">
        <v>15.23</v>
      </c>
      <c r="E116" s="14">
        <v>-1823.1771331587299</v>
      </c>
      <c r="F116" s="22">
        <v>15.5</v>
      </c>
      <c r="G116" s="19">
        <f t="shared" si="27"/>
        <v>3.557089807986813E-2</v>
      </c>
      <c r="H116" s="18">
        <f t="shared" si="28"/>
        <v>7806.9096948467686</v>
      </c>
      <c r="I116">
        <f t="shared" si="29"/>
        <v>0.96793340244705239</v>
      </c>
    </row>
    <row r="117" spans="1:9" x14ac:dyDescent="0.3">
      <c r="A117">
        <v>5</v>
      </c>
      <c r="B117" s="7" t="s">
        <v>25</v>
      </c>
      <c r="C117" s="14">
        <v>-1823.15574171146</v>
      </c>
      <c r="D117" s="22">
        <v>16.57</v>
      </c>
      <c r="E117" s="14">
        <v>-1823.13425181804</v>
      </c>
      <c r="F117" s="22">
        <v>17.28</v>
      </c>
      <c r="G117" s="19">
        <f t="shared" si="27"/>
        <v>-2.1489893420039152E-2</v>
      </c>
      <c r="H117" s="18">
        <f t="shared" si="28"/>
        <v>-4716.4864071025277</v>
      </c>
      <c r="I117">
        <f t="shared" si="29"/>
        <v>-0.5847697634616521</v>
      </c>
    </row>
    <row r="118" spans="1:9" x14ac:dyDescent="0.3">
      <c r="A118">
        <v>6</v>
      </c>
      <c r="B118" s="7" t="s">
        <v>26</v>
      </c>
      <c r="C118" s="14">
        <v>-1823.6979477474099</v>
      </c>
      <c r="D118" s="22">
        <v>16.670000000000002</v>
      </c>
      <c r="E118" s="14">
        <v>-1823.6822524553199</v>
      </c>
      <c r="F118" s="22">
        <v>17.36</v>
      </c>
      <c r="G118" s="19">
        <f t="shared" si="27"/>
        <v>-1.5695292089958457E-2</v>
      </c>
      <c r="H118" s="18">
        <f t="shared" si="28"/>
        <v>-3444.7184241855593</v>
      </c>
      <c r="I118">
        <f t="shared" si="29"/>
        <v>-0.42709063574731421</v>
      </c>
    </row>
    <row r="119" spans="1:9" x14ac:dyDescent="0.3">
      <c r="A119">
        <v>7</v>
      </c>
      <c r="B119" s="7" t="s">
        <v>27</v>
      </c>
      <c r="C119" s="14">
        <v>-1824.103473441</v>
      </c>
      <c r="D119" s="22">
        <v>32.770000000000003</v>
      </c>
      <c r="E119" s="14">
        <v>-1824.11708797702</v>
      </c>
      <c r="F119" s="22">
        <v>31.76</v>
      </c>
      <c r="G119" s="19">
        <f t="shared" si="27"/>
        <v>1.361453601998619E-2</v>
      </c>
      <c r="H119" s="18">
        <f t="shared" si="28"/>
        <v>2988.0452556081418</v>
      </c>
      <c r="I119">
        <f t="shared" si="29"/>
        <v>0.3704703812362119</v>
      </c>
    </row>
    <row r="120" spans="1:9" x14ac:dyDescent="0.3">
      <c r="A120">
        <v>8</v>
      </c>
      <c r="B120" s="7" t="s">
        <v>28</v>
      </c>
      <c r="C120" s="14">
        <v>-1824.2020692737101</v>
      </c>
      <c r="D120" s="22">
        <v>31.41</v>
      </c>
      <c r="E120" s="14">
        <v>-1824.23894652743</v>
      </c>
      <c r="F120" s="22">
        <v>30.01</v>
      </c>
      <c r="G120" s="19">
        <f t="shared" si="27"/>
        <v>3.687725371992201E-2</v>
      </c>
      <c r="H120" s="18">
        <f t="shared" si="28"/>
        <v>8093.6216155960064</v>
      </c>
      <c r="I120">
        <f t="shared" si="29"/>
        <v>1.00348114871548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tabSelected="1" workbookViewId="0"/>
  </sheetViews>
  <sheetFormatPr defaultRowHeight="16.5" x14ac:dyDescent="0.3"/>
  <cols>
    <col min="1" max="1" width="7.25" bestFit="1" customWidth="1"/>
    <col min="2" max="2" width="11.375" customWidth="1"/>
    <col min="3" max="3" width="16.25" bestFit="1" customWidth="1"/>
    <col min="4" max="4" width="20" customWidth="1"/>
    <col min="5" max="5" width="18.75" bestFit="1" customWidth="1"/>
    <col min="6" max="7" width="18.75" customWidth="1"/>
    <col min="8" max="8" width="18.75" bestFit="1" customWidth="1"/>
    <col min="9" max="9" width="18.75" customWidth="1"/>
    <col min="10" max="10" width="17.625" bestFit="1" customWidth="1"/>
    <col min="11" max="11" width="17.625" customWidth="1"/>
    <col min="12" max="12" width="18.75" bestFit="1" customWidth="1"/>
  </cols>
  <sheetData>
    <row r="1" spans="1:12" x14ac:dyDescent="0.3">
      <c r="B1" t="s">
        <v>39</v>
      </c>
      <c r="C1" t="s">
        <v>40</v>
      </c>
      <c r="D1" t="s">
        <v>19</v>
      </c>
      <c r="E1" t="s">
        <v>29</v>
      </c>
      <c r="F1" t="s">
        <v>32</v>
      </c>
      <c r="G1" t="s">
        <v>41</v>
      </c>
      <c r="H1" t="s">
        <v>42</v>
      </c>
      <c r="I1" t="s">
        <v>43</v>
      </c>
      <c r="J1" t="s">
        <v>44</v>
      </c>
      <c r="K1" t="s">
        <v>45</v>
      </c>
      <c r="L1" t="s">
        <v>46</v>
      </c>
    </row>
    <row r="2" spans="1:12" x14ac:dyDescent="0.3">
      <c r="B2" s="2" t="s">
        <v>7</v>
      </c>
      <c r="C2" s="37">
        <f>'NCH Law'!H3</f>
        <v>-35456.444328401703</v>
      </c>
    </row>
    <row r="3" spans="1:12" x14ac:dyDescent="0.3">
      <c r="A3" s="2" t="s">
        <v>47</v>
      </c>
      <c r="B3" s="38" t="s">
        <v>21</v>
      </c>
      <c r="C3" s="37">
        <f>'NCH Law'!H4</f>
        <v>20017.183789375747</v>
      </c>
      <c r="D3" s="18">
        <f>'NCH Law'!H17</f>
        <v>2419.7405589574601</v>
      </c>
      <c r="E3" s="18">
        <f>'NCH Law'!H29</f>
        <v>20017.183789375747</v>
      </c>
      <c r="F3" s="18">
        <f>'NCH Law'!H41</f>
        <v>20007.359022937319</v>
      </c>
      <c r="G3" s="18">
        <f>'NCH Law'!H53</f>
        <v>19655.537587285042</v>
      </c>
      <c r="H3" s="18">
        <f>'NCH Law'!H65</f>
        <v>20049.875294892983</v>
      </c>
      <c r="I3" s="18">
        <f>'NCH Law'!H77</f>
        <v>17854.197983529495</v>
      </c>
      <c r="J3" s="37">
        <f>'NCH Law'!H89</f>
        <v>17771.406205283558</v>
      </c>
      <c r="K3" s="18">
        <f>'NCH Law'!H101</f>
        <v>19056.54572615894</v>
      </c>
      <c r="L3" s="18">
        <f>'NCH Law'!H113</f>
        <v>19784.189526518669</v>
      </c>
    </row>
    <row r="4" spans="1:12" x14ac:dyDescent="0.3">
      <c r="A4" s="2" t="s">
        <v>48</v>
      </c>
      <c r="B4" s="38" t="s">
        <v>22</v>
      </c>
      <c r="C4" s="37">
        <f>'NCH Law'!H5</f>
        <v>7835.9244450466094</v>
      </c>
      <c r="D4" s="18">
        <f>'NCH Law'!H18</f>
        <v>-7635.3805948802255</v>
      </c>
      <c r="E4" s="18">
        <f>'NCH Law'!H30</f>
        <v>7830.8810761324075</v>
      </c>
      <c r="F4" s="18">
        <f>'NCH Law'!H42</f>
        <v>7835.9245284840126</v>
      </c>
      <c r="G4" s="18">
        <f>'NCH Law'!H54</f>
        <v>7797.251891543212</v>
      </c>
      <c r="H4" s="18">
        <f>'NCH Law'!H66</f>
        <v>7831.7387126851754</v>
      </c>
      <c r="I4" s="18">
        <f>'NCH Law'!H78</f>
        <v>6188.6431176768901</v>
      </c>
      <c r="J4" s="37">
        <f>'NCH Law'!H90</f>
        <v>6334.0750907999209</v>
      </c>
      <c r="K4" s="18">
        <f>'NCH Law'!H102</f>
        <v>7208.9342097838835</v>
      </c>
      <c r="L4" s="18">
        <f>'NCH Law'!H114</f>
        <v>7738.3768431834269</v>
      </c>
    </row>
    <row r="5" spans="1:12" x14ac:dyDescent="0.3">
      <c r="A5" s="2" t="s">
        <v>48</v>
      </c>
      <c r="B5" s="38" t="s">
        <v>23</v>
      </c>
      <c r="C5" s="37">
        <f>'NCH Law'!H6</f>
        <v>5786.263607225952</v>
      </c>
      <c r="D5" s="18">
        <f>'NCH Law'!H19</f>
        <v>-8151.8374719393241</v>
      </c>
      <c r="E5" s="18">
        <f>'NCH Law'!H31</f>
        <v>5443.1548820027292</v>
      </c>
      <c r="F5" s="18">
        <f>'NCH Law'!H43</f>
        <v>5747.8807492857577</v>
      </c>
      <c r="G5" s="18">
        <f>'NCH Law'!H55</f>
        <v>5786.2635787314803</v>
      </c>
      <c r="H5" s="18">
        <f>'NCH Law'!H67</f>
        <v>5686.5542504771493</v>
      </c>
      <c r="I5" s="18">
        <f>'NCH Law'!H79</f>
        <v>4531.3397249499485</v>
      </c>
      <c r="J5" s="37">
        <f>'NCH Law'!H91</f>
        <v>4697.243990817652</v>
      </c>
      <c r="K5" s="18">
        <f>'NCH Law'!H103</f>
        <v>5451.3472093150303</v>
      </c>
      <c r="L5" s="18">
        <f>'NCH Law'!H115</f>
        <v>5805.6222462247952</v>
      </c>
    </row>
    <row r="6" spans="1:12" x14ac:dyDescent="0.3">
      <c r="A6" s="2" t="s">
        <v>48</v>
      </c>
      <c r="B6" s="38" t="s">
        <v>24</v>
      </c>
      <c r="C6" s="37">
        <f>'NCH Law'!H7</f>
        <v>7930.9742390986894</v>
      </c>
      <c r="D6" s="18">
        <f>'NCH Law'!H20</f>
        <v>-8021.7457900173285</v>
      </c>
      <c r="E6" s="18">
        <f>'NCH Law'!H32</f>
        <v>7966.4573104735673</v>
      </c>
      <c r="F6" s="18">
        <f>'NCH Law'!H44</f>
        <v>7926.7671519019423</v>
      </c>
      <c r="G6" s="18">
        <f>'NCH Law'!H56</f>
        <v>7833.2171662866449</v>
      </c>
      <c r="H6" s="18">
        <f>'NCH Law'!H68</f>
        <v>7930.9742084084955</v>
      </c>
      <c r="I6" s="18">
        <f>'NCH Law'!H80</f>
        <v>6120.303794330207</v>
      </c>
      <c r="J6" s="37">
        <f>'NCH Law'!H92</f>
        <v>6241.1561781473756</v>
      </c>
      <c r="K6" s="18">
        <f>'NCH Law'!H104</f>
        <v>7211.0895230724009</v>
      </c>
      <c r="L6" s="18">
        <f>'NCH Law'!H116</f>
        <v>7806.9096948467686</v>
      </c>
    </row>
    <row r="7" spans="1:12" x14ac:dyDescent="0.3">
      <c r="A7" s="2" t="s">
        <v>49</v>
      </c>
      <c r="B7" s="38" t="s">
        <v>25</v>
      </c>
      <c r="C7" s="37">
        <f>'NCH Law'!H8</f>
        <v>-3686.4862665546252</v>
      </c>
      <c r="D7" s="18">
        <f>'NCH Law'!H21</f>
        <v>-11590.191641003794</v>
      </c>
      <c r="E7" s="18">
        <f>'NCH Law'!H33</f>
        <v>-5659.7789030486038</v>
      </c>
      <c r="F7" s="18">
        <f>'NCH Law'!H45</f>
        <v>-5330.4791419108496</v>
      </c>
      <c r="G7" s="18">
        <f>'NCH Law'!H57</f>
        <v>-4921.7408588050057</v>
      </c>
      <c r="H7" s="18">
        <f>'NCH Law'!H69</f>
        <v>-5503.202300186892</v>
      </c>
      <c r="I7" s="18">
        <f>'NCH Law'!H81</f>
        <v>-3686.4864860269345</v>
      </c>
      <c r="J7" s="37">
        <f>'NCH Law'!H93</f>
        <v>-3719.2943789372207</v>
      </c>
      <c r="K7" s="18">
        <f>'NCH Law'!H105</f>
        <v>-3960.7329720223834</v>
      </c>
      <c r="L7" s="18">
        <f>'NCH Law'!H117</f>
        <v>-4716.4864071025277</v>
      </c>
    </row>
    <row r="8" spans="1:12" x14ac:dyDescent="0.3">
      <c r="A8" s="2" t="s">
        <v>50</v>
      </c>
      <c r="B8" s="38" t="s">
        <v>26</v>
      </c>
      <c r="C8" s="37">
        <f>'NCH Law'!H9</f>
        <v>-2568.1452588055417</v>
      </c>
      <c r="D8" s="18">
        <f>'NCH Law'!H22</f>
        <v>-10476.402521778715</v>
      </c>
      <c r="E8" s="18">
        <f>'NCH Law'!H34</f>
        <v>-4642.9998110714487</v>
      </c>
      <c r="F8" s="18">
        <f>'NCH Law'!H46</f>
        <v>-4068.0133058737697</v>
      </c>
      <c r="G8" s="18">
        <f>'NCH Law'!H58</f>
        <v>-3649.3970863930454</v>
      </c>
      <c r="H8" s="18">
        <f>'NCH Law'!H70</f>
        <v>-4265.1359833127453</v>
      </c>
      <c r="I8" s="18">
        <f>'NCH Law'!H82</f>
        <v>-2602.8167042656009</v>
      </c>
      <c r="J8" s="37">
        <f>'NCH Law'!H94</f>
        <v>-2568.1452697841473</v>
      </c>
      <c r="K8" s="18">
        <f>'NCH Law'!H106</f>
        <v>-2749.2358039510646</v>
      </c>
      <c r="L8" s="18">
        <f>'NCH Law'!H118</f>
        <v>-3444.7184241855593</v>
      </c>
    </row>
    <row r="9" spans="1:12" x14ac:dyDescent="0.3">
      <c r="A9" s="2" t="s">
        <v>50</v>
      </c>
      <c r="B9" s="38" t="s">
        <v>27</v>
      </c>
      <c r="C9" s="37">
        <f>'NCH Law'!H10</f>
        <v>3238.5021446204555</v>
      </c>
      <c r="D9" s="18">
        <f>'NCH Law'!H23</f>
        <v>-7304.8597558367164</v>
      </c>
      <c r="E9" s="18">
        <f>'NCH Law'!H35</f>
        <v>2364.7294667622186</v>
      </c>
      <c r="F9" s="18">
        <f>'NCH Law'!H47</f>
        <v>2618.7408418609516</v>
      </c>
      <c r="G9" s="18">
        <f>'NCH Law'!H59</f>
        <v>2915.0852494984615</v>
      </c>
      <c r="H9" s="18">
        <f>'NCH Law'!H71</f>
        <v>2524.2605076386367</v>
      </c>
      <c r="I9" s="18">
        <f>'NCH Law'!H83</f>
        <v>2965.1101743094864</v>
      </c>
      <c r="J9" s="37">
        <f>'NCH Law'!H95</f>
        <v>3057.4974711347381</v>
      </c>
      <c r="K9" s="18">
        <f>'NCH Law'!H107</f>
        <v>3238.5021051473773</v>
      </c>
      <c r="L9" s="18">
        <f>'NCH Law'!H119</f>
        <v>2988.0452556081418</v>
      </c>
    </row>
    <row r="10" spans="1:12" x14ac:dyDescent="0.3">
      <c r="A10" s="2" t="s">
        <v>51</v>
      </c>
      <c r="B10" s="38" t="s">
        <v>28</v>
      </c>
      <c r="C10" s="37">
        <f>'NCH Law'!H11</f>
        <v>8093.6217319193247</v>
      </c>
      <c r="D10" s="18">
        <f>'NCH Law'!H24</f>
        <v>-5554.5070781668855</v>
      </c>
      <c r="E10" s="18">
        <f>'NCH Law'!H36</f>
        <v>7875.454161126424</v>
      </c>
      <c r="F10" s="18">
        <f>'NCH Law'!H48</f>
        <v>7996.2472845757147</v>
      </c>
      <c r="G10" s="18">
        <f>'NCH Law'!H60</f>
        <v>8113.6744419151173</v>
      </c>
      <c r="H10" s="18">
        <f>'NCH Law'!H72</f>
        <v>7969.6936658091263</v>
      </c>
      <c r="I10" s="18">
        <f>'NCH Law'!H84</f>
        <v>7053.1319089709168</v>
      </c>
      <c r="J10" s="37">
        <f>'NCH Law'!H96</f>
        <v>7210.5304729070695</v>
      </c>
      <c r="K10" s="18">
        <f>'NCH Law'!H108</f>
        <v>7839.4738371098756</v>
      </c>
      <c r="L10" s="18">
        <f>'NCH Law'!H120</f>
        <v>8093.6216155960064</v>
      </c>
    </row>
    <row r="31" spans="2:12" x14ac:dyDescent="0.3">
      <c r="B31" t="s">
        <v>39</v>
      </c>
      <c r="C31" t="s">
        <v>40</v>
      </c>
      <c r="D31" t="s">
        <v>19</v>
      </c>
      <c r="E31" t="s">
        <v>29</v>
      </c>
      <c r="F31" t="s">
        <v>32</v>
      </c>
      <c r="G31" t="s">
        <v>41</v>
      </c>
      <c r="H31" t="s">
        <v>42</v>
      </c>
      <c r="I31" t="s">
        <v>43</v>
      </c>
      <c r="J31" t="s">
        <v>44</v>
      </c>
      <c r="K31" t="s">
        <v>45</v>
      </c>
      <c r="L31" t="s">
        <v>46</v>
      </c>
    </row>
    <row r="32" spans="2:12" x14ac:dyDescent="0.3">
      <c r="B32" s="2" t="s">
        <v>7</v>
      </c>
      <c r="C32" s="37">
        <v>-4.3960386553616928</v>
      </c>
    </row>
    <row r="33" spans="1:12" x14ac:dyDescent="0.3">
      <c r="A33" s="2" t="s">
        <v>47</v>
      </c>
      <c r="B33" s="38" t="s">
        <v>21</v>
      </c>
      <c r="C33" s="37">
        <v>2.4818143887904602</v>
      </c>
      <c r="D33" s="18">
        <v>0.30000958174485426</v>
      </c>
      <c r="E33" s="18">
        <v>2.4818143887904602</v>
      </c>
      <c r="F33" s="18">
        <v>2.4805962730470088</v>
      </c>
      <c r="G33" s="18">
        <v>2.4369759760824494</v>
      </c>
      <c r="H33" s="18">
        <v>2.4858676187371698</v>
      </c>
      <c r="I33" s="18">
        <v>2.2136383380441043</v>
      </c>
      <c r="J33" s="37">
        <v>2.2033734661876858</v>
      </c>
      <c r="K33" s="18">
        <v>2.362710453252002</v>
      </c>
      <c r="L33" s="18">
        <v>2.4529267830139059</v>
      </c>
    </row>
    <row r="34" spans="1:12" x14ac:dyDescent="0.3">
      <c r="A34" s="2" t="s">
        <v>48</v>
      </c>
      <c r="B34" s="38" t="s">
        <v>22</v>
      </c>
      <c r="C34" s="37">
        <v>0.97153077285094236</v>
      </c>
      <c r="D34" s="18">
        <v>-0.94666650532143437</v>
      </c>
      <c r="E34" s="18">
        <v>0.97090547482346024</v>
      </c>
      <c r="F34" s="18">
        <v>0.97153078319586161</v>
      </c>
      <c r="G34" s="18">
        <v>0.96673598749322676</v>
      </c>
      <c r="H34" s="18">
        <v>0.97101180819979371</v>
      </c>
      <c r="I34" s="18">
        <v>0.76729392596632318</v>
      </c>
      <c r="J34" s="37">
        <v>0.78532519186689864</v>
      </c>
      <c r="K34" s="18">
        <v>0.89379389418312272</v>
      </c>
      <c r="L34" s="18">
        <v>0.95943641210352582</v>
      </c>
    </row>
    <row r="35" spans="1:12" x14ac:dyDescent="0.3">
      <c r="A35" s="2" t="s">
        <v>48</v>
      </c>
      <c r="B35" s="38" t="s">
        <v>23</v>
      </c>
      <c r="C35" s="37">
        <v>0.71740522687161679</v>
      </c>
      <c r="D35" s="18">
        <v>-1.0106989947146403</v>
      </c>
      <c r="E35" s="18">
        <v>0.67486516828303034</v>
      </c>
      <c r="F35" s="18">
        <v>0.71264635918467301</v>
      </c>
      <c r="G35" s="18">
        <v>0.71740522333875267</v>
      </c>
      <c r="H35" s="18">
        <v>0.70504284268810546</v>
      </c>
      <c r="I35" s="18">
        <v>0.56181450139092226</v>
      </c>
      <c r="J35" s="37">
        <v>0.58238400799707735</v>
      </c>
      <c r="K35" s="18">
        <v>0.67588088737794827</v>
      </c>
      <c r="L35" s="18">
        <v>0.71980539211565231</v>
      </c>
    </row>
    <row r="36" spans="1:12" x14ac:dyDescent="0.3">
      <c r="A36" s="2" t="s">
        <v>48</v>
      </c>
      <c r="B36" s="38" t="s">
        <v>24</v>
      </c>
      <c r="C36" s="37">
        <v>0.98331544491131606</v>
      </c>
      <c r="D36" s="18">
        <v>-0.99456968244708133</v>
      </c>
      <c r="E36" s="18">
        <v>0.9877147848995611</v>
      </c>
      <c r="F36" s="18">
        <v>0.98279383259813324</v>
      </c>
      <c r="G36" s="18">
        <v>0.97119511307723771</v>
      </c>
      <c r="H36" s="18">
        <v>0.98331544110621716</v>
      </c>
      <c r="I36" s="18">
        <v>0.75882093007506179</v>
      </c>
      <c r="J36" s="37">
        <v>0.77380471541834617</v>
      </c>
      <c r="K36" s="18">
        <v>0.89406111896299578</v>
      </c>
      <c r="L36" s="18">
        <v>0.96793340244705239</v>
      </c>
    </row>
    <row r="37" spans="1:12" x14ac:dyDescent="0.3">
      <c r="A37" s="2" t="s">
        <v>49</v>
      </c>
      <c r="B37" s="38" t="s">
        <v>25</v>
      </c>
      <c r="C37" s="37">
        <v>-0.45706602670400004</v>
      </c>
      <c r="D37" s="18">
        <v>-1.4370005634233716</v>
      </c>
      <c r="E37" s="18">
        <v>-0.70172312283079474</v>
      </c>
      <c r="F37" s="18">
        <v>-0.66089515751777672</v>
      </c>
      <c r="G37" s="18">
        <v>-0.6102180711236358</v>
      </c>
      <c r="H37" s="18">
        <v>-0.68231009899992123</v>
      </c>
      <c r="I37" s="18">
        <v>-0.4570660539150973</v>
      </c>
      <c r="J37" s="37">
        <v>-0.46113371405887144</v>
      </c>
      <c r="K37" s="18">
        <v>-0.4910682833086234</v>
      </c>
      <c r="L37" s="18">
        <v>-0.5847697634616521</v>
      </c>
    </row>
    <row r="38" spans="1:12" x14ac:dyDescent="0.3">
      <c r="A38" s="2" t="s">
        <v>50</v>
      </c>
      <c r="B38" s="38" t="s">
        <v>26</v>
      </c>
      <c r="C38" s="37">
        <v>-0.31840941877100892</v>
      </c>
      <c r="D38" s="18">
        <v>-1.29890831771805</v>
      </c>
      <c r="E38" s="18">
        <v>-0.57565858711775686</v>
      </c>
      <c r="F38" s="18">
        <v>-0.5043693489824036</v>
      </c>
      <c r="G38" s="18">
        <v>-0.45246755461312049</v>
      </c>
      <c r="H38" s="18">
        <v>-0.5288094451703903</v>
      </c>
      <c r="I38" s="18">
        <v>-0.32270812997476023</v>
      </c>
      <c r="J38" s="37">
        <v>-0.31840942013218249</v>
      </c>
      <c r="K38" s="18">
        <v>-0.3408617839660873</v>
      </c>
      <c r="L38" s="18">
        <v>-0.42709063574731421</v>
      </c>
    </row>
    <row r="39" spans="1:12" x14ac:dyDescent="0.3">
      <c r="A39" s="2" t="s">
        <v>50</v>
      </c>
      <c r="B39" s="38" t="s">
        <v>27</v>
      </c>
      <c r="C39" s="37">
        <v>0.40152307663347186</v>
      </c>
      <c r="D39" s="18">
        <v>-0.90568714564903874</v>
      </c>
      <c r="E39" s="18">
        <v>0.29318907584403459</v>
      </c>
      <c r="F39" s="18">
        <v>0.32468247133211919</v>
      </c>
      <c r="G39" s="18">
        <v>0.36142449371904029</v>
      </c>
      <c r="H39" s="18">
        <v>0.31296840328948444</v>
      </c>
      <c r="I39" s="18">
        <v>0.36762679367794149</v>
      </c>
      <c r="J39" s="37">
        <v>0.37908135816688127</v>
      </c>
      <c r="K39" s="18">
        <v>0.40152307173943413</v>
      </c>
      <c r="L39" s="18">
        <v>0.3704703812362119</v>
      </c>
    </row>
    <row r="40" spans="1:12" x14ac:dyDescent="0.3">
      <c r="A40" s="2" t="s">
        <v>51</v>
      </c>
      <c r="B40" s="38" t="s">
        <v>28</v>
      </c>
      <c r="C40" s="37">
        <v>1.0034811631377327</v>
      </c>
      <c r="D40" s="18">
        <v>-0.68867108052180892</v>
      </c>
      <c r="E40" s="18">
        <v>0.97643183281941581</v>
      </c>
      <c r="F40" s="18">
        <v>0.99140827081378069</v>
      </c>
      <c r="G40" s="18">
        <v>1.0059673822145747</v>
      </c>
      <c r="H40" s="18">
        <v>0.98811604180580448</v>
      </c>
      <c r="I40" s="18">
        <v>0.87447687156730858</v>
      </c>
      <c r="J40" s="37">
        <v>0.89399180557910651</v>
      </c>
      <c r="K40" s="18">
        <v>0.97197084136341461</v>
      </c>
      <c r="L40" s="18">
        <v>1.00348114871548</v>
      </c>
    </row>
  </sheetData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0"/>
  <sheetViews>
    <sheetView workbookViewId="0">
      <selection activeCell="G123" sqref="G123"/>
    </sheetView>
  </sheetViews>
  <sheetFormatPr defaultRowHeight="16.5" x14ac:dyDescent="0.3"/>
  <cols>
    <col min="1" max="1" width="2.5" bestFit="1" customWidth="1"/>
    <col min="2" max="2" width="9.875" bestFit="1" customWidth="1"/>
    <col min="3" max="3" width="19.5" bestFit="1" customWidth="1"/>
    <col min="4" max="4" width="10.875" customWidth="1"/>
    <col min="5" max="5" width="20.875" bestFit="1" customWidth="1"/>
    <col min="6" max="6" width="10.375" customWidth="1"/>
    <col min="7" max="8" width="16.625" customWidth="1"/>
    <col min="9" max="10" width="19.5" bestFit="1" customWidth="1"/>
    <col min="12" max="12" width="17.125" bestFit="1" customWidth="1"/>
  </cols>
  <sheetData>
    <row r="1" spans="2:11" x14ac:dyDescent="0.3">
      <c r="B1" s="1" t="s">
        <v>52</v>
      </c>
      <c r="C1" s="1"/>
      <c r="D1" s="1"/>
      <c r="E1" s="1"/>
      <c r="F1" s="1"/>
      <c r="G1" s="1"/>
      <c r="H1" s="1"/>
      <c r="I1" s="1"/>
      <c r="J1" s="1"/>
    </row>
    <row r="2" spans="2:11" x14ac:dyDescent="0.3">
      <c r="B2" s="2"/>
      <c r="C2" s="2" t="s">
        <v>53</v>
      </c>
      <c r="D2" s="2" t="s">
        <v>54</v>
      </c>
      <c r="E2" s="2" t="s">
        <v>55</v>
      </c>
      <c r="F2" s="2" t="s">
        <v>54</v>
      </c>
      <c r="G2" s="2" t="s">
        <v>56</v>
      </c>
      <c r="H2" s="2" t="s">
        <v>57</v>
      </c>
      <c r="I2" s="2" t="s">
        <v>58</v>
      </c>
      <c r="J2" s="2" t="s">
        <v>59</v>
      </c>
    </row>
    <row r="3" spans="2:11" x14ac:dyDescent="0.3">
      <c r="B3" s="2" t="s">
        <v>60</v>
      </c>
      <c r="C3" s="3">
        <v>-1599.4475116757301</v>
      </c>
      <c r="D3" s="39">
        <v>53</v>
      </c>
      <c r="E3" s="3">
        <v>-1599.32055393981</v>
      </c>
      <c r="F3" s="4">
        <v>1.35</v>
      </c>
      <c r="G3" s="40">
        <f>C3-E3</f>
        <v>-0.12695773592008663</v>
      </c>
      <c r="H3" s="5">
        <f>G3*$K$12</f>
        <v>-79.667181452655782</v>
      </c>
      <c r="I3" s="6">
        <f t="shared" ref="I3:I11" si="0">G3*$K$8</f>
        <v>-27864.002116698724</v>
      </c>
      <c r="J3">
        <f>G3*$K$10</f>
        <v>-3.4546958308498068</v>
      </c>
    </row>
    <row r="4" spans="2:11" x14ac:dyDescent="0.3">
      <c r="B4" s="7" t="s">
        <v>8</v>
      </c>
      <c r="C4" s="3">
        <v>-1597.54998120602</v>
      </c>
      <c r="D4" s="2">
        <v>23.01</v>
      </c>
      <c r="E4" s="3">
        <v>-1597.58243407754</v>
      </c>
      <c r="F4" s="2">
        <v>3.02</v>
      </c>
      <c r="G4" s="40">
        <f t="shared" ref="G4:G11" si="1">C4-E4</f>
        <v>3.2452871520035842E-2</v>
      </c>
      <c r="H4" s="5">
        <f t="shared" ref="H4:H11" si="2">G4*$K$12</f>
        <v>20.364484175062913</v>
      </c>
      <c r="I4" s="8">
        <f t="shared" si="0"/>
        <v>7122.5819692974037</v>
      </c>
      <c r="J4">
        <f t="shared" ref="J4:J11" si="3">G4*$K$10</f>
        <v>0.88308758128723053</v>
      </c>
      <c r="K4" s="7"/>
    </row>
    <row r="5" spans="2:11" x14ac:dyDescent="0.3">
      <c r="B5" s="7" t="s">
        <v>9</v>
      </c>
      <c r="C5" s="3">
        <v>-1603.05878145925</v>
      </c>
      <c r="D5" s="2">
        <v>58.03</v>
      </c>
      <c r="E5" s="3">
        <v>-1603.05710555676</v>
      </c>
      <c r="F5" s="2">
        <v>4.28</v>
      </c>
      <c r="G5" s="40">
        <f t="shared" si="1"/>
        <v>-1.6759024899783981E-3</v>
      </c>
      <c r="H5" s="5">
        <f t="shared" si="2"/>
        <v>-1.0516446815821223</v>
      </c>
      <c r="I5" s="5">
        <f t="shared" si="0"/>
        <v>-367.81807890408766</v>
      </c>
      <c r="J5">
        <f t="shared" si="3"/>
        <v>-4.5603627877260834E-2</v>
      </c>
      <c r="K5" s="9" t="s">
        <v>61</v>
      </c>
    </row>
    <row r="6" spans="2:11" x14ac:dyDescent="0.3">
      <c r="B6" s="7" t="s">
        <v>11</v>
      </c>
      <c r="C6" s="3">
        <v>-1602.74212179651</v>
      </c>
      <c r="D6" s="2">
        <v>47.38</v>
      </c>
      <c r="E6" s="3">
        <v>-1602.7397576158201</v>
      </c>
      <c r="F6" s="2">
        <v>4.16</v>
      </c>
      <c r="G6" s="40">
        <f t="shared" si="1"/>
        <v>-2.3641806899377116E-3</v>
      </c>
      <c r="H6" s="5">
        <f t="shared" si="2"/>
        <v>-1.4835457693628669</v>
      </c>
      <c r="I6" s="5">
        <f t="shared" si="0"/>
        <v>-518.87768217722396</v>
      </c>
      <c r="J6">
        <f t="shared" si="3"/>
        <v>-6.4332630963460702E-2</v>
      </c>
      <c r="K6" s="7"/>
    </row>
    <row r="7" spans="2:11" x14ac:dyDescent="0.3">
      <c r="B7" s="7" t="s">
        <v>12</v>
      </c>
      <c r="C7" s="3">
        <v>-1602.16083982588</v>
      </c>
      <c r="D7" s="2">
        <v>48.32</v>
      </c>
      <c r="E7" s="3">
        <v>-1602.1591016755399</v>
      </c>
      <c r="F7" s="2">
        <v>4.26</v>
      </c>
      <c r="G7" s="40">
        <f t="shared" si="1"/>
        <v>-1.7381503400883958E-3</v>
      </c>
      <c r="H7" s="5">
        <f t="shared" si="2"/>
        <v>-1.0907057969510385</v>
      </c>
      <c r="I7" s="5">
        <f t="shared" si="0"/>
        <v>-381.47990277527481</v>
      </c>
      <c r="J7">
        <f t="shared" si="3"/>
        <v>-4.7297478092026272E-2</v>
      </c>
      <c r="K7" t="s">
        <v>62</v>
      </c>
    </row>
    <row r="8" spans="2:11" x14ac:dyDescent="0.3">
      <c r="B8" s="7" t="s">
        <v>14</v>
      </c>
      <c r="C8" s="3">
        <v>-1602.2199754206599</v>
      </c>
      <c r="D8" s="2" t="s">
        <v>63</v>
      </c>
      <c r="E8" s="3">
        <v>-1602.18852958201</v>
      </c>
      <c r="F8" s="2">
        <v>4.33</v>
      </c>
      <c r="G8" s="40">
        <f t="shared" si="1"/>
        <v>-3.1445838649915459E-2</v>
      </c>
      <c r="H8" s="5">
        <f t="shared" si="2"/>
        <v>-19.732561513468124</v>
      </c>
      <c r="I8" s="5">
        <f t="shared" si="0"/>
        <v>-6901.5638027298946</v>
      </c>
      <c r="J8">
        <f t="shared" si="3"/>
        <v>-0.85568482215072972</v>
      </c>
      <c r="K8">
        <v>219474.63</v>
      </c>
    </row>
    <row r="9" spans="2:11" x14ac:dyDescent="0.3">
      <c r="B9" s="7" t="s">
        <v>15</v>
      </c>
      <c r="C9" s="3">
        <v>-1602.5701497575701</v>
      </c>
      <c r="D9" s="2" t="s">
        <v>64</v>
      </c>
      <c r="E9" s="3">
        <v>-1602.54689294843</v>
      </c>
      <c r="F9" s="2">
        <v>4.45</v>
      </c>
      <c r="G9" s="40">
        <f t="shared" si="1"/>
        <v>-2.3256809140093537E-2</v>
      </c>
      <c r="H9" s="5">
        <f t="shared" si="2"/>
        <v>-14.593867954134442</v>
      </c>
      <c r="I9" s="5">
        <f t="shared" si="0"/>
        <v>-5104.2795810026473</v>
      </c>
      <c r="J9">
        <f t="shared" si="3"/>
        <v>-0.63284998738260423</v>
      </c>
      <c r="K9" t="s">
        <v>65</v>
      </c>
    </row>
    <row r="10" spans="2:11" x14ac:dyDescent="0.3">
      <c r="B10" s="7" t="s">
        <v>17</v>
      </c>
      <c r="C10" s="3">
        <v>-1602.85892625159</v>
      </c>
      <c r="D10" s="2" t="s">
        <v>66</v>
      </c>
      <c r="E10" s="3">
        <v>-1602.85043011781</v>
      </c>
      <c r="F10" s="2">
        <v>9.34</v>
      </c>
      <c r="G10" s="40">
        <f t="shared" si="1"/>
        <v>-8.4961337799995817E-3</v>
      </c>
      <c r="H10" s="5">
        <f t="shared" si="2"/>
        <v>-5.3314043968405</v>
      </c>
      <c r="I10" s="5">
        <f t="shared" si="0"/>
        <v>-1864.6858177959095</v>
      </c>
      <c r="J10">
        <f t="shared" si="3"/>
        <v>-0.23119156729907392</v>
      </c>
      <c r="K10">
        <v>27.211385</v>
      </c>
    </row>
    <row r="11" spans="2:11" x14ac:dyDescent="0.3">
      <c r="B11" s="7" t="s">
        <v>18</v>
      </c>
      <c r="C11" s="3">
        <v>-1602.9098479709501</v>
      </c>
      <c r="D11" s="2" t="s">
        <v>67</v>
      </c>
      <c r="E11" s="3">
        <v>-1602.914259184</v>
      </c>
      <c r="F11" s="41">
        <v>9.5</v>
      </c>
      <c r="G11" s="40">
        <f t="shared" si="1"/>
        <v>4.4112130499343039E-3</v>
      </c>
      <c r="H11" s="5">
        <f t="shared" si="2"/>
        <v>2.7680779586101454</v>
      </c>
      <c r="I11" s="5">
        <f t="shared" si="0"/>
        <v>968.1493519855029</v>
      </c>
      <c r="J11">
        <f t="shared" si="3"/>
        <v>0.12003521661878656</v>
      </c>
      <c r="K11" s="42" t="s">
        <v>68</v>
      </c>
    </row>
    <row r="12" spans="2:11" x14ac:dyDescent="0.3">
      <c r="K12">
        <v>627.50946899999997</v>
      </c>
    </row>
    <row r="15" spans="2:11" x14ac:dyDescent="0.3">
      <c r="B15" s="10" t="s">
        <v>69</v>
      </c>
      <c r="C15" s="11">
        <v>0</v>
      </c>
      <c r="D15" s="11"/>
      <c r="E15" s="11"/>
      <c r="F15" s="11"/>
      <c r="G15" s="11"/>
      <c r="H15" s="11"/>
      <c r="I15" s="11"/>
      <c r="J15" s="11"/>
    </row>
    <row r="16" spans="2:11" x14ac:dyDescent="0.3">
      <c r="C16" s="2" t="s">
        <v>70</v>
      </c>
      <c r="D16" s="2" t="s">
        <v>71</v>
      </c>
      <c r="E16" s="2" t="s">
        <v>72</v>
      </c>
      <c r="F16" s="2" t="s">
        <v>71</v>
      </c>
      <c r="G16" s="2" t="s">
        <v>73</v>
      </c>
      <c r="H16" s="2" t="s">
        <v>74</v>
      </c>
      <c r="I16" s="2" t="s">
        <v>75</v>
      </c>
      <c r="J16" s="2" t="s">
        <v>76</v>
      </c>
    </row>
    <row r="17" spans="1:10" x14ac:dyDescent="0.3">
      <c r="A17">
        <v>1</v>
      </c>
      <c r="B17" s="7" t="s">
        <v>77</v>
      </c>
      <c r="C17" s="12">
        <v>-1597.4173848115599</v>
      </c>
      <c r="D17" s="22">
        <v>12.8</v>
      </c>
      <c r="E17" s="14">
        <v>-1597.40435450218</v>
      </c>
      <c r="F17" s="13">
        <v>12.74</v>
      </c>
      <c r="G17" s="40">
        <f t="shared" ref="G17:G24" si="4">C17-E17</f>
        <v>-1.303030937992844E-2</v>
      </c>
      <c r="H17" s="5">
        <f t="shared" ref="H17:H24" si="5">G17*$K$12</f>
        <v>-8.1766425199046147</v>
      </c>
      <c r="I17" s="16">
        <f t="shared" ref="I17:I24" si="6">G17*$K$8</f>
        <v>-2859.8223299453239</v>
      </c>
      <c r="J17">
        <f t="shared" ref="J17:J24" si="7">G17*$K$10</f>
        <v>-0.35457276520634406</v>
      </c>
    </row>
    <row r="18" spans="1:10" x14ac:dyDescent="0.3">
      <c r="A18">
        <v>2</v>
      </c>
      <c r="B18" s="7" t="s">
        <v>78</v>
      </c>
      <c r="C18" s="17">
        <v>-1602.96592594862</v>
      </c>
      <c r="D18">
        <v>15.75</v>
      </c>
      <c r="E18" s="18">
        <v>-1602.9260720447201</v>
      </c>
      <c r="F18">
        <v>15.24</v>
      </c>
      <c r="G18" s="40">
        <f t="shared" si="4"/>
        <v>-3.9853903899938814E-2</v>
      </c>
      <c r="H18" s="5">
        <f t="shared" si="5"/>
        <v>-25.008702073827632</v>
      </c>
      <c r="I18" s="18">
        <f t="shared" si="6"/>
        <v>-8746.920812494629</v>
      </c>
      <c r="J18">
        <f t="shared" si="7"/>
        <v>-1.0844799227742365</v>
      </c>
    </row>
    <row r="19" spans="1:10" x14ac:dyDescent="0.3">
      <c r="A19">
        <v>3</v>
      </c>
      <c r="B19" s="7" t="s">
        <v>79</v>
      </c>
      <c r="C19" s="17">
        <v>-1602.63451501131</v>
      </c>
      <c r="D19">
        <v>15.68</v>
      </c>
      <c r="E19" s="18">
        <v>-1602.5995635010099</v>
      </c>
      <c r="F19">
        <v>15.12</v>
      </c>
      <c r="G19" s="40">
        <f t="shared" si="4"/>
        <v>-3.4951510300061273E-2</v>
      </c>
      <c r="H19" s="5">
        <f t="shared" si="5"/>
        <v>-21.932403669139479</v>
      </c>
      <c r="I19" s="18">
        <f t="shared" si="6"/>
        <v>-7670.9697910471368</v>
      </c>
      <c r="J19">
        <f t="shared" si="7"/>
        <v>-0.95107900310643279</v>
      </c>
    </row>
    <row r="20" spans="1:10" x14ac:dyDescent="0.3">
      <c r="A20">
        <v>4</v>
      </c>
      <c r="B20" s="7" t="s">
        <v>80</v>
      </c>
      <c r="C20" s="17">
        <v>-1602.0705920339001</v>
      </c>
      <c r="D20">
        <v>15.72</v>
      </c>
      <c r="E20" s="18">
        <v>-1602.0295962810901</v>
      </c>
      <c r="F20">
        <v>15.22</v>
      </c>
      <c r="G20" s="40">
        <f t="shared" si="4"/>
        <v>-4.0995752809976693E-2</v>
      </c>
      <c r="H20" s="5">
        <f t="shared" si="5"/>
        <v>-25.725223077043733</v>
      </c>
      <c r="I20" s="18">
        <f t="shared" si="6"/>
        <v>-8997.5276795410955</v>
      </c>
      <c r="J20">
        <f t="shared" si="7"/>
        <v>-1.1155512130771077</v>
      </c>
    </row>
    <row r="21" spans="1:10" x14ac:dyDescent="0.3">
      <c r="A21">
        <v>5</v>
      </c>
      <c r="B21" s="7" t="s">
        <v>81</v>
      </c>
      <c r="C21" s="17">
        <v>-1602.1747278677501</v>
      </c>
      <c r="D21" s="20">
        <v>16.7</v>
      </c>
      <c r="E21" s="18">
        <v>-1602.1227660889799</v>
      </c>
      <c r="F21">
        <v>16.36</v>
      </c>
      <c r="G21" s="40">
        <f t="shared" si="4"/>
        <v>-5.1961778770191813E-2</v>
      </c>
      <c r="H21" s="5">
        <f t="shared" si="5"/>
        <v>-32.606508204378535</v>
      </c>
      <c r="I21" s="18">
        <f t="shared" si="6"/>
        <v>-11404.292169729704</v>
      </c>
      <c r="J21">
        <f t="shared" si="7"/>
        <v>-1.4139519674005159</v>
      </c>
    </row>
    <row r="22" spans="1:10" x14ac:dyDescent="0.3">
      <c r="A22">
        <v>6</v>
      </c>
      <c r="B22" s="7" t="s">
        <v>82</v>
      </c>
      <c r="C22" s="17">
        <v>-1602.50456454593</v>
      </c>
      <c r="D22" s="20">
        <v>16.72</v>
      </c>
      <c r="E22" s="18">
        <v>-1602.46192750213</v>
      </c>
      <c r="F22">
        <v>16.41</v>
      </c>
      <c r="G22" s="40">
        <f t="shared" si="4"/>
        <v>-4.2637043799913954E-2</v>
      </c>
      <c r="H22" s="5">
        <f t="shared" si="5"/>
        <v>-26.755148714613746</v>
      </c>
      <c r="I22" s="18">
        <f t="shared" si="6"/>
        <v>-9357.7494122799089</v>
      </c>
      <c r="J22">
        <f t="shared" si="7"/>
        <v>-1.1602130141013216</v>
      </c>
    </row>
    <row r="23" spans="1:10" x14ac:dyDescent="0.3">
      <c r="A23">
        <v>7</v>
      </c>
      <c r="B23" s="7" t="s">
        <v>83</v>
      </c>
      <c r="C23" s="17">
        <v>-1602.80201796088</v>
      </c>
      <c r="D23">
        <v>35.39</v>
      </c>
      <c r="E23" s="18">
        <v>-1602.76717516902</v>
      </c>
      <c r="F23">
        <v>32.369999999999997</v>
      </c>
      <c r="G23" s="40">
        <f t="shared" si="4"/>
        <v>-3.4842791860000943E-2</v>
      </c>
      <c r="H23" s="5">
        <f t="shared" si="5"/>
        <v>-21.864181818546712</v>
      </c>
      <c r="I23" s="18">
        <f t="shared" si="6"/>
        <v>-7647.108851640719</v>
      </c>
      <c r="J23">
        <f t="shared" si="7"/>
        <v>-0.94812062377735173</v>
      </c>
    </row>
    <row r="24" spans="1:10" x14ac:dyDescent="0.3">
      <c r="A24">
        <v>8</v>
      </c>
      <c r="B24" s="7" t="s">
        <v>84</v>
      </c>
      <c r="C24" s="17">
        <v>-1602.8360833915399</v>
      </c>
      <c r="D24">
        <v>34.32</v>
      </c>
      <c r="E24" s="18">
        <v>-1602.8070792275901</v>
      </c>
      <c r="F24">
        <v>31.27</v>
      </c>
      <c r="G24" s="40">
        <f t="shared" si="4"/>
        <v>-2.9004163949821304E-2</v>
      </c>
      <c r="H24" s="5">
        <f t="shared" si="5"/>
        <v>-18.200387518941309</v>
      </c>
      <c r="I24" s="18">
        <f t="shared" si="6"/>
        <v>-6365.6781513463693</v>
      </c>
      <c r="J24">
        <f t="shared" si="7"/>
        <v>-0.78924347184170818</v>
      </c>
    </row>
    <row r="27" spans="1:10" x14ac:dyDescent="0.3">
      <c r="B27" s="21" t="s">
        <v>85</v>
      </c>
      <c r="C27" s="21">
        <v>1</v>
      </c>
      <c r="D27" s="21"/>
      <c r="E27" s="21"/>
      <c r="F27" s="21"/>
      <c r="G27" s="21"/>
      <c r="H27" s="21"/>
      <c r="I27" s="21"/>
      <c r="J27" s="21"/>
    </row>
    <row r="28" spans="1:10" x14ac:dyDescent="0.3">
      <c r="C28" s="2" t="s">
        <v>30</v>
      </c>
      <c r="D28" s="2" t="s">
        <v>71</v>
      </c>
      <c r="E28" s="2" t="s">
        <v>31</v>
      </c>
      <c r="F28" s="2" t="s">
        <v>71</v>
      </c>
      <c r="G28" s="2" t="s">
        <v>73</v>
      </c>
      <c r="H28" s="2" t="s">
        <v>74</v>
      </c>
      <c r="I28" s="2" t="s">
        <v>75</v>
      </c>
      <c r="J28" s="2" t="s">
        <v>76</v>
      </c>
    </row>
    <row r="29" spans="1:10" x14ac:dyDescent="0.3">
      <c r="A29">
        <v>1</v>
      </c>
      <c r="B29" s="7" t="s">
        <v>77</v>
      </c>
      <c r="C29" s="14">
        <v>-1597.5499812058299</v>
      </c>
      <c r="D29" s="22">
        <v>12.94</v>
      </c>
      <c r="E29" s="14">
        <v>-1597.5824340775901</v>
      </c>
      <c r="F29" s="22">
        <v>12.87</v>
      </c>
      <c r="G29" s="40">
        <f t="shared" ref="G29:G36" si="8">C29-E29</f>
        <v>3.2452871760142443E-2</v>
      </c>
      <c r="H29" s="5">
        <f t="shared" ref="H29:H36" si="9">G29*$K$12</f>
        <v>20.364484325732079</v>
      </c>
      <c r="I29" s="18">
        <f t="shared" ref="I29:I36" si="10">G29*$K$8</f>
        <v>7122.5820219947118</v>
      </c>
      <c r="J29">
        <f t="shared" ref="J29:J36" si="11">G29*$K$10</f>
        <v>0.88308758782086372</v>
      </c>
    </row>
    <row r="30" spans="1:10" x14ac:dyDescent="0.3">
      <c r="A30">
        <v>2</v>
      </c>
      <c r="B30" s="7" t="s">
        <v>78</v>
      </c>
      <c r="C30" s="14">
        <v>-1603.0398197807799</v>
      </c>
      <c r="D30" s="22">
        <v>15.94</v>
      </c>
      <c r="E30" s="14">
        <v>-1603.03792678326</v>
      </c>
      <c r="F30" s="22">
        <v>15.37</v>
      </c>
      <c r="G30" s="40">
        <f t="shared" si="8"/>
        <v>-1.8929975199171167E-3</v>
      </c>
      <c r="H30" s="5">
        <f t="shared" si="9"/>
        <v>-1.1878738685415069</v>
      </c>
      <c r="I30" s="18">
        <f t="shared" si="10"/>
        <v>-415.46493027472684</v>
      </c>
      <c r="J30">
        <f t="shared" si="11"/>
        <v>-5.1511084318509828E-2</v>
      </c>
    </row>
    <row r="31" spans="1:10" x14ac:dyDescent="0.3">
      <c r="A31">
        <v>3</v>
      </c>
      <c r="B31" s="7" t="s">
        <v>79</v>
      </c>
      <c r="C31" s="14">
        <v>-1602.72075985223</v>
      </c>
      <c r="D31" s="22">
        <v>15.83</v>
      </c>
      <c r="E31" s="14">
        <v>-1602.7168756342101</v>
      </c>
      <c r="F31" s="22">
        <v>15.23</v>
      </c>
      <c r="G31" s="40">
        <f t="shared" si="8"/>
        <v>-3.8842180199480936E-3</v>
      </c>
      <c r="H31" s="5">
        <f t="shared" si="9"/>
        <v>-2.4373835871778593</v>
      </c>
      <c r="I31" s="18">
        <f t="shared" si="10"/>
        <v>-852.48731276744047</v>
      </c>
      <c r="J31">
        <f t="shared" si="11"/>
        <v>-0.10569495196474525</v>
      </c>
    </row>
    <row r="32" spans="1:10" x14ac:dyDescent="0.3">
      <c r="A32">
        <v>4</v>
      </c>
      <c r="B32" s="7" t="s">
        <v>80</v>
      </c>
      <c r="C32" s="14">
        <v>-1602.1434948000599</v>
      </c>
      <c r="D32" s="22">
        <v>15.8</v>
      </c>
      <c r="E32" s="14">
        <v>-1602.14167661751</v>
      </c>
      <c r="F32" s="22">
        <v>15.22</v>
      </c>
      <c r="G32" s="40">
        <f t="shared" si="8"/>
        <v>-1.8181825498686521E-3</v>
      </c>
      <c r="H32" s="5">
        <f t="shared" si="9"/>
        <v>-1.1409267664131439</v>
      </c>
      <c r="I32" s="18">
        <f t="shared" si="10"/>
        <v>-399.04494240487901</v>
      </c>
      <c r="J32">
        <f t="shared" si="11"/>
        <v>-4.947526536475759E-2</v>
      </c>
    </row>
    <row r="33" spans="1:10" x14ac:dyDescent="0.3">
      <c r="A33">
        <v>5</v>
      </c>
      <c r="B33" s="7" t="s">
        <v>81</v>
      </c>
      <c r="C33" s="14">
        <v>-1602.1848866151599</v>
      </c>
      <c r="D33" s="22">
        <v>16.82</v>
      </c>
      <c r="E33" s="14">
        <v>-1602.1483526648001</v>
      </c>
      <c r="F33" s="22">
        <v>16.41</v>
      </c>
      <c r="G33" s="40">
        <f t="shared" si="8"/>
        <v>-3.6533950359853407E-2</v>
      </c>
      <c r="H33" s="5">
        <f t="shared" si="9"/>
        <v>-22.92539979078397</v>
      </c>
      <c r="I33" s="18">
        <f t="shared" si="10"/>
        <v>-8018.2752376671933</v>
      </c>
      <c r="J33">
        <f t="shared" si="11"/>
        <v>-0.99413938881285957</v>
      </c>
    </row>
    <row r="34" spans="1:10" x14ac:dyDescent="0.3">
      <c r="A34">
        <v>6</v>
      </c>
      <c r="B34" s="7" t="s">
        <v>82</v>
      </c>
      <c r="C34" s="14">
        <v>-1602.5432812184699</v>
      </c>
      <c r="D34" s="22">
        <v>16.920000000000002</v>
      </c>
      <c r="E34" s="14">
        <v>-1602.5136332617799</v>
      </c>
      <c r="F34" s="22">
        <v>16.46</v>
      </c>
      <c r="G34" s="40">
        <f t="shared" si="8"/>
        <v>-2.964795669004161E-2</v>
      </c>
      <c r="H34" s="5">
        <f t="shared" si="9"/>
        <v>-18.604373559503006</v>
      </c>
      <c r="I34" s="18">
        <f t="shared" si="10"/>
        <v>-6506.9743248029072</v>
      </c>
      <c r="J34">
        <f t="shared" si="11"/>
        <v>-0.80676196395604793</v>
      </c>
    </row>
    <row r="35" spans="1:10" x14ac:dyDescent="0.3">
      <c r="A35">
        <v>7</v>
      </c>
      <c r="B35" s="7" t="s">
        <v>83</v>
      </c>
      <c r="C35" s="14">
        <v>-1602.82583213926</v>
      </c>
      <c r="D35" s="22">
        <v>35.78</v>
      </c>
      <c r="E35" s="14">
        <v>-1602.8147188362</v>
      </c>
      <c r="F35" s="22">
        <v>32.520000000000003</v>
      </c>
      <c r="G35" s="40">
        <f t="shared" si="8"/>
        <v>-1.1113303060028557E-2</v>
      </c>
      <c r="H35" s="5">
        <f t="shared" si="9"/>
        <v>-6.973702902034594</v>
      </c>
      <c r="I35" s="18">
        <f t="shared" si="10"/>
        <v>-2439.0880771776351</v>
      </c>
      <c r="J35">
        <f t="shared" si="11"/>
        <v>-0.30240836818811517</v>
      </c>
    </row>
    <row r="36" spans="1:10" x14ac:dyDescent="0.3">
      <c r="A36">
        <v>8</v>
      </c>
      <c r="B36" s="7" t="s">
        <v>84</v>
      </c>
      <c r="C36" s="14">
        <v>-1602.8821705903699</v>
      </c>
      <c r="D36" s="22">
        <v>34.92</v>
      </c>
      <c r="E36" s="14">
        <v>-1602.8857275570299</v>
      </c>
      <c r="F36" s="22">
        <v>31.41</v>
      </c>
      <c r="G36" s="40">
        <f t="shared" si="8"/>
        <v>3.5569666599712946E-3</v>
      </c>
      <c r="H36" s="5">
        <f t="shared" si="9"/>
        <v>2.2320302600492905</v>
      </c>
      <c r="I36" s="18">
        <f t="shared" si="10"/>
        <v>780.66394161953565</v>
      </c>
      <c r="J36">
        <f t="shared" si="11"/>
        <v>9.6789989216642988E-2</v>
      </c>
    </row>
    <row r="37" spans="1:10" x14ac:dyDescent="0.3">
      <c r="B37" s="7"/>
      <c r="C37" s="17"/>
      <c r="E37" s="18"/>
      <c r="G37" s="19"/>
      <c r="H37" s="19"/>
      <c r="I37" s="18"/>
    </row>
    <row r="39" spans="1:10" x14ac:dyDescent="0.3">
      <c r="B39" s="23" t="s">
        <v>86</v>
      </c>
      <c r="C39" s="24">
        <v>2</v>
      </c>
      <c r="D39" s="24"/>
      <c r="E39" s="24"/>
      <c r="F39" s="24"/>
      <c r="G39" s="24"/>
      <c r="H39" s="24"/>
      <c r="I39" s="24"/>
      <c r="J39" s="24"/>
    </row>
    <row r="40" spans="1:10" x14ac:dyDescent="0.3">
      <c r="C40" s="2" t="s">
        <v>30</v>
      </c>
      <c r="D40" s="2" t="s">
        <v>71</v>
      </c>
      <c r="E40" s="2" t="s">
        <v>31</v>
      </c>
      <c r="F40" s="2" t="s">
        <v>71</v>
      </c>
      <c r="G40" s="2" t="s">
        <v>73</v>
      </c>
      <c r="H40" s="2" t="s">
        <v>74</v>
      </c>
      <c r="I40" s="2" t="s">
        <v>75</v>
      </c>
      <c r="J40" s="2" t="s">
        <v>76</v>
      </c>
    </row>
    <row r="41" spans="1:10" x14ac:dyDescent="0.3">
      <c r="A41">
        <v>1</v>
      </c>
      <c r="B41" s="7" t="s">
        <v>77</v>
      </c>
      <c r="C41" s="14">
        <v>-1597.5308340164499</v>
      </c>
      <c r="D41" s="22">
        <v>12.93</v>
      </c>
      <c r="E41" s="14">
        <v>-1597.56305814239</v>
      </c>
      <c r="F41" s="22">
        <v>12.78</v>
      </c>
      <c r="G41" s="40">
        <f t="shared" ref="G41:G48" si="12">C41-E41</f>
        <v>3.2224125940047088E-2</v>
      </c>
      <c r="H41" s="5">
        <f t="shared" ref="H41:H48" si="13">G41*$K$12</f>
        <v>20.220944157628072</v>
      </c>
      <c r="I41" s="18">
        <f t="shared" ref="I41:I48" si="14">G41*$K$8</f>
        <v>7072.3781177652372</v>
      </c>
      <c r="J41">
        <f t="shared" ref="J41:J48" si="15">G41*$K$10</f>
        <v>0.87686309724310818</v>
      </c>
    </row>
    <row r="42" spans="1:10" x14ac:dyDescent="0.3">
      <c r="A42">
        <v>2</v>
      </c>
      <c r="B42" s="7" t="s">
        <v>78</v>
      </c>
      <c r="C42" s="14">
        <v>-1603.05878145925</v>
      </c>
      <c r="D42" s="22">
        <v>15.82</v>
      </c>
      <c r="E42" s="14">
        <v>-1603.0571055554699</v>
      </c>
      <c r="F42" s="22">
        <v>15.22</v>
      </c>
      <c r="G42" s="40">
        <f t="shared" si="12"/>
        <v>-1.6759037800966325E-3</v>
      </c>
      <c r="H42" s="5">
        <f t="shared" si="13"/>
        <v>-1.0516454911435307</v>
      </c>
      <c r="I42" s="18">
        <f t="shared" si="14"/>
        <v>-367.81836205230979</v>
      </c>
      <c r="J42">
        <f t="shared" si="15"/>
        <v>-4.5603662983164803E-2</v>
      </c>
    </row>
    <row r="43" spans="1:10" x14ac:dyDescent="0.3">
      <c r="A43">
        <v>3</v>
      </c>
      <c r="B43" s="7" t="s">
        <v>79</v>
      </c>
      <c r="C43" s="14">
        <v>-1602.73930423602</v>
      </c>
      <c r="D43" s="22">
        <v>15.83</v>
      </c>
      <c r="E43" s="14">
        <v>-1602.73684874333</v>
      </c>
      <c r="F43" s="22">
        <v>15.22</v>
      </c>
      <c r="G43" s="40">
        <f t="shared" si="12"/>
        <v>-2.4554926899327256E-3</v>
      </c>
      <c r="H43" s="5">
        <f t="shared" si="13"/>
        <v>-1.5408449139930662</v>
      </c>
      <c r="I43" s="18">
        <f t="shared" si="14"/>
        <v>-538.91834959068967</v>
      </c>
      <c r="J43">
        <f t="shared" si="15"/>
        <v>-6.6817356950445023E-2</v>
      </c>
    </row>
    <row r="44" spans="1:10" x14ac:dyDescent="0.3">
      <c r="A44">
        <v>4</v>
      </c>
      <c r="B44" s="7" t="s">
        <v>80</v>
      </c>
      <c r="C44" s="14">
        <v>-1602.1603915062699</v>
      </c>
      <c r="D44" s="22">
        <v>15.82</v>
      </c>
      <c r="E44" s="14">
        <v>-1602.1586536295199</v>
      </c>
      <c r="F44" s="22">
        <v>15.19</v>
      </c>
      <c r="G44" s="40">
        <f t="shared" si="12"/>
        <v>-1.7378767499849346E-3</v>
      </c>
      <c r="H44" s="5">
        <f t="shared" si="13"/>
        <v>-1.090534116570492</v>
      </c>
      <c r="I44" s="18">
        <f t="shared" si="14"/>
        <v>-381.41985668854602</v>
      </c>
      <c r="J44">
        <f t="shared" si="15"/>
        <v>-4.72900333263888E-2</v>
      </c>
    </row>
    <row r="45" spans="1:10" x14ac:dyDescent="0.3">
      <c r="A45">
        <v>5</v>
      </c>
      <c r="B45" s="7" t="s">
        <v>81</v>
      </c>
      <c r="C45" s="14">
        <v>-1602.2080150900299</v>
      </c>
      <c r="D45" s="22">
        <v>16.8</v>
      </c>
      <c r="E45" s="14">
        <v>-1602.1732423985</v>
      </c>
      <c r="F45" s="22">
        <v>16.37</v>
      </c>
      <c r="G45" s="40">
        <f t="shared" si="12"/>
        <v>-3.4772691529951771E-2</v>
      </c>
      <c r="H45" s="5">
        <f t="shared" si="13"/>
        <v>-21.820193197660831</v>
      </c>
      <c r="I45" s="18">
        <f t="shared" si="14"/>
        <v>-7631.7236076402987</v>
      </c>
      <c r="J45">
        <f t="shared" si="15"/>
        <v>-0.94621309670775666</v>
      </c>
    </row>
    <row r="46" spans="1:10" x14ac:dyDescent="0.3">
      <c r="A46">
        <v>6</v>
      </c>
      <c r="B46" s="7" t="s">
        <v>82</v>
      </c>
      <c r="C46" s="14">
        <v>-1602.5642649443801</v>
      </c>
      <c r="D46" s="22">
        <v>16.88</v>
      </c>
      <c r="E46" s="14">
        <v>-1602.53728649705</v>
      </c>
      <c r="F46" s="22">
        <v>16.420000000000002</v>
      </c>
      <c r="G46" s="40">
        <f t="shared" si="12"/>
        <v>-2.6978447330066047E-2</v>
      </c>
      <c r="H46" s="5">
        <f t="shared" si="13"/>
        <v>-16.929231158534211</v>
      </c>
      <c r="I46" s="18">
        <f t="shared" si="14"/>
        <v>-5921.0847457407335</v>
      </c>
      <c r="J46">
        <f t="shared" si="15"/>
        <v>-0.7341209170006493</v>
      </c>
    </row>
    <row r="47" spans="1:10" x14ac:dyDescent="0.3">
      <c r="A47">
        <v>7</v>
      </c>
      <c r="B47" s="7" t="s">
        <v>83</v>
      </c>
      <c r="C47" s="14">
        <v>-1602.8523052494299</v>
      </c>
      <c r="D47" s="22">
        <v>35.83</v>
      </c>
      <c r="E47" s="14">
        <v>-1602.84241673885</v>
      </c>
      <c r="F47" s="22">
        <v>32.36</v>
      </c>
      <c r="G47" s="40">
        <f t="shared" si="12"/>
        <v>-9.8885105799126904E-3</v>
      </c>
      <c r="H47" s="5">
        <f t="shared" si="13"/>
        <v>-6.2051340232018939</v>
      </c>
      <c r="I47" s="18">
        <f t="shared" si="14"/>
        <v>-2170.2772007774233</v>
      </c>
      <c r="J47">
        <f t="shared" si="15"/>
        <v>-0.2690800684665775</v>
      </c>
    </row>
    <row r="48" spans="1:10" x14ac:dyDescent="0.3">
      <c r="A48">
        <v>8</v>
      </c>
      <c r="B48" s="7" t="s">
        <v>84</v>
      </c>
      <c r="C48" s="14">
        <v>-1602.9069696650099</v>
      </c>
      <c r="D48" s="22">
        <v>34.78</v>
      </c>
      <c r="E48" s="14">
        <v>-1602.9111242306701</v>
      </c>
      <c r="F48" s="22">
        <v>31.19</v>
      </c>
      <c r="G48" s="40">
        <f t="shared" si="12"/>
        <v>4.154565660201115E-3</v>
      </c>
      <c r="H48" s="5">
        <f t="shared" si="13"/>
        <v>2.6070292913584359</v>
      </c>
      <c r="I48" s="18">
        <f t="shared" si="14"/>
        <v>911.82176108334545</v>
      </c>
      <c r="J48">
        <f t="shared" si="15"/>
        <v>0.11305148568751172</v>
      </c>
    </row>
    <row r="49" spans="1:10" x14ac:dyDescent="0.3">
      <c r="B49" s="7"/>
      <c r="C49" s="17"/>
      <c r="E49" s="18"/>
      <c r="G49" s="19"/>
      <c r="H49" s="19"/>
      <c r="I49" s="18"/>
    </row>
    <row r="51" spans="1:10" x14ac:dyDescent="0.3">
      <c r="B51" s="25" t="s">
        <v>87</v>
      </c>
      <c r="C51" s="26">
        <v>3</v>
      </c>
      <c r="D51" s="26"/>
      <c r="E51" s="26"/>
      <c r="F51" s="26"/>
      <c r="G51" s="26"/>
      <c r="H51" s="26"/>
      <c r="I51" s="26"/>
      <c r="J51" s="26"/>
    </row>
    <row r="52" spans="1:10" x14ac:dyDescent="0.3">
      <c r="C52" s="2" t="s">
        <v>30</v>
      </c>
      <c r="D52" s="2" t="s">
        <v>71</v>
      </c>
      <c r="E52" s="2" t="s">
        <v>31</v>
      </c>
      <c r="F52" s="2" t="s">
        <v>71</v>
      </c>
      <c r="G52" s="2" t="s">
        <v>73</v>
      </c>
      <c r="H52" s="2" t="s">
        <v>74</v>
      </c>
      <c r="I52" s="2" t="s">
        <v>75</v>
      </c>
      <c r="J52" s="2" t="s">
        <v>76</v>
      </c>
    </row>
    <row r="53" spans="1:10" x14ac:dyDescent="0.3">
      <c r="A53">
        <v>1</v>
      </c>
      <c r="B53" s="7" t="s">
        <v>77</v>
      </c>
      <c r="C53" s="14">
        <v>-1597.5283640216801</v>
      </c>
      <c r="D53" s="22">
        <v>12.9</v>
      </c>
      <c r="E53" s="14">
        <v>-1597.55926323624</v>
      </c>
      <c r="F53" s="22">
        <v>12.83</v>
      </c>
      <c r="G53" s="40">
        <f t="shared" ref="G53:G60" si="16">C53-E53</f>
        <v>3.0899214559894972E-2</v>
      </c>
      <c r="H53" s="5">
        <f t="shared" ref="H53:H60" si="17">G53*$K$12</f>
        <v>19.389549720996762</v>
      </c>
      <c r="I53" s="18">
        <f t="shared" ref="I53:I60" si="18">G53*$K$8</f>
        <v>6781.5936828235617</v>
      </c>
      <c r="J53">
        <f t="shared" ref="J53:J60" si="19">G53*$K$10</f>
        <v>0.84081042358690761</v>
      </c>
    </row>
    <row r="54" spans="1:10" x14ac:dyDescent="0.3">
      <c r="A54">
        <v>2</v>
      </c>
      <c r="B54" s="7" t="s">
        <v>78</v>
      </c>
      <c r="C54" s="14">
        <v>-1603.05599216777</v>
      </c>
      <c r="D54" s="22">
        <v>15.88</v>
      </c>
      <c r="E54" s="14">
        <v>-1603.0542232108101</v>
      </c>
      <c r="F54" s="22">
        <v>15.32</v>
      </c>
      <c r="G54" s="40">
        <f t="shared" si="16"/>
        <v>-1.768956959949719E-3</v>
      </c>
      <c r="H54" s="5">
        <f t="shared" si="17"/>
        <v>-1.1100372426219023</v>
      </c>
      <c r="I54" s="18">
        <f t="shared" si="18"/>
        <v>-388.24117427088942</v>
      </c>
      <c r="J54">
        <f t="shared" si="19"/>
        <v>-4.8135768885621384E-2</v>
      </c>
    </row>
    <row r="55" spans="1:10" x14ac:dyDescent="0.3">
      <c r="A55">
        <v>3</v>
      </c>
      <c r="B55" s="7" t="s">
        <v>79</v>
      </c>
      <c r="C55" s="14">
        <v>-1602.74212179652</v>
      </c>
      <c r="D55" s="22">
        <v>15.76</v>
      </c>
      <c r="E55" s="14">
        <v>-1602.7397576152</v>
      </c>
      <c r="F55" s="22">
        <v>15.29</v>
      </c>
      <c r="G55" s="40">
        <f t="shared" si="16"/>
        <v>-2.3641813199901662E-3</v>
      </c>
      <c r="H55" s="5">
        <f t="shared" si="17"/>
        <v>-1.4835461647267483</v>
      </c>
      <c r="I55" s="18">
        <f t="shared" si="18"/>
        <v>-518.87782045775339</v>
      </c>
      <c r="J55">
        <f t="shared" si="19"/>
        <v>-6.4332648108060608E-2</v>
      </c>
    </row>
    <row r="56" spans="1:10" x14ac:dyDescent="0.3">
      <c r="A56">
        <v>4</v>
      </c>
      <c r="B56" s="7" t="s">
        <v>80</v>
      </c>
      <c r="C56" s="14">
        <v>-1602.15770848496</v>
      </c>
      <c r="D56" s="22">
        <v>15.88</v>
      </c>
      <c r="E56" s="14">
        <v>-1602.1557312048401</v>
      </c>
      <c r="F56" s="22">
        <v>15.32</v>
      </c>
      <c r="G56" s="40">
        <f t="shared" si="16"/>
        <v>-1.9772801199451351E-3</v>
      </c>
      <c r="H56" s="5">
        <f t="shared" si="17"/>
        <v>-1.2407619981310281</v>
      </c>
      <c r="I56" s="18">
        <f t="shared" si="18"/>
        <v>-433.96282273131413</v>
      </c>
      <c r="J56">
        <f t="shared" si="19"/>
        <v>-5.3804530596673249E-2</v>
      </c>
    </row>
    <row r="57" spans="1:10" x14ac:dyDescent="0.3">
      <c r="A57">
        <v>5</v>
      </c>
      <c r="B57" s="7" t="s">
        <v>81</v>
      </c>
      <c r="C57" s="14">
        <v>-1602.20028617925</v>
      </c>
      <c r="D57" s="22">
        <v>16.89</v>
      </c>
      <c r="E57" s="14">
        <v>-1602.16719682503</v>
      </c>
      <c r="F57" s="22">
        <v>16.46</v>
      </c>
      <c r="G57" s="40">
        <f t="shared" si="16"/>
        <v>-3.3089354220010136E-2</v>
      </c>
      <c r="H57" s="5">
        <f t="shared" si="17"/>
        <v>-20.763883096151467</v>
      </c>
      <c r="I57" s="18">
        <f t="shared" si="18"/>
        <v>-7262.2737743756634</v>
      </c>
      <c r="J57">
        <f t="shared" si="19"/>
        <v>-0.90040715708207053</v>
      </c>
    </row>
    <row r="58" spans="1:10" x14ac:dyDescent="0.3">
      <c r="A58">
        <v>6</v>
      </c>
      <c r="B58" s="7" t="s">
        <v>82</v>
      </c>
      <c r="C58" s="14">
        <v>-1602.56279788705</v>
      </c>
      <c r="D58" s="22">
        <v>16.850000000000001</v>
      </c>
      <c r="E58" s="14">
        <v>-1602.5373796435999</v>
      </c>
      <c r="F58" s="22">
        <v>16.510000000000002</v>
      </c>
      <c r="G58" s="40">
        <f t="shared" si="16"/>
        <v>-2.5418243450076261E-2</v>
      </c>
      <c r="H58" s="5">
        <f t="shared" si="17"/>
        <v>-15.950188450270081</v>
      </c>
      <c r="I58" s="18">
        <f t="shared" si="18"/>
        <v>-5578.6595764554113</v>
      </c>
      <c r="J58">
        <f t="shared" si="19"/>
        <v>-0.69166560854375336</v>
      </c>
    </row>
    <row r="59" spans="1:10" x14ac:dyDescent="0.3">
      <c r="A59">
        <v>7</v>
      </c>
      <c r="B59" s="7" t="s">
        <v>83</v>
      </c>
      <c r="C59" s="14">
        <v>-1602.8464549923599</v>
      </c>
      <c r="D59" s="22">
        <v>35.9</v>
      </c>
      <c r="E59" s="14">
        <v>-1602.8376889241099</v>
      </c>
      <c r="F59" s="22">
        <v>32.61</v>
      </c>
      <c r="G59" s="40">
        <f t="shared" si="16"/>
        <v>-8.7660682499972609E-3</v>
      </c>
      <c r="H59" s="5">
        <f t="shared" si="17"/>
        <v>-5.5007908327735402</v>
      </c>
      <c r="I59" s="18">
        <f t="shared" si="18"/>
        <v>-1923.9295857228963</v>
      </c>
      <c r="J59">
        <f t="shared" si="19"/>
        <v>-0.23853685808695171</v>
      </c>
    </row>
    <row r="60" spans="1:10" x14ac:dyDescent="0.3">
      <c r="A60">
        <v>8</v>
      </c>
      <c r="B60" s="7" t="s">
        <v>84</v>
      </c>
      <c r="C60" s="14">
        <v>-1602.9029803078099</v>
      </c>
      <c r="D60" s="22">
        <v>34.840000000000003</v>
      </c>
      <c r="E60" s="14">
        <v>-1602.90755585698</v>
      </c>
      <c r="F60" s="22">
        <v>31.44</v>
      </c>
      <c r="G60" s="40">
        <f t="shared" si="16"/>
        <v>4.5755491701129358E-3</v>
      </c>
      <c r="H60" s="5">
        <f t="shared" si="17"/>
        <v>2.8712004301209588</v>
      </c>
      <c r="I60" s="18">
        <f t="shared" si="18"/>
        <v>1004.2169611573437</v>
      </c>
      <c r="J60">
        <f t="shared" si="19"/>
        <v>0.12450703005437359</v>
      </c>
    </row>
    <row r="61" spans="1:10" x14ac:dyDescent="0.3">
      <c r="D61" s="20"/>
    </row>
    <row r="63" spans="1:10" x14ac:dyDescent="0.3">
      <c r="B63" s="27" t="s">
        <v>88</v>
      </c>
      <c r="C63" s="28">
        <v>4</v>
      </c>
      <c r="D63" s="28"/>
      <c r="E63" s="28"/>
      <c r="F63" s="28"/>
      <c r="G63" s="28"/>
      <c r="H63" s="28"/>
      <c r="I63" s="28"/>
      <c r="J63" s="28"/>
    </row>
    <row r="64" spans="1:10" x14ac:dyDescent="0.3">
      <c r="C64" s="2" t="s">
        <v>30</v>
      </c>
      <c r="D64" s="2" t="s">
        <v>71</v>
      </c>
      <c r="E64" s="2" t="s">
        <v>31</v>
      </c>
      <c r="F64" s="2" t="s">
        <v>71</v>
      </c>
      <c r="G64" s="2" t="s">
        <v>73</v>
      </c>
      <c r="H64" s="2" t="s">
        <v>74</v>
      </c>
      <c r="I64" s="2" t="s">
        <v>75</v>
      </c>
      <c r="J64" s="2" t="s">
        <v>76</v>
      </c>
    </row>
    <row r="65" spans="1:10" x14ac:dyDescent="0.3">
      <c r="A65">
        <v>1</v>
      </c>
      <c r="B65" s="7" t="s">
        <v>77</v>
      </c>
      <c r="C65" s="14">
        <v>-1597.53251577231</v>
      </c>
      <c r="D65" s="22">
        <v>12.92</v>
      </c>
      <c r="E65" s="14">
        <v>-1597.5648758397499</v>
      </c>
      <c r="F65" s="22">
        <v>12.83</v>
      </c>
      <c r="G65" s="40">
        <f t="shared" ref="G65:G72" si="20">C65-E65</f>
        <v>3.2360067439867635E-2</v>
      </c>
      <c r="H65" s="5">
        <f t="shared" ref="H65:H72" si="21">G65*$K$12</f>
        <v>20.306248735995528</v>
      </c>
      <c r="I65" s="18">
        <f t="shared" ref="I65:I72" si="22">G65*$K$8</f>
        <v>7102.2138281399966</v>
      </c>
      <c r="J65">
        <f t="shared" ref="J65:J72" si="23">G65*$K$10</f>
        <v>0.88056225373220254</v>
      </c>
    </row>
    <row r="66" spans="1:10" x14ac:dyDescent="0.3">
      <c r="A66">
        <v>2</v>
      </c>
      <c r="B66" s="7" t="s">
        <v>78</v>
      </c>
      <c r="C66" s="14">
        <v>-1603.0583340405799</v>
      </c>
      <c r="D66" s="22">
        <v>15.89</v>
      </c>
      <c r="E66" s="14">
        <v>-1603.0566577910199</v>
      </c>
      <c r="F66" s="22">
        <v>15.34</v>
      </c>
      <c r="G66" s="40">
        <f t="shared" si="20"/>
        <v>-1.6762495599778049E-3</v>
      </c>
      <c r="H66" s="5">
        <f t="shared" si="21"/>
        <v>-1.0518624712931559</v>
      </c>
      <c r="I66" s="18">
        <f t="shared" si="22"/>
        <v>-367.89425196379153</v>
      </c>
      <c r="J66">
        <f t="shared" si="23"/>
        <v>-4.5613072132636642E-2</v>
      </c>
    </row>
    <row r="67" spans="1:10" x14ac:dyDescent="0.3">
      <c r="A67">
        <v>3</v>
      </c>
      <c r="B67" s="7" t="s">
        <v>79</v>
      </c>
      <c r="C67" s="14">
        <v>-1602.7389742529899</v>
      </c>
      <c r="D67" s="22">
        <v>15.83</v>
      </c>
      <c r="E67" s="14">
        <v>-1602.7363653160601</v>
      </c>
      <c r="F67" s="22">
        <v>15.24</v>
      </c>
      <c r="G67" s="40">
        <f t="shared" si="20"/>
        <v>-2.6089369298460952E-3</v>
      </c>
      <c r="H67" s="5">
        <f t="shared" si="21"/>
        <v>-1.6371326275022133</v>
      </c>
      <c r="I67" s="18">
        <f t="shared" si="22"/>
        <v>-572.59546737130768</v>
      </c>
      <c r="J67">
        <f t="shared" si="23"/>
        <v>-7.0992787238760083E-2</v>
      </c>
    </row>
    <row r="68" spans="1:10" x14ac:dyDescent="0.3">
      <c r="A68">
        <v>4</v>
      </c>
      <c r="B68" s="7" t="s">
        <v>80</v>
      </c>
      <c r="C68" s="14">
        <v>-1602.1608398256601</v>
      </c>
      <c r="D68" s="22">
        <v>15.9</v>
      </c>
      <c r="E68" s="14">
        <v>-1602.1591016750599</v>
      </c>
      <c r="F68" s="22">
        <v>15.26</v>
      </c>
      <c r="G68" s="40">
        <f t="shared" si="20"/>
        <v>-1.7381506002038805E-3</v>
      </c>
      <c r="H68" s="5">
        <f t="shared" si="21"/>
        <v>-1.0907059601759683</v>
      </c>
      <c r="I68" s="18">
        <f t="shared" si="22"/>
        <v>-381.47995986402458</v>
      </c>
      <c r="J68">
        <f t="shared" si="23"/>
        <v>-4.729748517012887E-2</v>
      </c>
    </row>
    <row r="69" spans="1:10" x14ac:dyDescent="0.3">
      <c r="A69">
        <v>5</v>
      </c>
      <c r="B69" s="7" t="s">
        <v>81</v>
      </c>
      <c r="C69" s="14">
        <v>-1602.2090705486301</v>
      </c>
      <c r="D69" s="22">
        <v>16.809999999999999</v>
      </c>
      <c r="E69" s="14">
        <v>-1602.17371387765</v>
      </c>
      <c r="F69" s="22">
        <v>16.440000000000001</v>
      </c>
      <c r="G69" s="40">
        <f t="shared" si="20"/>
        <v>-3.5356670980036142E-2</v>
      </c>
      <c r="H69" s="5">
        <f t="shared" si="21"/>
        <v>-22.186645832290189</v>
      </c>
      <c r="I69" s="18">
        <f t="shared" si="22"/>
        <v>-7759.8922813751697</v>
      </c>
      <c r="J69">
        <f t="shared" si="23"/>
        <v>-0.96210398635609073</v>
      </c>
    </row>
    <row r="70" spans="1:10" x14ac:dyDescent="0.3">
      <c r="A70">
        <v>6</v>
      </c>
      <c r="B70" s="7" t="s">
        <v>82</v>
      </c>
      <c r="C70" s="14">
        <v>-1602.5646365923999</v>
      </c>
      <c r="D70" s="22">
        <v>16.86</v>
      </c>
      <c r="E70" s="14">
        <v>-1602.53705093076</v>
      </c>
      <c r="F70" s="22">
        <v>16.48</v>
      </c>
      <c r="G70" s="40">
        <f t="shared" si="20"/>
        <v>-2.7585661639932368E-2</v>
      </c>
      <c r="H70" s="5">
        <f t="shared" si="21"/>
        <v>-17.310263887687629</v>
      </c>
      <c r="I70" s="18">
        <f t="shared" si="22"/>
        <v>-6054.35288172935</v>
      </c>
      <c r="J70">
        <f t="shared" si="23"/>
        <v>-0.75064405936393108</v>
      </c>
    </row>
    <row r="71" spans="1:10" x14ac:dyDescent="0.3">
      <c r="A71">
        <v>7</v>
      </c>
      <c r="B71" s="7" t="s">
        <v>89</v>
      </c>
      <c r="C71" s="14">
        <v>-1602.8523818091301</v>
      </c>
      <c r="D71" s="22">
        <v>35.770000000000003</v>
      </c>
      <c r="E71" s="14">
        <v>-1602.84220364926</v>
      </c>
      <c r="F71" s="22">
        <v>32.61</v>
      </c>
      <c r="G71" s="40">
        <f t="shared" si="20"/>
        <v>-1.0178159870065429E-2</v>
      </c>
      <c r="H71" s="5">
        <f t="shared" si="21"/>
        <v>-6.3868916954618653</v>
      </c>
      <c r="I71" s="18">
        <f t="shared" si="22"/>
        <v>-2233.8478715634578</v>
      </c>
      <c r="J71">
        <f t="shared" si="23"/>
        <v>-0.27696182681590037</v>
      </c>
    </row>
    <row r="72" spans="1:10" x14ac:dyDescent="0.3">
      <c r="A72">
        <v>8</v>
      </c>
      <c r="B72" s="7" t="s">
        <v>90</v>
      </c>
      <c r="C72" s="14">
        <v>-1602.90672894825</v>
      </c>
      <c r="D72" s="22">
        <v>34.89</v>
      </c>
      <c r="E72" s="14">
        <v>-1602.9108228790301</v>
      </c>
      <c r="F72" s="22">
        <v>31.39</v>
      </c>
      <c r="G72" s="40">
        <f t="shared" si="20"/>
        <v>4.0939307800726965E-3</v>
      </c>
      <c r="H72" s="5">
        <f t="shared" si="21"/>
        <v>2.5689803299261733</v>
      </c>
      <c r="I72" s="18">
        <f t="shared" si="22"/>
        <v>898.51394320206646</v>
      </c>
      <c r="J72">
        <f t="shared" si="23"/>
        <v>0.11140152661990847</v>
      </c>
    </row>
    <row r="75" spans="1:10" x14ac:dyDescent="0.3">
      <c r="B75" s="29" t="s">
        <v>91</v>
      </c>
      <c r="C75" s="30">
        <v>5</v>
      </c>
      <c r="D75" s="30"/>
      <c r="E75" s="30"/>
      <c r="F75" s="30"/>
      <c r="G75" s="30"/>
      <c r="H75" s="30"/>
      <c r="I75" s="30"/>
      <c r="J75" s="30"/>
    </row>
    <row r="76" spans="1:10" x14ac:dyDescent="0.3">
      <c r="C76" s="2" t="s">
        <v>30</v>
      </c>
      <c r="D76" s="2" t="s">
        <v>92</v>
      </c>
      <c r="E76" s="2" t="s">
        <v>31</v>
      </c>
      <c r="F76" s="2" t="s">
        <v>92</v>
      </c>
      <c r="G76" s="2" t="s">
        <v>93</v>
      </c>
      <c r="H76" s="2" t="s">
        <v>94</v>
      </c>
      <c r="I76" s="2" t="s">
        <v>95</v>
      </c>
      <c r="J76" s="2" t="s">
        <v>96</v>
      </c>
    </row>
    <row r="77" spans="1:10" x14ac:dyDescent="0.3">
      <c r="A77">
        <v>1</v>
      </c>
      <c r="B77" s="7" t="s">
        <v>97</v>
      </c>
      <c r="C77" s="14">
        <v>-1597.5161446353</v>
      </c>
      <c r="D77" s="22">
        <v>12.85</v>
      </c>
      <c r="E77" s="14">
        <v>-1597.5433884782999</v>
      </c>
      <c r="F77" s="22">
        <v>12.81</v>
      </c>
      <c r="G77" s="40">
        <f t="shared" ref="G77:G84" si="24">C77-E77</f>
        <v>2.7243842999951084E-2</v>
      </c>
      <c r="H77" s="5">
        <f t="shared" ref="H77:H84" si="25">G77*$K$12</f>
        <v>17.095769454418672</v>
      </c>
      <c r="I77" s="18">
        <f t="shared" ref="I77:I84" si="26">G77*$K$8</f>
        <v>5979.3323621923546</v>
      </c>
      <c r="J77">
        <f t="shared" ref="J77:J84" si="27">G77*$K$10</f>
        <v>0.74134270075122399</v>
      </c>
    </row>
    <row r="78" spans="1:10" x14ac:dyDescent="0.3">
      <c r="A78">
        <v>2</v>
      </c>
      <c r="B78" s="7" t="s">
        <v>98</v>
      </c>
      <c r="C78" s="14">
        <v>-1603.04790389819</v>
      </c>
      <c r="D78" s="22">
        <v>15.87</v>
      </c>
      <c r="E78" s="14">
        <v>-1603.04291479484</v>
      </c>
      <c r="F78" s="22">
        <v>15.23</v>
      </c>
      <c r="G78" s="40">
        <f t="shared" si="24"/>
        <v>-4.9891033499989135E-3</v>
      </c>
      <c r="H78" s="5">
        <f t="shared" si="25"/>
        <v>-3.1307095939439393</v>
      </c>
      <c r="I78" s="18">
        <f t="shared" si="26"/>
        <v>-1094.9816117727721</v>
      </c>
      <c r="J78">
        <f t="shared" si="27"/>
        <v>-0.13576041206161019</v>
      </c>
    </row>
    <row r="79" spans="1:10" x14ac:dyDescent="0.3">
      <c r="A79">
        <v>3</v>
      </c>
      <c r="B79" s="7" t="s">
        <v>99</v>
      </c>
      <c r="C79" s="14">
        <v>-1602.7237076697199</v>
      </c>
      <c r="D79" s="22">
        <v>15.72</v>
      </c>
      <c r="E79" s="14">
        <v>-1602.7196100552301</v>
      </c>
      <c r="F79" s="22">
        <v>15.2</v>
      </c>
      <c r="G79" s="40">
        <f t="shared" si="24"/>
        <v>-4.0976144898650091E-3</v>
      </c>
      <c r="H79" s="5">
        <f t="shared" si="25"/>
        <v>-2.5712918927018977</v>
      </c>
      <c r="I79" s="18">
        <f t="shared" si="26"/>
        <v>-899.32242404576164</v>
      </c>
      <c r="J79">
        <f t="shared" si="27"/>
        <v>-0.11150176546529536</v>
      </c>
    </row>
    <row r="80" spans="1:10" x14ac:dyDescent="0.3">
      <c r="A80">
        <v>4</v>
      </c>
      <c r="B80" s="7" t="s">
        <v>100</v>
      </c>
      <c r="C80" s="14">
        <v>-1602.15099707731</v>
      </c>
      <c r="D80" s="22">
        <v>15.81</v>
      </c>
      <c r="E80" s="14">
        <v>-1602.1454951056501</v>
      </c>
      <c r="F80" s="22">
        <v>15.23</v>
      </c>
      <c r="G80" s="40">
        <f t="shared" si="24"/>
        <v>-5.5019716598962987E-3</v>
      </c>
      <c r="H80" s="5">
        <f t="shared" si="25"/>
        <v>-3.4525393147545747</v>
      </c>
      <c r="I80" s="18">
        <f t="shared" si="26"/>
        <v>-1207.5431943262261</v>
      </c>
      <c r="J80">
        <f t="shared" si="27"/>
        <v>-0.14971626909652724</v>
      </c>
    </row>
    <row r="81" spans="1:10" x14ac:dyDescent="0.3">
      <c r="A81">
        <v>5</v>
      </c>
      <c r="B81" s="7" t="s">
        <v>101</v>
      </c>
      <c r="C81" s="14">
        <v>-1602.2199754206799</v>
      </c>
      <c r="D81" s="22">
        <v>16.739999999999998</v>
      </c>
      <c r="E81" s="14">
        <v>-1602.1885295810901</v>
      </c>
      <c r="F81" s="22">
        <v>16.350000000000001</v>
      </c>
      <c r="G81" s="40">
        <f t="shared" si="24"/>
        <v>-3.1445839589878233E-2</v>
      </c>
      <c r="H81" s="5">
        <f t="shared" si="25"/>
        <v>-19.732562103303668</v>
      </c>
      <c r="I81" s="18">
        <f t="shared" si="26"/>
        <v>-6901.5640090278766</v>
      </c>
      <c r="J81">
        <f t="shared" si="27"/>
        <v>-0.85568484772841868</v>
      </c>
    </row>
    <row r="82" spans="1:10" x14ac:dyDescent="0.3">
      <c r="A82">
        <v>6</v>
      </c>
      <c r="B82" s="7" t="s">
        <v>102</v>
      </c>
      <c r="C82" s="14">
        <v>-1602.56597809357</v>
      </c>
      <c r="D82" s="22">
        <v>16.79</v>
      </c>
      <c r="E82" s="14">
        <v>-1602.5427850417</v>
      </c>
      <c r="F82" s="22">
        <v>16.41</v>
      </c>
      <c r="G82" s="40">
        <f t="shared" si="24"/>
        <v>-2.3193051870066483E-2</v>
      </c>
      <c r="H82" s="5">
        <f t="shared" si="25"/>
        <v>-14.553859663474876</v>
      </c>
      <c r="I82" s="18">
        <f t="shared" si="26"/>
        <v>-5090.2864777536497</v>
      </c>
      <c r="J82">
        <f t="shared" si="27"/>
        <v>-0.63111506376134907</v>
      </c>
    </row>
    <row r="83" spans="1:10" x14ac:dyDescent="0.3">
      <c r="A83">
        <v>7</v>
      </c>
      <c r="B83" s="7" t="s">
        <v>89</v>
      </c>
      <c r="C83" s="14">
        <v>-1602.85617777415</v>
      </c>
      <c r="D83" s="22">
        <v>35.659999999999997</v>
      </c>
      <c r="E83" s="14">
        <v>-1602.8471971062099</v>
      </c>
      <c r="F83" s="22">
        <v>32.380000000000003</v>
      </c>
      <c r="G83" s="40">
        <f t="shared" si="24"/>
        <v>-8.980667940022613E-3</v>
      </c>
      <c r="H83" s="5">
        <f t="shared" si="25"/>
        <v>-5.6354541703089138</v>
      </c>
      <c r="I83" s="18">
        <f t="shared" si="26"/>
        <v>-1971.0287732893253</v>
      </c>
      <c r="J83">
        <f t="shared" si="27"/>
        <v>-0.24437641287311224</v>
      </c>
    </row>
    <row r="84" spans="1:10" x14ac:dyDescent="0.3">
      <c r="A84">
        <v>8</v>
      </c>
      <c r="B84" s="7" t="s">
        <v>90</v>
      </c>
      <c r="C84" s="14">
        <v>-1602.9028593046601</v>
      </c>
      <c r="D84" s="22">
        <v>34.659999999999997</v>
      </c>
      <c r="E84" s="14">
        <v>-1602.9052998915399</v>
      </c>
      <c r="F84" s="22">
        <v>31.17</v>
      </c>
      <c r="G84" s="40">
        <f t="shared" si="24"/>
        <v>2.4405868798567099E-3</v>
      </c>
      <c r="H84" s="5">
        <f t="shared" si="25"/>
        <v>1.5314913770272507</v>
      </c>
      <c r="I84" s="18">
        <f t="shared" si="26"/>
        <v>535.64690243940584</v>
      </c>
      <c r="J84">
        <f t="shared" si="27"/>
        <v>6.6411749213729679E-2</v>
      </c>
    </row>
    <row r="87" spans="1:10" x14ac:dyDescent="0.3">
      <c r="B87" s="31" t="s">
        <v>103</v>
      </c>
      <c r="C87" s="32">
        <v>6</v>
      </c>
      <c r="D87" s="32"/>
      <c r="E87" s="32"/>
      <c r="F87" s="32"/>
      <c r="G87" s="32"/>
      <c r="H87" s="32"/>
      <c r="I87" s="32"/>
      <c r="J87" s="32"/>
    </row>
    <row r="88" spans="1:10" x14ac:dyDescent="0.3">
      <c r="C88" s="2" t="s">
        <v>30</v>
      </c>
      <c r="D88" s="2" t="s">
        <v>92</v>
      </c>
      <c r="E88" s="2" t="s">
        <v>31</v>
      </c>
      <c r="F88" s="2" t="s">
        <v>92</v>
      </c>
      <c r="G88" s="2" t="s">
        <v>93</v>
      </c>
      <c r="H88" s="2" t="s">
        <v>94</v>
      </c>
      <c r="I88" s="2" t="s">
        <v>95</v>
      </c>
      <c r="J88" s="2" t="s">
        <v>96</v>
      </c>
    </row>
    <row r="89" spans="1:10" x14ac:dyDescent="0.3">
      <c r="A89">
        <v>1</v>
      </c>
      <c r="B89" s="7" t="s">
        <v>97</v>
      </c>
      <c r="C89" s="14">
        <v>-1597.52366774047</v>
      </c>
      <c r="D89" s="22">
        <v>12.9</v>
      </c>
      <c r="E89" s="14">
        <v>-1597.54974798648</v>
      </c>
      <c r="F89" s="22">
        <v>12.82</v>
      </c>
      <c r="G89" s="40">
        <f t="shared" ref="G89:G96" si="28">C89-E89</f>
        <v>2.6080246009996699E-2</v>
      </c>
      <c r="H89" s="5">
        <f t="shared" ref="H89:H96" si="29">G89*$K$12</f>
        <v>16.365601325122398</v>
      </c>
      <c r="I89" s="18">
        <f t="shared" ref="I89:I96" si="30">G89*$K$8</f>
        <v>5723.9523433530021</v>
      </c>
      <c r="J89">
        <f t="shared" ref="J89:J96" si="31">G89*$K$10</f>
        <v>0.70967961507273403</v>
      </c>
    </row>
    <row r="90" spans="1:10" x14ac:dyDescent="0.3">
      <c r="A90">
        <v>2</v>
      </c>
      <c r="B90" s="7" t="s">
        <v>98</v>
      </c>
      <c r="C90" s="14">
        <v>-1603.0533968767099</v>
      </c>
      <c r="D90" s="22">
        <v>15.8</v>
      </c>
      <c r="E90" s="14">
        <v>-1603.04813758976</v>
      </c>
      <c r="F90" s="22">
        <v>15.31</v>
      </c>
      <c r="G90" s="40">
        <f t="shared" si="28"/>
        <v>-5.2592869499221706E-3</v>
      </c>
      <c r="H90" s="5">
        <f t="shared" si="29"/>
        <v>-3.3002523612642909</v>
      </c>
      <c r="I90" s="18">
        <f t="shared" si="30"/>
        <v>-1154.2800573979969</v>
      </c>
      <c r="J90">
        <f t="shared" si="31"/>
        <v>-0.14311248201980789</v>
      </c>
    </row>
    <row r="91" spans="1:10" x14ac:dyDescent="0.3">
      <c r="A91">
        <v>3</v>
      </c>
      <c r="B91" s="7" t="s">
        <v>99</v>
      </c>
      <c r="C91" s="14">
        <v>-1602.7353350856399</v>
      </c>
      <c r="D91" s="22">
        <v>15.81</v>
      </c>
      <c r="E91" s="14">
        <v>-1602.7308788140399</v>
      </c>
      <c r="F91" s="22">
        <v>15.27</v>
      </c>
      <c r="G91" s="40">
        <f t="shared" si="28"/>
        <v>-4.4562716000200453E-3</v>
      </c>
      <c r="H91" s="5">
        <f t="shared" si="29"/>
        <v>-2.7963526254483591</v>
      </c>
      <c r="I91" s="18">
        <f t="shared" si="30"/>
        <v>-978.0385605939075</v>
      </c>
      <c r="J91">
        <f t="shared" si="31"/>
        <v>-0.12126132217271146</v>
      </c>
    </row>
    <row r="92" spans="1:10" x14ac:dyDescent="0.3">
      <c r="A92">
        <v>4</v>
      </c>
      <c r="B92" s="7" t="s">
        <v>100</v>
      </c>
      <c r="C92" s="14">
        <v>-1602.15581526804</v>
      </c>
      <c r="D92" s="22">
        <v>15.81</v>
      </c>
      <c r="E92" s="14">
        <v>-1602.1499908160599</v>
      </c>
      <c r="F92" s="22">
        <v>15.27</v>
      </c>
      <c r="G92" s="40">
        <f t="shared" si="28"/>
        <v>-5.8244519800609851E-3</v>
      </c>
      <c r="H92" s="5">
        <f t="shared" si="29"/>
        <v>-3.6548987692240673</v>
      </c>
      <c r="I92" s="18">
        <f t="shared" si="30"/>
        <v>-1278.319443276652</v>
      </c>
      <c r="J92">
        <f t="shared" si="31"/>
        <v>-0.15849140524345179</v>
      </c>
    </row>
    <row r="93" spans="1:10" x14ac:dyDescent="0.3">
      <c r="A93">
        <v>5</v>
      </c>
      <c r="B93" s="7" t="s">
        <v>101</v>
      </c>
      <c r="C93" s="14">
        <v>-1602.21579861846</v>
      </c>
      <c r="D93" s="22">
        <v>16.82</v>
      </c>
      <c r="E93" s="14">
        <v>-1602.18442576147</v>
      </c>
      <c r="F93" s="22">
        <v>16.489999999999998</v>
      </c>
      <c r="G93" s="40">
        <f t="shared" si="28"/>
        <v>-3.137285698994674E-2</v>
      </c>
      <c r="H93" s="5">
        <f t="shared" si="29"/>
        <v>-19.686764830774415</v>
      </c>
      <c r="I93" s="18">
        <f t="shared" si="30"/>
        <v>-6885.5461799114746</v>
      </c>
      <c r="J93">
        <f t="shared" si="31"/>
        <v>-0.85369889010338185</v>
      </c>
    </row>
    <row r="94" spans="1:10" x14ac:dyDescent="0.3">
      <c r="A94">
        <v>6</v>
      </c>
      <c r="B94" s="7" t="s">
        <v>102</v>
      </c>
      <c r="C94" s="14">
        <v>-1602.5701497575701</v>
      </c>
      <c r="D94" s="22">
        <v>16.79</v>
      </c>
      <c r="E94" s="14">
        <v>-1602.5468929477599</v>
      </c>
      <c r="F94" s="22">
        <v>16.55</v>
      </c>
      <c r="G94" s="40">
        <f t="shared" si="28"/>
        <v>-2.3256809810163759E-2</v>
      </c>
      <c r="H94" s="5">
        <f t="shared" si="29"/>
        <v>-14.593868374609851</v>
      </c>
      <c r="I94" s="18">
        <f t="shared" si="30"/>
        <v>-5104.2797280660616</v>
      </c>
      <c r="J94">
        <f t="shared" si="31"/>
        <v>-0.63285000561614291</v>
      </c>
    </row>
    <row r="95" spans="1:10" x14ac:dyDescent="0.3">
      <c r="A95">
        <v>7</v>
      </c>
      <c r="B95" s="7" t="s">
        <v>89</v>
      </c>
      <c r="C95" s="14">
        <v>-1602.85552472106</v>
      </c>
      <c r="D95" s="22">
        <v>35.72</v>
      </c>
      <c r="E95" s="14">
        <v>-1602.8465422019899</v>
      </c>
      <c r="F95" s="22">
        <v>32.69</v>
      </c>
      <c r="G95" s="40">
        <f t="shared" si="28"/>
        <v>-8.9825190700594248E-3</v>
      </c>
      <c r="H95" s="5">
        <f t="shared" si="29"/>
        <v>-5.6366157719353636</v>
      </c>
      <c r="I95" s="18">
        <f t="shared" si="30"/>
        <v>-1971.4350493692364</v>
      </c>
      <c r="J95">
        <f t="shared" si="31"/>
        <v>-0.24442678468522899</v>
      </c>
    </row>
    <row r="96" spans="1:10" x14ac:dyDescent="0.3">
      <c r="A96">
        <v>8</v>
      </c>
      <c r="B96" s="7" t="s">
        <v>90</v>
      </c>
      <c r="C96" s="14">
        <v>-1602.9055652884499</v>
      </c>
      <c r="D96" s="22">
        <v>34.75</v>
      </c>
      <c r="E96" s="14">
        <v>-1602.90786285525</v>
      </c>
      <c r="F96" s="22">
        <v>31.46</v>
      </c>
      <c r="G96" s="40">
        <f t="shared" si="28"/>
        <v>2.2975668000526639E-3</v>
      </c>
      <c r="H96" s="5">
        <f t="shared" si="29"/>
        <v>1.4417449226930763</v>
      </c>
      <c r="I96" s="18">
        <f t="shared" si="30"/>
        <v>504.25762334184242</v>
      </c>
      <c r="J96">
        <f t="shared" si="31"/>
        <v>6.2519974759451064E-2</v>
      </c>
    </row>
    <row r="99" spans="1:10" x14ac:dyDescent="0.3">
      <c r="B99" s="33" t="s">
        <v>104</v>
      </c>
      <c r="C99" s="34">
        <v>7</v>
      </c>
      <c r="D99" s="34"/>
      <c r="E99" s="34"/>
      <c r="F99" s="34"/>
      <c r="G99" s="34"/>
      <c r="H99" s="34"/>
      <c r="I99" s="34"/>
      <c r="J99" s="34"/>
    </row>
    <row r="100" spans="1:10" x14ac:dyDescent="0.3">
      <c r="C100" s="2" t="s">
        <v>30</v>
      </c>
      <c r="D100" s="2" t="s">
        <v>92</v>
      </c>
      <c r="E100" s="2" t="s">
        <v>31</v>
      </c>
      <c r="F100" s="2" t="s">
        <v>92</v>
      </c>
      <c r="G100" s="2" t="s">
        <v>93</v>
      </c>
      <c r="H100" s="2" t="s">
        <v>94</v>
      </c>
      <c r="I100" s="2" t="s">
        <v>95</v>
      </c>
      <c r="J100" s="2" t="s">
        <v>96</v>
      </c>
    </row>
    <row r="101" spans="1:10" x14ac:dyDescent="0.3">
      <c r="A101">
        <v>1</v>
      </c>
      <c r="B101" s="7" t="s">
        <v>97</v>
      </c>
      <c r="C101" s="14">
        <v>-1597.51676094291</v>
      </c>
      <c r="D101" s="22">
        <v>12.86</v>
      </c>
      <c r="E101" s="14">
        <v>-1597.5465277241001</v>
      </c>
      <c r="F101" s="22">
        <v>12.82</v>
      </c>
      <c r="G101" s="40">
        <f t="shared" ref="G101:G108" si="32">C101-E101</f>
        <v>2.9766781190119218E-2</v>
      </c>
      <c r="H101" s="5">
        <f t="shared" ref="H101:H108" si="33">G101*$K$12</f>
        <v>18.678937058450899</v>
      </c>
      <c r="I101" s="18">
        <f t="shared" ref="I101:I108" si="34">G101*$K$8</f>
        <v>6533.0532879923749</v>
      </c>
      <c r="J101">
        <f t="shared" ref="J101:J108" si="35">G101*$K$10</f>
        <v>0.80999534317509225</v>
      </c>
    </row>
    <row r="102" spans="1:10" x14ac:dyDescent="0.3">
      <c r="A102">
        <v>2</v>
      </c>
      <c r="B102" s="7" t="s">
        <v>98</v>
      </c>
      <c r="C102" s="14">
        <v>-1603.05236974028</v>
      </c>
      <c r="D102" s="22">
        <v>15.85</v>
      </c>
      <c r="E102" s="14">
        <v>-1603.04931244709</v>
      </c>
      <c r="F102" s="22">
        <v>15.3</v>
      </c>
      <c r="G102" s="40">
        <f t="shared" si="32"/>
        <v>-3.0572931900678668E-3</v>
      </c>
      <c r="H102" s="5">
        <f t="shared" si="33"/>
        <v>-1.9184804262768032</v>
      </c>
      <c r="I102" s="18">
        <f t="shared" si="34"/>
        <v>-670.9982916916648</v>
      </c>
      <c r="J102">
        <f t="shared" si="35"/>
        <v>-8.3193182052814896E-2</v>
      </c>
    </row>
    <row r="103" spans="1:10" x14ac:dyDescent="0.3">
      <c r="A103">
        <v>3</v>
      </c>
      <c r="B103" s="7" t="s">
        <v>99</v>
      </c>
      <c r="C103" s="14">
        <v>-1602.72995121347</v>
      </c>
      <c r="D103" s="22">
        <v>15.8</v>
      </c>
      <c r="E103" s="14">
        <v>-1602.72730180692</v>
      </c>
      <c r="F103" s="22">
        <v>15.23</v>
      </c>
      <c r="G103" s="40">
        <f t="shared" si="32"/>
        <v>-2.6494065500628494E-3</v>
      </c>
      <c r="H103" s="5">
        <f t="shared" si="33"/>
        <v>-1.6625276973950605</v>
      </c>
      <c r="I103" s="18">
        <f t="shared" si="34"/>
        <v>-581.47752229462037</v>
      </c>
      <c r="J103">
        <f t="shared" si="35"/>
        <v>-7.2094021655281976E-2</v>
      </c>
    </row>
    <row r="104" spans="1:10" x14ac:dyDescent="0.3">
      <c r="A104">
        <v>4</v>
      </c>
      <c r="B104" s="7" t="s">
        <v>100</v>
      </c>
      <c r="C104" s="14">
        <v>-1602.1544815837001</v>
      </c>
      <c r="D104" s="22">
        <v>15.84</v>
      </c>
      <c r="E104" s="14">
        <v>-1602.15111621905</v>
      </c>
      <c r="F104" s="22">
        <v>15.23</v>
      </c>
      <c r="G104" s="40">
        <f t="shared" si="32"/>
        <v>-3.3653646501079493E-3</v>
      </c>
      <c r="H104" s="5">
        <f t="shared" si="33"/>
        <v>-2.1117981845806097</v>
      </c>
      <c r="I104" s="18">
        <f t="shared" si="34"/>
        <v>-738.61216139752162</v>
      </c>
      <c r="J104">
        <f t="shared" si="35"/>
        <v>-9.1576233159477702E-2</v>
      </c>
    </row>
    <row r="105" spans="1:10" x14ac:dyDescent="0.3">
      <c r="A105">
        <v>5</v>
      </c>
      <c r="B105" s="7" t="s">
        <v>101</v>
      </c>
      <c r="C105" s="14">
        <v>-1602.21711564518</v>
      </c>
      <c r="D105" s="22">
        <v>16.75</v>
      </c>
      <c r="E105" s="14">
        <v>-1602.18519477519</v>
      </c>
      <c r="F105" s="22">
        <v>16.46</v>
      </c>
      <c r="G105" s="40">
        <f t="shared" si="32"/>
        <v>-3.1920869990017309E-2</v>
      </c>
      <c r="H105" s="5">
        <f t="shared" si="33"/>
        <v>-20.030648177453795</v>
      </c>
      <c r="I105" s="18">
        <f t="shared" si="34"/>
        <v>-7005.8211303371527</v>
      </c>
      <c r="J105">
        <f t="shared" si="35"/>
        <v>-0.86861108283330712</v>
      </c>
    </row>
    <row r="106" spans="1:10" x14ac:dyDescent="0.3">
      <c r="A106">
        <v>6</v>
      </c>
      <c r="B106" s="7" t="s">
        <v>102</v>
      </c>
      <c r="C106" s="14">
        <v>-1602.56670269541</v>
      </c>
      <c r="D106" s="22">
        <v>16.86</v>
      </c>
      <c r="E106" s="14">
        <v>-1602.5429521553301</v>
      </c>
      <c r="F106" s="22">
        <v>16.48</v>
      </c>
      <c r="G106" s="40">
        <f t="shared" si="32"/>
        <v>-2.375054007984545E-2</v>
      </c>
      <c r="H106" s="5">
        <f t="shared" si="33"/>
        <v>-14.903688793967035</v>
      </c>
      <c r="I106" s="18">
        <f t="shared" si="34"/>
        <v>-5212.6409963242504</v>
      </c>
      <c r="J106">
        <f t="shared" si="35"/>
        <v>-0.64628509007060531</v>
      </c>
    </row>
    <row r="107" spans="1:10" x14ac:dyDescent="0.3">
      <c r="A107">
        <v>7</v>
      </c>
      <c r="B107" s="7" t="s">
        <v>89</v>
      </c>
      <c r="C107" s="14">
        <v>-1602.8589262558501</v>
      </c>
      <c r="D107" s="22">
        <v>35.659999999999997</v>
      </c>
      <c r="E107" s="14">
        <v>-1602.8504301170699</v>
      </c>
      <c r="F107" s="22">
        <v>32.49</v>
      </c>
      <c r="G107" s="40">
        <f t="shared" si="32"/>
        <v>-8.4961387801740784E-3</v>
      </c>
      <c r="H107" s="5">
        <f t="shared" si="33"/>
        <v>-5.3314075344973437</v>
      </c>
      <c r="I107" s="18">
        <f t="shared" si="34"/>
        <v>-1864.6869152073573</v>
      </c>
      <c r="J107">
        <f t="shared" si="35"/>
        <v>-0.23119170336074721</v>
      </c>
    </row>
    <row r="108" spans="1:10" x14ac:dyDescent="0.3">
      <c r="A108">
        <v>8</v>
      </c>
      <c r="B108" s="7" t="s">
        <v>90</v>
      </c>
      <c r="C108" s="14">
        <v>-1602.9083702599601</v>
      </c>
      <c r="D108" s="22">
        <v>34.64</v>
      </c>
      <c r="E108" s="14">
        <v>-1602.91226753213</v>
      </c>
      <c r="F108" s="22">
        <v>31.29</v>
      </c>
      <c r="G108" s="40">
        <f t="shared" si="32"/>
        <v>3.8972721699792601E-3</v>
      </c>
      <c r="H108" s="5">
        <f t="shared" si="33"/>
        <v>2.4455751899321632</v>
      </c>
      <c r="I108" s="18">
        <f t="shared" si="34"/>
        <v>855.35236751549519</v>
      </c>
      <c r="J108">
        <f t="shared" si="35"/>
        <v>0.10605017346709109</v>
      </c>
    </row>
    <row r="111" spans="1:10" x14ac:dyDescent="0.3">
      <c r="B111" s="35" t="s">
        <v>105</v>
      </c>
      <c r="C111" s="36">
        <v>8</v>
      </c>
      <c r="D111" s="36"/>
      <c r="E111" s="36"/>
      <c r="F111" s="36"/>
      <c r="G111" s="36"/>
      <c r="H111" s="36"/>
      <c r="I111" s="36"/>
      <c r="J111" s="36"/>
    </row>
    <row r="112" spans="1:10" x14ac:dyDescent="0.3">
      <c r="C112" s="2" t="s">
        <v>30</v>
      </c>
      <c r="D112" s="2" t="s">
        <v>92</v>
      </c>
      <c r="E112" s="2" t="s">
        <v>31</v>
      </c>
      <c r="F112" s="2" t="s">
        <v>92</v>
      </c>
      <c r="G112" s="2" t="s">
        <v>93</v>
      </c>
      <c r="H112" s="2" t="s">
        <v>94</v>
      </c>
      <c r="I112" s="2" t="s">
        <v>95</v>
      </c>
      <c r="J112" s="2" t="s">
        <v>96</v>
      </c>
    </row>
    <row r="113" spans="1:10" x14ac:dyDescent="0.3">
      <c r="A113">
        <v>1</v>
      </c>
      <c r="B113" s="7" t="s">
        <v>97</v>
      </c>
      <c r="C113" s="14">
        <v>-1597.52184824306</v>
      </c>
      <c r="D113" s="22">
        <v>12.91</v>
      </c>
      <c r="E113" s="14">
        <v>-1597.55340718105</v>
      </c>
      <c r="F113" s="22">
        <v>12.83</v>
      </c>
      <c r="G113" s="40">
        <f t="shared" ref="G113:G120" si="36">C113-E113</f>
        <v>3.155893798998477E-2</v>
      </c>
      <c r="H113" s="5">
        <f t="shared" ref="H113:H120" si="37">G113*$K$12</f>
        <v>19.80353242029927</v>
      </c>
      <c r="I113" s="18">
        <f t="shared" ref="I113:I120" si="38">G113*$K$8</f>
        <v>6926.386238544851</v>
      </c>
      <c r="J113">
        <f t="shared" ref="J113:J120" si="39">G113*$K$10</f>
        <v>0.85876241183660174</v>
      </c>
    </row>
    <row r="114" spans="1:10" x14ac:dyDescent="0.3">
      <c r="A114">
        <v>2</v>
      </c>
      <c r="B114" s="7" t="s">
        <v>98</v>
      </c>
      <c r="C114" s="14">
        <v>-1603.0559061891299</v>
      </c>
      <c r="D114" s="22">
        <v>15.87</v>
      </c>
      <c r="E114" s="14">
        <v>-1603.0539719978201</v>
      </c>
      <c r="F114" s="22">
        <v>15.26</v>
      </c>
      <c r="G114" s="40">
        <f t="shared" si="36"/>
        <v>-1.9341913098287478E-3</v>
      </c>
      <c r="H114" s="5">
        <f t="shared" si="37"/>
        <v>-1.213723361775052</v>
      </c>
      <c r="I114" s="18">
        <f t="shared" si="38"/>
        <v>-424.50592207387979</v>
      </c>
      <c r="J114">
        <f t="shared" si="39"/>
        <v>-5.2632024395404341E-2</v>
      </c>
    </row>
    <row r="115" spans="1:10" x14ac:dyDescent="0.3">
      <c r="A115">
        <v>3</v>
      </c>
      <c r="B115" s="7" t="s">
        <v>99</v>
      </c>
      <c r="C115" s="14">
        <v>-1602.7352763316201</v>
      </c>
      <c r="D115" s="22">
        <v>15.79</v>
      </c>
      <c r="E115" s="14">
        <v>-1602.7330754298901</v>
      </c>
      <c r="F115" s="22">
        <v>15.2</v>
      </c>
      <c r="G115" s="40">
        <f t="shared" si="36"/>
        <v>-2.2009017300206324E-3</v>
      </c>
      <c r="H115" s="5">
        <f t="shared" si="37"/>
        <v>-1.3810866759264284</v>
      </c>
      <c r="I115" s="18">
        <f t="shared" si="38"/>
        <v>-483.04209286263819</v>
      </c>
      <c r="J115">
        <f t="shared" si="39"/>
        <v>-5.9889584322757483E-2</v>
      </c>
    </row>
    <row r="116" spans="1:10" x14ac:dyDescent="0.3">
      <c r="A116">
        <v>4</v>
      </c>
      <c r="B116" s="7" t="s">
        <v>100</v>
      </c>
      <c r="C116" s="14">
        <v>-1602.15770905862</v>
      </c>
      <c r="D116" s="22">
        <v>15.85</v>
      </c>
      <c r="E116" s="14">
        <v>-1602.15565657354</v>
      </c>
      <c r="F116" s="22">
        <v>15.3</v>
      </c>
      <c r="G116" s="40">
        <f t="shared" si="36"/>
        <v>-2.0524850799574779E-3</v>
      </c>
      <c r="H116" s="5">
        <f t="shared" si="37"/>
        <v>-1.2879538226545395</v>
      </c>
      <c r="I116" s="18">
        <f t="shared" si="38"/>
        <v>-450.4684035041879</v>
      </c>
      <c r="J116">
        <f t="shared" si="39"/>
        <v>-5.5850961717478713E-2</v>
      </c>
    </row>
    <row r="117" spans="1:10" x14ac:dyDescent="0.3">
      <c r="A117">
        <v>5</v>
      </c>
      <c r="B117" s="7" t="s">
        <v>101</v>
      </c>
      <c r="C117" s="14">
        <v>-1602.2123316186</v>
      </c>
      <c r="D117" s="22">
        <v>16.88</v>
      </c>
      <c r="E117" s="14">
        <v>-1602.1789375502599</v>
      </c>
      <c r="F117" s="22">
        <v>16.45</v>
      </c>
      <c r="G117" s="40">
        <f t="shared" si="36"/>
        <v>-3.3394068340157901E-2</v>
      </c>
      <c r="H117" s="5">
        <f t="shared" si="37"/>
        <v>-20.955094091882195</v>
      </c>
      <c r="I117" s="18">
        <f t="shared" si="38"/>
        <v>-7329.1507931508695</v>
      </c>
      <c r="J117">
        <f t="shared" si="39"/>
        <v>-0.90869885032034758</v>
      </c>
    </row>
    <row r="118" spans="1:10" x14ac:dyDescent="0.3">
      <c r="A118">
        <v>6</v>
      </c>
      <c r="B118" s="7" t="s">
        <v>102</v>
      </c>
      <c r="C118" s="14">
        <v>-1602.56556640851</v>
      </c>
      <c r="D118" s="22">
        <v>16.850000000000001</v>
      </c>
      <c r="E118" s="14">
        <v>-1602.5401331261401</v>
      </c>
      <c r="F118" s="22">
        <v>16.52</v>
      </c>
      <c r="G118" s="40">
        <f t="shared" si="36"/>
        <v>-2.5433282369931476E-2</v>
      </c>
      <c r="H118" s="5">
        <f t="shared" si="37"/>
        <v>-15.959625514882761</v>
      </c>
      <c r="I118" s="18">
        <f t="shared" si="38"/>
        <v>-5581.9602378262343</v>
      </c>
      <c r="J118">
        <f t="shared" si="39"/>
        <v>-0.69207483838191786</v>
      </c>
    </row>
    <row r="119" spans="1:10" x14ac:dyDescent="0.3">
      <c r="A119">
        <v>7</v>
      </c>
      <c r="B119" s="7" t="s">
        <v>89</v>
      </c>
      <c r="C119" s="14">
        <v>-1602.8573828804799</v>
      </c>
      <c r="D119" s="22">
        <v>35.82</v>
      </c>
      <c r="E119" s="14">
        <v>-1602.8483698704199</v>
      </c>
      <c r="F119" s="22">
        <v>32.67</v>
      </c>
      <c r="G119" s="40">
        <f t="shared" si="36"/>
        <v>-9.0130100600163132E-3</v>
      </c>
      <c r="H119" s="5">
        <f t="shared" si="37"/>
        <v>-5.6557491568524947</v>
      </c>
      <c r="I119" s="18">
        <f t="shared" si="38"/>
        <v>-1978.1270481083582</v>
      </c>
      <c r="J119">
        <f t="shared" si="39"/>
        <v>-0.245256486751977</v>
      </c>
    </row>
    <row r="120" spans="1:10" x14ac:dyDescent="0.3">
      <c r="A120">
        <v>8</v>
      </c>
      <c r="B120" s="7" t="s">
        <v>90</v>
      </c>
      <c r="C120" s="14">
        <v>-1602.9098479706699</v>
      </c>
      <c r="D120" s="22">
        <v>34.82</v>
      </c>
      <c r="E120" s="14">
        <v>-1602.91425918358</v>
      </c>
      <c r="F120" s="22">
        <v>31.47</v>
      </c>
      <c r="G120" s="40">
        <f t="shared" si="36"/>
        <v>4.4112129100994935E-3</v>
      </c>
      <c r="H120" s="5">
        <f t="shared" si="37"/>
        <v>2.7680778708624776</v>
      </c>
      <c r="I120" s="18">
        <f t="shared" si="38"/>
        <v>968.14932129530962</v>
      </c>
      <c r="J120">
        <f t="shared" si="39"/>
        <v>0.1200352128136877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workbookViewId="0"/>
  </sheetViews>
  <sheetFormatPr defaultRowHeight="16.5" x14ac:dyDescent="0.3"/>
  <cols>
    <col min="1" max="1" width="7.25" bestFit="1" customWidth="1"/>
    <col min="2" max="2" width="11.375" customWidth="1"/>
    <col min="3" max="3" width="16.25" bestFit="1" customWidth="1"/>
    <col min="4" max="4" width="20" customWidth="1"/>
    <col min="5" max="5" width="18.75" bestFit="1" customWidth="1"/>
    <col min="6" max="7" width="18.75" customWidth="1"/>
    <col min="8" max="8" width="18.75" bestFit="1" customWidth="1"/>
    <col min="9" max="9" width="18.75" customWidth="1"/>
    <col min="10" max="10" width="17.625" bestFit="1" customWidth="1"/>
    <col min="11" max="11" width="17.625" customWidth="1"/>
    <col min="12" max="12" width="18.75" bestFit="1" customWidth="1"/>
  </cols>
  <sheetData>
    <row r="1" spans="1:12" x14ac:dyDescent="0.3">
      <c r="B1" t="s">
        <v>130</v>
      </c>
      <c r="C1" t="s">
        <v>129</v>
      </c>
      <c r="D1" t="s">
        <v>69</v>
      </c>
      <c r="E1" t="s">
        <v>85</v>
      </c>
      <c r="F1" t="s">
        <v>86</v>
      </c>
      <c r="G1" t="s">
        <v>128</v>
      </c>
      <c r="H1" t="s">
        <v>127</v>
      </c>
      <c r="I1" t="s">
        <v>126</v>
      </c>
      <c r="J1" t="s">
        <v>125</v>
      </c>
      <c r="K1" t="s">
        <v>124</v>
      </c>
      <c r="L1" t="s">
        <v>123</v>
      </c>
    </row>
    <row r="2" spans="1:12" x14ac:dyDescent="0.3">
      <c r="B2" s="2" t="s">
        <v>122</v>
      </c>
      <c r="C2" s="37">
        <f>'NH3 Law'!H3</f>
        <v>-79.667181452655782</v>
      </c>
    </row>
    <row r="3" spans="1:12" x14ac:dyDescent="0.3">
      <c r="A3" s="2" t="s">
        <v>47</v>
      </c>
      <c r="B3" s="38" t="s">
        <v>77</v>
      </c>
      <c r="C3" s="37">
        <f>'NH3 Law'!H4</f>
        <v>20.364484175062913</v>
      </c>
      <c r="D3" s="37">
        <f>'NH3 Law'!H17</f>
        <v>-8.1766425199046147</v>
      </c>
      <c r="E3" s="37">
        <f>'NH3 Law'!H29</f>
        <v>20.364484325732079</v>
      </c>
      <c r="F3" s="37">
        <f>'NH3 Law'!H41</f>
        <v>20.220944157628072</v>
      </c>
      <c r="G3" s="37">
        <f>'NH3 Law'!H53</f>
        <v>19.389549720996762</v>
      </c>
      <c r="H3" s="37">
        <f>'NH3 Law'!H65</f>
        <v>20.306248735995528</v>
      </c>
      <c r="I3" s="37">
        <f>'NH3 Law'!H77</f>
        <v>17.095769454418672</v>
      </c>
      <c r="J3" s="37">
        <f>'NH3 Law'!H89</f>
        <v>16.365601325122398</v>
      </c>
      <c r="K3" s="37">
        <f>'NH3 Law'!H101</f>
        <v>18.678937058450899</v>
      </c>
      <c r="L3" s="37">
        <f>'NH3 Law'!H113</f>
        <v>19.80353242029927</v>
      </c>
    </row>
    <row r="4" spans="1:12" x14ac:dyDescent="0.3">
      <c r="A4" s="2" t="s">
        <v>48</v>
      </c>
      <c r="B4" s="38" t="s">
        <v>78</v>
      </c>
      <c r="C4" s="37">
        <f>'NH3 Law'!H5</f>
        <v>-1.0516446815821223</v>
      </c>
      <c r="D4" s="37">
        <f>'NH3 Law'!H18</f>
        <v>-25.008702073827632</v>
      </c>
      <c r="E4" s="37">
        <f>'NH3 Law'!H30</f>
        <v>-1.1878738685415069</v>
      </c>
      <c r="F4" s="37">
        <f>'NH3 Law'!H42</f>
        <v>-1.0516454911435307</v>
      </c>
      <c r="G4" s="37">
        <f>'NH3 Law'!H54</f>
        <v>-1.1100372426219023</v>
      </c>
      <c r="H4" s="37">
        <f>'NH3 Law'!H66</f>
        <v>-1.0518624712931559</v>
      </c>
      <c r="I4" s="37">
        <f>'NH3 Law'!H78</f>
        <v>-3.1307095939439393</v>
      </c>
      <c r="J4" s="37">
        <f>'NH3 Law'!H90</f>
        <v>-3.3002523612642909</v>
      </c>
      <c r="K4" s="37">
        <f>'NH3 Law'!H102</f>
        <v>-1.9184804262768032</v>
      </c>
      <c r="L4" s="37">
        <f>'NH3 Law'!H114</f>
        <v>-1.213723361775052</v>
      </c>
    </row>
    <row r="5" spans="1:12" x14ac:dyDescent="0.3">
      <c r="A5" s="2" t="s">
        <v>48</v>
      </c>
      <c r="B5" s="38" t="s">
        <v>79</v>
      </c>
      <c r="C5" s="37">
        <f>'NH3 Law'!H6</f>
        <v>-1.4835457693628669</v>
      </c>
      <c r="D5" s="37">
        <f>'NH3 Law'!H19</f>
        <v>-21.932403669139479</v>
      </c>
      <c r="E5" s="37">
        <f>'NH3 Law'!H31</f>
        <v>-2.4373835871778593</v>
      </c>
      <c r="F5" s="37">
        <f>'NH3 Law'!H43</f>
        <v>-1.5408449139930662</v>
      </c>
      <c r="G5" s="37">
        <f>'NH3 Law'!H55</f>
        <v>-1.4835461647267483</v>
      </c>
      <c r="H5" s="37">
        <f>'NH3 Law'!H67</f>
        <v>-1.6371326275022133</v>
      </c>
      <c r="I5" s="37">
        <f>'NH3 Law'!H79</f>
        <v>-2.5712918927018977</v>
      </c>
      <c r="J5" s="37">
        <f>'NH3 Law'!H91</f>
        <v>-2.7963526254483591</v>
      </c>
      <c r="K5" s="37">
        <f>'NH3 Law'!H103</f>
        <v>-1.6625276973950605</v>
      </c>
      <c r="L5" s="37">
        <f>'NH3 Law'!H115</f>
        <v>-1.3810866759264284</v>
      </c>
    </row>
    <row r="6" spans="1:12" x14ac:dyDescent="0.3">
      <c r="A6" s="2" t="s">
        <v>48</v>
      </c>
      <c r="B6" s="38" t="s">
        <v>80</v>
      </c>
      <c r="C6" s="37">
        <f>'NH3 Law'!H7</f>
        <v>-1.0907057969510385</v>
      </c>
      <c r="D6" s="37">
        <f>'NH3 Law'!H20</f>
        <v>-25.725223077043733</v>
      </c>
      <c r="E6" s="37">
        <f>'NH3 Law'!H32</f>
        <v>-1.1409267664131439</v>
      </c>
      <c r="F6" s="37">
        <f>'NH3 Law'!H44</f>
        <v>-1.090534116570492</v>
      </c>
      <c r="G6" s="37">
        <f>'NH3 Law'!H56</f>
        <v>-1.2407619981310281</v>
      </c>
      <c r="H6" s="37">
        <f>'NH3 Law'!H68</f>
        <v>-1.0907059601759683</v>
      </c>
      <c r="I6" s="37">
        <f>'NH3 Law'!H80</f>
        <v>-3.4525393147545747</v>
      </c>
      <c r="J6" s="37">
        <f>'NH3 Law'!H92</f>
        <v>-3.6548987692240673</v>
      </c>
      <c r="K6" s="37">
        <f>'NH3 Law'!H104</f>
        <v>-2.1117981845806097</v>
      </c>
      <c r="L6" s="37">
        <f>'NH3 Law'!H116</f>
        <v>-1.2879538226545395</v>
      </c>
    </row>
    <row r="7" spans="1:12" x14ac:dyDescent="0.3">
      <c r="A7" s="2" t="s">
        <v>121</v>
      </c>
      <c r="B7" s="38" t="s">
        <v>81</v>
      </c>
      <c r="C7" s="37">
        <f>'NH3 Law'!H8</f>
        <v>-19.732561513468124</v>
      </c>
      <c r="D7" s="37">
        <f>'NH3 Law'!H21</f>
        <v>-32.606508204378535</v>
      </c>
      <c r="E7" s="37">
        <f>'NH3 Law'!H33</f>
        <v>-22.92539979078397</v>
      </c>
      <c r="F7" s="37">
        <f>'NH3 Law'!H45</f>
        <v>-21.820193197660831</v>
      </c>
      <c r="G7" s="37">
        <f>'NH3 Law'!H57</f>
        <v>-20.763883096151467</v>
      </c>
      <c r="H7" s="37">
        <f>'NH3 Law'!H69</f>
        <v>-22.186645832290189</v>
      </c>
      <c r="I7" s="37">
        <f>'NH3 Law'!H81</f>
        <v>-19.732562103303668</v>
      </c>
      <c r="J7" s="37">
        <f>'NH3 Law'!H93</f>
        <v>-19.686764830774415</v>
      </c>
      <c r="K7" s="37">
        <f>'NH3 Law'!H105</f>
        <v>-20.030648177453795</v>
      </c>
      <c r="L7" s="37">
        <f>'NH3 Law'!H117</f>
        <v>-20.955094091882195</v>
      </c>
    </row>
    <row r="8" spans="1:12" x14ac:dyDescent="0.3">
      <c r="A8" s="2" t="s">
        <v>50</v>
      </c>
      <c r="B8" s="38" t="s">
        <v>82</v>
      </c>
      <c r="C8" s="37">
        <f>'NH3 Law'!H9</f>
        <v>-14.593867954134442</v>
      </c>
      <c r="D8" s="37">
        <f>'NH3 Law'!H22</f>
        <v>-26.755148714613746</v>
      </c>
      <c r="E8" s="37">
        <f>'NH3 Law'!H34</f>
        <v>-18.604373559503006</v>
      </c>
      <c r="F8" s="37">
        <f>'NH3 Law'!H46</f>
        <v>-16.929231158534211</v>
      </c>
      <c r="G8" s="37">
        <f>'NH3 Law'!H58</f>
        <v>-15.950188450270081</v>
      </c>
      <c r="H8" s="37">
        <f>'NH3 Law'!H70</f>
        <v>-17.310263887687629</v>
      </c>
      <c r="I8" s="37">
        <f>'NH3 Law'!H82</f>
        <v>-14.553859663474876</v>
      </c>
      <c r="J8" s="37">
        <f>'NH3 Law'!H94</f>
        <v>-14.593868374609851</v>
      </c>
      <c r="K8" s="37">
        <f>'NH3 Law'!H106</f>
        <v>-14.903688793967035</v>
      </c>
      <c r="L8" s="37">
        <f>'NH3 Law'!H118</f>
        <v>-15.959625514882761</v>
      </c>
    </row>
    <row r="9" spans="1:12" x14ac:dyDescent="0.3">
      <c r="A9" s="2" t="s">
        <v>50</v>
      </c>
      <c r="B9" s="38" t="s">
        <v>83</v>
      </c>
      <c r="C9" s="37">
        <f>'NH3 Law'!H10</f>
        <v>-5.3314043968405</v>
      </c>
      <c r="D9" s="37">
        <f>'NH3 Law'!H23</f>
        <v>-21.864181818546712</v>
      </c>
      <c r="E9" s="37">
        <f>'NH3 Law'!H35</f>
        <v>-6.973702902034594</v>
      </c>
      <c r="F9" s="37">
        <f>'NH3 Law'!H47</f>
        <v>-6.2051340232018939</v>
      </c>
      <c r="G9" s="37">
        <f>'NH3 Law'!H59</f>
        <v>-5.5007908327735402</v>
      </c>
      <c r="H9" s="37">
        <f>'NH3 Law'!H71</f>
        <v>-6.3868916954618653</v>
      </c>
      <c r="I9" s="37">
        <f>'NH3 Law'!H83</f>
        <v>-5.6354541703089138</v>
      </c>
      <c r="J9" s="37">
        <f>'NH3 Law'!H95</f>
        <v>-5.6366157719353636</v>
      </c>
      <c r="K9" s="37">
        <f>'NH3 Law'!H107</f>
        <v>-5.3314075344973437</v>
      </c>
      <c r="L9" s="37">
        <f>'NH3 Law'!H119</f>
        <v>-5.6557491568524947</v>
      </c>
    </row>
    <row r="10" spans="1:12" x14ac:dyDescent="0.3">
      <c r="A10" s="2" t="s">
        <v>120</v>
      </c>
      <c r="B10" s="38" t="s">
        <v>84</v>
      </c>
      <c r="C10" s="37">
        <f>'NH3 Law'!H11</f>
        <v>2.7680779586101454</v>
      </c>
      <c r="D10" s="37">
        <f>'NH3 Law'!H24</f>
        <v>-18.200387518941309</v>
      </c>
      <c r="E10" s="37">
        <f>'NH3 Law'!H36</f>
        <v>2.2320302600492905</v>
      </c>
      <c r="F10" s="37">
        <f>'NH3 Law'!H48</f>
        <v>2.6070292913584359</v>
      </c>
      <c r="G10" s="37">
        <f>'NH3 Law'!H60</f>
        <v>2.8712004301209588</v>
      </c>
      <c r="H10" s="37">
        <f>'NH3 Law'!H72</f>
        <v>2.5689803299261733</v>
      </c>
      <c r="I10" s="37">
        <f>'NH3 Law'!H84</f>
        <v>1.5314913770272507</v>
      </c>
      <c r="J10" s="37">
        <f>'NH3 Law'!H96</f>
        <v>1.4417449226930763</v>
      </c>
      <c r="K10" s="37">
        <f>'NH3 Law'!H108</f>
        <v>2.4455751899321632</v>
      </c>
      <c r="L10" s="37">
        <f>'NH3 Law'!H120</f>
        <v>2.7680778708624776</v>
      </c>
    </row>
    <row r="31" spans="2:12" x14ac:dyDescent="0.3">
      <c r="B31" t="s">
        <v>119</v>
      </c>
      <c r="C31" t="s">
        <v>118</v>
      </c>
      <c r="D31" t="s">
        <v>117</v>
      </c>
      <c r="E31" t="s">
        <v>116</v>
      </c>
      <c r="F31" t="s">
        <v>115</v>
      </c>
      <c r="G31" t="s">
        <v>114</v>
      </c>
      <c r="H31" t="s">
        <v>113</v>
      </c>
      <c r="I31" t="s">
        <v>112</v>
      </c>
      <c r="J31" t="s">
        <v>111</v>
      </c>
      <c r="K31" t="s">
        <v>110</v>
      </c>
      <c r="L31" t="s">
        <v>109</v>
      </c>
    </row>
    <row r="32" spans="2:12" x14ac:dyDescent="0.3">
      <c r="B32" s="2" t="s">
        <v>108</v>
      </c>
      <c r="C32" s="37"/>
    </row>
    <row r="33" spans="1:12" x14ac:dyDescent="0.3">
      <c r="A33" s="2" t="s">
        <v>47</v>
      </c>
      <c r="B33" s="38" t="s">
        <v>97</v>
      </c>
      <c r="C33" s="37"/>
      <c r="D33" s="18"/>
      <c r="E33" s="18"/>
      <c r="F33" s="18"/>
      <c r="G33" s="18"/>
      <c r="H33" s="18"/>
      <c r="I33" s="18"/>
      <c r="J33" s="37"/>
      <c r="K33" s="18"/>
      <c r="L33" s="18"/>
    </row>
    <row r="34" spans="1:12" x14ac:dyDescent="0.3">
      <c r="A34" s="2" t="s">
        <v>48</v>
      </c>
      <c r="B34" s="38" t="s">
        <v>98</v>
      </c>
      <c r="C34" s="37"/>
      <c r="D34" s="18"/>
      <c r="E34" s="18"/>
      <c r="F34" s="18"/>
      <c r="G34" s="18"/>
      <c r="H34" s="18"/>
      <c r="I34" s="18"/>
      <c r="J34" s="37"/>
      <c r="K34" s="18"/>
      <c r="L34" s="18"/>
    </row>
    <row r="35" spans="1:12" x14ac:dyDescent="0.3">
      <c r="A35" s="2" t="s">
        <v>48</v>
      </c>
      <c r="B35" s="38" t="s">
        <v>99</v>
      </c>
      <c r="C35" s="37"/>
      <c r="D35" s="18"/>
      <c r="E35" s="18"/>
      <c r="F35" s="18"/>
      <c r="G35" s="18"/>
      <c r="H35" s="18"/>
      <c r="I35" s="18"/>
      <c r="J35" s="37"/>
      <c r="K35" s="18"/>
      <c r="L35" s="18"/>
    </row>
    <row r="36" spans="1:12" x14ac:dyDescent="0.3">
      <c r="A36" s="2" t="s">
        <v>48</v>
      </c>
      <c r="B36" s="38" t="s">
        <v>100</v>
      </c>
      <c r="C36" s="37"/>
      <c r="D36" s="18"/>
      <c r="E36" s="18"/>
      <c r="F36" s="18"/>
      <c r="G36" s="18"/>
      <c r="H36" s="18"/>
      <c r="I36" s="18"/>
      <c r="J36" s="37"/>
      <c r="K36" s="18"/>
      <c r="L36" s="18"/>
    </row>
    <row r="37" spans="1:12" x14ac:dyDescent="0.3">
      <c r="A37" s="2" t="s">
        <v>107</v>
      </c>
      <c r="B37" s="38" t="s">
        <v>101</v>
      </c>
      <c r="C37" s="37"/>
      <c r="D37" s="18"/>
      <c r="E37" s="18"/>
      <c r="F37" s="18"/>
      <c r="G37" s="18"/>
      <c r="H37" s="18"/>
      <c r="I37" s="18"/>
      <c r="J37" s="37"/>
      <c r="K37" s="18"/>
      <c r="L37" s="18"/>
    </row>
    <row r="38" spans="1:12" x14ac:dyDescent="0.3">
      <c r="A38" s="2" t="s">
        <v>50</v>
      </c>
      <c r="B38" s="38" t="s">
        <v>102</v>
      </c>
      <c r="C38" s="37"/>
      <c r="D38" s="18"/>
      <c r="E38" s="18"/>
      <c r="F38" s="18"/>
      <c r="G38" s="18"/>
      <c r="H38" s="18"/>
      <c r="I38" s="18"/>
      <c r="J38" s="37"/>
      <c r="K38" s="18"/>
      <c r="L38" s="18"/>
    </row>
    <row r="39" spans="1:12" x14ac:dyDescent="0.3">
      <c r="A39" s="2" t="s">
        <v>50</v>
      </c>
      <c r="B39" s="38" t="s">
        <v>89</v>
      </c>
      <c r="C39" s="37"/>
      <c r="D39" s="18"/>
      <c r="E39" s="18"/>
      <c r="F39" s="18"/>
      <c r="G39" s="18"/>
      <c r="H39" s="18"/>
      <c r="I39" s="18"/>
      <c r="J39" s="37"/>
      <c r="K39" s="18"/>
      <c r="L39" s="18"/>
    </row>
    <row r="40" spans="1:12" x14ac:dyDescent="0.3">
      <c r="A40" s="2" t="s">
        <v>106</v>
      </c>
      <c r="B40" s="38" t="s">
        <v>90</v>
      </c>
      <c r="C40" s="37"/>
      <c r="D40" s="18"/>
      <c r="E40" s="18"/>
      <c r="F40" s="18"/>
      <c r="G40" s="18"/>
      <c r="H40" s="18"/>
      <c r="I40" s="18"/>
      <c r="J40" s="37"/>
      <c r="K40" s="18"/>
      <c r="L40" s="18"/>
    </row>
  </sheetData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0"/>
  <sheetViews>
    <sheetView workbookViewId="0">
      <selection activeCell="G121" sqref="G121"/>
    </sheetView>
  </sheetViews>
  <sheetFormatPr defaultRowHeight="16.5" x14ac:dyDescent="0.3"/>
  <cols>
    <col min="1" max="1" width="2.5" bestFit="1" customWidth="1"/>
    <col min="2" max="2" width="9.875" bestFit="1" customWidth="1"/>
    <col min="3" max="3" width="19.5" bestFit="1" customWidth="1"/>
    <col min="4" max="4" width="10.875" customWidth="1"/>
    <col min="5" max="5" width="20.875" bestFit="1" customWidth="1"/>
    <col min="6" max="6" width="10.375" customWidth="1"/>
    <col min="7" max="8" width="16.625" customWidth="1"/>
    <col min="9" max="10" width="19.5" bestFit="1" customWidth="1"/>
    <col min="12" max="12" width="17.125" bestFit="1" customWidth="1"/>
  </cols>
  <sheetData>
    <row r="1" spans="2:11" x14ac:dyDescent="0.3">
      <c r="B1" s="1" t="s">
        <v>131</v>
      </c>
      <c r="C1" s="1"/>
      <c r="D1" s="1"/>
      <c r="E1" s="1"/>
      <c r="F1" s="1"/>
      <c r="G1" s="1"/>
      <c r="H1" s="1"/>
      <c r="I1" s="1"/>
      <c r="J1" s="1"/>
    </row>
    <row r="2" spans="2:11" x14ac:dyDescent="0.3">
      <c r="B2" s="2"/>
      <c r="C2" s="2" t="s">
        <v>132</v>
      </c>
      <c r="D2" s="2" t="s">
        <v>133</v>
      </c>
      <c r="E2" s="2" t="s">
        <v>134</v>
      </c>
      <c r="F2" s="2" t="s">
        <v>133</v>
      </c>
      <c r="G2" s="2" t="s">
        <v>93</v>
      </c>
      <c r="H2" s="2" t="s">
        <v>94</v>
      </c>
      <c r="I2" s="2" t="s">
        <v>95</v>
      </c>
      <c r="J2" s="2" t="s">
        <v>96</v>
      </c>
    </row>
    <row r="3" spans="2:11" x14ac:dyDescent="0.3">
      <c r="B3" s="2" t="s">
        <v>108</v>
      </c>
      <c r="C3" s="3">
        <v>-1938.5177843086201</v>
      </c>
      <c r="D3" s="39">
        <v>29.57</v>
      </c>
      <c r="E3" s="3">
        <v>-1938.32455435986</v>
      </c>
      <c r="F3" s="4">
        <v>1.37</v>
      </c>
      <c r="G3" s="40">
        <f>C3-E3</f>
        <v>-0.19322994876006305</v>
      </c>
      <c r="H3" s="5">
        <f>G3*$K$12</f>
        <v>-121.25362254132436</v>
      </c>
      <c r="I3" s="6">
        <f t="shared" ref="I3:I11" si="0">G3*$K$8</f>
        <v>-42409.071509033798</v>
      </c>
      <c r="J3">
        <f>G3*$K$10</f>
        <v>-5.258054529240348</v>
      </c>
    </row>
    <row r="4" spans="2:11" x14ac:dyDescent="0.3">
      <c r="B4" s="7" t="s">
        <v>8</v>
      </c>
      <c r="C4" s="3">
        <v>-1935.52433066701</v>
      </c>
      <c r="D4" s="2">
        <v>14.31</v>
      </c>
      <c r="E4" s="3">
        <v>-1935.7127133894901</v>
      </c>
      <c r="F4" s="2">
        <v>2.2599999999999998</v>
      </c>
      <c r="G4" s="40">
        <f t="shared" ref="G4:G11" si="1">C4-E4</f>
        <v>0.188382722480128</v>
      </c>
      <c r="H4" s="5">
        <f t="shared" ref="H4:H11" si="2">G4*$K$12</f>
        <v>118.21194215227948</v>
      </c>
      <c r="I4" s="8">
        <f t="shared" si="0"/>
        <v>41345.228314718777</v>
      </c>
      <c r="J4">
        <f t="shared" ref="J4:J11" si="3">G4*$K$10</f>
        <v>5.1261547887549179</v>
      </c>
      <c r="K4" s="7"/>
    </row>
    <row r="5" spans="2:11" x14ac:dyDescent="0.3">
      <c r="B5" s="7" t="s">
        <v>9</v>
      </c>
      <c r="C5" s="3">
        <v>-1943.4941682354699</v>
      </c>
      <c r="D5" s="2">
        <v>34.14</v>
      </c>
      <c r="E5" s="3">
        <v>-1943.61585815838</v>
      </c>
      <c r="F5" s="2">
        <v>2.48</v>
      </c>
      <c r="G5" s="40">
        <f t="shared" si="1"/>
        <v>0.12168992291003633</v>
      </c>
      <c r="H5" s="5">
        <f t="shared" si="2"/>
        <v>76.361578907927822</v>
      </c>
      <c r="I5" s="5">
        <f t="shared" si="0"/>
        <v>26707.850805408747</v>
      </c>
      <c r="J5">
        <f t="shared" si="3"/>
        <v>3.311351342925319</v>
      </c>
      <c r="K5" s="9" t="s">
        <v>135</v>
      </c>
    </row>
    <row r="6" spans="2:11" x14ac:dyDescent="0.3">
      <c r="B6" s="7" t="s">
        <v>11</v>
      </c>
      <c r="C6" s="3">
        <v>-1943.2472525739799</v>
      </c>
      <c r="D6" s="2">
        <v>33.47</v>
      </c>
      <c r="E6" s="3">
        <v>-1943.3470842229301</v>
      </c>
      <c r="F6" s="2">
        <v>2.48</v>
      </c>
      <c r="G6" s="40">
        <f t="shared" si="1"/>
        <v>9.9831648950157614E-2</v>
      </c>
      <c r="H6" s="5">
        <f t="shared" si="2"/>
        <v>62.645305022107806</v>
      </c>
      <c r="I6" s="5">
        <f t="shared" si="0"/>
        <v>21910.514215625732</v>
      </c>
      <c r="J6">
        <f t="shared" si="3"/>
        <v>2.7165574347675845</v>
      </c>
      <c r="K6" s="7"/>
    </row>
    <row r="7" spans="2:11" x14ac:dyDescent="0.3">
      <c r="B7" s="7" t="s">
        <v>12</v>
      </c>
      <c r="C7" s="3">
        <v>-1942.28477236758</v>
      </c>
      <c r="D7" s="2">
        <v>27.54</v>
      </c>
      <c r="E7" s="3">
        <v>-1942.4103670725401</v>
      </c>
      <c r="F7" s="2">
        <v>2.4700000000000002</v>
      </c>
      <c r="G7" s="40">
        <f t="shared" si="1"/>
        <v>0.12559470496012182</v>
      </c>
      <c r="H7" s="5">
        <f t="shared" si="2"/>
        <v>78.81186661873771</v>
      </c>
      <c r="I7" s="5">
        <f t="shared" si="0"/>
        <v>27564.851401081902</v>
      </c>
      <c r="J7">
        <f t="shared" si="3"/>
        <v>3.4176058706312844</v>
      </c>
      <c r="K7" t="s">
        <v>136</v>
      </c>
    </row>
    <row r="8" spans="2:11" x14ac:dyDescent="0.3">
      <c r="B8" s="7" t="s">
        <v>14</v>
      </c>
      <c r="C8" s="3">
        <v>-1942.26578617267</v>
      </c>
      <c r="D8" s="2">
        <v>3.52</v>
      </c>
      <c r="E8" s="3">
        <v>-1942.31420779008</v>
      </c>
      <c r="F8" s="2">
        <v>4.13</v>
      </c>
      <c r="G8" s="40">
        <f t="shared" si="1"/>
        <v>4.8421617409985629E-2</v>
      </c>
      <c r="H8" s="5">
        <f t="shared" si="2"/>
        <v>30.385023429061235</v>
      </c>
      <c r="I8" s="5">
        <f t="shared" si="0"/>
        <v>10627.316565058154</v>
      </c>
      <c r="J8">
        <f t="shared" si="3"/>
        <v>1.3176192736658219</v>
      </c>
      <c r="K8">
        <v>219474.63</v>
      </c>
    </row>
    <row r="9" spans="2:11" x14ac:dyDescent="0.3">
      <c r="B9" s="7" t="s">
        <v>15</v>
      </c>
      <c r="C9" s="3">
        <v>-1942.87448966335</v>
      </c>
      <c r="D9" s="2">
        <v>5.44</v>
      </c>
      <c r="E9" s="3">
        <v>-1942.91864559383</v>
      </c>
      <c r="F9" s="2">
        <v>4.5</v>
      </c>
      <c r="G9" s="40">
        <f t="shared" si="1"/>
        <v>4.4155930479973904E-2</v>
      </c>
      <c r="H9" s="5">
        <f t="shared" si="2"/>
        <v>27.708264488689338</v>
      </c>
      <c r="I9" s="5">
        <f t="shared" si="0"/>
        <v>9691.1065043979943</v>
      </c>
      <c r="J9">
        <f t="shared" si="3"/>
        <v>1.2015440243238047</v>
      </c>
      <c r="K9" t="s">
        <v>137</v>
      </c>
    </row>
    <row r="10" spans="2:11" x14ac:dyDescent="0.3">
      <c r="B10" s="7" t="s">
        <v>17</v>
      </c>
      <c r="C10" s="3">
        <v>-1943.28251828985</v>
      </c>
      <c r="D10" s="2">
        <v>50.04</v>
      </c>
      <c r="E10" s="3">
        <v>-1943.3637138081999</v>
      </c>
      <c r="F10" s="2">
        <v>6.35</v>
      </c>
      <c r="G10" s="40">
        <f t="shared" si="1"/>
        <v>8.1195518349886697E-2</v>
      </c>
      <c r="H10" s="5">
        <f t="shared" si="2"/>
        <v>50.950956604917153</v>
      </c>
      <c r="I10" s="5">
        <f t="shared" si="0"/>
        <v>17820.356347499594</v>
      </c>
      <c r="J10">
        <f t="shared" si="3"/>
        <v>2.2094425100933317</v>
      </c>
      <c r="K10">
        <v>27.211385</v>
      </c>
    </row>
    <row r="11" spans="2:11" x14ac:dyDescent="0.3">
      <c r="B11" s="7" t="s">
        <v>18</v>
      </c>
      <c r="C11" s="3">
        <v>-1943.3996724789499</v>
      </c>
      <c r="D11" s="2">
        <v>20.28</v>
      </c>
      <c r="E11" s="3">
        <v>-1943.51098907502</v>
      </c>
      <c r="F11" s="41">
        <v>6.29</v>
      </c>
      <c r="G11" s="40">
        <f t="shared" si="1"/>
        <v>0.1113165960700826</v>
      </c>
      <c r="H11" s="5">
        <f t="shared" si="2"/>
        <v>69.852218090825019</v>
      </c>
      <c r="I11" s="5">
        <f t="shared" si="0"/>
        <v>24431.168735340831</v>
      </c>
      <c r="J11">
        <f t="shared" si="3"/>
        <v>3.0290787525525045</v>
      </c>
      <c r="K11" s="42" t="s">
        <v>138</v>
      </c>
    </row>
    <row r="12" spans="2:11" x14ac:dyDescent="0.3">
      <c r="K12">
        <v>627.50946899999997</v>
      </c>
    </row>
    <row r="15" spans="2:11" x14ac:dyDescent="0.3">
      <c r="B15" s="10" t="s">
        <v>117</v>
      </c>
      <c r="C15" s="11">
        <v>0</v>
      </c>
      <c r="D15" s="11"/>
      <c r="E15" s="11"/>
      <c r="F15" s="11"/>
      <c r="G15" s="11"/>
      <c r="H15" s="11"/>
      <c r="I15" s="11"/>
      <c r="J15" s="11"/>
    </row>
    <row r="16" spans="2:11" x14ac:dyDescent="0.3">
      <c r="C16" s="2" t="s">
        <v>132</v>
      </c>
      <c r="D16" s="2" t="s">
        <v>92</v>
      </c>
      <c r="E16" s="2" t="s">
        <v>134</v>
      </c>
      <c r="F16" s="2" t="s">
        <v>92</v>
      </c>
      <c r="G16" s="2" t="s">
        <v>93</v>
      </c>
      <c r="H16" s="2" t="s">
        <v>94</v>
      </c>
      <c r="I16" s="2" t="s">
        <v>95</v>
      </c>
      <c r="J16" s="2" t="s">
        <v>96</v>
      </c>
    </row>
    <row r="17" spans="1:10" x14ac:dyDescent="0.3">
      <c r="A17">
        <v>1</v>
      </c>
      <c r="B17" s="7" t="s">
        <v>97</v>
      </c>
      <c r="C17" s="12">
        <v>-1935.3011194268399</v>
      </c>
      <c r="D17" s="22">
        <v>8.19</v>
      </c>
      <c r="E17" s="14">
        <v>-1935.3875055578501</v>
      </c>
      <c r="F17" s="13">
        <v>8.3699999999999992</v>
      </c>
      <c r="G17" s="40">
        <f t="shared" ref="G17:G24" si="4">C17-E17</f>
        <v>8.6386131010158351E-2</v>
      </c>
      <c r="H17" s="5">
        <f t="shared" ref="H17:H24" si="5">G17*$K$12</f>
        <v>54.208115199148899</v>
      </c>
      <c r="I17" s="16">
        <f t="shared" ref="I17:I24" si="6">G17*$K$8</f>
        <v>18959.56414058603</v>
      </c>
      <c r="J17">
        <f t="shared" ref="J17:J24" si="7">G17*$K$10</f>
        <v>2.3506862695778579</v>
      </c>
    </row>
    <row r="18" spans="1:10" x14ac:dyDescent="0.3">
      <c r="A18">
        <v>2</v>
      </c>
      <c r="B18" s="7" t="s">
        <v>98</v>
      </c>
      <c r="C18" s="17">
        <v>-1943.3302270454201</v>
      </c>
      <c r="D18">
        <v>9.86</v>
      </c>
      <c r="E18" s="18">
        <v>-1943.35797087271</v>
      </c>
      <c r="F18">
        <v>9.76</v>
      </c>
      <c r="G18" s="40">
        <f t="shared" si="4"/>
        <v>2.7743827289896217E-2</v>
      </c>
      <c r="H18" s="5">
        <f t="shared" si="5"/>
        <v>17.409514330710483</v>
      </c>
      <c r="I18" s="18">
        <f t="shared" si="6"/>
        <v>6089.0662292338748</v>
      </c>
      <c r="J18">
        <f t="shared" si="7"/>
        <v>0.75494796575887257</v>
      </c>
    </row>
    <row r="19" spans="1:10" x14ac:dyDescent="0.3">
      <c r="A19">
        <v>3</v>
      </c>
      <c r="B19" s="7" t="s">
        <v>99</v>
      </c>
      <c r="C19" s="17">
        <v>-1943.0659348122199</v>
      </c>
      <c r="D19">
        <v>9.86</v>
      </c>
      <c r="E19" s="18">
        <v>-1943.08009061506</v>
      </c>
      <c r="F19">
        <v>9.69</v>
      </c>
      <c r="G19" s="40">
        <f t="shared" si="4"/>
        <v>1.41558028401505E-2</v>
      </c>
      <c r="H19" s="5">
        <f t="shared" si="5"/>
        <v>8.8829003234915316</v>
      </c>
      <c r="I19" s="18">
        <f t="shared" si="6"/>
        <v>3106.83959069498</v>
      </c>
      <c r="J19">
        <f t="shared" si="7"/>
        <v>0.38519900106742871</v>
      </c>
    </row>
    <row r="20" spans="1:10" x14ac:dyDescent="0.3">
      <c r="A20">
        <v>4</v>
      </c>
      <c r="B20" s="7" t="s">
        <v>100</v>
      </c>
      <c r="C20" s="17">
        <v>-1942.11913128232</v>
      </c>
      <c r="D20" s="20">
        <v>9.8000000000000007</v>
      </c>
      <c r="E20" s="18">
        <v>-1942.1475392919001</v>
      </c>
      <c r="F20">
        <v>9.75</v>
      </c>
      <c r="G20" s="40">
        <f t="shared" si="4"/>
        <v>2.8408009580061844E-2</v>
      </c>
      <c r="H20" s="5">
        <f t="shared" si="5"/>
        <v>17.82629500693152</v>
      </c>
      <c r="I20" s="18">
        <f t="shared" si="6"/>
        <v>6234.8373916205283</v>
      </c>
      <c r="J20">
        <f t="shared" si="7"/>
        <v>0.77302128576675111</v>
      </c>
    </row>
    <row r="21" spans="1:10" x14ac:dyDescent="0.3">
      <c r="A21">
        <v>5</v>
      </c>
      <c r="B21" s="7" t="s">
        <v>101</v>
      </c>
      <c r="C21" s="17">
        <v>-1942.17988037141</v>
      </c>
      <c r="D21" s="20">
        <v>10.72</v>
      </c>
      <c r="E21" s="18">
        <v>-1942.1732100485301</v>
      </c>
      <c r="F21">
        <v>10.83</v>
      </c>
      <c r="G21" s="40">
        <f t="shared" si="4"/>
        <v>-6.6703228799269709E-3</v>
      </c>
      <c r="H21" s="5">
        <f t="shared" si="5"/>
        <v>-4.1856907684415239</v>
      </c>
      <c r="I21" s="18">
        <f t="shared" si="6"/>
        <v>-1463.9666460525063</v>
      </c>
      <c r="J21">
        <f t="shared" si="7"/>
        <v>-0.18150872396000159</v>
      </c>
    </row>
    <row r="22" spans="1:10" x14ac:dyDescent="0.3">
      <c r="A22">
        <v>6</v>
      </c>
      <c r="B22" s="7" t="s">
        <v>102</v>
      </c>
      <c r="C22" s="17">
        <v>-1942.7627202515901</v>
      </c>
      <c r="D22" s="20">
        <v>10.7</v>
      </c>
      <c r="E22" s="18">
        <v>-1942.75276036844</v>
      </c>
      <c r="F22">
        <v>10.87</v>
      </c>
      <c r="G22" s="40">
        <f t="shared" si="4"/>
        <v>-9.959883150031601E-3</v>
      </c>
      <c r="H22" s="5">
        <f t="shared" si="5"/>
        <v>-6.2499209867783767</v>
      </c>
      <c r="I22" s="18">
        <f t="shared" si="6"/>
        <v>-2185.9416691964202</v>
      </c>
      <c r="J22">
        <f t="shared" si="7"/>
        <v>-0.27102221495052264</v>
      </c>
    </row>
    <row r="23" spans="1:10" x14ac:dyDescent="0.3">
      <c r="A23">
        <v>7</v>
      </c>
      <c r="B23" s="7" t="s">
        <v>89</v>
      </c>
      <c r="C23" s="17">
        <v>-1943.1785544272</v>
      </c>
      <c r="D23">
        <v>21.59</v>
      </c>
      <c r="E23" s="18">
        <v>-1943.19194730093</v>
      </c>
      <c r="F23">
        <v>19.170000000000002</v>
      </c>
      <c r="G23" s="40">
        <f t="shared" si="4"/>
        <v>1.3392873730026622E-2</v>
      </c>
      <c r="H23" s="5">
        <f t="shared" si="5"/>
        <v>8.4041550827130553</v>
      </c>
      <c r="I23" s="18">
        <f t="shared" si="6"/>
        <v>2939.3960065343126</v>
      </c>
      <c r="J23">
        <f t="shared" si="7"/>
        <v>0.3644386433241405</v>
      </c>
    </row>
    <row r="24" spans="1:10" x14ac:dyDescent="0.3">
      <c r="A24">
        <v>8</v>
      </c>
      <c r="B24" s="7" t="s">
        <v>90</v>
      </c>
      <c r="C24" s="17">
        <v>-1943.26705523747</v>
      </c>
      <c r="D24">
        <v>20.73</v>
      </c>
      <c r="E24" s="18">
        <v>-1943.29470631655</v>
      </c>
      <c r="F24">
        <v>18.07</v>
      </c>
      <c r="G24" s="40">
        <f t="shared" si="4"/>
        <v>2.7651079079987539E-2</v>
      </c>
      <c r="H24" s="5">
        <f t="shared" si="5"/>
        <v>17.351313950759987</v>
      </c>
      <c r="I24" s="18">
        <f t="shared" si="6"/>
        <v>6068.7103501810061</v>
      </c>
      <c r="J24">
        <f t="shared" si="7"/>
        <v>0.75242415851098676</v>
      </c>
    </row>
    <row r="27" spans="1:10" x14ac:dyDescent="0.3">
      <c r="B27" s="21" t="s">
        <v>116</v>
      </c>
      <c r="C27" s="21">
        <v>1</v>
      </c>
      <c r="D27" s="21"/>
      <c r="E27" s="21"/>
      <c r="F27" s="21"/>
      <c r="G27" s="21"/>
      <c r="H27" s="21"/>
      <c r="I27" s="21"/>
      <c r="J27" s="21"/>
    </row>
    <row r="28" spans="1:10" x14ac:dyDescent="0.3">
      <c r="C28" s="2" t="s">
        <v>30</v>
      </c>
      <c r="D28" s="2" t="s">
        <v>92</v>
      </c>
      <c r="E28" s="2" t="s">
        <v>31</v>
      </c>
      <c r="F28" s="2" t="s">
        <v>92</v>
      </c>
      <c r="G28" s="2" t="s">
        <v>93</v>
      </c>
      <c r="H28" s="2" t="s">
        <v>94</v>
      </c>
      <c r="I28" s="2" t="s">
        <v>95</v>
      </c>
      <c r="J28" s="2" t="s">
        <v>96</v>
      </c>
    </row>
    <row r="29" spans="1:10" x14ac:dyDescent="0.3">
      <c r="A29">
        <v>1</v>
      </c>
      <c r="B29" s="7" t="s">
        <v>97</v>
      </c>
      <c r="C29" s="14">
        <v>-1935.52433066711</v>
      </c>
      <c r="D29" s="22">
        <v>8.2799999999999994</v>
      </c>
      <c r="E29" s="14">
        <v>-1935.7127133901199</v>
      </c>
      <c r="F29" s="22">
        <v>8.99</v>
      </c>
      <c r="G29" s="40">
        <f t="shared" ref="G29:G36" si="8">C29-E29</f>
        <v>0.18838272300990866</v>
      </c>
      <c r="H29" s="5">
        <f t="shared" ref="H29:H36" si="9">G29*$K$12</f>
        <v>118.21194248472186</v>
      </c>
      <c r="I29" s="18">
        <f t="shared" ref="I29:I36" si="10">G29*$K$8</f>
        <v>41345.228430992189</v>
      </c>
      <c r="J29">
        <f t="shared" ref="J29:J36" si="11">G29*$K$10</f>
        <v>5.1261548031709836</v>
      </c>
    </row>
    <row r="30" spans="1:10" x14ac:dyDescent="0.3">
      <c r="A30">
        <v>2</v>
      </c>
      <c r="B30" s="7" t="s">
        <v>98</v>
      </c>
      <c r="C30" s="14">
        <v>-1943.4674712538599</v>
      </c>
      <c r="D30" s="22">
        <v>9.8800000000000008</v>
      </c>
      <c r="E30" s="14">
        <v>-1943.58969417567</v>
      </c>
      <c r="F30" s="22">
        <v>10.35</v>
      </c>
      <c r="G30" s="40">
        <f t="shared" si="8"/>
        <v>0.12222292181013472</v>
      </c>
      <c r="H30" s="5">
        <f t="shared" si="9"/>
        <v>76.696040764706154</v>
      </c>
      <c r="I30" s="18">
        <f t="shared" si="10"/>
        <v>26824.830541798248</v>
      </c>
      <c r="J30">
        <f t="shared" si="11"/>
        <v>3.325854981200473</v>
      </c>
    </row>
    <row r="31" spans="1:10" x14ac:dyDescent="0.3">
      <c r="A31">
        <v>3</v>
      </c>
      <c r="B31" s="7" t="s">
        <v>99</v>
      </c>
      <c r="C31" s="14">
        <v>-1943.22126512158</v>
      </c>
      <c r="D31" s="22">
        <v>9.9499999999999993</v>
      </c>
      <c r="E31" s="14">
        <v>-1943.3205436686501</v>
      </c>
      <c r="F31" s="22">
        <v>10.31</v>
      </c>
      <c r="G31" s="40">
        <f t="shared" si="8"/>
        <v>9.9278547070070999E-2</v>
      </c>
      <c r="H31" s="5">
        <f t="shared" si="9"/>
        <v>62.298228355031753</v>
      </c>
      <c r="I31" s="18">
        <f t="shared" si="10"/>
        <v>21789.122385141418</v>
      </c>
      <c r="J31">
        <f t="shared" si="11"/>
        <v>2.7015067665643238</v>
      </c>
    </row>
    <row r="32" spans="1:10" x14ac:dyDescent="0.3">
      <c r="A32">
        <v>4</v>
      </c>
      <c r="B32" s="7" t="s">
        <v>100</v>
      </c>
      <c r="C32" s="14">
        <v>-1942.2621557452601</v>
      </c>
      <c r="D32" s="22">
        <v>9.8800000000000008</v>
      </c>
      <c r="E32" s="14">
        <v>-1942.3883700220699</v>
      </c>
      <c r="F32" s="22">
        <v>10.34</v>
      </c>
      <c r="G32" s="40">
        <f t="shared" si="8"/>
        <v>0.12621427680983288</v>
      </c>
      <c r="H32" s="5">
        <f t="shared" si="9"/>
        <v>79.200653821157246</v>
      </c>
      <c r="I32" s="18">
        <f t="shared" si="10"/>
        <v>27700.831703555654</v>
      </c>
      <c r="J32">
        <f t="shared" si="11"/>
        <v>3.4344652787689345</v>
      </c>
    </row>
    <row r="33" spans="1:10" x14ac:dyDescent="0.3">
      <c r="A33">
        <v>5</v>
      </c>
      <c r="B33" s="7" t="s">
        <v>101</v>
      </c>
      <c r="C33" s="14">
        <v>-1942.2135872613901</v>
      </c>
      <c r="D33" s="22">
        <v>10.78</v>
      </c>
      <c r="E33" s="14">
        <v>-1942.2608801608201</v>
      </c>
      <c r="F33" s="22">
        <v>11.45</v>
      </c>
      <c r="G33" s="40">
        <f t="shared" si="8"/>
        <v>4.7292899429976387E-2</v>
      </c>
      <c r="H33" s="5">
        <f t="shared" si="9"/>
        <v>29.676742208774883</v>
      </c>
      <c r="I33" s="18">
        <f t="shared" si="10"/>
        <v>10379.591604021278</v>
      </c>
      <c r="J33">
        <f t="shared" si="11"/>
        <v>1.286905294155368</v>
      </c>
    </row>
    <row r="34" spans="1:10" x14ac:dyDescent="0.3">
      <c r="A34">
        <v>6</v>
      </c>
      <c r="B34" s="7" t="s">
        <v>102</v>
      </c>
      <c r="C34" s="14">
        <v>-1942.83541243218</v>
      </c>
      <c r="D34" s="22">
        <v>10.78</v>
      </c>
      <c r="E34" s="14">
        <v>-1942.8769441372699</v>
      </c>
      <c r="F34" s="22">
        <v>11.39</v>
      </c>
      <c r="G34" s="40">
        <f t="shared" si="8"/>
        <v>4.1531705089937532E-2</v>
      </c>
      <c r="H34" s="5">
        <f t="shared" si="9"/>
        <v>26.061538207651296</v>
      </c>
      <c r="I34" s="18">
        <f t="shared" si="10"/>
        <v>9115.1556078831563</v>
      </c>
      <c r="J34">
        <f t="shared" si="11"/>
        <v>1.1301352169087497</v>
      </c>
    </row>
    <row r="35" spans="1:10" x14ac:dyDescent="0.3">
      <c r="A35">
        <v>7</v>
      </c>
      <c r="B35" s="7" t="s">
        <v>89</v>
      </c>
      <c r="C35" s="14">
        <v>-1943.23551587426</v>
      </c>
      <c r="D35" s="22">
        <v>21.76</v>
      </c>
      <c r="E35" s="14">
        <v>-1943.3168553569999</v>
      </c>
      <c r="F35" s="22">
        <v>21.42</v>
      </c>
      <c r="G35" s="40">
        <f t="shared" si="8"/>
        <v>8.13394827398497E-2</v>
      </c>
      <c r="H35" s="5">
        <f t="shared" si="9"/>
        <v>51.041295622817749</v>
      </c>
      <c r="I35" s="18">
        <f t="shared" si="10"/>
        <v>17851.952878719898</v>
      </c>
      <c r="J35">
        <f t="shared" si="11"/>
        <v>2.2133599805349049</v>
      </c>
    </row>
    <row r="36" spans="1:10" x14ac:dyDescent="0.3">
      <c r="A36">
        <v>8</v>
      </c>
      <c r="B36" s="7" t="s">
        <v>90</v>
      </c>
      <c r="C36" s="14">
        <v>-1943.36273206999</v>
      </c>
      <c r="D36" s="22">
        <v>20.83</v>
      </c>
      <c r="E36" s="14">
        <v>-1943.4744471710601</v>
      </c>
      <c r="F36" s="22">
        <v>20.28</v>
      </c>
      <c r="G36" s="40">
        <f t="shared" si="8"/>
        <v>0.11171510107010363</v>
      </c>
      <c r="H36" s="5">
        <f t="shared" si="9"/>
        <v>70.102283751782053</v>
      </c>
      <c r="I36" s="18">
        <f t="shared" si="10"/>
        <v>24518.630472773599</v>
      </c>
      <c r="J36">
        <f t="shared" si="11"/>
        <v>3.039922625532502</v>
      </c>
    </row>
    <row r="37" spans="1:10" x14ac:dyDescent="0.3">
      <c r="B37" s="7"/>
      <c r="C37" s="17"/>
      <c r="E37" s="18"/>
      <c r="G37" s="19"/>
      <c r="H37" s="19"/>
      <c r="I37" s="18"/>
    </row>
    <row r="39" spans="1:10" x14ac:dyDescent="0.3">
      <c r="B39" s="23" t="s">
        <v>115</v>
      </c>
      <c r="C39" s="24">
        <v>2</v>
      </c>
      <c r="D39" s="24"/>
      <c r="E39" s="24"/>
      <c r="F39" s="24"/>
      <c r="G39" s="24"/>
      <c r="H39" s="24"/>
      <c r="I39" s="24"/>
      <c r="J39" s="24"/>
    </row>
    <row r="40" spans="1:10" x14ac:dyDescent="0.3">
      <c r="C40" s="2" t="s">
        <v>30</v>
      </c>
      <c r="D40" s="2" t="s">
        <v>92</v>
      </c>
      <c r="E40" s="2" t="s">
        <v>31</v>
      </c>
      <c r="F40" s="2" t="s">
        <v>92</v>
      </c>
      <c r="G40" s="2" t="s">
        <v>93</v>
      </c>
      <c r="H40" s="2" t="s">
        <v>94</v>
      </c>
      <c r="I40" s="2" t="s">
        <v>95</v>
      </c>
      <c r="J40" s="2" t="s">
        <v>96</v>
      </c>
    </row>
    <row r="41" spans="1:10" x14ac:dyDescent="0.3">
      <c r="A41">
        <v>1</v>
      </c>
      <c r="B41" s="7" t="s">
        <v>97</v>
      </c>
      <c r="C41" s="14">
        <v>-1935.49752347361</v>
      </c>
      <c r="D41" s="22">
        <v>8.24</v>
      </c>
      <c r="E41" s="14">
        <v>-1935.6864390281401</v>
      </c>
      <c r="F41" s="22">
        <v>8.94</v>
      </c>
      <c r="G41" s="40">
        <f t="shared" ref="G41:G48" si="12">C41-E41</f>
        <v>0.18891555453001274</v>
      </c>
      <c r="H41" s="5">
        <f t="shared" ref="H41:H48" si="13">G41*$K$12</f>
        <v>118.54629930896883</v>
      </c>
      <c r="I41" s="18">
        <f t="shared" ref="I41:I48" si="14">G41*$K$8</f>
        <v>41462.171431719369</v>
      </c>
      <c r="J41">
        <f t="shared" ref="J41:J48" si="15">G41*$K$10</f>
        <v>5.1406538868046709</v>
      </c>
    </row>
    <row r="42" spans="1:10" x14ac:dyDescent="0.3">
      <c r="A42">
        <v>2</v>
      </c>
      <c r="B42" s="7" t="s">
        <v>98</v>
      </c>
      <c r="C42" s="14">
        <v>-1943.4941682353599</v>
      </c>
      <c r="D42" s="22">
        <v>9.91</v>
      </c>
      <c r="E42" s="14">
        <v>-1943.6158581586101</v>
      </c>
      <c r="F42" s="22">
        <v>10.34</v>
      </c>
      <c r="G42" s="40">
        <f t="shared" si="12"/>
        <v>0.12168992325018735</v>
      </c>
      <c r="H42" s="5">
        <f t="shared" si="13"/>
        <v>76.361579121375811</v>
      </c>
      <c r="I42" s="18">
        <f t="shared" si="14"/>
        <v>26707.850880063266</v>
      </c>
      <c r="J42">
        <f t="shared" si="15"/>
        <v>3.3113513521812994</v>
      </c>
    </row>
    <row r="43" spans="1:10" x14ac:dyDescent="0.3">
      <c r="A43">
        <v>3</v>
      </c>
      <c r="B43" s="7" t="s">
        <v>99</v>
      </c>
      <c r="C43" s="14">
        <v>-1943.2436536038499</v>
      </c>
      <c r="D43" s="22">
        <v>9.89</v>
      </c>
      <c r="E43" s="14">
        <v>-1943.3431739300499</v>
      </c>
      <c r="F43" s="22">
        <v>10.33</v>
      </c>
      <c r="G43" s="40">
        <f t="shared" si="12"/>
        <v>9.9520326200035925E-2</v>
      </c>
      <c r="H43" s="5">
        <f t="shared" si="13"/>
        <v>62.449947048491325</v>
      </c>
      <c r="I43" s="18">
        <f t="shared" si="14"/>
        <v>21842.186770232191</v>
      </c>
      <c r="J43">
        <f t="shared" si="15"/>
        <v>2.7080859115547646</v>
      </c>
    </row>
    <row r="44" spans="1:10" x14ac:dyDescent="0.3">
      <c r="A44">
        <v>4</v>
      </c>
      <c r="B44" s="7" t="s">
        <v>100</v>
      </c>
      <c r="C44" s="14">
        <v>-1942.2842757681501</v>
      </c>
      <c r="D44" s="22">
        <v>9.93</v>
      </c>
      <c r="E44" s="14">
        <v>-1942.40982840589</v>
      </c>
      <c r="F44" s="22">
        <v>10.31</v>
      </c>
      <c r="G44" s="40">
        <f t="shared" si="12"/>
        <v>0.1255526377399292</v>
      </c>
      <c r="H44" s="5">
        <f t="shared" si="13"/>
        <v>78.78546903973232</v>
      </c>
      <c r="I44" s="18">
        <f t="shared" si="14"/>
        <v>27555.618713494998</v>
      </c>
      <c r="J44">
        <f t="shared" si="15"/>
        <v>3.4164611633067432</v>
      </c>
    </row>
    <row r="45" spans="1:10" x14ac:dyDescent="0.3">
      <c r="A45">
        <v>5</v>
      </c>
      <c r="B45" s="7" t="s">
        <v>101</v>
      </c>
      <c r="C45" s="14">
        <v>-1942.2475282210301</v>
      </c>
      <c r="D45" s="22">
        <v>10.71</v>
      </c>
      <c r="E45" s="14">
        <v>-1942.2930746796501</v>
      </c>
      <c r="F45" s="22">
        <v>11.42</v>
      </c>
      <c r="G45" s="40">
        <f t="shared" si="12"/>
        <v>4.5546458620037811E-2</v>
      </c>
      <c r="H45" s="5">
        <f t="shared" si="13"/>
        <v>28.580834063490396</v>
      </c>
      <c r="I45" s="18">
        <f t="shared" si="14"/>
        <v>9996.2921534431098</v>
      </c>
      <c r="J45">
        <f t="shared" si="15"/>
        <v>1.2393822208964176</v>
      </c>
    </row>
    <row r="46" spans="1:10" x14ac:dyDescent="0.3">
      <c r="A46">
        <v>6</v>
      </c>
      <c r="B46" s="7" t="s">
        <v>102</v>
      </c>
      <c r="C46" s="14">
        <v>-1942.8635481363399</v>
      </c>
      <c r="D46" s="22">
        <v>10.75</v>
      </c>
      <c r="E46" s="14">
        <v>-1942.9044324991901</v>
      </c>
      <c r="F46" s="22">
        <v>11.42</v>
      </c>
      <c r="G46" s="40">
        <f t="shared" si="12"/>
        <v>4.0884362850192701E-2</v>
      </c>
      <c r="H46" s="5">
        <f t="shared" si="13"/>
        <v>25.655324822527746</v>
      </c>
      <c r="I46" s="18">
        <f t="shared" si="14"/>
        <v>8973.0804093317893</v>
      </c>
      <c r="J46">
        <f t="shared" si="15"/>
        <v>1.112520137996291</v>
      </c>
    </row>
    <row r="47" spans="1:10" x14ac:dyDescent="0.3">
      <c r="A47">
        <v>7</v>
      </c>
      <c r="B47" s="7" t="s">
        <v>89</v>
      </c>
      <c r="C47" s="14">
        <v>-1943.2720806334301</v>
      </c>
      <c r="D47" s="22">
        <v>21.69</v>
      </c>
      <c r="E47" s="14">
        <v>-1943.35246790719</v>
      </c>
      <c r="F47" s="22">
        <v>21.35</v>
      </c>
      <c r="G47" s="40">
        <f t="shared" si="12"/>
        <v>8.0387273759924938E-2</v>
      </c>
      <c r="H47" s="5">
        <f t="shared" si="13"/>
        <v>50.443775471448127</v>
      </c>
      <c r="I47" s="18">
        <f t="shared" si="14"/>
        <v>17642.967165168237</v>
      </c>
      <c r="J47">
        <f t="shared" si="15"/>
        <v>2.1874490553817152</v>
      </c>
    </row>
    <row r="48" spans="1:10" x14ac:dyDescent="0.3">
      <c r="A48">
        <v>8</v>
      </c>
      <c r="B48" s="7" t="s">
        <v>90</v>
      </c>
      <c r="C48" s="14">
        <v>-1943.3956810933601</v>
      </c>
      <c r="D48" s="22">
        <v>20.87</v>
      </c>
      <c r="E48" s="14">
        <v>-1943.5068895576801</v>
      </c>
      <c r="F48" s="22">
        <v>20.29</v>
      </c>
      <c r="G48" s="40">
        <f t="shared" si="12"/>
        <v>0.11120846432004328</v>
      </c>
      <c r="H48" s="5">
        <f t="shared" si="13"/>
        <v>69.784364393775803</v>
      </c>
      <c r="I48" s="18">
        <f t="shared" si="14"/>
        <v>24407.436559509701</v>
      </c>
      <c r="J48">
        <f t="shared" si="15"/>
        <v>3.0261363378714607</v>
      </c>
    </row>
    <row r="49" spans="1:10" x14ac:dyDescent="0.3">
      <c r="B49" s="7"/>
      <c r="C49" s="17"/>
      <c r="E49" s="18"/>
      <c r="G49" s="19"/>
      <c r="H49" s="19"/>
      <c r="I49" s="18"/>
    </row>
    <row r="51" spans="1:10" x14ac:dyDescent="0.3">
      <c r="B51" s="25" t="s">
        <v>139</v>
      </c>
      <c r="C51" s="26">
        <v>3</v>
      </c>
      <c r="D51" s="26"/>
      <c r="E51" s="26"/>
      <c r="F51" s="26"/>
      <c r="G51" s="26"/>
      <c r="H51" s="26"/>
      <c r="I51" s="26"/>
      <c r="J51" s="26"/>
    </row>
    <row r="52" spans="1:10" x14ac:dyDescent="0.3">
      <c r="C52" s="2" t="s">
        <v>30</v>
      </c>
      <c r="D52" s="2" t="s">
        <v>92</v>
      </c>
      <c r="E52" s="2" t="s">
        <v>31</v>
      </c>
      <c r="F52" s="2" t="s">
        <v>92</v>
      </c>
      <c r="G52" s="2" t="s">
        <v>93</v>
      </c>
      <c r="H52" s="2" t="s">
        <v>94</v>
      </c>
      <c r="I52" s="2" t="s">
        <v>95</v>
      </c>
      <c r="J52" s="2" t="s">
        <v>96</v>
      </c>
    </row>
    <row r="53" spans="1:10" x14ac:dyDescent="0.3">
      <c r="A53">
        <v>1</v>
      </c>
      <c r="B53" s="7" t="s">
        <v>97</v>
      </c>
      <c r="C53" s="14">
        <v>-1935.4982873312999</v>
      </c>
      <c r="D53" s="22">
        <v>8.2100000000000009</v>
      </c>
      <c r="E53" s="14">
        <v>-1935.6860044421901</v>
      </c>
      <c r="F53" s="22">
        <v>8.98</v>
      </c>
      <c r="G53" s="40">
        <f t="shared" ref="G53:G60" si="16">C53-E53</f>
        <v>0.18771711089016208</v>
      </c>
      <c r="H53" s="5">
        <f t="shared" ref="H53:H60" si="17">G53*$K$12</f>
        <v>117.79426457689972</v>
      </c>
      <c r="I53" s="18">
        <f t="shared" ref="I53:I60" si="18">G53*$K$8</f>
        <v>41199.143457287289</v>
      </c>
      <c r="J53">
        <f t="shared" ref="J53:J60" si="19">G53*$K$10</f>
        <v>5.1080425755198933</v>
      </c>
    </row>
    <row r="54" spans="1:10" x14ac:dyDescent="0.3">
      <c r="A54">
        <v>2</v>
      </c>
      <c r="B54" s="7" t="s">
        <v>98</v>
      </c>
      <c r="C54" s="14">
        <v>-1943.4906352738501</v>
      </c>
      <c r="D54" s="22">
        <v>9.99</v>
      </c>
      <c r="E54" s="14">
        <v>-1943.6120068507901</v>
      </c>
      <c r="F54" s="22">
        <v>10.36</v>
      </c>
      <c r="G54" s="40">
        <f t="shared" si="16"/>
        <v>0.12137157693996414</v>
      </c>
      <c r="H54" s="5">
        <f t="shared" si="17"/>
        <v>76.16181379728954</v>
      </c>
      <c r="I54" s="18">
        <f t="shared" si="18"/>
        <v>26637.981941415164</v>
      </c>
      <c r="J54">
        <f t="shared" si="19"/>
        <v>3.3026887081704861</v>
      </c>
    </row>
    <row r="55" spans="1:10" x14ac:dyDescent="0.3">
      <c r="A55">
        <v>3</v>
      </c>
      <c r="B55" s="7" t="s">
        <v>99</v>
      </c>
      <c r="C55" s="14">
        <v>-1943.2472525733699</v>
      </c>
      <c r="D55" s="22">
        <v>9.8699999999999992</v>
      </c>
      <c r="E55" s="14">
        <v>-1943.3470842235999</v>
      </c>
      <c r="F55" s="22">
        <v>10.24</v>
      </c>
      <c r="G55" s="40">
        <f t="shared" si="16"/>
        <v>9.9831650230044033E-2</v>
      </c>
      <c r="H55" s="5">
        <f t="shared" si="17"/>
        <v>62.645305825248656</v>
      </c>
      <c r="I55" s="18">
        <f t="shared" si="18"/>
        <v>21910.514496528329</v>
      </c>
      <c r="J55">
        <f t="shared" si="19"/>
        <v>2.7165574695950667</v>
      </c>
    </row>
    <row r="56" spans="1:10" x14ac:dyDescent="0.3">
      <c r="A56">
        <v>4</v>
      </c>
      <c r="B56" s="7" t="s">
        <v>100</v>
      </c>
      <c r="C56" s="14">
        <v>-1942.28111017523</v>
      </c>
      <c r="D56" s="22">
        <v>9.92</v>
      </c>
      <c r="E56" s="14">
        <v>-1942.40592885264</v>
      </c>
      <c r="F56" s="22">
        <v>10.32</v>
      </c>
      <c r="G56" s="40">
        <f t="shared" si="16"/>
        <v>0.12481867741007591</v>
      </c>
      <c r="H56" s="5">
        <f t="shared" si="17"/>
        <v>78.324901982879027</v>
      </c>
      <c r="I56" s="18">
        <f t="shared" si="18"/>
        <v>27394.533041665767</v>
      </c>
      <c r="J56">
        <f t="shared" si="19"/>
        <v>3.3964890861963783</v>
      </c>
    </row>
    <row r="57" spans="1:10" x14ac:dyDescent="0.3">
      <c r="A57">
        <v>5</v>
      </c>
      <c r="B57" s="7" t="s">
        <v>101</v>
      </c>
      <c r="C57" s="14">
        <v>-1942.23860203463</v>
      </c>
      <c r="D57" s="22">
        <v>10.69</v>
      </c>
      <c r="E57" s="14">
        <v>-1942.28459918715</v>
      </c>
      <c r="F57" s="22">
        <v>11.45</v>
      </c>
      <c r="G57" s="40">
        <f t="shared" si="16"/>
        <v>4.5997152519930751E-2</v>
      </c>
      <c r="H57" s="5">
        <f t="shared" si="17"/>
        <v>28.863648753293756</v>
      </c>
      <c r="I57" s="18">
        <f t="shared" si="18"/>
        <v>10095.208030365369</v>
      </c>
      <c r="J57">
        <f t="shared" si="19"/>
        <v>1.2516462261235559</v>
      </c>
    </row>
    <row r="58" spans="1:10" x14ac:dyDescent="0.3">
      <c r="A58">
        <v>6</v>
      </c>
      <c r="B58" s="7" t="s">
        <v>102</v>
      </c>
      <c r="C58" s="14">
        <v>-1942.8624721465901</v>
      </c>
      <c r="D58" s="22">
        <v>10.71</v>
      </c>
      <c r="E58" s="14">
        <v>-1942.9045030938901</v>
      </c>
      <c r="F58" s="22">
        <v>11.49</v>
      </c>
      <c r="G58" s="40">
        <f t="shared" si="16"/>
        <v>4.2030947299963373E-2</v>
      </c>
      <c r="H58" s="5">
        <f t="shared" si="17"/>
        <v>26.374817421766998</v>
      </c>
      <c r="I58" s="18">
        <f t="shared" si="18"/>
        <v>9224.7266072089606</v>
      </c>
      <c r="J58">
        <f t="shared" si="19"/>
        <v>1.1437202888940139</v>
      </c>
    </row>
    <row r="59" spans="1:10" x14ac:dyDescent="0.3">
      <c r="A59">
        <v>7</v>
      </c>
      <c r="B59" s="7" t="s">
        <v>89</v>
      </c>
      <c r="C59" s="14">
        <v>-1943.26364421775</v>
      </c>
      <c r="D59" s="22">
        <v>21.79</v>
      </c>
      <c r="E59" s="14">
        <v>-1943.3448633816499</v>
      </c>
      <c r="F59" s="22">
        <v>21.37</v>
      </c>
      <c r="G59" s="40">
        <f t="shared" si="16"/>
        <v>8.1219163899959312E-2</v>
      </c>
      <c r="H59" s="5">
        <f t="shared" si="17"/>
        <v>50.965794411487437</v>
      </c>
      <c r="I59" s="18">
        <f t="shared" si="18"/>
        <v>17825.545945852926</v>
      </c>
      <c r="J59">
        <f t="shared" si="19"/>
        <v>2.2100859382598945</v>
      </c>
    </row>
    <row r="60" spans="1:10" x14ac:dyDescent="0.3">
      <c r="A60">
        <v>8</v>
      </c>
      <c r="B60" s="7" t="s">
        <v>90</v>
      </c>
      <c r="C60" s="14">
        <v>-1943.38916541812</v>
      </c>
      <c r="D60" s="22">
        <v>20.8</v>
      </c>
      <c r="E60" s="14">
        <v>-1943.5008679187499</v>
      </c>
      <c r="F60" s="22">
        <v>20.29</v>
      </c>
      <c r="G60" s="40">
        <f t="shared" si="16"/>
        <v>0.11170250062991727</v>
      </c>
      <c r="H60" s="5">
        <f t="shared" si="17"/>
        <v>70.094376856251543</v>
      </c>
      <c r="I60" s="18">
        <f t="shared" si="18"/>
        <v>24515.864995825861</v>
      </c>
      <c r="J60">
        <f t="shared" si="19"/>
        <v>3.0395797501034214</v>
      </c>
    </row>
    <row r="61" spans="1:10" x14ac:dyDescent="0.3">
      <c r="D61" s="20"/>
    </row>
    <row r="63" spans="1:10" x14ac:dyDescent="0.3">
      <c r="B63" s="27" t="s">
        <v>140</v>
      </c>
      <c r="C63" s="28">
        <v>4</v>
      </c>
      <c r="D63" s="28"/>
      <c r="E63" s="28"/>
      <c r="F63" s="28"/>
      <c r="G63" s="28"/>
      <c r="H63" s="28"/>
      <c r="I63" s="28"/>
      <c r="J63" s="28"/>
    </row>
    <row r="64" spans="1:10" x14ac:dyDescent="0.3">
      <c r="C64" s="2" t="s">
        <v>30</v>
      </c>
      <c r="D64" s="2" t="s">
        <v>92</v>
      </c>
      <c r="E64" s="2" t="s">
        <v>31</v>
      </c>
      <c r="F64" s="2" t="s">
        <v>92</v>
      </c>
      <c r="G64" s="2" t="s">
        <v>93</v>
      </c>
      <c r="H64" s="2" t="s">
        <v>94</v>
      </c>
      <c r="I64" s="2" t="s">
        <v>95</v>
      </c>
      <c r="J64" s="2" t="s">
        <v>96</v>
      </c>
    </row>
    <row r="65" spans="1:10" x14ac:dyDescent="0.3">
      <c r="A65">
        <v>1</v>
      </c>
      <c r="B65" s="7" t="s">
        <v>97</v>
      </c>
      <c r="C65" s="14">
        <v>-1935.50166806068</v>
      </c>
      <c r="D65" s="22">
        <v>8.26</v>
      </c>
      <c r="E65" s="14">
        <v>-1935.6906850826001</v>
      </c>
      <c r="F65" s="22">
        <v>8.8800000000000008</v>
      </c>
      <c r="G65" s="40">
        <f t="shared" ref="G65:G72" si="20">C65-E65</f>
        <v>0.18901702192010816</v>
      </c>
      <c r="H65" s="5">
        <f t="shared" ref="H65:H72" si="21">G65*$K$12</f>
        <v>118.60997105704843</v>
      </c>
      <c r="I65" s="18">
        <f t="shared" ref="I65:I72" si="22">G65*$K$8</f>
        <v>41484.44094961763</v>
      </c>
      <c r="J65">
        <f t="shared" ref="J65:J72" si="23">G65*$K$10</f>
        <v>5.1434149550215027</v>
      </c>
    </row>
    <row r="66" spans="1:10" x14ac:dyDescent="0.3">
      <c r="A66">
        <v>2</v>
      </c>
      <c r="B66" s="7" t="s">
        <v>98</v>
      </c>
      <c r="C66" s="14">
        <v>-1943.4936722463599</v>
      </c>
      <c r="D66" s="22">
        <v>9.8699999999999992</v>
      </c>
      <c r="E66" s="14">
        <v>-1943.61531966657</v>
      </c>
      <c r="F66" s="22">
        <v>10.26</v>
      </c>
      <c r="G66" s="40">
        <f t="shared" si="20"/>
        <v>0.12164742021013808</v>
      </c>
      <c r="H66" s="5">
        <f t="shared" si="21"/>
        <v>76.334908061283613</v>
      </c>
      <c r="I66" s="18">
        <f t="shared" si="22"/>
        <v>26698.522541074577</v>
      </c>
      <c r="J66">
        <f t="shared" si="23"/>
        <v>3.3101947855948484</v>
      </c>
    </row>
    <row r="67" spans="1:10" x14ac:dyDescent="0.3">
      <c r="A67">
        <v>3</v>
      </c>
      <c r="B67" s="7" t="s">
        <v>99</v>
      </c>
      <c r="C67" s="14">
        <v>-1943.24355690368</v>
      </c>
      <c r="D67" s="22">
        <v>9.85</v>
      </c>
      <c r="E67" s="14">
        <v>-1943.34261387883</v>
      </c>
      <c r="F67" s="22">
        <v>10.18</v>
      </c>
      <c r="G67" s="40">
        <f t="shared" si="20"/>
        <v>9.905697515000611E-2</v>
      </c>
      <c r="H67" s="5">
        <f t="shared" si="21"/>
        <v>62.159189877126529</v>
      </c>
      <c r="I67" s="18">
        <f t="shared" si="22"/>
        <v>21740.492969966785</v>
      </c>
      <c r="J67">
        <f t="shared" si="23"/>
        <v>2.6954774877422492</v>
      </c>
    </row>
    <row r="68" spans="1:10" x14ac:dyDescent="0.3">
      <c r="A68">
        <v>4</v>
      </c>
      <c r="B68" s="7" t="s">
        <v>100</v>
      </c>
      <c r="C68" s="14">
        <v>-1942.2847723677</v>
      </c>
      <c r="D68" s="22">
        <v>9.85</v>
      </c>
      <c r="E68" s="14">
        <v>-1942.41036707284</v>
      </c>
      <c r="F68" s="22">
        <v>10.27</v>
      </c>
      <c r="G68" s="40">
        <f t="shared" si="20"/>
        <v>0.12559470513997439</v>
      </c>
      <c r="H68" s="5">
        <f t="shared" si="21"/>
        <v>78.811866731596893</v>
      </c>
      <c r="I68" s="18">
        <f t="shared" si="22"/>
        <v>27564.851440554979</v>
      </c>
      <c r="J68">
        <f t="shared" si="23"/>
        <v>3.417605875525322</v>
      </c>
    </row>
    <row r="69" spans="1:10" x14ac:dyDescent="0.3">
      <c r="A69">
        <v>5</v>
      </c>
      <c r="B69" s="7" t="s">
        <v>101</v>
      </c>
      <c r="C69" s="14">
        <v>-1942.24731585113</v>
      </c>
      <c r="D69" s="22">
        <v>10.7</v>
      </c>
      <c r="E69" s="14">
        <v>-1942.2923645358501</v>
      </c>
      <c r="F69" s="22">
        <v>11.41</v>
      </c>
      <c r="G69" s="40">
        <f t="shared" si="20"/>
        <v>4.5048684720086385E-2</v>
      </c>
      <c r="H69" s="5">
        <f t="shared" si="21"/>
        <v>28.268476227849821</v>
      </c>
      <c r="I69" s="18">
        <f t="shared" si="22"/>
        <v>9887.0434109276139</v>
      </c>
      <c r="J69">
        <f t="shared" si="23"/>
        <v>1.2258371036618878</v>
      </c>
    </row>
    <row r="70" spans="1:10" x14ac:dyDescent="0.3">
      <c r="A70">
        <v>6</v>
      </c>
      <c r="B70" s="7" t="s">
        <v>102</v>
      </c>
      <c r="C70" s="14">
        <v>-1942.8632540907699</v>
      </c>
      <c r="D70" s="22">
        <v>10.84</v>
      </c>
      <c r="E70" s="14">
        <v>-1942.90327527967</v>
      </c>
      <c r="F70" s="22">
        <v>11.4</v>
      </c>
      <c r="G70" s="40">
        <f t="shared" si="20"/>
        <v>4.0021188900027482E-2</v>
      </c>
      <c r="H70" s="5">
        <f t="shared" si="21"/>
        <v>25.113674995404939</v>
      </c>
      <c r="I70" s="18">
        <f t="shared" si="22"/>
        <v>8783.6356259936383</v>
      </c>
      <c r="J70">
        <f t="shared" si="23"/>
        <v>1.0890319793163743</v>
      </c>
    </row>
    <row r="71" spans="1:10" x14ac:dyDescent="0.3">
      <c r="A71">
        <v>7</v>
      </c>
      <c r="B71" s="7" t="s">
        <v>89</v>
      </c>
      <c r="C71" s="14">
        <v>-1943.27147400734</v>
      </c>
      <c r="D71" s="22">
        <v>21.79</v>
      </c>
      <c r="E71" s="14">
        <v>-1943.35148231427</v>
      </c>
      <c r="F71" s="22">
        <v>21.02</v>
      </c>
      <c r="G71" s="40">
        <f t="shared" si="20"/>
        <v>8.0008306930039907E-2</v>
      </c>
      <c r="H71" s="5">
        <f t="shared" si="21"/>
        <v>50.20597019725836</v>
      </c>
      <c r="I71" s="18">
        <f t="shared" si="22"/>
        <v>17559.793560396945</v>
      </c>
      <c r="J71">
        <f t="shared" si="23"/>
        <v>2.1771368430714841</v>
      </c>
    </row>
    <row r="72" spans="1:10" x14ac:dyDescent="0.3">
      <c r="A72">
        <v>8</v>
      </c>
      <c r="B72" s="7" t="s">
        <v>90</v>
      </c>
      <c r="C72" s="14">
        <v>-1943.3952647928299</v>
      </c>
      <c r="D72" s="22">
        <v>20.85</v>
      </c>
      <c r="E72" s="14">
        <v>-1943.5062873014799</v>
      </c>
      <c r="F72" s="22">
        <v>20.010000000000002</v>
      </c>
      <c r="G72" s="40">
        <f t="shared" si="20"/>
        <v>0.11102250864996677</v>
      </c>
      <c r="H72" s="5">
        <f t="shared" si="21"/>
        <v>69.66767544998855</v>
      </c>
      <c r="I72" s="18">
        <f t="shared" si="22"/>
        <v>24366.624007623257</v>
      </c>
      <c r="J72">
        <f t="shared" si="23"/>
        <v>3.0210762265400759</v>
      </c>
    </row>
    <row r="75" spans="1:10" x14ac:dyDescent="0.3">
      <c r="B75" s="29" t="s">
        <v>91</v>
      </c>
      <c r="C75" s="30">
        <v>5</v>
      </c>
      <c r="D75" s="30"/>
      <c r="E75" s="30"/>
      <c r="F75" s="30"/>
      <c r="G75" s="30"/>
      <c r="H75" s="30"/>
      <c r="I75" s="30"/>
      <c r="J75" s="30"/>
    </row>
    <row r="76" spans="1:10" x14ac:dyDescent="0.3">
      <c r="C76" s="2" t="s">
        <v>30</v>
      </c>
      <c r="D76" s="2" t="s">
        <v>92</v>
      </c>
      <c r="E76" s="2" t="s">
        <v>31</v>
      </c>
      <c r="F76" s="2" t="s">
        <v>92</v>
      </c>
      <c r="G76" s="2" t="s">
        <v>93</v>
      </c>
      <c r="H76" s="2" t="s">
        <v>94</v>
      </c>
      <c r="I76" s="2" t="s">
        <v>95</v>
      </c>
      <c r="J76" s="2" t="s">
        <v>96</v>
      </c>
    </row>
    <row r="77" spans="1:10" x14ac:dyDescent="0.3">
      <c r="A77">
        <v>1</v>
      </c>
      <c r="B77" s="7" t="s">
        <v>97</v>
      </c>
      <c r="C77" s="14">
        <v>-1935.4745862573</v>
      </c>
      <c r="D77" s="22">
        <v>8.27</v>
      </c>
      <c r="E77" s="14">
        <v>-1935.65902074155</v>
      </c>
      <c r="F77" s="22">
        <v>8.9</v>
      </c>
      <c r="G77" s="40">
        <f t="shared" ref="G77:G84" si="24">C77-E77</f>
        <v>0.18443448425000497</v>
      </c>
      <c r="H77" s="5">
        <f t="shared" ref="H77:H84" si="25">G77*$K$12</f>
        <v>115.73438527700948</v>
      </c>
      <c r="I77" s="18">
        <f t="shared" ref="I77:I84" si="26">G77*$K$8</f>
        <v>40478.690190010668</v>
      </c>
      <c r="J77">
        <f t="shared" ref="J77:J84" si="27">G77*$K$10</f>
        <v>5.0187177582033211</v>
      </c>
    </row>
    <row r="78" spans="1:10" x14ac:dyDescent="0.3">
      <c r="A78">
        <v>2</v>
      </c>
      <c r="B78" s="7" t="s">
        <v>98</v>
      </c>
      <c r="C78" s="14">
        <v>-1943.47785294242</v>
      </c>
      <c r="D78" s="22">
        <v>9.89</v>
      </c>
      <c r="E78" s="14">
        <v>-1943.5951736084301</v>
      </c>
      <c r="F78" s="22">
        <v>10.3</v>
      </c>
      <c r="G78" s="40">
        <f t="shared" si="24"/>
        <v>0.11732066601007318</v>
      </c>
      <c r="H78" s="5">
        <f t="shared" si="25"/>
        <v>73.619828830707362</v>
      </c>
      <c r="I78" s="18">
        <f t="shared" si="26"/>
        <v>25748.909763914387</v>
      </c>
      <c r="J78">
        <f t="shared" si="27"/>
        <v>3.1924578112565154</v>
      </c>
    </row>
    <row r="79" spans="1:10" x14ac:dyDescent="0.3">
      <c r="A79">
        <v>3</v>
      </c>
      <c r="B79" s="7" t="s">
        <v>99</v>
      </c>
      <c r="C79" s="14">
        <v>-1943.22218416134</v>
      </c>
      <c r="D79" s="22">
        <v>9.8800000000000008</v>
      </c>
      <c r="E79" s="14">
        <v>-1943.3183990919299</v>
      </c>
      <c r="F79" s="22">
        <v>10.28</v>
      </c>
      <c r="G79" s="40">
        <f t="shared" si="24"/>
        <v>9.621493058989472E-2</v>
      </c>
      <c r="H79" s="5">
        <f t="shared" si="25"/>
        <v>60.37578000433669</v>
      </c>
      <c r="I79" s="18">
        <f t="shared" si="26"/>
        <v>21116.736291692825</v>
      </c>
      <c r="J79">
        <f t="shared" si="27"/>
        <v>2.6181415190299022</v>
      </c>
    </row>
    <row r="80" spans="1:10" x14ac:dyDescent="0.3">
      <c r="A80">
        <v>4</v>
      </c>
      <c r="B80" s="7" t="s">
        <v>100</v>
      </c>
      <c r="C80" s="14">
        <v>-1942.26825986007</v>
      </c>
      <c r="D80" s="22">
        <v>9.83</v>
      </c>
      <c r="E80" s="14">
        <v>-1942.3888599177301</v>
      </c>
      <c r="F80" s="22">
        <v>10.24</v>
      </c>
      <c r="G80" s="40">
        <f t="shared" si="24"/>
        <v>0.12060005766011272</v>
      </c>
      <c r="H80" s="5">
        <f t="shared" si="25"/>
        <v>75.677678143666711</v>
      </c>
      <c r="I80" s="18">
        <f t="shared" si="26"/>
        <v>26468.653032931907</v>
      </c>
      <c r="J80">
        <f t="shared" si="27"/>
        <v>3.2816946000115266</v>
      </c>
    </row>
    <row r="81" spans="1:10" x14ac:dyDescent="0.3">
      <c r="A81">
        <v>5</v>
      </c>
      <c r="B81" s="7" t="s">
        <v>101</v>
      </c>
      <c r="C81" s="14">
        <v>-1942.26578617263</v>
      </c>
      <c r="D81" s="22">
        <v>10.75</v>
      </c>
      <c r="E81" s="14">
        <v>-1942.31420778903</v>
      </c>
      <c r="F81" s="22">
        <v>11.37</v>
      </c>
      <c r="G81" s="40">
        <f t="shared" si="24"/>
        <v>4.8421616399991763E-2</v>
      </c>
      <c r="H81" s="5">
        <f t="shared" si="25"/>
        <v>30.38502279528052</v>
      </c>
      <c r="I81" s="18">
        <f t="shared" si="26"/>
        <v>10627.316343390125</v>
      </c>
      <c r="J81">
        <f t="shared" si="27"/>
        <v>1.3176192461824898</v>
      </c>
    </row>
    <row r="82" spans="1:10" x14ac:dyDescent="0.3">
      <c r="A82">
        <v>6</v>
      </c>
      <c r="B82" s="7" t="s">
        <v>102</v>
      </c>
      <c r="C82" s="14">
        <v>-1942.86948713117</v>
      </c>
      <c r="D82" s="22">
        <v>10.76</v>
      </c>
      <c r="E82" s="14">
        <v>-1942.91314378843</v>
      </c>
      <c r="F82" s="22">
        <v>11.38</v>
      </c>
      <c r="G82" s="40">
        <f t="shared" si="24"/>
        <v>4.3656657260044085E-2</v>
      </c>
      <c r="H82" s="5">
        <f t="shared" si="25"/>
        <v>27.394965815565257</v>
      </c>
      <c r="I82" s="18">
        <f t="shared" si="26"/>
        <v>9581.5286991849898</v>
      </c>
      <c r="J82">
        <f t="shared" si="27"/>
        <v>1.1879581085161046</v>
      </c>
    </row>
    <row r="83" spans="1:10" x14ac:dyDescent="0.3">
      <c r="A83">
        <v>7</v>
      </c>
      <c r="B83" s="7" t="s">
        <v>89</v>
      </c>
      <c r="C83" s="14">
        <v>-1943.2795222597199</v>
      </c>
      <c r="D83" s="22">
        <v>21.65</v>
      </c>
      <c r="E83" s="14">
        <v>-1943.35968384545</v>
      </c>
      <c r="F83" s="22">
        <v>21.14</v>
      </c>
      <c r="G83" s="40">
        <f t="shared" si="24"/>
        <v>8.016158573013854E-2</v>
      </c>
      <c r="H83" s="5">
        <f t="shared" si="25"/>
        <v>50.302154095717214</v>
      </c>
      <c r="I83" s="18">
        <f t="shared" si="26"/>
        <v>17593.434368335435</v>
      </c>
      <c r="J83">
        <f t="shared" si="27"/>
        <v>2.181307771513306</v>
      </c>
    </row>
    <row r="84" spans="1:10" x14ac:dyDescent="0.3">
      <c r="A84">
        <v>8</v>
      </c>
      <c r="B84" s="7" t="s">
        <v>90</v>
      </c>
      <c r="C84" s="14">
        <v>-1943.3905803049199</v>
      </c>
      <c r="D84" s="22">
        <v>20.72</v>
      </c>
      <c r="E84" s="14">
        <v>-1943.4986180539699</v>
      </c>
      <c r="F84" s="22">
        <v>20</v>
      </c>
      <c r="G84" s="40">
        <f t="shared" si="24"/>
        <v>0.10803774905002683</v>
      </c>
      <c r="H84" s="5">
        <f t="shared" si="25"/>
        <v>67.794710538337583</v>
      </c>
      <c r="I84" s="18">
        <f t="shared" si="26"/>
        <v>23711.544998787493</v>
      </c>
      <c r="J84">
        <f t="shared" si="27"/>
        <v>2.9398567839336645</v>
      </c>
    </row>
    <row r="87" spans="1:10" x14ac:dyDescent="0.3">
      <c r="B87" s="31" t="s">
        <v>103</v>
      </c>
      <c r="C87" s="32">
        <v>6</v>
      </c>
      <c r="D87" s="32"/>
      <c r="E87" s="32"/>
      <c r="F87" s="32"/>
      <c r="G87" s="32"/>
      <c r="H87" s="32"/>
      <c r="I87" s="32"/>
      <c r="J87" s="32"/>
    </row>
    <row r="88" spans="1:10" x14ac:dyDescent="0.3">
      <c r="C88" s="2" t="s">
        <v>30</v>
      </c>
      <c r="D88" s="2" t="s">
        <v>92</v>
      </c>
      <c r="E88" s="2" t="s">
        <v>31</v>
      </c>
      <c r="F88" s="2" t="s">
        <v>92</v>
      </c>
      <c r="G88" s="2" t="s">
        <v>93</v>
      </c>
      <c r="H88" s="2" t="s">
        <v>94</v>
      </c>
      <c r="I88" s="2" t="s">
        <v>95</v>
      </c>
      <c r="J88" s="2" t="s">
        <v>96</v>
      </c>
    </row>
    <row r="89" spans="1:10" x14ac:dyDescent="0.3">
      <c r="A89">
        <v>1</v>
      </c>
      <c r="B89" s="7" t="s">
        <v>97</v>
      </c>
      <c r="C89" s="14">
        <v>-1935.48644947401</v>
      </c>
      <c r="D89" s="22">
        <v>8.2100000000000009</v>
      </c>
      <c r="E89" s="14">
        <v>-1935.66982501907</v>
      </c>
      <c r="F89" s="22">
        <v>8.94</v>
      </c>
      <c r="G89" s="40">
        <f t="shared" ref="G89:G96" si="28">C89-E89</f>
        <v>0.18337554506001652</v>
      </c>
      <c r="H89" s="5">
        <f t="shared" ref="H89:H96" si="29">G89*$K$12</f>
        <v>115.06989090819653</v>
      </c>
      <c r="I89" s="18">
        <f t="shared" ref="I89:I96" si="30">G89*$K$8</f>
        <v>40246.279903095456</v>
      </c>
      <c r="J89">
        <f t="shared" ref="J89:J96" si="31">G89*$K$10</f>
        <v>4.9899025562129573</v>
      </c>
    </row>
    <row r="90" spans="1:10" x14ac:dyDescent="0.3">
      <c r="A90">
        <v>2</v>
      </c>
      <c r="B90" s="7" t="s">
        <v>98</v>
      </c>
      <c r="C90" s="14">
        <v>-1943.4842101081399</v>
      </c>
      <c r="D90" s="22">
        <v>9.86</v>
      </c>
      <c r="E90" s="14">
        <v>-1943.60150418117</v>
      </c>
      <c r="F90" s="22">
        <v>10.35</v>
      </c>
      <c r="G90" s="40">
        <f t="shared" si="28"/>
        <v>0.11729407303005246</v>
      </c>
      <c r="H90" s="5">
        <f t="shared" si="29"/>
        <v>73.603141483935431</v>
      </c>
      <c r="I90" s="18">
        <f t="shared" si="30"/>
        <v>25743.073279463744</v>
      </c>
      <c r="J90">
        <f t="shared" si="31"/>
        <v>3.1917341794388738</v>
      </c>
    </row>
    <row r="91" spans="1:10" x14ac:dyDescent="0.3">
      <c r="A91">
        <v>3</v>
      </c>
      <c r="B91" s="7" t="s">
        <v>99</v>
      </c>
      <c r="C91" s="14">
        <v>-1943.2362840549999</v>
      </c>
      <c r="D91" s="22">
        <v>9.8699999999999992</v>
      </c>
      <c r="E91" s="14">
        <v>-1943.33318014372</v>
      </c>
      <c r="F91" s="22">
        <v>10.26</v>
      </c>
      <c r="G91" s="40">
        <f t="shared" si="28"/>
        <v>9.6896088720086482E-2</v>
      </c>
      <c r="H91" s="5">
        <f t="shared" si="29"/>
        <v>60.803213180918355</v>
      </c>
      <c r="I91" s="18">
        <f t="shared" si="30"/>
        <v>21266.233220288155</v>
      </c>
      <c r="J91">
        <f t="shared" si="31"/>
        <v>2.6366767751564306</v>
      </c>
    </row>
    <row r="92" spans="1:10" x14ac:dyDescent="0.3">
      <c r="A92">
        <v>4</v>
      </c>
      <c r="B92" s="7" t="s">
        <v>100</v>
      </c>
      <c r="C92" s="14">
        <v>-1942.27453576684</v>
      </c>
      <c r="D92" s="22">
        <v>9.8699999999999992</v>
      </c>
      <c r="E92" s="14">
        <v>-1942.39475226883</v>
      </c>
      <c r="F92" s="22">
        <v>10.29</v>
      </c>
      <c r="G92" s="40">
        <f t="shared" si="28"/>
        <v>0.12021650198994394</v>
      </c>
      <c r="H92" s="5">
        <f t="shared" si="29"/>
        <v>75.436993328747164</v>
      </c>
      <c r="I92" s="18">
        <f t="shared" si="30"/>
        <v>26384.472294137209</v>
      </c>
      <c r="J92">
        <f t="shared" si="31"/>
        <v>3.2712575190016304</v>
      </c>
    </row>
    <row r="93" spans="1:10" x14ac:dyDescent="0.3">
      <c r="A93">
        <v>5</v>
      </c>
      <c r="B93" s="7" t="s">
        <v>101</v>
      </c>
      <c r="C93" s="14">
        <v>-1942.2607865105099</v>
      </c>
      <c r="D93" s="22">
        <v>10.7</v>
      </c>
      <c r="E93" s="14">
        <v>-1942.30872260909</v>
      </c>
      <c r="F93" s="22">
        <v>11.45</v>
      </c>
      <c r="G93" s="40">
        <f t="shared" si="28"/>
        <v>4.7936098580066755E-2</v>
      </c>
      <c r="H93" s="5">
        <f t="shared" si="29"/>
        <v>30.080355765909342</v>
      </c>
      <c r="I93" s="18">
        <f t="shared" si="30"/>
        <v>10520.757499503678</v>
      </c>
      <c r="J93">
        <f t="shared" si="31"/>
        <v>1.3044076338601498</v>
      </c>
    </row>
    <row r="94" spans="1:10" x14ac:dyDescent="0.3">
      <c r="A94">
        <v>6</v>
      </c>
      <c r="B94" s="7" t="s">
        <v>102</v>
      </c>
      <c r="C94" s="14">
        <v>-1942.87448966342</v>
      </c>
      <c r="D94" s="22">
        <v>10.74</v>
      </c>
      <c r="E94" s="14">
        <v>-1942.91864559335</v>
      </c>
      <c r="F94" s="22">
        <v>11.41</v>
      </c>
      <c r="G94" s="40">
        <f t="shared" si="28"/>
        <v>4.4155929929956983E-2</v>
      </c>
      <c r="H94" s="5">
        <f t="shared" si="29"/>
        <v>27.708264143548512</v>
      </c>
      <c r="I94" s="18">
        <f t="shared" si="30"/>
        <v>9691.1063836832345</v>
      </c>
      <c r="J94">
        <f t="shared" si="31"/>
        <v>1.2015440093570824</v>
      </c>
    </row>
    <row r="95" spans="1:10" x14ac:dyDescent="0.3">
      <c r="A95">
        <v>7</v>
      </c>
      <c r="B95" s="7" t="s">
        <v>89</v>
      </c>
      <c r="C95" s="14">
        <v>-1943.2767569780499</v>
      </c>
      <c r="D95" s="22">
        <v>21.64</v>
      </c>
      <c r="E95" s="14">
        <v>-1943.3574193816</v>
      </c>
      <c r="F95" s="22">
        <v>21.36</v>
      </c>
      <c r="G95" s="40">
        <f t="shared" si="28"/>
        <v>8.0662403550149975E-2</v>
      </c>
      <c r="H95" s="5">
        <f t="shared" si="29"/>
        <v>50.616422020018319</v>
      </c>
      <c r="I95" s="18">
        <f t="shared" si="30"/>
        <v>17703.351174079853</v>
      </c>
      <c r="J95">
        <f t="shared" si="31"/>
        <v>2.1949357180284976</v>
      </c>
    </row>
    <row r="96" spans="1:10" x14ac:dyDescent="0.3">
      <c r="A96">
        <v>8</v>
      </c>
      <c r="B96" s="7" t="s">
        <v>90</v>
      </c>
      <c r="C96" s="14">
        <v>-1943.3917542213701</v>
      </c>
      <c r="D96" s="22">
        <v>20.8</v>
      </c>
      <c r="E96" s="14">
        <v>-1943.5004503543701</v>
      </c>
      <c r="F96" s="22">
        <v>20.21</v>
      </c>
      <c r="G96" s="40">
        <f t="shared" si="28"/>
        <v>0.10869613299996672</v>
      </c>
      <c r="H96" s="5">
        <f t="shared" si="29"/>
        <v>68.207852701162494</v>
      </c>
      <c r="I96" s="18">
        <f t="shared" si="30"/>
        <v>23856.043572598486</v>
      </c>
      <c r="J96">
        <f t="shared" si="31"/>
        <v>2.9577723230732995</v>
      </c>
    </row>
    <row r="99" spans="1:10" x14ac:dyDescent="0.3">
      <c r="B99" s="33" t="s">
        <v>104</v>
      </c>
      <c r="C99" s="34">
        <v>7</v>
      </c>
      <c r="D99" s="34"/>
      <c r="E99" s="34"/>
      <c r="F99" s="34"/>
      <c r="G99" s="34"/>
      <c r="H99" s="34"/>
      <c r="I99" s="34"/>
      <c r="J99" s="34"/>
    </row>
    <row r="100" spans="1:10" x14ac:dyDescent="0.3">
      <c r="C100" s="2" t="s">
        <v>30</v>
      </c>
      <c r="D100" s="2" t="s">
        <v>92</v>
      </c>
      <c r="E100" s="2" t="s">
        <v>31</v>
      </c>
      <c r="F100" s="2" t="s">
        <v>92</v>
      </c>
      <c r="G100" s="2" t="s">
        <v>93</v>
      </c>
      <c r="H100" s="2" t="s">
        <v>94</v>
      </c>
      <c r="I100" s="2" t="s">
        <v>95</v>
      </c>
      <c r="J100" s="2" t="s">
        <v>96</v>
      </c>
    </row>
    <row r="101" spans="1:10" x14ac:dyDescent="0.3">
      <c r="A101">
        <v>1</v>
      </c>
      <c r="B101" s="7" t="s">
        <v>97</v>
      </c>
      <c r="C101" s="14">
        <v>-1935.47781416456</v>
      </c>
      <c r="D101" s="22">
        <v>8.24</v>
      </c>
      <c r="E101" s="14">
        <v>-1935.6652800658701</v>
      </c>
      <c r="F101" s="22">
        <v>8.36</v>
      </c>
      <c r="G101" s="40">
        <f t="shared" ref="G101:G108" si="32">C101-E101</f>
        <v>0.18746590131013363</v>
      </c>
      <c r="H101" s="5">
        <f t="shared" ref="H101:H108" si="33">G101*$K$12</f>
        <v>117.63662818672836</v>
      </c>
      <c r="I101" s="18">
        <f t="shared" ref="I101:I108" si="34">G101*$K$8</f>
        <v>41144.009327658096</v>
      </c>
      <c r="J101">
        <f t="shared" ref="J101:J108" si="35">G101*$K$10</f>
        <v>5.1012068149220502</v>
      </c>
    </row>
    <row r="102" spans="1:10" x14ac:dyDescent="0.3">
      <c r="A102">
        <v>2</v>
      </c>
      <c r="B102" s="7" t="s">
        <v>98</v>
      </c>
      <c r="C102" s="14">
        <v>-1943.48414140314</v>
      </c>
      <c r="D102" s="22">
        <v>9.85</v>
      </c>
      <c r="E102" s="14">
        <v>-1943.6045782138399</v>
      </c>
      <c r="F102" s="22">
        <v>9.67</v>
      </c>
      <c r="G102" s="40">
        <f t="shared" si="32"/>
        <v>0.12043681069985723</v>
      </c>
      <c r="H102" s="5">
        <f t="shared" si="33"/>
        <v>75.575239130320924</v>
      </c>
      <c r="I102" s="18">
        <f t="shared" si="34"/>
        <v>26432.824466731206</v>
      </c>
      <c r="J102">
        <f t="shared" si="35"/>
        <v>3.2772524241259346</v>
      </c>
    </row>
    <row r="103" spans="1:10" x14ac:dyDescent="0.3">
      <c r="A103">
        <v>3</v>
      </c>
      <c r="B103" s="7" t="s">
        <v>99</v>
      </c>
      <c r="C103" s="14">
        <v>-1943.2288638188099</v>
      </c>
      <c r="D103" s="22">
        <v>9.89</v>
      </c>
      <c r="E103" s="14">
        <v>-1943.3284474679799</v>
      </c>
      <c r="F103" s="22">
        <v>9.56</v>
      </c>
      <c r="G103" s="40">
        <f t="shared" si="32"/>
        <v>9.9583649169971977E-2</v>
      </c>
      <c r="H103" s="5">
        <f t="shared" si="33"/>
        <v>62.489682811731406</v>
      </c>
      <c r="I103" s="18">
        <f t="shared" si="34"/>
        <v>21856.084555629408</v>
      </c>
      <c r="J103">
        <f t="shared" si="35"/>
        <v>2.7098090172690381</v>
      </c>
    </row>
    <row r="104" spans="1:10" x14ac:dyDescent="0.3">
      <c r="A104">
        <v>4</v>
      </c>
      <c r="B104" s="7" t="s">
        <v>100</v>
      </c>
      <c r="C104" s="14">
        <v>-1942.2741196801801</v>
      </c>
      <c r="D104" s="22">
        <v>9.85</v>
      </c>
      <c r="E104" s="14">
        <v>-1942.3980186429201</v>
      </c>
      <c r="F104" s="22">
        <v>9.64</v>
      </c>
      <c r="G104" s="40">
        <f t="shared" si="32"/>
        <v>0.12389896273998602</v>
      </c>
      <c r="H104" s="5">
        <f t="shared" si="33"/>
        <v>77.747772318619411</v>
      </c>
      <c r="I104" s="18">
        <f t="shared" si="34"/>
        <v>27192.679004742218</v>
      </c>
      <c r="J104">
        <f t="shared" si="35"/>
        <v>3.3714623762184144</v>
      </c>
    </row>
    <row r="105" spans="1:10" x14ac:dyDescent="0.3">
      <c r="A105">
        <v>5</v>
      </c>
      <c r="B105" s="7" t="s">
        <v>101</v>
      </c>
      <c r="C105" s="14">
        <v>-1942.26261672396</v>
      </c>
      <c r="D105" s="22">
        <v>10.76</v>
      </c>
      <c r="E105" s="14">
        <v>-1942.31007545336</v>
      </c>
      <c r="F105" s="22">
        <v>10.8</v>
      </c>
      <c r="G105" s="40">
        <f t="shared" si="32"/>
        <v>4.7458729399977528E-2</v>
      </c>
      <c r="H105" s="5">
        <f t="shared" si="33"/>
        <v>29.780802085194587</v>
      </c>
      <c r="I105" s="18">
        <f t="shared" si="34"/>
        <v>10415.987075330191</v>
      </c>
      <c r="J105">
        <f t="shared" si="35"/>
        <v>1.2914177573136074</v>
      </c>
    </row>
    <row r="106" spans="1:10" x14ac:dyDescent="0.3">
      <c r="A106">
        <v>6</v>
      </c>
      <c r="B106" s="7" t="s">
        <v>102</v>
      </c>
      <c r="C106" s="14">
        <v>-1942.86866293351</v>
      </c>
      <c r="D106" s="22">
        <v>10.74</v>
      </c>
      <c r="E106" s="14">
        <v>-1942.9123095441</v>
      </c>
      <c r="F106" s="22">
        <v>10.76</v>
      </c>
      <c r="G106" s="40">
        <f t="shared" si="32"/>
        <v>4.3646610590030832E-2</v>
      </c>
      <c r="H106" s="5">
        <f t="shared" si="33"/>
        <v>27.388661435000024</v>
      </c>
      <c r="I106" s="18">
        <f t="shared" si="34"/>
        <v>9579.3237100010992</v>
      </c>
      <c r="J106">
        <f t="shared" si="35"/>
        <v>1.1876847247104061</v>
      </c>
    </row>
    <row r="107" spans="1:10" x14ac:dyDescent="0.3">
      <c r="A107">
        <v>7</v>
      </c>
      <c r="B107" s="7" t="s">
        <v>89</v>
      </c>
      <c r="C107" s="14">
        <v>-1943.28251828977</v>
      </c>
      <c r="D107" s="22">
        <v>21.71</v>
      </c>
      <c r="E107" s="14">
        <v>-1943.3637138081399</v>
      </c>
      <c r="F107" s="22">
        <v>18.920000000000002</v>
      </c>
      <c r="G107" s="40">
        <f t="shared" si="32"/>
        <v>8.1195518369895581E-2</v>
      </c>
      <c r="H107" s="5">
        <f t="shared" si="33"/>
        <v>50.950956617472919</v>
      </c>
      <c r="I107" s="18">
        <f t="shared" si="34"/>
        <v>17820.356351891038</v>
      </c>
      <c r="J107">
        <f t="shared" si="35"/>
        <v>2.2094425106378011</v>
      </c>
    </row>
    <row r="108" spans="1:10" x14ac:dyDescent="0.3">
      <c r="A108">
        <v>8</v>
      </c>
      <c r="B108" s="7" t="s">
        <v>90</v>
      </c>
      <c r="C108" s="14">
        <v>-1943.39726670907</v>
      </c>
      <c r="D108" s="22">
        <v>20.78</v>
      </c>
      <c r="E108" s="14">
        <v>-1943.5079697857</v>
      </c>
      <c r="F108" s="22">
        <v>17.829999999999998</v>
      </c>
      <c r="G108" s="40">
        <f t="shared" si="32"/>
        <v>0.11070307662998857</v>
      </c>
      <c r="H108" s="5">
        <f t="shared" si="33"/>
        <v>69.467228832750436</v>
      </c>
      <c r="I108" s="18">
        <f t="shared" si="34"/>
        <v>24296.516783228388</v>
      </c>
      <c r="J108">
        <f t="shared" si="35"/>
        <v>3.0123840388631216</v>
      </c>
    </row>
    <row r="111" spans="1:10" x14ac:dyDescent="0.3">
      <c r="B111" s="35" t="s">
        <v>105</v>
      </c>
      <c r="C111" s="36">
        <v>8</v>
      </c>
      <c r="D111" s="36"/>
      <c r="E111" s="36"/>
      <c r="F111" s="36"/>
      <c r="G111" s="36"/>
      <c r="H111" s="36"/>
      <c r="I111" s="36"/>
      <c r="J111" s="36"/>
    </row>
    <row r="112" spans="1:10" x14ac:dyDescent="0.3">
      <c r="C112" s="2" t="s">
        <v>30</v>
      </c>
      <c r="D112" s="2" t="s">
        <v>92</v>
      </c>
      <c r="E112" s="2" t="s">
        <v>31</v>
      </c>
      <c r="F112" s="2" t="s">
        <v>92</v>
      </c>
      <c r="G112" s="2" t="s">
        <v>93</v>
      </c>
      <c r="H112" s="2" t="s">
        <v>94</v>
      </c>
      <c r="I112" s="2" t="s">
        <v>95</v>
      </c>
      <c r="J112" s="2" t="s">
        <v>96</v>
      </c>
    </row>
    <row r="113" spans="1:10" x14ac:dyDescent="0.3">
      <c r="A113">
        <v>1</v>
      </c>
      <c r="B113" s="7" t="s">
        <v>97</v>
      </c>
      <c r="C113" s="14">
        <v>-1935.48734620914</v>
      </c>
      <c r="D113" s="22">
        <v>8.2799999999999994</v>
      </c>
      <c r="E113" s="14">
        <v>-1935.67595132885</v>
      </c>
      <c r="F113" s="22">
        <v>8.8699999999999992</v>
      </c>
      <c r="G113" s="40">
        <f t="shared" ref="G113:G120" si="36">C113-E113</f>
        <v>0.1886051197100187</v>
      </c>
      <c r="H113" s="5">
        <f t="shared" ref="H113:H120" si="37">G113*$K$12</f>
        <v>118.35149851991527</v>
      </c>
      <c r="I113" s="18">
        <f t="shared" ref="I113:I120" si="38">G113*$K$8</f>
        <v>41394.038864462062</v>
      </c>
      <c r="J113">
        <f t="shared" ref="J113:J120" si="39">G113*$K$10</f>
        <v>5.1322065254004068</v>
      </c>
    </row>
    <row r="114" spans="1:10" x14ac:dyDescent="0.3">
      <c r="A114">
        <v>2</v>
      </c>
      <c r="B114" s="7" t="s">
        <v>98</v>
      </c>
      <c r="C114" s="14">
        <v>-1943.4902157781601</v>
      </c>
      <c r="D114" s="22">
        <v>9.92</v>
      </c>
      <c r="E114" s="14">
        <v>-1943.6117651455299</v>
      </c>
      <c r="F114" s="22">
        <v>10.29</v>
      </c>
      <c r="G114" s="40">
        <f t="shared" si="36"/>
        <v>0.1215493673698802</v>
      </c>
      <c r="H114" s="5">
        <f t="shared" si="37"/>
        <v>76.273378975559453</v>
      </c>
      <c r="I114" s="18">
        <f t="shared" si="38"/>
        <v>26677.002430238532</v>
      </c>
      <c r="J114">
        <f t="shared" si="39"/>
        <v>3.3075266320082477</v>
      </c>
    </row>
    <row r="115" spans="1:10" x14ac:dyDescent="0.3">
      <c r="A115">
        <v>3</v>
      </c>
      <c r="B115" s="7" t="s">
        <v>99</v>
      </c>
      <c r="C115" s="14">
        <v>-1943.23678681244</v>
      </c>
      <c r="D115" s="22">
        <v>9.86</v>
      </c>
      <c r="E115" s="14">
        <v>-1943.3370042368199</v>
      </c>
      <c r="F115" s="22">
        <v>10.199999999999999</v>
      </c>
      <c r="G115" s="40">
        <f t="shared" si="36"/>
        <v>0.10021742437993453</v>
      </c>
      <c r="H115" s="5">
        <f t="shared" si="37"/>
        <v>62.887382757200363</v>
      </c>
      <c r="I115" s="18">
        <f t="shared" si="38"/>
        <v>21995.18213533911</v>
      </c>
      <c r="J115">
        <f t="shared" si="39"/>
        <v>2.7270549185107846</v>
      </c>
    </row>
    <row r="116" spans="1:10" x14ac:dyDescent="0.3">
      <c r="A116">
        <v>4</v>
      </c>
      <c r="B116" s="7" t="s">
        <v>100</v>
      </c>
      <c r="C116" s="14">
        <v>-1942.28039323027</v>
      </c>
      <c r="D116" s="22">
        <v>9.83</v>
      </c>
      <c r="E116" s="14">
        <v>-1942.4056489798299</v>
      </c>
      <c r="F116" s="22">
        <v>10.23</v>
      </c>
      <c r="G116" s="40">
        <f t="shared" si="36"/>
        <v>0.12525574955998309</v>
      </c>
      <c r="H116" s="5">
        <f t="shared" si="37"/>
        <v>78.599168895581968</v>
      </c>
      <c r="I116" s="18">
        <f t="shared" si="38"/>
        <v>27490.459290049952</v>
      </c>
      <c r="J116">
        <f t="shared" si="39"/>
        <v>3.4083824247402803</v>
      </c>
    </row>
    <row r="117" spans="1:10" x14ac:dyDescent="0.3">
      <c r="A117">
        <v>5</v>
      </c>
      <c r="B117" s="7" t="s">
        <v>101</v>
      </c>
      <c r="C117" s="14">
        <v>-1942.25550097121</v>
      </c>
      <c r="D117" s="22">
        <v>10.76</v>
      </c>
      <c r="E117" s="14">
        <v>-1942.3013137770199</v>
      </c>
      <c r="F117" s="22">
        <v>11.34</v>
      </c>
      <c r="G117" s="40">
        <f t="shared" si="36"/>
        <v>4.581280580987368E-2</v>
      </c>
      <c r="H117" s="5">
        <f t="shared" si="37"/>
        <v>28.747969447153945</v>
      </c>
      <c r="I117" s="18">
        <f t="shared" si="38"/>
        <v>10054.748604383876</v>
      </c>
      <c r="J117">
        <f t="shared" si="39"/>
        <v>1.2466298968227094</v>
      </c>
    </row>
    <row r="118" spans="1:10" x14ac:dyDescent="0.3">
      <c r="A118">
        <v>6</v>
      </c>
      <c r="B118" s="7" t="s">
        <v>102</v>
      </c>
      <c r="C118" s="14">
        <v>-1942.86597603582</v>
      </c>
      <c r="D118" s="22">
        <v>10.72</v>
      </c>
      <c r="E118" s="14">
        <v>-1942.9079289454801</v>
      </c>
      <c r="F118" s="22">
        <v>11.37</v>
      </c>
      <c r="G118" s="40">
        <f t="shared" si="36"/>
        <v>4.195290966003995E-2</v>
      </c>
      <c r="H118" s="5">
        <f t="shared" si="37"/>
        <v>26.32584806377664</v>
      </c>
      <c r="I118" s="18">
        <f t="shared" si="38"/>
        <v>9207.5993250606934</v>
      </c>
      <c r="J118">
        <f t="shared" si="39"/>
        <v>1.1415967766295663</v>
      </c>
    </row>
    <row r="119" spans="1:10" x14ac:dyDescent="0.3">
      <c r="A119">
        <v>7</v>
      </c>
      <c r="B119" s="7" t="s">
        <v>89</v>
      </c>
      <c r="C119" s="14">
        <v>-1943.2799811815</v>
      </c>
      <c r="D119" s="22">
        <v>21.63</v>
      </c>
      <c r="E119" s="14">
        <v>-1943.3606675922299</v>
      </c>
      <c r="F119" s="22">
        <v>21.08</v>
      </c>
      <c r="G119" s="40">
        <f t="shared" si="36"/>
        <v>8.068641072986793E-2</v>
      </c>
      <c r="H119" s="5">
        <f t="shared" si="37"/>
        <v>50.631486752615324</v>
      </c>
      <c r="I119" s="18">
        <f t="shared" si="38"/>
        <v>17708.620140965795</v>
      </c>
      <c r="J119">
        <f t="shared" si="39"/>
        <v>2.1955889866385672</v>
      </c>
    </row>
    <row r="120" spans="1:10" x14ac:dyDescent="0.3">
      <c r="A120">
        <v>8</v>
      </c>
      <c r="B120" s="7" t="s">
        <v>90</v>
      </c>
      <c r="C120" s="14">
        <v>-1943.3996724789699</v>
      </c>
      <c r="D120" s="22">
        <v>20.89</v>
      </c>
      <c r="E120" s="14">
        <v>-1943.5109890756301</v>
      </c>
      <c r="F120" s="22">
        <v>19.96</v>
      </c>
      <c r="G120" s="40">
        <f t="shared" si="36"/>
        <v>0.11131659666011728</v>
      </c>
      <c r="H120" s="5">
        <f t="shared" si="37"/>
        <v>69.852218461077371</v>
      </c>
      <c r="I120" s="18">
        <f t="shared" si="38"/>
        <v>24431.168864838477</v>
      </c>
      <c r="J120">
        <f t="shared" si="39"/>
        <v>3.0290787686081657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workbookViewId="0"/>
  </sheetViews>
  <sheetFormatPr defaultRowHeight="16.5" x14ac:dyDescent="0.3"/>
  <cols>
    <col min="1" max="1" width="7.25" bestFit="1" customWidth="1"/>
    <col min="2" max="2" width="11.375" customWidth="1"/>
    <col min="3" max="3" width="16.25" bestFit="1" customWidth="1"/>
    <col min="4" max="4" width="20" customWidth="1"/>
    <col min="5" max="5" width="18.75" bestFit="1" customWidth="1"/>
    <col min="6" max="7" width="18.75" customWidth="1"/>
    <col min="8" max="8" width="18.75" bestFit="1" customWidth="1"/>
    <col min="9" max="9" width="18.75" customWidth="1"/>
    <col min="10" max="10" width="17.625" bestFit="1" customWidth="1"/>
    <col min="11" max="11" width="17.625" customWidth="1"/>
    <col min="12" max="12" width="18.75" bestFit="1" customWidth="1"/>
  </cols>
  <sheetData>
    <row r="1" spans="1:12" x14ac:dyDescent="0.3">
      <c r="B1" t="s">
        <v>119</v>
      </c>
      <c r="C1" t="s">
        <v>118</v>
      </c>
      <c r="D1" t="s">
        <v>117</v>
      </c>
      <c r="E1" t="s">
        <v>116</v>
      </c>
      <c r="F1" t="s">
        <v>115</v>
      </c>
      <c r="G1" t="s">
        <v>114</v>
      </c>
      <c r="H1" t="s">
        <v>113</v>
      </c>
      <c r="I1" t="s">
        <v>112</v>
      </c>
      <c r="J1" t="s">
        <v>111</v>
      </c>
      <c r="K1" t="s">
        <v>110</v>
      </c>
      <c r="L1" t="s">
        <v>109</v>
      </c>
    </row>
    <row r="2" spans="1:12" x14ac:dyDescent="0.3">
      <c r="B2" s="2" t="s">
        <v>108</v>
      </c>
      <c r="C2" s="37">
        <f>'CO Law'!H3</f>
        <v>-121.25362254132436</v>
      </c>
    </row>
    <row r="3" spans="1:12" x14ac:dyDescent="0.3">
      <c r="A3" s="2" t="s">
        <v>47</v>
      </c>
      <c r="B3" s="38" t="s">
        <v>97</v>
      </c>
      <c r="C3" s="37">
        <f>'CO Law'!H4</f>
        <v>118.21194215227948</v>
      </c>
      <c r="D3" s="37">
        <f>'CO Law'!H17</f>
        <v>54.208115199148899</v>
      </c>
      <c r="E3" s="37">
        <f>'CO Law'!H29</f>
        <v>118.21194248472186</v>
      </c>
      <c r="F3" s="37">
        <f>'CO Law'!H41</f>
        <v>118.54629930896883</v>
      </c>
      <c r="G3" s="37">
        <f>'CO Law'!H53</f>
        <v>117.79426457689972</v>
      </c>
      <c r="H3" s="37">
        <f>'CO Law'!H65</f>
        <v>118.60997105704843</v>
      </c>
      <c r="I3" s="37">
        <f>'CO Law'!H77</f>
        <v>115.73438527700948</v>
      </c>
      <c r="J3" s="37">
        <f>'CO Law'!H89</f>
        <v>115.06989090819653</v>
      </c>
      <c r="K3" s="37">
        <f>'CO Law'!H101</f>
        <v>117.63662818672836</v>
      </c>
      <c r="L3" s="37">
        <f>'CO Law'!H113</f>
        <v>118.35149851991527</v>
      </c>
    </row>
    <row r="4" spans="1:12" x14ac:dyDescent="0.3">
      <c r="A4" s="2" t="s">
        <v>48</v>
      </c>
      <c r="B4" s="38" t="s">
        <v>141</v>
      </c>
      <c r="C4" s="37">
        <f>'CO Law'!H5</f>
        <v>76.361578907927822</v>
      </c>
      <c r="D4" s="37">
        <f>'CO Law'!H18</f>
        <v>17.409514330710483</v>
      </c>
      <c r="E4" s="37">
        <f>'CO Law'!H30</f>
        <v>76.696040764706154</v>
      </c>
      <c r="F4" s="37">
        <f>'CO Law'!H42</f>
        <v>76.361579121375811</v>
      </c>
      <c r="G4" s="37">
        <f>'CO Law'!H54</f>
        <v>76.16181379728954</v>
      </c>
      <c r="H4" s="37">
        <f>'CO Law'!H66</f>
        <v>76.334908061283613</v>
      </c>
      <c r="I4" s="37">
        <f>'CO Law'!H78</f>
        <v>73.619828830707362</v>
      </c>
      <c r="J4" s="37">
        <f>'CO Law'!H90</f>
        <v>73.603141483935431</v>
      </c>
      <c r="K4" s="37">
        <f>'CO Law'!H102</f>
        <v>75.575239130320924</v>
      </c>
      <c r="L4" s="37">
        <f>'CO Law'!H114</f>
        <v>76.273378975559453</v>
      </c>
    </row>
    <row r="5" spans="1:12" x14ac:dyDescent="0.3">
      <c r="A5" s="2" t="s">
        <v>48</v>
      </c>
      <c r="B5" s="38" t="s">
        <v>142</v>
      </c>
      <c r="C5" s="37">
        <f>'CO Law'!H6</f>
        <v>62.645305022107806</v>
      </c>
      <c r="D5" s="37">
        <f>'CO Law'!H19</f>
        <v>8.8829003234915316</v>
      </c>
      <c r="E5" s="37">
        <f>'CO Law'!H31</f>
        <v>62.298228355031753</v>
      </c>
      <c r="F5" s="37">
        <f>'CO Law'!H43</f>
        <v>62.449947048491325</v>
      </c>
      <c r="G5" s="37">
        <f>'CO Law'!H55</f>
        <v>62.645305825248656</v>
      </c>
      <c r="H5" s="37">
        <f>'CO Law'!H67</f>
        <v>62.159189877126529</v>
      </c>
      <c r="I5" s="37">
        <f>'CO Law'!H79</f>
        <v>60.37578000433669</v>
      </c>
      <c r="J5" s="37">
        <f>'CO Law'!H91</f>
        <v>60.803213180918355</v>
      </c>
      <c r="K5" s="37">
        <f>'CO Law'!H103</f>
        <v>62.489682811731406</v>
      </c>
      <c r="L5" s="37">
        <f>'CO Law'!H115</f>
        <v>62.887382757200363</v>
      </c>
    </row>
    <row r="6" spans="1:12" x14ac:dyDescent="0.3">
      <c r="A6" s="2" t="s">
        <v>48</v>
      </c>
      <c r="B6" s="38" t="s">
        <v>100</v>
      </c>
      <c r="C6" s="37">
        <f>'CO Law'!H7</f>
        <v>78.81186661873771</v>
      </c>
      <c r="D6" s="37">
        <f>'CO Law'!H20</f>
        <v>17.82629500693152</v>
      </c>
      <c r="E6" s="37">
        <f>'CO Law'!H32</f>
        <v>79.200653821157246</v>
      </c>
      <c r="F6" s="37">
        <f>'CO Law'!H44</f>
        <v>78.78546903973232</v>
      </c>
      <c r="G6" s="37">
        <f>'CO Law'!H56</f>
        <v>78.324901982879027</v>
      </c>
      <c r="H6" s="37">
        <f>'CO Law'!H68</f>
        <v>78.811866731596893</v>
      </c>
      <c r="I6" s="37">
        <f>'CO Law'!H80</f>
        <v>75.677678143666711</v>
      </c>
      <c r="J6" s="37">
        <f>'CO Law'!H92</f>
        <v>75.436993328747164</v>
      </c>
      <c r="K6" s="37">
        <f>'CO Law'!H104</f>
        <v>77.747772318619411</v>
      </c>
      <c r="L6" s="37">
        <f>'CO Law'!H116</f>
        <v>78.599168895581968</v>
      </c>
    </row>
    <row r="7" spans="1:12" x14ac:dyDescent="0.3">
      <c r="A7" s="2" t="s">
        <v>143</v>
      </c>
      <c r="B7" s="38" t="s">
        <v>144</v>
      </c>
      <c r="C7" s="37">
        <f>'CO Law'!H8</f>
        <v>30.385023429061235</v>
      </c>
      <c r="D7" s="37">
        <f>'CO Law'!H21</f>
        <v>-4.1856907684415239</v>
      </c>
      <c r="E7" s="37">
        <f>'CO Law'!H33</f>
        <v>29.676742208774883</v>
      </c>
      <c r="F7" s="37">
        <f>'CO Law'!H45</f>
        <v>28.580834063490396</v>
      </c>
      <c r="G7" s="37">
        <f>'CO Law'!H57</f>
        <v>28.863648753293756</v>
      </c>
      <c r="H7" s="37">
        <f>'CO Law'!H69</f>
        <v>28.268476227849821</v>
      </c>
      <c r="I7" s="37">
        <f>'CO Law'!H81</f>
        <v>30.38502279528052</v>
      </c>
      <c r="J7" s="37">
        <f>'CO Law'!H93</f>
        <v>30.080355765909342</v>
      </c>
      <c r="K7" s="37">
        <f>'CO Law'!H105</f>
        <v>29.780802085194587</v>
      </c>
      <c r="L7" s="37">
        <f>'CO Law'!H117</f>
        <v>28.747969447153945</v>
      </c>
    </row>
    <row r="8" spans="1:12" x14ac:dyDescent="0.3">
      <c r="A8" s="2" t="s">
        <v>50</v>
      </c>
      <c r="B8" s="38" t="s">
        <v>145</v>
      </c>
      <c r="C8" s="37">
        <f>'CO Law'!H9</f>
        <v>27.708264488689338</v>
      </c>
      <c r="D8" s="37">
        <f>'CO Law'!H22</f>
        <v>-6.2499209867783767</v>
      </c>
      <c r="E8" s="37">
        <f>'CO Law'!H34</f>
        <v>26.061538207651296</v>
      </c>
      <c r="F8" s="37">
        <f>'CO Law'!H46</f>
        <v>25.655324822527746</v>
      </c>
      <c r="G8" s="37">
        <f>'CO Law'!H58</f>
        <v>26.374817421766998</v>
      </c>
      <c r="H8" s="37">
        <f>'CO Law'!H70</f>
        <v>25.113674995404939</v>
      </c>
      <c r="I8" s="37">
        <f>'CO Law'!H82</f>
        <v>27.394965815565257</v>
      </c>
      <c r="J8" s="37">
        <f>'CO Law'!H94</f>
        <v>27.708264143548512</v>
      </c>
      <c r="K8" s="37">
        <f>'CO Law'!H106</f>
        <v>27.388661435000024</v>
      </c>
      <c r="L8" s="37">
        <f>'CO Law'!H118</f>
        <v>26.32584806377664</v>
      </c>
    </row>
    <row r="9" spans="1:12" x14ac:dyDescent="0.3">
      <c r="A9" s="2" t="s">
        <v>50</v>
      </c>
      <c r="B9" s="38" t="s">
        <v>146</v>
      </c>
      <c r="C9" s="37">
        <f>'CO Law'!H10</f>
        <v>50.950956604917153</v>
      </c>
      <c r="D9" s="37">
        <f>'CO Law'!H23</f>
        <v>8.4041550827130553</v>
      </c>
      <c r="E9" s="37">
        <f>'CO Law'!H35</f>
        <v>51.041295622817749</v>
      </c>
      <c r="F9" s="37">
        <f>'CO Law'!H47</f>
        <v>50.443775471448127</v>
      </c>
      <c r="G9" s="37">
        <f>'CO Law'!H59</f>
        <v>50.965794411487437</v>
      </c>
      <c r="H9" s="37">
        <f>'CO Law'!H71</f>
        <v>50.20597019725836</v>
      </c>
      <c r="I9" s="37">
        <f>'CO Law'!H83</f>
        <v>50.302154095717214</v>
      </c>
      <c r="J9" s="37">
        <f>'CO Law'!H95</f>
        <v>50.616422020018319</v>
      </c>
      <c r="K9" s="37">
        <f>'CO Law'!H107</f>
        <v>50.950956617472919</v>
      </c>
      <c r="L9" s="37">
        <f>'CO Law'!H119</f>
        <v>50.631486752615324</v>
      </c>
    </row>
    <row r="10" spans="1:12" x14ac:dyDescent="0.3">
      <c r="A10" s="2" t="s">
        <v>120</v>
      </c>
      <c r="B10" s="38" t="s">
        <v>84</v>
      </c>
      <c r="C10" s="37">
        <f>'CO Law'!H11</f>
        <v>69.852218090825019</v>
      </c>
      <c r="D10" s="37">
        <f>'CO Law'!H24</f>
        <v>17.351313950759987</v>
      </c>
      <c r="E10" s="37">
        <f>'CO Law'!H36</f>
        <v>70.102283751782053</v>
      </c>
      <c r="F10" s="37">
        <f>'CO Law'!H48</f>
        <v>69.784364393775803</v>
      </c>
      <c r="G10" s="37">
        <f>'CO Law'!H60</f>
        <v>70.094376856251543</v>
      </c>
      <c r="H10" s="37">
        <f>'CO Law'!H72</f>
        <v>69.66767544998855</v>
      </c>
      <c r="I10" s="37">
        <f>'CO Law'!H84</f>
        <v>67.794710538337583</v>
      </c>
      <c r="J10" s="37">
        <f>'CO Law'!H96</f>
        <v>68.207852701162494</v>
      </c>
      <c r="K10" s="37">
        <f>'CO Law'!H108</f>
        <v>69.467228832750436</v>
      </c>
      <c r="L10" s="37">
        <f>'CO Law'!H120</f>
        <v>69.852218461077371</v>
      </c>
    </row>
    <row r="31" spans="2:12" x14ac:dyDescent="0.3">
      <c r="B31" t="s">
        <v>147</v>
      </c>
      <c r="C31" t="s">
        <v>148</v>
      </c>
      <c r="D31" t="s">
        <v>149</v>
      </c>
      <c r="E31" t="s">
        <v>150</v>
      </c>
      <c r="F31" t="s">
        <v>151</v>
      </c>
      <c r="G31" t="s">
        <v>152</v>
      </c>
      <c r="H31" t="s">
        <v>153</v>
      </c>
      <c r="I31" t="s">
        <v>154</v>
      </c>
      <c r="J31" t="s">
        <v>155</v>
      </c>
      <c r="K31" t="s">
        <v>156</v>
      </c>
      <c r="L31" t="s">
        <v>157</v>
      </c>
    </row>
    <row r="32" spans="2:12" x14ac:dyDescent="0.3">
      <c r="B32" s="2" t="s">
        <v>158</v>
      </c>
      <c r="C32" s="37"/>
    </row>
    <row r="33" spans="1:12" x14ac:dyDescent="0.3">
      <c r="A33" s="2" t="s">
        <v>47</v>
      </c>
      <c r="B33" s="38" t="s">
        <v>159</v>
      </c>
      <c r="C33" s="37"/>
      <c r="D33" s="18"/>
      <c r="E33" s="18"/>
      <c r="F33" s="18"/>
      <c r="G33" s="18"/>
      <c r="H33" s="18"/>
      <c r="I33" s="18"/>
      <c r="J33" s="37"/>
      <c r="K33" s="18"/>
      <c r="L33" s="18"/>
    </row>
    <row r="34" spans="1:12" x14ac:dyDescent="0.3">
      <c r="A34" s="2" t="s">
        <v>48</v>
      </c>
      <c r="B34" s="38" t="s">
        <v>160</v>
      </c>
      <c r="C34" s="37"/>
      <c r="D34" s="18"/>
      <c r="E34" s="18"/>
      <c r="F34" s="18"/>
      <c r="G34" s="18"/>
      <c r="H34" s="18"/>
      <c r="I34" s="18"/>
      <c r="J34" s="37"/>
      <c r="K34" s="18"/>
      <c r="L34" s="18"/>
    </row>
    <row r="35" spans="1:12" x14ac:dyDescent="0.3">
      <c r="A35" s="2" t="s">
        <v>48</v>
      </c>
      <c r="B35" s="38" t="s">
        <v>161</v>
      </c>
      <c r="C35" s="37"/>
      <c r="D35" s="18"/>
      <c r="E35" s="18"/>
      <c r="F35" s="18"/>
      <c r="G35" s="18"/>
      <c r="H35" s="18"/>
      <c r="I35" s="18"/>
      <c r="J35" s="37"/>
      <c r="K35" s="18"/>
      <c r="L35" s="18"/>
    </row>
    <row r="36" spans="1:12" x14ac:dyDescent="0.3">
      <c r="A36" s="2" t="s">
        <v>48</v>
      </c>
      <c r="B36" s="38" t="s">
        <v>162</v>
      </c>
      <c r="C36" s="37"/>
      <c r="D36" s="18"/>
      <c r="E36" s="18"/>
      <c r="F36" s="18"/>
      <c r="G36" s="18"/>
      <c r="H36" s="18"/>
      <c r="I36" s="18"/>
      <c r="J36" s="37"/>
      <c r="K36" s="18"/>
      <c r="L36" s="18"/>
    </row>
    <row r="37" spans="1:12" x14ac:dyDescent="0.3">
      <c r="A37" s="2" t="s">
        <v>163</v>
      </c>
      <c r="B37" s="38" t="s">
        <v>164</v>
      </c>
      <c r="C37" s="37"/>
      <c r="D37" s="18"/>
      <c r="E37" s="18"/>
      <c r="F37" s="18"/>
      <c r="G37" s="18"/>
      <c r="H37" s="18"/>
      <c r="I37" s="18"/>
      <c r="J37" s="37"/>
      <c r="K37" s="18"/>
      <c r="L37" s="18"/>
    </row>
    <row r="38" spans="1:12" x14ac:dyDescent="0.3">
      <c r="A38" s="2" t="s">
        <v>50</v>
      </c>
      <c r="B38" s="38" t="s">
        <v>165</v>
      </c>
      <c r="C38" s="37"/>
      <c r="D38" s="18"/>
      <c r="E38" s="18"/>
      <c r="F38" s="18"/>
      <c r="G38" s="18"/>
      <c r="H38" s="18"/>
      <c r="I38" s="18"/>
      <c r="J38" s="37"/>
      <c r="K38" s="18"/>
      <c r="L38" s="18"/>
    </row>
    <row r="39" spans="1:12" x14ac:dyDescent="0.3">
      <c r="A39" s="2" t="s">
        <v>50</v>
      </c>
      <c r="B39" s="38" t="s">
        <v>166</v>
      </c>
      <c r="C39" s="37"/>
      <c r="D39" s="18"/>
      <c r="E39" s="18"/>
      <c r="F39" s="18"/>
      <c r="G39" s="18"/>
      <c r="H39" s="18"/>
      <c r="I39" s="18"/>
      <c r="J39" s="37"/>
      <c r="K39" s="18"/>
      <c r="L39" s="18"/>
    </row>
    <row r="40" spans="1:12" x14ac:dyDescent="0.3">
      <c r="A40" s="2" t="s">
        <v>167</v>
      </c>
      <c r="B40" s="38" t="s">
        <v>168</v>
      </c>
      <c r="C40" s="37"/>
      <c r="D40" s="18"/>
      <c r="E40" s="18"/>
      <c r="F40" s="18"/>
      <c r="G40" s="18"/>
      <c r="H40" s="18"/>
      <c r="I40" s="18"/>
      <c r="J40" s="37"/>
      <c r="K40" s="18"/>
      <c r="L40" s="18"/>
    </row>
  </sheetData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NCH Law</vt:lpstr>
      <vt:lpstr>NCH Chart</vt:lpstr>
      <vt:lpstr>NH3 Law</vt:lpstr>
      <vt:lpstr>NH3 Chart</vt:lpstr>
      <vt:lpstr>CO Law</vt:lpstr>
      <vt:lpstr>CO Chart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tcclint</dc:creator>
  <cp:lastModifiedBy>tcclint</cp:lastModifiedBy>
  <dcterms:created xsi:type="dcterms:W3CDTF">2016-07-06T11:11:26Z</dcterms:created>
  <dcterms:modified xsi:type="dcterms:W3CDTF">2016-07-06T11:23:34Z</dcterms:modified>
</cp:coreProperties>
</file>