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hidePivotFieldList="1"/>
  <mc:AlternateContent xmlns:mc="http://schemas.openxmlformats.org/markup-compatibility/2006">
    <mc:Choice Requires="x15">
      <x15ac:absPath xmlns:x15ac="http://schemas.microsoft.com/office/spreadsheetml/2010/11/ac" url="C:\Users\castr\OneDrive\Desktop\DA Course\"/>
    </mc:Choice>
  </mc:AlternateContent>
  <xr:revisionPtr revIDLastSave="0" documentId="13_ncr:1_{A286D794-4782-49C6-97B2-6E47480136E1}" xr6:coauthVersionLast="36" xr6:coauthVersionMax="36" xr10:uidLastSave="{00000000-0000-0000-0000-000000000000}"/>
  <bookViews>
    <workbookView xWindow="0" yWindow="0" windowWidth="19200" windowHeight="6930" firstSheet="4" activeTab="4" xr2:uid="{00000000-000D-0000-FFFF-FFFF00000000}"/>
  </bookViews>
  <sheets>
    <sheet name="Sheet6" sheetId="8" state="hidden" r:id="rId1"/>
    <sheet name="Raw Data" sheetId="1" r:id="rId2"/>
    <sheet name="Table References" sheetId="2" r:id="rId3"/>
    <sheet name="1.) General Call Trends" sheetId="6" r:id="rId4"/>
    <sheet name="2.) Determining Best Agent" sheetId="10" r:id="rId5"/>
    <sheet name="3.) Product Trends" sheetId="11" r:id="rId6"/>
    <sheet name="4.) Call Trend By Week" sheetId="7" r:id="rId7"/>
    <sheet name="TopSatisfaction Rate by Product" sheetId="3" state="hidden" r:id="rId8"/>
    <sheet name="Summary of recommendations" sheetId="9" r:id="rId9"/>
  </sheets>
  <definedNames>
    <definedName name="_xlcn.WorksheetConnection_HomeTask_CallCenter_Analyzed.xlsxHR_Data1" hidden="1">HR_Data[]</definedName>
    <definedName name="_xlcn.WorksheetConnection_HomeTask_CallCenter_Analyzed.xlsxQA_Team1" hidden="1">QA_Team[]</definedName>
    <definedName name="_xlcn.WorksheetConnection_HomeTask_CallCenter_Analyzed.xlsxRaw_Data1" hidden="1">Raw_Data[]</definedName>
    <definedName name="_xlcn.WorksheetConnection_HomeTask_CallCenter_Analyzed.xlsxTable91" hidden="1">Tenure_Length_of_each_Agent[]</definedName>
  </definedNames>
  <calcPr calcId="181029"/>
  <pivotCaches>
    <pivotCache cacheId="0" r:id="rId10"/>
    <pivotCache cacheId="1" r:id="rId11"/>
    <pivotCache cacheId="2" r:id="rId12"/>
    <pivotCache cacheId="3" r:id="rId13"/>
    <pivotCache cacheId="4" r:id="rId14"/>
    <pivotCache cacheId="5" r:id="rId15"/>
    <pivotCache cacheId="6" r:id="rId16"/>
    <pivotCache cacheId="17" r:id="rId17"/>
    <pivotCache cacheId="42" r:id="rId18"/>
    <pivotCache cacheId="51" r:id="rId19"/>
    <pivotCache cacheId="68" r:id="rId20"/>
  </pivotCaches>
  <extLst>
    <ext xmlns:x15="http://schemas.microsoft.com/office/spreadsheetml/2010/11/main" uri="{FCE2AD5D-F65C-4FA6-A056-5C36A1767C68}">
      <x15:dataModel>
        <x15:modelTables>
          <x15:modelTable id="Table9" name="Table9" connection="WorksheetConnection_Home Task_Call Center_Analyzed.xlsx!Table9"/>
          <x15:modelTable id="Raw_Data" name="Raw_Data" connection="WorksheetConnection_Home Task_Call Center_Analyzed.xlsx!Raw_Data"/>
          <x15:modelTable id="QA_Team" name="QA_Team" connection="WorksheetConnection_Home Task_Call Center_Analyzed.xlsx!QA_Team"/>
          <x15:modelTable id="HR_Data" name="HR_Data" connection="WorksheetConnection_Home Task_Call Center_Analyzed.xlsx!HR_Data"/>
        </x15:modelTables>
        <x15:modelRelationships>
          <x15:modelRelationship fromTable="Raw_Data" fromColumn="agent_id" toTable="HR_Data" toColumn="agent_id"/>
          <x15:modelRelationship fromTable="Raw_Data" fromColumn="product_id" toTable="QA_Team" toColumn="Product_ID"/>
        </x15:modelRelationships>
      </x15:dataModel>
    </ext>
  </extLst>
</workbook>
</file>

<file path=xl/calcChain.xml><?xml version="1.0" encoding="utf-8"?>
<calcChain xmlns="http://schemas.openxmlformats.org/spreadsheetml/2006/main">
  <c r="H4" i="10" l="1"/>
  <c r="G4" i="10"/>
  <c r="I4" i="10" s="1"/>
  <c r="G49" i="3" l="1"/>
  <c r="F49" i="3"/>
  <c r="E49" i="3"/>
  <c r="D49" i="3"/>
  <c r="G33" i="3"/>
  <c r="F33" i="3"/>
  <c r="E33" i="3"/>
  <c r="D33" i="3"/>
  <c r="G14" i="3"/>
  <c r="F14" i="3"/>
  <c r="E14" i="3"/>
  <c r="D14" i="3"/>
  <c r="E59" i="6"/>
  <c r="E58" i="6"/>
  <c r="E5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8F90B3-D9C2-415B-BD85-973C8CA8D57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AF3F1AC-0DA3-42EF-9A93-382FA55126BA}" name="WorksheetConnection_Home Task_Call Center_Analyzed.xlsx!HR_Data" type="102" refreshedVersion="6" minRefreshableVersion="5">
    <extLst>
      <ext xmlns:x15="http://schemas.microsoft.com/office/spreadsheetml/2010/11/main" uri="{DE250136-89BD-433C-8126-D09CA5730AF9}">
        <x15:connection id="HR_Data">
          <x15:rangePr sourceName="_xlcn.WorksheetConnection_HomeTask_CallCenter_Analyzed.xlsxHR_Data1"/>
        </x15:connection>
      </ext>
    </extLst>
  </connection>
  <connection id="3" xr16:uid="{A370B08E-DC4D-477B-8542-4BCFFDA03759}" name="WorksheetConnection_Home Task_Call Center_Analyzed.xlsx!QA_Team" type="102" refreshedVersion="6" minRefreshableVersion="5">
    <extLst>
      <ext xmlns:x15="http://schemas.microsoft.com/office/spreadsheetml/2010/11/main" uri="{DE250136-89BD-433C-8126-D09CA5730AF9}">
        <x15:connection id="QA_Team">
          <x15:rangePr sourceName="_xlcn.WorksheetConnection_HomeTask_CallCenter_Analyzed.xlsxQA_Team1"/>
        </x15:connection>
      </ext>
    </extLst>
  </connection>
  <connection id="4" xr16:uid="{966E6398-516A-434D-8D89-710777EF9E46}" name="WorksheetConnection_Home Task_Call Center_Analyzed.xlsx!Raw_Data" type="102" refreshedVersion="6" minRefreshableVersion="5">
    <extLst>
      <ext xmlns:x15="http://schemas.microsoft.com/office/spreadsheetml/2010/11/main" uri="{DE250136-89BD-433C-8126-D09CA5730AF9}">
        <x15:connection id="Raw_Data">
          <x15:rangePr sourceName="_xlcn.WorksheetConnection_HomeTask_CallCenter_Analyzed.xlsxRaw_Data1"/>
        </x15:connection>
      </ext>
    </extLst>
  </connection>
  <connection id="5" xr16:uid="{6A976044-B2A1-48C4-BEBB-D485483F94B7}" name="WorksheetConnection_Home Task_Call Center_Analyzed.xlsx!Table9" type="102" refreshedVersion="6" minRefreshableVersion="5">
    <extLst>
      <ext xmlns:x15="http://schemas.microsoft.com/office/spreadsheetml/2010/11/main" uri="{DE250136-89BD-433C-8126-D09CA5730AF9}">
        <x15:connection id="Table9">
          <x15:rangePr sourceName="_xlcn.WorksheetConnection_HomeTask_CallCenter_Analyzed.xlsxTable91"/>
        </x15:connection>
      </ext>
    </extLst>
  </connection>
</connections>
</file>

<file path=xl/sharedStrings.xml><?xml version="1.0" encoding="utf-8"?>
<sst xmlns="http://schemas.openxmlformats.org/spreadsheetml/2006/main" count="268" uniqueCount="106">
  <si>
    <t>Human Resources Data</t>
  </si>
  <si>
    <t>Quality Assurance Team</t>
  </si>
  <si>
    <t>First_Name</t>
  </si>
  <si>
    <t>Last_Name</t>
  </si>
  <si>
    <t>Hire_Date</t>
  </si>
  <si>
    <t>Supervisor</t>
  </si>
  <si>
    <t>Product_ID</t>
  </si>
  <si>
    <t>Product_Name</t>
  </si>
  <si>
    <t>Call_Review</t>
  </si>
  <si>
    <t>Lisa</t>
  </si>
  <si>
    <t>Diaz</t>
  </si>
  <si>
    <t>Jun 09 2019</t>
  </si>
  <si>
    <t>Carol Mario</t>
  </si>
  <si>
    <t>Personal Loan</t>
  </si>
  <si>
    <t>5 business days</t>
  </si>
  <si>
    <t>Josh</t>
  </si>
  <si>
    <t>Vega</t>
  </si>
  <si>
    <t>Aug 10 2019</t>
  </si>
  <si>
    <t>Car Loan</t>
  </si>
  <si>
    <t>7 business days</t>
  </si>
  <si>
    <t>Cecille</t>
  </si>
  <si>
    <t>Chen</t>
  </si>
  <si>
    <t>Sep 19 2019</t>
  </si>
  <si>
    <t>Lester De Mesa</t>
  </si>
  <si>
    <t>Property Loan</t>
  </si>
  <si>
    <t>10 business days</t>
  </si>
  <si>
    <t>Jay</t>
  </si>
  <si>
    <t>Alvarez</t>
  </si>
  <si>
    <t>Feb 10 2020</t>
  </si>
  <si>
    <t>Eric</t>
  </si>
  <si>
    <t>Molina</t>
  </si>
  <si>
    <t>May 15 2020</t>
  </si>
  <si>
    <t>Jane</t>
  </si>
  <si>
    <t>Hernandez</t>
  </si>
  <si>
    <t>Oct 12 2020</t>
  </si>
  <si>
    <t>Peter</t>
  </si>
  <si>
    <t>Rivera</t>
  </si>
  <si>
    <t>Dec 05 2020</t>
  </si>
  <si>
    <t>Rachel</t>
  </si>
  <si>
    <t>Delos Santos</t>
  </si>
  <si>
    <t>Jan 16 2021</t>
  </si>
  <si>
    <t>Cherry</t>
  </si>
  <si>
    <t>Castillo</t>
  </si>
  <si>
    <t>Jan 30 2021</t>
  </si>
  <si>
    <t>Mark</t>
  </si>
  <si>
    <t>Ventura</t>
  </si>
  <si>
    <t>Feb 11 2021</t>
  </si>
  <si>
    <t>agent_id</t>
  </si>
  <si>
    <t>date</t>
  </si>
  <si>
    <t>product_id</t>
  </si>
  <si>
    <t>calls_handled</t>
  </si>
  <si>
    <t>avg_aht</t>
  </si>
  <si>
    <t>avg_queue_time</t>
  </si>
  <si>
    <t>Customer_satisfaction</t>
  </si>
  <si>
    <t>Total</t>
  </si>
  <si>
    <t>Product ID 1</t>
  </si>
  <si>
    <t>Product ID 2</t>
  </si>
  <si>
    <t>Product ID 3</t>
  </si>
  <si>
    <t>sum</t>
  </si>
  <si>
    <t>average</t>
  </si>
  <si>
    <t>count</t>
  </si>
  <si>
    <t>Top Satisfaction Rate (10/10) by Product ID</t>
  </si>
  <si>
    <t>Row Labels</t>
  </si>
  <si>
    <t>Grand Total</t>
  </si>
  <si>
    <t>Sum of calls_handled</t>
  </si>
  <si>
    <t>01/06/2021 - 07/06/2021</t>
  </si>
  <si>
    <t>08/06/2021 - 14/06/2021</t>
  </si>
  <si>
    <t>15/06/2021 - 21/06/2021</t>
  </si>
  <si>
    <t>22/06/2021 - 28/06/2021</t>
  </si>
  <si>
    <t>Call Trends by Week</t>
  </si>
  <si>
    <t>Total calls handled</t>
  </si>
  <si>
    <t>Average of avg_aht</t>
  </si>
  <si>
    <t>Total Handled Calls by Week</t>
  </si>
  <si>
    <t>Average Calls per Week</t>
  </si>
  <si>
    <t>Peak calls in June</t>
  </si>
  <si>
    <t xml:space="preserve">General Call Trends </t>
  </si>
  <si>
    <t>Calls handled</t>
  </si>
  <si>
    <t>Maximum calls</t>
  </si>
  <si>
    <t>Minimum calls</t>
  </si>
  <si>
    <t>Average calls/day</t>
  </si>
  <si>
    <t>Determining the Best Agent</t>
  </si>
  <si>
    <t>Converted_date</t>
  </si>
  <si>
    <t>Length of tenure in days</t>
  </si>
  <si>
    <t>Tenure Length of each Agent</t>
  </si>
  <si>
    <t>Average of Customer_satisfaction</t>
  </si>
  <si>
    <t>Customer Satisfation by Agent</t>
  </si>
  <si>
    <t>Average Handling Time By Agent (in seconds)</t>
  </si>
  <si>
    <t>Agent Summary Table</t>
  </si>
  <si>
    <t>Average of avg_queue_time (seconds)</t>
  </si>
  <si>
    <t>Average Queue Time by Agent</t>
  </si>
  <si>
    <t>Customer Satisfaction vs Average Queue Time (seconds)</t>
  </si>
  <si>
    <t>Showing calculation of net workdays</t>
  </si>
  <si>
    <t>start day</t>
  </si>
  <si>
    <t>end day</t>
  </si>
  <si>
    <t>net workdays</t>
  </si>
  <si>
    <t>Product Trends</t>
  </si>
  <si>
    <t>Product vs Calls Handled</t>
  </si>
  <si>
    <t>Products vs Customer Satisfaction</t>
  </si>
  <si>
    <t>Average of avg_queue_time (s)</t>
  </si>
  <si>
    <t>Product vs Avg Queue Time (s)</t>
  </si>
  <si>
    <t>Product vs Avg Handling Time (s)</t>
  </si>
  <si>
    <t>Agent ID</t>
  </si>
  <si>
    <t>Product ID</t>
  </si>
  <si>
    <t>Dates</t>
  </si>
  <si>
    <t>Peak Days</t>
  </si>
  <si>
    <t>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</si>
</sst>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1"/>
      <name val="Calibri"/>
    </font>
    <font>
      <sz val="11"/>
      <color theme="1"/>
      <name val="Calibri"/>
    </font>
    <font>
      <b/>
      <sz val="11"/>
      <color theme="1"/>
      <name val="Calibri"/>
      <family val="2"/>
      <scheme val="minor"/>
    </font>
    <font>
      <b/>
      <sz val="11"/>
      <color theme="0"/>
      <name val="Calibri"/>
      <scheme val="minor"/>
    </font>
    <font>
      <b/>
      <sz val="24"/>
      <color theme="1"/>
      <name val="Calibri"/>
      <family val="2"/>
      <scheme val="minor"/>
    </font>
    <font>
      <b/>
      <sz val="24"/>
      <color rgb="FF000000"/>
      <name val="Calibri"/>
      <family val="2"/>
      <scheme val="minor"/>
    </font>
    <font>
      <sz val="11"/>
      <color theme="1"/>
      <name val="Calibri"/>
      <family val="2"/>
    </font>
    <font>
      <b/>
      <sz val="11"/>
      <color theme="0"/>
      <name val="Calibri"/>
      <family val="2"/>
      <scheme val="minor"/>
    </font>
    <font>
      <sz val="11"/>
      <color theme="0"/>
      <name val="Calibri"/>
      <family val="2"/>
      <scheme val="minor"/>
    </font>
    <font>
      <sz val="14"/>
      <color rgb="FF595959"/>
      <name val="Calibri"/>
      <family val="2"/>
      <scheme val="minor"/>
    </font>
    <font>
      <b/>
      <sz val="12"/>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7"/>
        <bgColor indexed="64"/>
      </patternFill>
    </fill>
    <fill>
      <patternFill patternType="solid">
        <fgColor theme="9" tint="0.59999389629810485"/>
        <bgColor indexed="64"/>
      </patternFill>
    </fill>
    <fill>
      <patternFill patternType="solid">
        <fgColor rgb="FF00206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56">
    <xf numFmtId="0" fontId="0" fillId="0" borderId="0" xfId="0" applyFont="1" applyAlignment="1"/>
    <xf numFmtId="0" fontId="5" fillId="0" borderId="0" xfId="0" applyFont="1"/>
    <xf numFmtId="0" fontId="6" fillId="0" borderId="0" xfId="0" applyFont="1"/>
    <xf numFmtId="0" fontId="7" fillId="0" borderId="1" xfId="0" applyFont="1" applyBorder="1"/>
    <xf numFmtId="14" fontId="0" fillId="0" borderId="0" xfId="0" applyNumberFormat="1" applyFont="1" applyAlignment="1"/>
    <xf numFmtId="14" fontId="0" fillId="3" borderId="2" xfId="0" applyNumberFormat="1" applyFont="1" applyFill="1" applyBorder="1" applyAlignment="1"/>
    <xf numFmtId="0" fontId="0" fillId="3" borderId="2" xfId="0" applyFont="1" applyFill="1" applyBorder="1"/>
    <xf numFmtId="14" fontId="0" fillId="0" borderId="2" xfId="0" applyNumberFormat="1" applyFont="1" applyBorder="1" applyAlignment="1"/>
    <xf numFmtId="0" fontId="0" fillId="0" borderId="2" xfId="0" applyFont="1" applyBorder="1"/>
    <xf numFmtId="0" fontId="9" fillId="2" borderId="3" xfId="0" applyFont="1" applyFill="1" applyBorder="1"/>
    <xf numFmtId="14" fontId="9" fillId="2" borderId="3" xfId="0" applyNumberFormat="1" applyFont="1" applyFill="1" applyBorder="1" applyAlignment="1"/>
    <xf numFmtId="0" fontId="0" fillId="0" borderId="0" xfId="0" applyFont="1" applyBorder="1" applyAlignment="1"/>
    <xf numFmtId="0" fontId="0" fillId="0" borderId="4" xfId="0" applyFont="1" applyBorder="1" applyAlignment="1"/>
    <xf numFmtId="0" fontId="9" fillId="0" borderId="3" xfId="0" applyFont="1" applyFill="1" applyBorder="1"/>
    <xf numFmtId="14" fontId="9" fillId="0" borderId="3" xfId="0" applyNumberFormat="1" applyFont="1" applyFill="1" applyBorder="1" applyAlignment="1"/>
    <xf numFmtId="0" fontId="0" fillId="0" borderId="2" xfId="0" applyFont="1" applyFill="1" applyBorder="1"/>
    <xf numFmtId="14" fontId="0" fillId="0" borderId="2" xfId="0" applyNumberFormat="1" applyFont="1" applyFill="1" applyBorder="1" applyAlignment="1"/>
    <xf numFmtId="0" fontId="8" fillId="0" borderId="0" xfId="0" applyFont="1" applyAlignment="1"/>
    <xf numFmtId="0" fontId="10" fillId="0" borderId="0" xfId="0" applyFont="1" applyAlignment="1"/>
    <xf numFmtId="0" fontId="4" fillId="0" borderId="4" xfId="0" applyFont="1" applyBorder="1" applyAlignment="1"/>
    <xf numFmtId="0" fontId="0" fillId="0" borderId="4" xfId="0" applyFont="1" applyFill="1" applyBorder="1" applyAlignment="1"/>
    <xf numFmtId="0" fontId="4" fillId="0" borderId="4" xfId="0" applyFont="1" applyFill="1" applyBorder="1" applyAlignment="1"/>
    <xf numFmtId="0" fontId="4" fillId="0" borderId="0" xfId="0" applyFont="1" applyAlignment="1"/>
    <xf numFmtId="0" fontId="4" fillId="0" borderId="0" xfId="0"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4" fontId="0" fillId="0" borderId="0" xfId="0" applyNumberFormat="1" applyFont="1" applyAlignment="1">
      <alignment horizontal="left"/>
    </xf>
    <xf numFmtId="164" fontId="0" fillId="0" borderId="0" xfId="0" applyNumberFormat="1" applyFont="1" applyAlignment="1"/>
    <xf numFmtId="0" fontId="11" fillId="0" borderId="0" xfId="0" applyFont="1" applyAlignment="1"/>
    <xf numFmtId="49" fontId="0" fillId="0" borderId="0" xfId="0" applyNumberFormat="1" applyFont="1" applyAlignment="1"/>
    <xf numFmtId="0" fontId="4" fillId="5" borderId="0" xfId="0" applyFont="1" applyFill="1" applyAlignment="1"/>
    <xf numFmtId="0" fontId="0" fillId="5" borderId="0" xfId="0" applyFont="1" applyFill="1" applyAlignment="1"/>
    <xf numFmtId="1" fontId="0" fillId="5" borderId="0" xfId="0" applyNumberFormat="1" applyFont="1" applyFill="1" applyAlignment="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0" fontId="7" fillId="0" borderId="10" xfId="0" applyFont="1" applyBorder="1"/>
    <xf numFmtId="0" fontId="7" fillId="0" borderId="11" xfId="0" applyFont="1" applyBorder="1"/>
    <xf numFmtId="0" fontId="7" fillId="0" borderId="12" xfId="0" applyFont="1" applyBorder="1"/>
    <xf numFmtId="0" fontId="12" fillId="0" borderId="7" xfId="0" applyFont="1" applyBorder="1"/>
    <xf numFmtId="0" fontId="3" fillId="0" borderId="0" xfId="0" applyFont="1" applyAlignment="1"/>
    <xf numFmtId="2" fontId="0" fillId="0" borderId="0" xfId="0" applyNumberFormat="1" applyFont="1" applyAlignment="1"/>
    <xf numFmtId="0" fontId="3" fillId="0" borderId="0" xfId="0" quotePrefix="1" applyFont="1" applyAlignment="1"/>
    <xf numFmtId="14" fontId="3" fillId="0" borderId="0" xfId="0" quotePrefix="1" applyNumberFormat="1" applyFont="1" applyAlignment="1"/>
    <xf numFmtId="14" fontId="3" fillId="0" borderId="0" xfId="0" applyNumberFormat="1" applyFont="1" applyAlignment="1"/>
    <xf numFmtId="1" fontId="0" fillId="0" borderId="0" xfId="0" applyNumberFormat="1" applyFont="1" applyAlignment="1"/>
    <xf numFmtId="0" fontId="2" fillId="0" borderId="0" xfId="0" applyFont="1" applyAlignment="1"/>
    <xf numFmtId="0" fontId="14" fillId="6" borderId="0" xfId="0" applyFont="1" applyFill="1" applyAlignment="1"/>
    <xf numFmtId="0" fontId="13" fillId="6" borderId="0" xfId="0" applyFont="1" applyFill="1" applyAlignment="1"/>
    <xf numFmtId="0" fontId="15" fillId="0" borderId="0" xfId="0" applyFont="1" applyAlignment="1">
      <alignment horizontal="center" vertical="center" readingOrder="1"/>
    </xf>
    <xf numFmtId="0" fontId="8" fillId="4" borderId="0" xfId="0" applyFont="1" applyFill="1" applyAlignment="1">
      <alignment horizontal="center"/>
    </xf>
    <xf numFmtId="0" fontId="16" fillId="0" borderId="0" xfId="0" applyFont="1" applyAlignment="1"/>
    <xf numFmtId="0" fontId="1" fillId="0" borderId="0" xfId="0" applyFont="1" applyAlignment="1"/>
  </cellXfs>
  <cellStyles count="1">
    <cellStyle name="Normal" xfId="0" builtinId="0"/>
  </cellStyles>
  <dxfs count="90">
    <dxf>
      <numFmt numFmtId="2" formatCode="0.00"/>
    </dxf>
    <dxf>
      <numFmt numFmtId="2" formatCode="0.00"/>
    </dxf>
    <dxf>
      <numFmt numFmtId="1" formatCode="0"/>
    </dxf>
    <dxf>
      <numFmt numFmtId="2" formatCode="0.00"/>
    </dxf>
    <dxf>
      <numFmt numFmtId="1" formatCode="0"/>
    </dxf>
    <dxf>
      <numFmt numFmtId="2" formatCode="0.00"/>
    </dxf>
    <dxf>
      <numFmt numFmtId="2" formatCode="0.00"/>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1"/>
        <color theme="1"/>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thin">
          <color rgb="FF000000"/>
        </bottom>
      </border>
    </dxf>
    <dxf>
      <font>
        <b val="0"/>
        <i val="0"/>
        <strike val="0"/>
        <condense val="0"/>
        <extend val="0"/>
        <outline val="0"/>
        <shadow val="0"/>
        <u val="none"/>
        <vertAlign val="baseline"/>
        <sz val="11"/>
        <color theme="1"/>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9" formatCode="dd/mm/yyyy"/>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top style="thin">
          <color theme="4"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top style="thin">
          <color theme="4"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top style="thin">
          <color theme="4"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top style="thin">
          <color theme="4"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top style="thin">
          <color theme="4"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top style="thin">
          <color theme="4"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indent="0" justifyLastLine="0" shrinkToFit="0" readingOrder="0"/>
      <border diagonalUp="0" diagonalDown="0" outline="0">
        <left/>
        <right/>
        <top style="thin">
          <color theme="4" tint="0.39997558519241921"/>
        </top>
        <bottom/>
      </border>
    </dxf>
    <dxf>
      <fill>
        <patternFill patternType="none">
          <fgColor indexed="64"/>
          <bgColor auto="1"/>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outline="0">
        <left/>
        <right/>
        <top style="thin">
          <color theme="4" tint="0.39997558519241921"/>
        </top>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numFmt numFmtId="2" formatCode="0.00"/>
    </dxf>
    <dxf>
      <numFmt numFmtId="2" formatCode="0.00"/>
    </dxf>
    <dxf>
      <numFmt numFmtId="2" formatCode="0.00"/>
    </dxf>
    <dxf>
      <font>
        <b val="0"/>
        <i val="0"/>
        <strike val="0"/>
        <condense val="0"/>
        <extend val="0"/>
        <outline val="0"/>
        <shadow val="0"/>
        <u val="none"/>
        <vertAlign val="baseline"/>
        <sz val="11"/>
        <color theme="1"/>
        <name val="Calibri"/>
        <family val="2"/>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numFmt numFmtId="2" formatCode="0.00"/>
    </dxf>
    <dxf>
      <numFmt numFmtId="1" formatCode="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numFmt numFmtId="30" formatCode="@"/>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 Task_Call Center_Analyzed.xlsx]1.) General Call Trends!PivotTable4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 handled by each agent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General Call Trends'!$B$3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General Call Trends'!$A$4:$A$14</c:f>
              <c:strCache>
                <c:ptCount val="10"/>
                <c:pt idx="0">
                  <c:v>9</c:v>
                </c:pt>
                <c:pt idx="1">
                  <c:v>10</c:v>
                </c:pt>
                <c:pt idx="2">
                  <c:v>7</c:v>
                </c:pt>
                <c:pt idx="3">
                  <c:v>8</c:v>
                </c:pt>
                <c:pt idx="4">
                  <c:v>5</c:v>
                </c:pt>
                <c:pt idx="5">
                  <c:v>6</c:v>
                </c:pt>
                <c:pt idx="6">
                  <c:v>3</c:v>
                </c:pt>
                <c:pt idx="7">
                  <c:v>4</c:v>
                </c:pt>
                <c:pt idx="8">
                  <c:v>1</c:v>
                </c:pt>
                <c:pt idx="9">
                  <c:v>2</c:v>
                </c:pt>
              </c:strCache>
            </c:strRef>
          </c:cat>
          <c:val>
            <c:numRef>
              <c:f>'1.) General Call Trends'!$B$4:$B$14</c:f>
              <c:numCache>
                <c:formatCode>General</c:formatCode>
                <c:ptCount val="10"/>
                <c:pt idx="0">
                  <c:v>966</c:v>
                </c:pt>
                <c:pt idx="1">
                  <c:v>884</c:v>
                </c:pt>
                <c:pt idx="2">
                  <c:v>735</c:v>
                </c:pt>
                <c:pt idx="3">
                  <c:v>684</c:v>
                </c:pt>
                <c:pt idx="4">
                  <c:v>602</c:v>
                </c:pt>
                <c:pt idx="5">
                  <c:v>540</c:v>
                </c:pt>
                <c:pt idx="6">
                  <c:v>475</c:v>
                </c:pt>
                <c:pt idx="7">
                  <c:v>421</c:v>
                </c:pt>
                <c:pt idx="8">
                  <c:v>338</c:v>
                </c:pt>
                <c:pt idx="9">
                  <c:v>271</c:v>
                </c:pt>
              </c:numCache>
            </c:numRef>
          </c:val>
          <c:extLst>
            <c:ext xmlns:c16="http://schemas.microsoft.com/office/drawing/2014/chart" uri="{C3380CC4-5D6E-409C-BE32-E72D297353CC}">
              <c16:uniqueId val="{00000000-6F22-461A-869C-B3B539DE7155}"/>
            </c:ext>
          </c:extLst>
        </c:ser>
        <c:dLbls>
          <c:dLblPos val="outEnd"/>
          <c:showLegendKey val="0"/>
          <c:showVal val="1"/>
          <c:showCatName val="0"/>
          <c:showSerName val="0"/>
          <c:showPercent val="0"/>
          <c:showBubbleSize val="0"/>
        </c:dLbls>
        <c:gapWidth val="219"/>
        <c:overlap val="-27"/>
        <c:axId val="1618053856"/>
        <c:axId val="1256123056"/>
      </c:barChart>
      <c:catAx>
        <c:axId val="16180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123056"/>
        <c:crosses val="autoZero"/>
        <c:auto val="1"/>
        <c:lblAlgn val="ctr"/>
        <c:lblOffset val="100"/>
        <c:noMultiLvlLbl val="0"/>
      </c:catAx>
      <c:valAx>
        <c:axId val="1256123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Customer Satisfaction vs Average Handling Time</a:t>
            </a:r>
            <a:endParaRPr lang="en-PH" sz="16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 Determining Best Agent'!$C$92</c:f>
              <c:strCache>
                <c:ptCount val="1"/>
                <c:pt idx="0">
                  <c:v>Average of avg_aht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 Determining Best Agent'!$B$93:$B$102</c:f>
              <c:numCache>
                <c:formatCode>0.00</c:formatCode>
                <c:ptCount val="10"/>
                <c:pt idx="0">
                  <c:v>7.88</c:v>
                </c:pt>
                <c:pt idx="1">
                  <c:v>7.833333333333333</c:v>
                </c:pt>
                <c:pt idx="2">
                  <c:v>7.64</c:v>
                </c:pt>
                <c:pt idx="3">
                  <c:v>7.6296296296296298</c:v>
                </c:pt>
                <c:pt idx="4">
                  <c:v>7.625</c:v>
                </c:pt>
                <c:pt idx="5">
                  <c:v>7.5384615384615383</c:v>
                </c:pt>
                <c:pt idx="6">
                  <c:v>7.458333333333333</c:v>
                </c:pt>
                <c:pt idx="7">
                  <c:v>7.291666666666667</c:v>
                </c:pt>
                <c:pt idx="8">
                  <c:v>7.2592592592592595</c:v>
                </c:pt>
                <c:pt idx="9">
                  <c:v>7.12</c:v>
                </c:pt>
              </c:numCache>
            </c:numRef>
          </c:xVal>
          <c:yVal>
            <c:numRef>
              <c:f>'2.) Determining Best Agent'!$C$93:$C$102</c:f>
              <c:numCache>
                <c:formatCode>0.00</c:formatCode>
                <c:ptCount val="10"/>
                <c:pt idx="0">
                  <c:v>308.89603703703699</c:v>
                </c:pt>
                <c:pt idx="1">
                  <c:v>383.79237037037041</c:v>
                </c:pt>
                <c:pt idx="2">
                  <c:v>246.26244444444444</c:v>
                </c:pt>
                <c:pt idx="3">
                  <c:v>269.21692592592592</c:v>
                </c:pt>
                <c:pt idx="4">
                  <c:v>266.7037037037037</c:v>
                </c:pt>
                <c:pt idx="5">
                  <c:v>355.07407407407408</c:v>
                </c:pt>
                <c:pt idx="6">
                  <c:v>228.26188888888888</c:v>
                </c:pt>
                <c:pt idx="7">
                  <c:v>340.82518518518521</c:v>
                </c:pt>
                <c:pt idx="8">
                  <c:v>303.09544444444447</c:v>
                </c:pt>
                <c:pt idx="9">
                  <c:v>407.08118518518518</c:v>
                </c:pt>
              </c:numCache>
            </c:numRef>
          </c:yVal>
          <c:smooth val="0"/>
          <c:extLst>
            <c:ext xmlns:c16="http://schemas.microsoft.com/office/drawing/2014/chart" uri="{C3380CC4-5D6E-409C-BE32-E72D297353CC}">
              <c16:uniqueId val="{00000000-2054-4523-B3C9-623B2E1D709D}"/>
            </c:ext>
          </c:extLst>
        </c:ser>
        <c:dLbls>
          <c:showLegendKey val="0"/>
          <c:showVal val="0"/>
          <c:showCatName val="0"/>
          <c:showSerName val="0"/>
          <c:showPercent val="0"/>
          <c:showBubbleSize val="0"/>
        </c:dLbls>
        <c:axId val="417883167"/>
        <c:axId val="2003140959"/>
      </c:scatterChart>
      <c:valAx>
        <c:axId val="41788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Customer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40959"/>
        <c:crosses val="autoZero"/>
        <c:crossBetween val="midCat"/>
      </c:valAx>
      <c:valAx>
        <c:axId val="2003140959"/>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AVG</a:t>
                </a:r>
                <a:r>
                  <a:rPr lang="en-PH" baseline="0"/>
                  <a:t> aht</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83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Custoemr</a:t>
            </a:r>
            <a:r>
              <a:rPr lang="en-PH" baseline="0"/>
              <a:t> Satisfaction vs </a:t>
            </a:r>
            <a:r>
              <a:rPr lang="en-PH"/>
              <a:t>Length of tenure in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670082996382209"/>
          <c:y val="0.29140877598152432"/>
          <c:w val="0.8090289848904022"/>
          <c:h val="0.62358749613573128"/>
        </c:manualLayout>
      </c:layout>
      <c:scatterChart>
        <c:scatterStyle val="lineMarker"/>
        <c:varyColors val="0"/>
        <c:ser>
          <c:idx val="0"/>
          <c:order val="0"/>
          <c:tx>
            <c:strRef>
              <c:f>'2.) Determining Best Agent'!$D$92</c:f>
              <c:strCache>
                <c:ptCount val="1"/>
                <c:pt idx="0">
                  <c:v>Length of tenure in days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 Determining Best Agent'!$B$93:$B$102</c:f>
              <c:numCache>
                <c:formatCode>0.00</c:formatCode>
                <c:ptCount val="10"/>
                <c:pt idx="0">
                  <c:v>7.88</c:v>
                </c:pt>
                <c:pt idx="1">
                  <c:v>7.833333333333333</c:v>
                </c:pt>
                <c:pt idx="2">
                  <c:v>7.64</c:v>
                </c:pt>
                <c:pt idx="3">
                  <c:v>7.6296296296296298</c:v>
                </c:pt>
                <c:pt idx="4">
                  <c:v>7.625</c:v>
                </c:pt>
                <c:pt idx="5">
                  <c:v>7.5384615384615383</c:v>
                </c:pt>
                <c:pt idx="6">
                  <c:v>7.458333333333333</c:v>
                </c:pt>
                <c:pt idx="7">
                  <c:v>7.291666666666667</c:v>
                </c:pt>
                <c:pt idx="8">
                  <c:v>7.2592592592592595</c:v>
                </c:pt>
                <c:pt idx="9">
                  <c:v>7.12</c:v>
                </c:pt>
              </c:numCache>
            </c:numRef>
          </c:xVal>
          <c:yVal>
            <c:numRef>
              <c:f>'2.) Determining Best Agent'!$D$93:$D$102</c:f>
              <c:numCache>
                <c:formatCode>General</c:formatCode>
                <c:ptCount val="10"/>
                <c:pt idx="0">
                  <c:v>409</c:v>
                </c:pt>
                <c:pt idx="1">
                  <c:v>137</c:v>
                </c:pt>
                <c:pt idx="2">
                  <c:v>205</c:v>
                </c:pt>
                <c:pt idx="3">
                  <c:v>149</c:v>
                </c:pt>
                <c:pt idx="4">
                  <c:v>688</c:v>
                </c:pt>
                <c:pt idx="5">
                  <c:v>504</c:v>
                </c:pt>
                <c:pt idx="6">
                  <c:v>750</c:v>
                </c:pt>
                <c:pt idx="7">
                  <c:v>259</c:v>
                </c:pt>
                <c:pt idx="8">
                  <c:v>163</c:v>
                </c:pt>
                <c:pt idx="9">
                  <c:v>648</c:v>
                </c:pt>
              </c:numCache>
            </c:numRef>
          </c:yVal>
          <c:smooth val="0"/>
          <c:extLst>
            <c:ext xmlns:c16="http://schemas.microsoft.com/office/drawing/2014/chart" uri="{C3380CC4-5D6E-409C-BE32-E72D297353CC}">
              <c16:uniqueId val="{00000000-580E-4E5D-8F04-13CF7E4916F9}"/>
            </c:ext>
          </c:extLst>
        </c:ser>
        <c:dLbls>
          <c:showLegendKey val="0"/>
          <c:showVal val="0"/>
          <c:showCatName val="0"/>
          <c:showSerName val="0"/>
          <c:showPercent val="0"/>
          <c:showBubbleSize val="0"/>
        </c:dLbls>
        <c:axId val="417839567"/>
        <c:axId val="1812754735"/>
      </c:scatterChart>
      <c:valAx>
        <c:axId val="41783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Cusotmer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54735"/>
        <c:crosses val="autoZero"/>
        <c:crossBetween val="midCat"/>
      </c:valAx>
      <c:valAx>
        <c:axId val="1812754735"/>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Tenure</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39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0" i="0" baseline="0">
                <a:effectLst/>
              </a:rPr>
              <a:t>Customer Satisfaction vs Total Calls Handled</a:t>
            </a:r>
            <a:endParaRPr lang="en-PH">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 Determining Best Agent'!$E$92</c:f>
              <c:strCache>
                <c:ptCount val="1"/>
                <c:pt idx="0">
                  <c:v>Sum of calls_handled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 Determining Best Agent'!$B$93:$B$102</c:f>
              <c:numCache>
                <c:formatCode>0.00</c:formatCode>
                <c:ptCount val="10"/>
                <c:pt idx="0">
                  <c:v>7.88</c:v>
                </c:pt>
                <c:pt idx="1">
                  <c:v>7.833333333333333</c:v>
                </c:pt>
                <c:pt idx="2">
                  <c:v>7.64</c:v>
                </c:pt>
                <c:pt idx="3">
                  <c:v>7.6296296296296298</c:v>
                </c:pt>
                <c:pt idx="4">
                  <c:v>7.625</c:v>
                </c:pt>
                <c:pt idx="5">
                  <c:v>7.5384615384615383</c:v>
                </c:pt>
                <c:pt idx="6">
                  <c:v>7.458333333333333</c:v>
                </c:pt>
                <c:pt idx="7">
                  <c:v>7.291666666666667</c:v>
                </c:pt>
                <c:pt idx="8">
                  <c:v>7.2592592592592595</c:v>
                </c:pt>
                <c:pt idx="9">
                  <c:v>7.12</c:v>
                </c:pt>
              </c:numCache>
            </c:numRef>
          </c:xVal>
          <c:yVal>
            <c:numRef>
              <c:f>'2.) Determining Best Agent'!$E$93:$E$102</c:f>
              <c:numCache>
                <c:formatCode>General</c:formatCode>
                <c:ptCount val="10"/>
                <c:pt idx="0">
                  <c:v>602</c:v>
                </c:pt>
                <c:pt idx="1">
                  <c:v>884</c:v>
                </c:pt>
                <c:pt idx="2">
                  <c:v>735</c:v>
                </c:pt>
                <c:pt idx="3">
                  <c:v>966</c:v>
                </c:pt>
                <c:pt idx="4">
                  <c:v>271</c:v>
                </c:pt>
                <c:pt idx="5">
                  <c:v>421</c:v>
                </c:pt>
                <c:pt idx="6">
                  <c:v>338</c:v>
                </c:pt>
                <c:pt idx="7">
                  <c:v>540</c:v>
                </c:pt>
                <c:pt idx="8">
                  <c:v>684</c:v>
                </c:pt>
                <c:pt idx="9">
                  <c:v>475</c:v>
                </c:pt>
              </c:numCache>
            </c:numRef>
          </c:yVal>
          <c:smooth val="0"/>
          <c:extLst>
            <c:ext xmlns:c16="http://schemas.microsoft.com/office/drawing/2014/chart" uri="{C3380CC4-5D6E-409C-BE32-E72D297353CC}">
              <c16:uniqueId val="{00000000-8330-45B2-A6F6-51F318FF4C9F}"/>
            </c:ext>
          </c:extLst>
        </c:ser>
        <c:dLbls>
          <c:showLegendKey val="0"/>
          <c:showVal val="0"/>
          <c:showCatName val="0"/>
          <c:showSerName val="0"/>
          <c:showPercent val="0"/>
          <c:showBubbleSize val="0"/>
        </c:dLbls>
        <c:axId val="1996347535"/>
        <c:axId val="1997673023"/>
      </c:scatterChart>
      <c:valAx>
        <c:axId val="199634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Customer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73023"/>
        <c:crosses val="autoZero"/>
        <c:crossBetween val="midCat"/>
      </c:valAx>
      <c:valAx>
        <c:axId val="1997673023"/>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Calls</a:t>
                </a:r>
              </a:p>
              <a:p>
                <a:pPr>
                  <a:defRPr/>
                </a:pPr>
                <a:r>
                  <a:rPr lang="en-PH" baseline="0"/>
                  <a:t> Handled</a:t>
                </a:r>
                <a:endParaRPr lang="en-PH"/>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47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Tenure vs Sum of calls_handled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 Determining Best Agent'!$E$92</c:f>
              <c:strCache>
                <c:ptCount val="1"/>
                <c:pt idx="0">
                  <c:v>Sum of calls_handled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 Determining Best Agent'!$D$93:$D$102</c:f>
              <c:numCache>
                <c:formatCode>General</c:formatCode>
                <c:ptCount val="10"/>
                <c:pt idx="0">
                  <c:v>409</c:v>
                </c:pt>
                <c:pt idx="1">
                  <c:v>137</c:v>
                </c:pt>
                <c:pt idx="2">
                  <c:v>205</c:v>
                </c:pt>
                <c:pt idx="3">
                  <c:v>149</c:v>
                </c:pt>
                <c:pt idx="4">
                  <c:v>688</c:v>
                </c:pt>
                <c:pt idx="5">
                  <c:v>504</c:v>
                </c:pt>
                <c:pt idx="6">
                  <c:v>750</c:v>
                </c:pt>
                <c:pt idx="7">
                  <c:v>259</c:v>
                </c:pt>
                <c:pt idx="8">
                  <c:v>163</c:v>
                </c:pt>
                <c:pt idx="9">
                  <c:v>648</c:v>
                </c:pt>
              </c:numCache>
            </c:numRef>
          </c:xVal>
          <c:yVal>
            <c:numRef>
              <c:f>'2.) Determining Best Agent'!$E$93:$E$102</c:f>
              <c:numCache>
                <c:formatCode>General</c:formatCode>
                <c:ptCount val="10"/>
                <c:pt idx="0">
                  <c:v>602</c:v>
                </c:pt>
                <c:pt idx="1">
                  <c:v>884</c:v>
                </c:pt>
                <c:pt idx="2">
                  <c:v>735</c:v>
                </c:pt>
                <c:pt idx="3">
                  <c:v>966</c:v>
                </c:pt>
                <c:pt idx="4">
                  <c:v>271</c:v>
                </c:pt>
                <c:pt idx="5">
                  <c:v>421</c:v>
                </c:pt>
                <c:pt idx="6">
                  <c:v>338</c:v>
                </c:pt>
                <c:pt idx="7">
                  <c:v>540</c:v>
                </c:pt>
                <c:pt idx="8">
                  <c:v>684</c:v>
                </c:pt>
                <c:pt idx="9">
                  <c:v>475</c:v>
                </c:pt>
              </c:numCache>
            </c:numRef>
          </c:yVal>
          <c:smooth val="0"/>
          <c:extLst>
            <c:ext xmlns:c16="http://schemas.microsoft.com/office/drawing/2014/chart" uri="{C3380CC4-5D6E-409C-BE32-E72D297353CC}">
              <c16:uniqueId val="{00000000-6948-4FF8-A892-AA1C25C0895D}"/>
            </c:ext>
          </c:extLst>
        </c:ser>
        <c:dLbls>
          <c:showLegendKey val="0"/>
          <c:showVal val="0"/>
          <c:showCatName val="0"/>
          <c:showSerName val="0"/>
          <c:showPercent val="0"/>
          <c:showBubbleSize val="0"/>
        </c:dLbls>
        <c:axId val="1131237151"/>
        <c:axId val="1812750159"/>
      </c:scatterChart>
      <c:valAx>
        <c:axId val="113123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Tenure length</a:t>
                </a:r>
                <a:r>
                  <a:rPr lang="en-PH" baseline="0"/>
                  <a:t> in days</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50159"/>
        <c:crosses val="autoZero"/>
        <c:crossBetween val="midCat"/>
      </c:valAx>
      <c:valAx>
        <c:axId val="1812750159"/>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Sum of</a:t>
                </a:r>
                <a:r>
                  <a:rPr lang="en-PH" baseline="0"/>
                  <a:t> calls handled</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237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Length of tenure in days vs avg. handling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 Determining Best Agent'!$D$92</c:f>
              <c:strCache>
                <c:ptCount val="1"/>
                <c:pt idx="0">
                  <c:v>Length of tenure in days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 Determining Best Agent'!$C$93:$C$102</c:f>
              <c:numCache>
                <c:formatCode>0.00</c:formatCode>
                <c:ptCount val="10"/>
                <c:pt idx="0">
                  <c:v>308.89603703703699</c:v>
                </c:pt>
                <c:pt idx="1">
                  <c:v>383.79237037037041</c:v>
                </c:pt>
                <c:pt idx="2">
                  <c:v>246.26244444444444</c:v>
                </c:pt>
                <c:pt idx="3">
                  <c:v>269.21692592592592</c:v>
                </c:pt>
                <c:pt idx="4">
                  <c:v>266.7037037037037</c:v>
                </c:pt>
                <c:pt idx="5">
                  <c:v>355.07407407407408</c:v>
                </c:pt>
                <c:pt idx="6">
                  <c:v>228.26188888888888</c:v>
                </c:pt>
                <c:pt idx="7">
                  <c:v>340.82518518518521</c:v>
                </c:pt>
                <c:pt idx="8">
                  <c:v>303.09544444444447</c:v>
                </c:pt>
                <c:pt idx="9">
                  <c:v>407.08118518518518</c:v>
                </c:pt>
              </c:numCache>
            </c:numRef>
          </c:xVal>
          <c:yVal>
            <c:numRef>
              <c:f>'2.) Determining Best Agent'!$D$93:$D$102</c:f>
              <c:numCache>
                <c:formatCode>General</c:formatCode>
                <c:ptCount val="10"/>
                <c:pt idx="0">
                  <c:v>409</c:v>
                </c:pt>
                <c:pt idx="1">
                  <c:v>137</c:v>
                </c:pt>
                <c:pt idx="2">
                  <c:v>205</c:v>
                </c:pt>
                <c:pt idx="3">
                  <c:v>149</c:v>
                </c:pt>
                <c:pt idx="4">
                  <c:v>688</c:v>
                </c:pt>
                <c:pt idx="5">
                  <c:v>504</c:v>
                </c:pt>
                <c:pt idx="6">
                  <c:v>750</c:v>
                </c:pt>
                <c:pt idx="7">
                  <c:v>259</c:v>
                </c:pt>
                <c:pt idx="8">
                  <c:v>163</c:v>
                </c:pt>
                <c:pt idx="9">
                  <c:v>648</c:v>
                </c:pt>
              </c:numCache>
            </c:numRef>
          </c:yVal>
          <c:smooth val="0"/>
          <c:extLst>
            <c:ext xmlns:c16="http://schemas.microsoft.com/office/drawing/2014/chart" uri="{C3380CC4-5D6E-409C-BE32-E72D297353CC}">
              <c16:uniqueId val="{00000000-25E3-4B40-A426-D7100157D9A3}"/>
            </c:ext>
          </c:extLst>
        </c:ser>
        <c:dLbls>
          <c:showLegendKey val="0"/>
          <c:showVal val="0"/>
          <c:showCatName val="0"/>
          <c:showSerName val="0"/>
          <c:showPercent val="0"/>
          <c:showBubbleSize val="0"/>
        </c:dLbls>
        <c:axId val="623309839"/>
        <c:axId val="1703601423"/>
      </c:scatterChart>
      <c:valAx>
        <c:axId val="62330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Avg Handling 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01423"/>
        <c:crosses val="autoZero"/>
        <c:crossBetween val="midCat"/>
      </c:valAx>
      <c:valAx>
        <c:axId val="1703601423"/>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Tenure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0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 Determining Best Agent'!$F$92</c:f>
              <c:strCache>
                <c:ptCount val="1"/>
                <c:pt idx="0">
                  <c:v>Average of avg_queue_time (seconds)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 Determining Best Agent'!$D$93:$D$102</c:f>
              <c:numCache>
                <c:formatCode>General</c:formatCode>
                <c:ptCount val="10"/>
                <c:pt idx="0">
                  <c:v>409</c:v>
                </c:pt>
                <c:pt idx="1">
                  <c:v>137</c:v>
                </c:pt>
                <c:pt idx="2">
                  <c:v>205</c:v>
                </c:pt>
                <c:pt idx="3">
                  <c:v>149</c:v>
                </c:pt>
                <c:pt idx="4">
                  <c:v>688</c:v>
                </c:pt>
                <c:pt idx="5">
                  <c:v>504</c:v>
                </c:pt>
                <c:pt idx="6">
                  <c:v>750</c:v>
                </c:pt>
                <c:pt idx="7">
                  <c:v>259</c:v>
                </c:pt>
                <c:pt idx="8">
                  <c:v>163</c:v>
                </c:pt>
                <c:pt idx="9">
                  <c:v>648</c:v>
                </c:pt>
              </c:numCache>
            </c:numRef>
          </c:xVal>
          <c:yVal>
            <c:numRef>
              <c:f>'2.) Determining Best Agent'!$F$93:$F$102</c:f>
              <c:numCache>
                <c:formatCode>0.00</c:formatCode>
                <c:ptCount val="10"/>
                <c:pt idx="0">
                  <c:v>49.888888888888886</c:v>
                </c:pt>
                <c:pt idx="1">
                  <c:v>48.888888888888886</c:v>
                </c:pt>
                <c:pt idx="2">
                  <c:v>56.333333333333336</c:v>
                </c:pt>
                <c:pt idx="3">
                  <c:v>55.037037037037038</c:v>
                </c:pt>
                <c:pt idx="4">
                  <c:v>46.370370370370374</c:v>
                </c:pt>
                <c:pt idx="5">
                  <c:v>53.777777777777779</c:v>
                </c:pt>
                <c:pt idx="6">
                  <c:v>41.555555555555557</c:v>
                </c:pt>
                <c:pt idx="7">
                  <c:v>49.111111111111114</c:v>
                </c:pt>
                <c:pt idx="8">
                  <c:v>47.407407407407405</c:v>
                </c:pt>
                <c:pt idx="9">
                  <c:v>50.518518518518519</c:v>
                </c:pt>
              </c:numCache>
            </c:numRef>
          </c:yVal>
          <c:smooth val="0"/>
          <c:extLst>
            <c:ext xmlns:c16="http://schemas.microsoft.com/office/drawing/2014/chart" uri="{C3380CC4-5D6E-409C-BE32-E72D297353CC}">
              <c16:uniqueId val="{00000000-E02D-4B41-A26C-DA85918BF924}"/>
            </c:ext>
          </c:extLst>
        </c:ser>
        <c:dLbls>
          <c:showLegendKey val="0"/>
          <c:showVal val="0"/>
          <c:showCatName val="0"/>
          <c:showSerName val="0"/>
          <c:showPercent val="0"/>
          <c:showBubbleSize val="0"/>
        </c:dLbls>
        <c:axId val="429492927"/>
        <c:axId val="2074479711"/>
      </c:scatterChart>
      <c:valAx>
        <c:axId val="42949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Tenure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479711"/>
        <c:crosses val="autoZero"/>
        <c:crossBetween val="midCat"/>
      </c:valAx>
      <c:valAx>
        <c:axId val="2074479711"/>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Avg</a:t>
                </a:r>
                <a:r>
                  <a:rPr lang="en-PH" baseline="0"/>
                  <a:t> Queue time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92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Task_Call Center_Analyzed.xlsx]3.) Product Trends!PivotTable1</c:name>
    <c:fmtId val="0"/>
  </c:pivotSource>
  <c:chart>
    <c:title>
      <c:tx>
        <c:strRef>
          <c:f>'3.) Product Trends'!$A$2</c:f>
          <c:strCache>
            <c:ptCount val="1"/>
            <c:pt idx="0">
              <c:v>Product vs Calls Handled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 Product Trends'!$A$2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Product Trends'!$A$2</c:f>
              <c:strCache>
                <c:ptCount val="3"/>
                <c:pt idx="0">
                  <c:v>Property Loan</c:v>
                </c:pt>
                <c:pt idx="1">
                  <c:v>Car Loan</c:v>
                </c:pt>
                <c:pt idx="2">
                  <c:v>Personal Loan</c:v>
                </c:pt>
              </c:strCache>
            </c:strRef>
          </c:cat>
          <c:val>
            <c:numRef>
              <c:f>'3.) Product Trends'!$A$2</c:f>
              <c:numCache>
                <c:formatCode>General</c:formatCode>
                <c:ptCount val="3"/>
                <c:pt idx="0">
                  <c:v>2116</c:v>
                </c:pt>
                <c:pt idx="1">
                  <c:v>1979</c:v>
                </c:pt>
                <c:pt idx="2">
                  <c:v>1821</c:v>
                </c:pt>
              </c:numCache>
            </c:numRef>
          </c:val>
          <c:extLst>
            <c:ext xmlns:c16="http://schemas.microsoft.com/office/drawing/2014/chart" uri="{C3380CC4-5D6E-409C-BE32-E72D297353CC}">
              <c16:uniqueId val="{00000000-357B-4E57-B34E-8F15E4928278}"/>
            </c:ext>
          </c:extLst>
        </c:ser>
        <c:dLbls>
          <c:dLblPos val="outEnd"/>
          <c:showLegendKey val="0"/>
          <c:showVal val="1"/>
          <c:showCatName val="0"/>
          <c:showSerName val="0"/>
          <c:showPercent val="0"/>
          <c:showBubbleSize val="0"/>
        </c:dLbls>
        <c:gapWidth val="219"/>
        <c:overlap val="-27"/>
        <c:axId val="1589970560"/>
        <c:axId val="1703330928"/>
      </c:barChart>
      <c:catAx>
        <c:axId val="158997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30928"/>
        <c:crosses val="autoZero"/>
        <c:auto val="1"/>
        <c:lblAlgn val="ctr"/>
        <c:lblOffset val="100"/>
        <c:noMultiLvlLbl val="0"/>
      </c:catAx>
      <c:valAx>
        <c:axId val="1703330928"/>
        <c:scaling>
          <c:orientation val="minMax"/>
        </c:scaling>
        <c:delete val="1"/>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calls</a:t>
                </a:r>
                <a:r>
                  <a:rPr lang="en-PH" baseline="0"/>
                  <a:t> handled by agent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8997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Task_Call Center_Analyzed.xlsx]3.) Product Trends!PivotTable2</c:name>
    <c:fmtId val="0"/>
  </c:pivotSource>
  <c:chart>
    <c:title>
      <c:tx>
        <c:strRef>
          <c:f>'3.) Product Trends'!$A$22</c:f>
          <c:strCache>
            <c:ptCount val="1"/>
            <c:pt idx="0">
              <c:v>Products vs Customer Satisfaction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 Product Trends'!$A$22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Product Trends'!$A$22</c:f>
              <c:strCache>
                <c:ptCount val="3"/>
                <c:pt idx="0">
                  <c:v>Car Loan</c:v>
                </c:pt>
                <c:pt idx="1">
                  <c:v>Personal Loan</c:v>
                </c:pt>
                <c:pt idx="2">
                  <c:v>Property Loan</c:v>
                </c:pt>
              </c:strCache>
            </c:strRef>
          </c:cat>
          <c:val>
            <c:numRef>
              <c:f>'3.) Product Trends'!$A$22</c:f>
              <c:numCache>
                <c:formatCode>0.00</c:formatCode>
                <c:ptCount val="3"/>
                <c:pt idx="0">
                  <c:v>7.5952380952380949</c:v>
                </c:pt>
                <c:pt idx="1">
                  <c:v>7.5542168674698793</c:v>
                </c:pt>
                <c:pt idx="2">
                  <c:v>7.4285714285714288</c:v>
                </c:pt>
              </c:numCache>
            </c:numRef>
          </c:val>
          <c:extLst>
            <c:ext xmlns:c16="http://schemas.microsoft.com/office/drawing/2014/chart" uri="{C3380CC4-5D6E-409C-BE32-E72D297353CC}">
              <c16:uniqueId val="{00000000-D173-42CB-AEE8-524396F31019}"/>
            </c:ext>
          </c:extLst>
        </c:ser>
        <c:dLbls>
          <c:dLblPos val="outEnd"/>
          <c:showLegendKey val="0"/>
          <c:showVal val="1"/>
          <c:showCatName val="0"/>
          <c:showSerName val="0"/>
          <c:showPercent val="0"/>
          <c:showBubbleSize val="0"/>
        </c:dLbls>
        <c:gapWidth val="219"/>
        <c:overlap val="-27"/>
        <c:axId val="1695415984"/>
        <c:axId val="1589562272"/>
      </c:barChart>
      <c:catAx>
        <c:axId val="169541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562272"/>
        <c:crosses val="autoZero"/>
        <c:auto val="1"/>
        <c:lblAlgn val="ctr"/>
        <c:lblOffset val="100"/>
        <c:noMultiLvlLbl val="0"/>
      </c:catAx>
      <c:valAx>
        <c:axId val="1589562272"/>
        <c:scaling>
          <c:orientation val="minMax"/>
        </c:scaling>
        <c:delete val="1"/>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Customer</a:t>
                </a:r>
                <a:r>
                  <a:rPr lang="en-PH" baseline="0"/>
                  <a:t> Satisfaction</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169541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Task_Call Center_Analyzed.xlsx]3.) Product Trends!PivotTable3</c:name>
    <c:fmtId val="0"/>
  </c:pivotSource>
  <c:chart>
    <c:title>
      <c:tx>
        <c:strRef>
          <c:f>'3.) Product Trends'!$A$42</c:f>
          <c:strCache>
            <c:ptCount val="1"/>
            <c:pt idx="0">
              <c:v>Product vs Avg Queue Time (s)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 Product Trends'!$A$42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Product Trends'!$A$42</c:f>
              <c:strCache>
                <c:ptCount val="3"/>
                <c:pt idx="0">
                  <c:v>Car Loan</c:v>
                </c:pt>
                <c:pt idx="1">
                  <c:v>Personal Loan</c:v>
                </c:pt>
                <c:pt idx="2">
                  <c:v>Property Loan</c:v>
                </c:pt>
              </c:strCache>
            </c:strRef>
          </c:cat>
          <c:val>
            <c:numRef>
              <c:f>'3.) Product Trends'!$A$42</c:f>
              <c:numCache>
                <c:formatCode>0.00</c:formatCode>
                <c:ptCount val="3"/>
                <c:pt idx="0">
                  <c:v>48.155555555555559</c:v>
                </c:pt>
                <c:pt idx="1">
                  <c:v>48.855555555555554</c:v>
                </c:pt>
                <c:pt idx="2">
                  <c:v>52.655555555555559</c:v>
                </c:pt>
              </c:numCache>
            </c:numRef>
          </c:val>
          <c:extLst>
            <c:ext xmlns:c16="http://schemas.microsoft.com/office/drawing/2014/chart" uri="{C3380CC4-5D6E-409C-BE32-E72D297353CC}">
              <c16:uniqueId val="{00000000-67C9-40BD-A534-357B5549EA3C}"/>
            </c:ext>
          </c:extLst>
        </c:ser>
        <c:dLbls>
          <c:dLblPos val="outEnd"/>
          <c:showLegendKey val="0"/>
          <c:showVal val="1"/>
          <c:showCatName val="0"/>
          <c:showSerName val="0"/>
          <c:showPercent val="0"/>
          <c:showBubbleSize val="0"/>
        </c:dLbls>
        <c:gapWidth val="219"/>
        <c:overlap val="-27"/>
        <c:axId val="1695475184"/>
        <c:axId val="1589566432"/>
      </c:barChart>
      <c:catAx>
        <c:axId val="1695475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566432"/>
        <c:crosses val="autoZero"/>
        <c:auto val="1"/>
        <c:lblAlgn val="ctr"/>
        <c:lblOffset val="100"/>
        <c:noMultiLvlLbl val="0"/>
      </c:catAx>
      <c:valAx>
        <c:axId val="1589566432"/>
        <c:scaling>
          <c:orientation val="minMax"/>
        </c:scaling>
        <c:delete val="0"/>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Queue Time (s)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47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Task_Call Center_Analyzed.xlsx]3.) Product Trends!PivotTable4</c:name>
    <c:fmtId val="0"/>
  </c:pivotSource>
  <c:chart>
    <c:title>
      <c:tx>
        <c:strRef>
          <c:f>'3.) Product Trends'!$A$67</c:f>
          <c:strCache>
            <c:ptCount val="1"/>
            <c:pt idx="0">
              <c:v>Product vs Avg Handling Time (s)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 Product Trends'!$A$67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Product Trends'!$A$67</c:f>
              <c:strCache>
                <c:ptCount val="3"/>
                <c:pt idx="0">
                  <c:v>Personal Loan</c:v>
                </c:pt>
                <c:pt idx="1">
                  <c:v>Property Loan</c:v>
                </c:pt>
                <c:pt idx="2">
                  <c:v>Car Loan</c:v>
                </c:pt>
              </c:strCache>
            </c:strRef>
          </c:cat>
          <c:val>
            <c:numRef>
              <c:f>'3.) Product Trends'!$A$67</c:f>
              <c:numCache>
                <c:formatCode>0</c:formatCode>
                <c:ptCount val="3"/>
                <c:pt idx="0">
                  <c:v>253.1285111111111</c:v>
                </c:pt>
                <c:pt idx="1">
                  <c:v>286.12524444444443</c:v>
                </c:pt>
                <c:pt idx="2">
                  <c:v>393.5090222222222</c:v>
                </c:pt>
              </c:numCache>
            </c:numRef>
          </c:val>
          <c:extLst>
            <c:ext xmlns:c16="http://schemas.microsoft.com/office/drawing/2014/chart" uri="{C3380CC4-5D6E-409C-BE32-E72D297353CC}">
              <c16:uniqueId val="{00000000-ED2B-4890-A60C-B05C5888716A}"/>
            </c:ext>
          </c:extLst>
        </c:ser>
        <c:dLbls>
          <c:dLblPos val="outEnd"/>
          <c:showLegendKey val="0"/>
          <c:showVal val="1"/>
          <c:showCatName val="0"/>
          <c:showSerName val="0"/>
          <c:showPercent val="0"/>
          <c:showBubbleSize val="0"/>
        </c:dLbls>
        <c:gapWidth val="219"/>
        <c:overlap val="-27"/>
        <c:axId val="1695479584"/>
        <c:axId val="407649888"/>
      </c:barChart>
      <c:catAx>
        <c:axId val="169547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49888"/>
        <c:crosses val="autoZero"/>
        <c:auto val="1"/>
        <c:lblAlgn val="ctr"/>
        <c:lblOffset val="100"/>
        <c:noMultiLvlLbl val="0"/>
      </c:catAx>
      <c:valAx>
        <c:axId val="407649888"/>
        <c:scaling>
          <c:orientation val="minMax"/>
        </c:scaling>
        <c:delete val="1"/>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Avg.</a:t>
                </a:r>
                <a:r>
                  <a:rPr lang="en-PH" baseline="0"/>
                  <a:t> Handling Time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6954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Task_Call Center_Analyzed.xlsx]1.) General Call Trends!PivotTable5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a:t>
            </a:r>
            <a:r>
              <a:rPr lang="en-US" baseline="0"/>
              <a:t> Handled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General Call Trends'!$B$19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General Call Trends'!$A$20:$A$23</c:f>
              <c:strCache>
                <c:ptCount val="3"/>
                <c:pt idx="0">
                  <c:v>3</c:v>
                </c:pt>
                <c:pt idx="1">
                  <c:v>2</c:v>
                </c:pt>
                <c:pt idx="2">
                  <c:v>1</c:v>
                </c:pt>
              </c:strCache>
            </c:strRef>
          </c:cat>
          <c:val>
            <c:numRef>
              <c:f>'1.) General Call Trends'!$B$20:$B$23</c:f>
              <c:numCache>
                <c:formatCode>General</c:formatCode>
                <c:ptCount val="3"/>
                <c:pt idx="0">
                  <c:v>2116</c:v>
                </c:pt>
                <c:pt idx="1">
                  <c:v>1979</c:v>
                </c:pt>
                <c:pt idx="2">
                  <c:v>1821</c:v>
                </c:pt>
              </c:numCache>
            </c:numRef>
          </c:val>
          <c:extLst>
            <c:ext xmlns:c16="http://schemas.microsoft.com/office/drawing/2014/chart" uri="{C3380CC4-5D6E-409C-BE32-E72D297353CC}">
              <c16:uniqueId val="{00000000-20FC-4481-A25E-831CEF20ACED}"/>
            </c:ext>
          </c:extLst>
        </c:ser>
        <c:dLbls>
          <c:dLblPos val="outEnd"/>
          <c:showLegendKey val="0"/>
          <c:showVal val="1"/>
          <c:showCatName val="0"/>
          <c:showSerName val="0"/>
          <c:showPercent val="0"/>
          <c:showBubbleSize val="0"/>
        </c:dLbls>
        <c:gapWidth val="219"/>
        <c:overlap val="-27"/>
        <c:axId val="1652551200"/>
        <c:axId val="1302722000"/>
      </c:barChart>
      <c:catAx>
        <c:axId val="165255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22000"/>
        <c:crosses val="autoZero"/>
        <c:auto val="1"/>
        <c:lblAlgn val="ctr"/>
        <c:lblOffset val="100"/>
        <c:noMultiLvlLbl val="0"/>
      </c:catAx>
      <c:valAx>
        <c:axId val="1302722000"/>
        <c:scaling>
          <c:orientation val="minMax"/>
        </c:scaling>
        <c:delete val="1"/>
        <c:axPos val="l"/>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Calls</a:t>
                </a:r>
                <a:r>
                  <a:rPr lang="en-PH" baseline="0"/>
                  <a:t> Handled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65255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Calls Handled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Lit>
              <c:ptCount val="4"/>
              <c:pt idx="0">
                <c:v>01/06/2021 - 07/06/2021</c:v>
              </c:pt>
              <c:pt idx="1">
                <c:v>08/06/2021 - 14/06/2021</c:v>
              </c:pt>
              <c:pt idx="2">
                <c:v>15/06/2021 - 21/06/2021</c:v>
              </c:pt>
              <c:pt idx="3">
                <c:v>22/06/2021 - 28/06/2021</c:v>
              </c:pt>
            </c:strLit>
          </c:cat>
          <c:val>
            <c:numLit>
              <c:formatCode>General</c:formatCode>
              <c:ptCount val="4"/>
              <c:pt idx="0">
                <c:v>1520</c:v>
              </c:pt>
              <c:pt idx="1">
                <c:v>1543</c:v>
              </c:pt>
              <c:pt idx="2">
                <c:v>1510</c:v>
              </c:pt>
              <c:pt idx="3">
                <c:v>1343</c:v>
              </c:pt>
            </c:numLit>
          </c:val>
          <c:smooth val="0"/>
          <c:extLst>
            <c:ext xmlns:c16="http://schemas.microsoft.com/office/drawing/2014/chart" uri="{C3380CC4-5D6E-409C-BE32-E72D297353CC}">
              <c16:uniqueId val="{00000001-B604-49B0-872C-DA77B0A2F0EF}"/>
            </c:ext>
          </c:extLst>
        </c:ser>
        <c:dLbls>
          <c:dLblPos val="t"/>
          <c:showLegendKey val="0"/>
          <c:showVal val="1"/>
          <c:showCatName val="0"/>
          <c:showSerName val="0"/>
          <c:showPercent val="0"/>
          <c:showBubbleSize val="0"/>
        </c:dLbls>
        <c:smooth val="0"/>
        <c:axId val="1306590496"/>
        <c:axId val="1302712432"/>
      </c:lineChart>
      <c:catAx>
        <c:axId val="130659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12432"/>
        <c:crosses val="autoZero"/>
        <c:auto val="1"/>
        <c:lblAlgn val="ctr"/>
        <c:lblOffset val="100"/>
        <c:noMultiLvlLbl val="0"/>
      </c:catAx>
      <c:valAx>
        <c:axId val="13027124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59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Task_Call Center_Analyzed.xlsx]4.) Call Trend By Week!PivotTable9</c:name>
    <c:fmtId val="1"/>
  </c:pivotSource>
  <c:chart>
    <c:title>
      <c:tx>
        <c:strRef>
          <c:f>'4.) Call Trend By Week'!$A$24</c:f>
          <c:strCache>
            <c:ptCount val="1"/>
            <c:pt idx="0">
              <c:v>Average Calls per Week</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 Call Trend By Week'!$A$24</c:f>
              <c:strCache>
                <c:ptCount val="1"/>
                <c:pt idx="0">
                  <c:v>Total</c:v>
                </c:pt>
              </c:strCache>
            </c:strRef>
          </c:tx>
          <c:spPr>
            <a:ln w="28575" cap="rnd">
              <a:solidFill>
                <a:schemeClr val="accent1"/>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Call Trend By Week'!$A$24</c:f>
              <c:strCache>
                <c:ptCount val="4"/>
                <c:pt idx="0">
                  <c:v>01/06/2021 - 07/06/2021</c:v>
                </c:pt>
                <c:pt idx="1">
                  <c:v>08/06/2021 - 14/06/2021</c:v>
                </c:pt>
                <c:pt idx="2">
                  <c:v>15/06/2021 - 21/06/2021</c:v>
                </c:pt>
                <c:pt idx="3">
                  <c:v>22/06/2021 - 28/06/2021</c:v>
                </c:pt>
              </c:strCache>
            </c:strRef>
          </c:cat>
          <c:val>
            <c:numRef>
              <c:f>'4.) Call Trend By Week'!$A$24</c:f>
              <c:numCache>
                <c:formatCode>General</c:formatCode>
                <c:ptCount val="4"/>
                <c:pt idx="0">
                  <c:v>346.28954285714281</c:v>
                </c:pt>
                <c:pt idx="1">
                  <c:v>313.96312857142863</c:v>
                </c:pt>
                <c:pt idx="2">
                  <c:v>294.60528571428563</c:v>
                </c:pt>
                <c:pt idx="3">
                  <c:v>285.1432166666666</c:v>
                </c:pt>
              </c:numCache>
            </c:numRef>
          </c:val>
          <c:smooth val="0"/>
          <c:extLst>
            <c:ext xmlns:c16="http://schemas.microsoft.com/office/drawing/2014/chart" uri="{C3380CC4-5D6E-409C-BE32-E72D297353CC}">
              <c16:uniqueId val="{00000001-A392-46D6-B720-5C8A9791A7D6}"/>
            </c:ext>
          </c:extLst>
        </c:ser>
        <c:dLbls>
          <c:dLblPos val="t"/>
          <c:showLegendKey val="0"/>
          <c:showVal val="1"/>
          <c:showCatName val="0"/>
          <c:showSerName val="0"/>
          <c:showPercent val="0"/>
          <c:showBubbleSize val="0"/>
        </c:dLbls>
        <c:smooth val="0"/>
        <c:axId val="1310346800"/>
        <c:axId val="1309003440"/>
      </c:lineChart>
      <c:catAx>
        <c:axId val="13103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003440"/>
        <c:crosses val="autoZero"/>
        <c:auto val="1"/>
        <c:lblAlgn val="ctr"/>
        <c:lblOffset val="100"/>
        <c:noMultiLvlLbl val="0"/>
      </c:catAx>
      <c:valAx>
        <c:axId val="1309003440"/>
        <c:scaling>
          <c:orientation val="minMax"/>
          <c:min val="2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34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Task_Call Center_Analyzed.xlsx]1.) General Call Trends!PivotTable12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Call Handle Trend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'1.) General Call Trends'!$B$37</c:f>
              <c:strCache>
                <c:ptCount val="1"/>
                <c:pt idx="0">
                  <c:v>Total</c:v>
                </c:pt>
              </c:strCache>
            </c:strRef>
          </c:tx>
          <c:spPr>
            <a:ln w="28575" cap="rnd">
              <a:solidFill>
                <a:schemeClr val="accent1"/>
              </a:solidFill>
              <a:round/>
            </a:ln>
            <a:effectLst/>
          </c:spPr>
          <c:marker>
            <c:symbol val="none"/>
          </c:marker>
          <c:cat>
            <c:strRef>
              <c:f>'1.) General Call Trends'!$A$38:$A$65</c:f>
              <c:strCache>
                <c:ptCount val="27"/>
                <c:pt idx="0">
                  <c:v>01/06/2021</c:v>
                </c:pt>
                <c:pt idx="1">
                  <c:v>02/06/2021</c:v>
                </c:pt>
                <c:pt idx="2">
                  <c:v>03/06/2021</c:v>
                </c:pt>
                <c:pt idx="3">
                  <c:v>04/06/2021</c:v>
                </c:pt>
                <c:pt idx="4">
                  <c:v>05/06/2021</c:v>
                </c:pt>
                <c:pt idx="5">
                  <c:v>06/06/2021</c:v>
                </c:pt>
                <c:pt idx="6">
                  <c:v>07/06/2021</c:v>
                </c:pt>
                <c:pt idx="7">
                  <c:v>08/06/2021</c:v>
                </c:pt>
                <c:pt idx="8">
                  <c:v>09/06/2021</c:v>
                </c:pt>
                <c:pt idx="9">
                  <c:v>10/06/2021</c:v>
                </c:pt>
                <c:pt idx="10">
                  <c:v>11/06/2021</c:v>
                </c:pt>
                <c:pt idx="11">
                  <c:v>12/06/2021</c:v>
                </c:pt>
                <c:pt idx="12">
                  <c:v>13/06/2021</c:v>
                </c:pt>
                <c:pt idx="13">
                  <c:v>14/06/2021</c:v>
                </c:pt>
                <c:pt idx="14">
                  <c:v>15/06/2021</c:v>
                </c:pt>
                <c:pt idx="15">
                  <c:v>16/06/2021</c:v>
                </c:pt>
                <c:pt idx="16">
                  <c:v>17/06/2021</c:v>
                </c:pt>
                <c:pt idx="17">
                  <c:v>18/06/2021</c:v>
                </c:pt>
                <c:pt idx="18">
                  <c:v>19/06/2021</c:v>
                </c:pt>
                <c:pt idx="19">
                  <c:v>20/06/2021</c:v>
                </c:pt>
                <c:pt idx="20">
                  <c:v>21/06/2021</c:v>
                </c:pt>
                <c:pt idx="21">
                  <c:v>22/06/2021</c:v>
                </c:pt>
                <c:pt idx="22">
                  <c:v>23/06/2021</c:v>
                </c:pt>
                <c:pt idx="23">
                  <c:v>24/06/2021</c:v>
                </c:pt>
                <c:pt idx="24">
                  <c:v>25/06/2021</c:v>
                </c:pt>
                <c:pt idx="25">
                  <c:v>26/06/2021</c:v>
                </c:pt>
                <c:pt idx="26">
                  <c:v>27/06/2021</c:v>
                </c:pt>
              </c:strCache>
            </c:strRef>
          </c:cat>
          <c:val>
            <c:numRef>
              <c:f>'1.) General Call Trends'!$B$38:$B$65</c:f>
              <c:numCache>
                <c:formatCode>General</c:formatCode>
                <c:ptCount val="27"/>
                <c:pt idx="0">
                  <c:v>192</c:v>
                </c:pt>
                <c:pt idx="1">
                  <c:v>205</c:v>
                </c:pt>
                <c:pt idx="2">
                  <c:v>201</c:v>
                </c:pt>
                <c:pt idx="3">
                  <c:v>267</c:v>
                </c:pt>
                <c:pt idx="4">
                  <c:v>250</c:v>
                </c:pt>
                <c:pt idx="5">
                  <c:v>201</c:v>
                </c:pt>
                <c:pt idx="6">
                  <c:v>204</c:v>
                </c:pt>
                <c:pt idx="7">
                  <c:v>203</c:v>
                </c:pt>
                <c:pt idx="8">
                  <c:v>204</c:v>
                </c:pt>
                <c:pt idx="9">
                  <c:v>202</c:v>
                </c:pt>
                <c:pt idx="10">
                  <c:v>266</c:v>
                </c:pt>
                <c:pt idx="11">
                  <c:v>277</c:v>
                </c:pt>
                <c:pt idx="12">
                  <c:v>194</c:v>
                </c:pt>
                <c:pt idx="13">
                  <c:v>197</c:v>
                </c:pt>
                <c:pt idx="14">
                  <c:v>200</c:v>
                </c:pt>
                <c:pt idx="15">
                  <c:v>194</c:v>
                </c:pt>
                <c:pt idx="16">
                  <c:v>204</c:v>
                </c:pt>
                <c:pt idx="17">
                  <c:v>258</c:v>
                </c:pt>
                <c:pt idx="18">
                  <c:v>255</c:v>
                </c:pt>
                <c:pt idx="19">
                  <c:v>205</c:v>
                </c:pt>
                <c:pt idx="20">
                  <c:v>194</c:v>
                </c:pt>
                <c:pt idx="21">
                  <c:v>203</c:v>
                </c:pt>
                <c:pt idx="22">
                  <c:v>199</c:v>
                </c:pt>
                <c:pt idx="23">
                  <c:v>199</c:v>
                </c:pt>
                <c:pt idx="24">
                  <c:v>274</c:v>
                </c:pt>
                <c:pt idx="25">
                  <c:v>269</c:v>
                </c:pt>
                <c:pt idx="26">
                  <c:v>199</c:v>
                </c:pt>
              </c:numCache>
            </c:numRef>
          </c:val>
          <c:smooth val="0"/>
          <c:extLst>
            <c:ext xmlns:c16="http://schemas.microsoft.com/office/drawing/2014/chart" uri="{C3380CC4-5D6E-409C-BE32-E72D297353CC}">
              <c16:uniqueId val="{00000000-29A6-435F-9FB8-1676A41661E2}"/>
            </c:ext>
          </c:extLst>
        </c:ser>
        <c:dLbls>
          <c:showLegendKey val="0"/>
          <c:showVal val="0"/>
          <c:showCatName val="0"/>
          <c:showSerName val="0"/>
          <c:showPercent val="0"/>
          <c:showBubbleSize val="0"/>
        </c:dLbls>
        <c:smooth val="0"/>
        <c:axId val="1775420304"/>
        <c:axId val="1665159728"/>
      </c:lineChart>
      <c:catAx>
        <c:axId val="1775420304"/>
        <c:scaling>
          <c:orientation val="minMax"/>
        </c:scaling>
        <c:delete val="0"/>
        <c:axPos val="b"/>
        <c:numFmt formatCode="m/d/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59728"/>
        <c:crosses val="autoZero"/>
        <c:auto val="1"/>
        <c:lblAlgn val="ctr"/>
        <c:lblOffset val="100"/>
        <c:noMultiLvlLbl val="0"/>
      </c:catAx>
      <c:valAx>
        <c:axId val="1665159728"/>
        <c:scaling>
          <c:orientation val="minMax"/>
          <c:max val="280"/>
          <c:min val="15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2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Task_Call Center_Analyzed.xlsx]2.) Determining Best Agent!PivotTable3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calls handled per agent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Determining Best Agent'!$B$24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Determining Best Agent'!$A$25:$A$35</c:f>
              <c:strCache>
                <c:ptCount val="10"/>
                <c:pt idx="0">
                  <c:v>Castillo</c:v>
                </c:pt>
                <c:pt idx="1">
                  <c:v>Ventura</c:v>
                </c:pt>
                <c:pt idx="2">
                  <c:v>Rivera</c:v>
                </c:pt>
                <c:pt idx="3">
                  <c:v>Delos Santos</c:v>
                </c:pt>
                <c:pt idx="4">
                  <c:v>Molina</c:v>
                </c:pt>
                <c:pt idx="5">
                  <c:v>Hernandez</c:v>
                </c:pt>
                <c:pt idx="6">
                  <c:v>Chen</c:v>
                </c:pt>
                <c:pt idx="7">
                  <c:v>Alvarez</c:v>
                </c:pt>
                <c:pt idx="8">
                  <c:v>Diaz</c:v>
                </c:pt>
                <c:pt idx="9">
                  <c:v>Vega</c:v>
                </c:pt>
              </c:strCache>
            </c:strRef>
          </c:cat>
          <c:val>
            <c:numRef>
              <c:f>'2.) Determining Best Agent'!$B$25:$B$35</c:f>
              <c:numCache>
                <c:formatCode>General</c:formatCode>
                <c:ptCount val="10"/>
                <c:pt idx="0">
                  <c:v>966</c:v>
                </c:pt>
                <c:pt idx="1">
                  <c:v>884</c:v>
                </c:pt>
                <c:pt idx="2">
                  <c:v>735</c:v>
                </c:pt>
                <c:pt idx="3">
                  <c:v>684</c:v>
                </c:pt>
                <c:pt idx="4">
                  <c:v>602</c:v>
                </c:pt>
                <c:pt idx="5">
                  <c:v>540</c:v>
                </c:pt>
                <c:pt idx="6">
                  <c:v>475</c:v>
                </c:pt>
                <c:pt idx="7">
                  <c:v>421</c:v>
                </c:pt>
                <c:pt idx="8">
                  <c:v>338</c:v>
                </c:pt>
                <c:pt idx="9">
                  <c:v>271</c:v>
                </c:pt>
              </c:numCache>
            </c:numRef>
          </c:val>
          <c:extLst>
            <c:ext xmlns:c16="http://schemas.microsoft.com/office/drawing/2014/chart" uri="{C3380CC4-5D6E-409C-BE32-E72D297353CC}">
              <c16:uniqueId val="{00000000-4517-43BA-861E-B3F1174E201D}"/>
            </c:ext>
          </c:extLst>
        </c:ser>
        <c:dLbls>
          <c:dLblPos val="outEnd"/>
          <c:showLegendKey val="0"/>
          <c:showVal val="1"/>
          <c:showCatName val="0"/>
          <c:showSerName val="0"/>
          <c:showPercent val="0"/>
          <c:showBubbleSize val="0"/>
        </c:dLbls>
        <c:gapWidth val="219"/>
        <c:overlap val="-27"/>
        <c:axId val="1905565967"/>
        <c:axId val="1778214671"/>
      </c:barChart>
      <c:catAx>
        <c:axId val="190556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214671"/>
        <c:crosses val="autoZero"/>
        <c:auto val="1"/>
        <c:lblAlgn val="ctr"/>
        <c:lblOffset val="100"/>
        <c:noMultiLvlLbl val="0"/>
      </c:catAx>
      <c:valAx>
        <c:axId val="1778214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6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Length of tenure in days by agent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 Determining Best Agent'!$D$40</c:f>
              <c:strCache>
                <c:ptCount val="1"/>
                <c:pt idx="0">
                  <c:v>Length of tenure in 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'2.) Determining Best Agent'!$A$41:$C$50</c15:sqref>
                  </c15:fullRef>
                  <c15:levelRef>
                    <c15:sqref>'2.) Determining Best Agent'!$A$41:$A$50</c15:sqref>
                  </c15:levelRef>
                </c:ext>
              </c:extLst>
              <c:f>'2.) Determining Best Agent'!$A$41:$A$50</c:f>
              <c:strCache>
                <c:ptCount val="10"/>
                <c:pt idx="0">
                  <c:v>Diaz</c:v>
                </c:pt>
                <c:pt idx="1">
                  <c:v>Vega</c:v>
                </c:pt>
                <c:pt idx="2">
                  <c:v>Chen</c:v>
                </c:pt>
                <c:pt idx="3">
                  <c:v>Alvarez</c:v>
                </c:pt>
                <c:pt idx="4">
                  <c:v>Molina</c:v>
                </c:pt>
                <c:pt idx="5">
                  <c:v>Hernandez</c:v>
                </c:pt>
                <c:pt idx="6">
                  <c:v>Rivera</c:v>
                </c:pt>
                <c:pt idx="7">
                  <c:v>Delos Santos</c:v>
                </c:pt>
                <c:pt idx="8">
                  <c:v>Castillo</c:v>
                </c:pt>
                <c:pt idx="9">
                  <c:v>Ventura</c:v>
                </c:pt>
              </c:strCache>
            </c:strRef>
          </c:cat>
          <c:val>
            <c:numRef>
              <c:f>'2.) Determining Best Agent'!$D$41:$D$50</c:f>
              <c:numCache>
                <c:formatCode>General</c:formatCode>
                <c:ptCount val="10"/>
                <c:pt idx="0">
                  <c:v>750</c:v>
                </c:pt>
                <c:pt idx="1">
                  <c:v>688</c:v>
                </c:pt>
                <c:pt idx="2">
                  <c:v>648</c:v>
                </c:pt>
                <c:pt idx="3">
                  <c:v>504</c:v>
                </c:pt>
                <c:pt idx="4">
                  <c:v>409</c:v>
                </c:pt>
                <c:pt idx="5">
                  <c:v>259</c:v>
                </c:pt>
                <c:pt idx="6">
                  <c:v>205</c:v>
                </c:pt>
                <c:pt idx="7">
                  <c:v>163</c:v>
                </c:pt>
                <c:pt idx="8">
                  <c:v>149</c:v>
                </c:pt>
                <c:pt idx="9">
                  <c:v>137</c:v>
                </c:pt>
              </c:numCache>
            </c:numRef>
          </c:val>
          <c:extLst>
            <c:ext xmlns:c16="http://schemas.microsoft.com/office/drawing/2014/chart" uri="{C3380CC4-5D6E-409C-BE32-E72D297353CC}">
              <c16:uniqueId val="{00000000-69F7-4D52-95C9-EAB87F7B308E}"/>
            </c:ext>
          </c:extLst>
        </c:ser>
        <c:dLbls>
          <c:dLblPos val="outEnd"/>
          <c:showLegendKey val="0"/>
          <c:showVal val="1"/>
          <c:showCatName val="0"/>
          <c:showSerName val="0"/>
          <c:showPercent val="0"/>
          <c:showBubbleSize val="0"/>
        </c:dLbls>
        <c:gapWidth val="219"/>
        <c:overlap val="-27"/>
        <c:axId val="603228751"/>
        <c:axId val="1913999167"/>
      </c:barChart>
      <c:catAx>
        <c:axId val="60322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99167"/>
        <c:crosses val="autoZero"/>
        <c:auto val="1"/>
        <c:lblAlgn val="ctr"/>
        <c:lblOffset val="100"/>
        <c:noMultiLvlLbl val="0"/>
      </c:catAx>
      <c:valAx>
        <c:axId val="1913999167"/>
        <c:scaling>
          <c:orientation val="minMax"/>
        </c:scaling>
        <c:delete val="1"/>
        <c:axPos val="l"/>
        <c:numFmt formatCode="General" sourceLinked="1"/>
        <c:majorTickMark val="none"/>
        <c:minorTickMark val="none"/>
        <c:tickLblPos val="nextTo"/>
        <c:crossAx val="60322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Task_Call Center_Analyzed.xlsx]2.) Determining Best Agent!Average_Handling_Time_By_Agent</c:name>
    <c:fmtId val="1"/>
  </c:pivotSource>
  <c:chart>
    <c:title>
      <c:tx>
        <c:strRef>
          <c:f>'2.) Determining Best Agent'!$A$56</c:f>
          <c:strCache>
            <c:ptCount val="1"/>
            <c:pt idx="0">
              <c:v>Average Handling Time By Agent (in seconds)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Determining Best Agent'!$A$56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Determining Best Agent'!$A$56</c:f>
              <c:strCache>
                <c:ptCount val="10"/>
                <c:pt idx="0">
                  <c:v>Diaz</c:v>
                </c:pt>
                <c:pt idx="1">
                  <c:v>Rivera</c:v>
                </c:pt>
                <c:pt idx="2">
                  <c:v>Vega</c:v>
                </c:pt>
                <c:pt idx="3">
                  <c:v>Castillo</c:v>
                </c:pt>
                <c:pt idx="4">
                  <c:v>Delos Santos</c:v>
                </c:pt>
                <c:pt idx="5">
                  <c:v>Molina</c:v>
                </c:pt>
                <c:pt idx="6">
                  <c:v>Hernandez</c:v>
                </c:pt>
                <c:pt idx="7">
                  <c:v>Alvarez</c:v>
                </c:pt>
                <c:pt idx="8">
                  <c:v>Ventura</c:v>
                </c:pt>
                <c:pt idx="9">
                  <c:v>Chen</c:v>
                </c:pt>
              </c:strCache>
            </c:strRef>
          </c:cat>
          <c:val>
            <c:numRef>
              <c:f>'2.) Determining Best Agent'!$A$56</c:f>
              <c:numCache>
                <c:formatCode>0</c:formatCode>
                <c:ptCount val="10"/>
                <c:pt idx="0">
                  <c:v>228.26188888888888</c:v>
                </c:pt>
                <c:pt idx="1">
                  <c:v>246.26244444444444</c:v>
                </c:pt>
                <c:pt idx="2">
                  <c:v>266.7037037037037</c:v>
                </c:pt>
                <c:pt idx="3">
                  <c:v>269.21692592592592</c:v>
                </c:pt>
                <c:pt idx="4">
                  <c:v>303.09544444444447</c:v>
                </c:pt>
                <c:pt idx="5">
                  <c:v>308.89603703703699</c:v>
                </c:pt>
                <c:pt idx="6">
                  <c:v>340.82518518518521</c:v>
                </c:pt>
                <c:pt idx="7">
                  <c:v>355.07407407407408</c:v>
                </c:pt>
                <c:pt idx="8">
                  <c:v>383.79237037037041</c:v>
                </c:pt>
                <c:pt idx="9">
                  <c:v>407.08118518518518</c:v>
                </c:pt>
              </c:numCache>
            </c:numRef>
          </c:val>
          <c:extLst>
            <c:ext xmlns:c16="http://schemas.microsoft.com/office/drawing/2014/chart" uri="{C3380CC4-5D6E-409C-BE32-E72D297353CC}">
              <c16:uniqueId val="{00000000-6E27-4011-B550-3AD732E96480}"/>
            </c:ext>
          </c:extLst>
        </c:ser>
        <c:dLbls>
          <c:dLblPos val="outEnd"/>
          <c:showLegendKey val="0"/>
          <c:showVal val="1"/>
          <c:showCatName val="0"/>
          <c:showSerName val="0"/>
          <c:showPercent val="0"/>
          <c:showBubbleSize val="0"/>
        </c:dLbls>
        <c:gapWidth val="219"/>
        <c:overlap val="-27"/>
        <c:axId val="2128326207"/>
        <c:axId val="680302223"/>
      </c:barChart>
      <c:catAx>
        <c:axId val="212832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02223"/>
        <c:crosses val="autoZero"/>
        <c:auto val="1"/>
        <c:lblAlgn val="ctr"/>
        <c:lblOffset val="100"/>
        <c:noMultiLvlLbl val="0"/>
      </c:catAx>
      <c:valAx>
        <c:axId val="680302223"/>
        <c:scaling>
          <c:orientation val="minMax"/>
        </c:scaling>
        <c:delete val="1"/>
        <c:axPos val="l"/>
        <c:numFmt formatCode="0" sourceLinked="1"/>
        <c:majorTickMark val="none"/>
        <c:minorTickMark val="none"/>
        <c:tickLblPos val="nextTo"/>
        <c:crossAx val="212832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Task_Call Center_Analyzed.xlsx]2.) Determining Best Agent!Customer_Satisfation_by_Agent</c:name>
    <c:fmtId val="3"/>
  </c:pivotSource>
  <c:chart>
    <c:title>
      <c:tx>
        <c:strRef>
          <c:f>'2.) Determining Best Agent'!$A$9</c:f>
          <c:strCache>
            <c:ptCount val="1"/>
            <c:pt idx="0">
              <c:v>Customer Satisfation by Agent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Determining Best Agent'!$A$9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Determining Best Agent'!$A$9</c:f>
              <c:strCache>
                <c:ptCount val="10"/>
                <c:pt idx="0">
                  <c:v>Molina</c:v>
                </c:pt>
                <c:pt idx="1">
                  <c:v>Ventura</c:v>
                </c:pt>
                <c:pt idx="2">
                  <c:v>Rivera</c:v>
                </c:pt>
                <c:pt idx="3">
                  <c:v>Castillo</c:v>
                </c:pt>
                <c:pt idx="4">
                  <c:v>Vega</c:v>
                </c:pt>
                <c:pt idx="5">
                  <c:v>Alvarez</c:v>
                </c:pt>
                <c:pt idx="6">
                  <c:v>Diaz</c:v>
                </c:pt>
                <c:pt idx="7">
                  <c:v>Hernandez</c:v>
                </c:pt>
                <c:pt idx="8">
                  <c:v>Delos Santos</c:v>
                </c:pt>
                <c:pt idx="9">
                  <c:v>Chen</c:v>
                </c:pt>
              </c:strCache>
            </c:strRef>
          </c:cat>
          <c:val>
            <c:numRef>
              <c:f>'2.) Determining Best Agent'!$A$9</c:f>
              <c:numCache>
                <c:formatCode>0.00</c:formatCode>
                <c:ptCount val="10"/>
                <c:pt idx="0">
                  <c:v>7.88</c:v>
                </c:pt>
                <c:pt idx="1">
                  <c:v>7.833333333333333</c:v>
                </c:pt>
                <c:pt idx="2">
                  <c:v>7.64</c:v>
                </c:pt>
                <c:pt idx="3">
                  <c:v>7.6296296296296298</c:v>
                </c:pt>
                <c:pt idx="4">
                  <c:v>7.625</c:v>
                </c:pt>
                <c:pt idx="5">
                  <c:v>7.5384615384615383</c:v>
                </c:pt>
                <c:pt idx="6">
                  <c:v>7.458333333333333</c:v>
                </c:pt>
                <c:pt idx="7">
                  <c:v>7.291666666666667</c:v>
                </c:pt>
                <c:pt idx="8">
                  <c:v>7.2592592592592595</c:v>
                </c:pt>
                <c:pt idx="9">
                  <c:v>7.12</c:v>
                </c:pt>
              </c:numCache>
            </c:numRef>
          </c:val>
          <c:extLst>
            <c:ext xmlns:c16="http://schemas.microsoft.com/office/drawing/2014/chart" uri="{C3380CC4-5D6E-409C-BE32-E72D297353CC}">
              <c16:uniqueId val="{00000000-1AD2-4A08-A7C2-95634481495A}"/>
            </c:ext>
          </c:extLst>
        </c:ser>
        <c:dLbls>
          <c:dLblPos val="outEnd"/>
          <c:showLegendKey val="0"/>
          <c:showVal val="1"/>
          <c:showCatName val="0"/>
          <c:showSerName val="0"/>
          <c:showPercent val="0"/>
          <c:showBubbleSize val="0"/>
        </c:dLbls>
        <c:gapWidth val="219"/>
        <c:overlap val="-27"/>
        <c:axId val="1916642095"/>
        <c:axId val="1903532991"/>
      </c:barChart>
      <c:catAx>
        <c:axId val="191664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32991"/>
        <c:crosses val="autoZero"/>
        <c:auto val="1"/>
        <c:lblAlgn val="ctr"/>
        <c:lblOffset val="100"/>
        <c:noMultiLvlLbl val="0"/>
      </c:catAx>
      <c:valAx>
        <c:axId val="1903532991"/>
        <c:scaling>
          <c:orientation val="minMax"/>
        </c:scaling>
        <c:delete val="1"/>
        <c:axPos val="l"/>
        <c:numFmt formatCode="0.00" sourceLinked="1"/>
        <c:majorTickMark val="none"/>
        <c:minorTickMark val="none"/>
        <c:tickLblPos val="nextTo"/>
        <c:crossAx val="191664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Task_Call Center_Analyzed.xlsx]2.) Determining Best Agent!PivotTable4</c:name>
    <c:fmtId val="1"/>
  </c:pivotSource>
  <c:chart>
    <c:title>
      <c:tx>
        <c:strRef>
          <c:f>'2.) Determining Best Agent'!$A$72</c:f>
          <c:strCache>
            <c:ptCount val="1"/>
            <c:pt idx="0">
              <c:v>Average Queue Time by Agent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'2.) Determining Best Agent'!$A$72</c:f>
              <c:strCache>
                <c:ptCount val="1"/>
                <c:pt idx="0">
                  <c:v>Total</c:v>
                </c:pt>
              </c:strCache>
            </c:strRef>
          </c:tx>
          <c:spPr>
            <a:solidFill>
              <a:schemeClr val="accent1"/>
            </a:solidFill>
            <a:ln>
              <a:noFill/>
            </a:ln>
            <a:effectLst/>
          </c:spPr>
          <c:invertIfNegative val="0"/>
          <c:cat>
            <c:strRef>
              <c:f>'2.) Determining Best Agent'!$A$72</c:f>
              <c:strCache>
                <c:ptCount val="10"/>
                <c:pt idx="0">
                  <c:v>Molina</c:v>
                </c:pt>
                <c:pt idx="1">
                  <c:v>Diaz</c:v>
                </c:pt>
                <c:pt idx="2">
                  <c:v>Vega</c:v>
                </c:pt>
                <c:pt idx="3">
                  <c:v>Castillo</c:v>
                </c:pt>
                <c:pt idx="4">
                  <c:v>Rivera</c:v>
                </c:pt>
                <c:pt idx="5">
                  <c:v>Alvarez</c:v>
                </c:pt>
                <c:pt idx="6">
                  <c:v>Ventura</c:v>
                </c:pt>
                <c:pt idx="7">
                  <c:v>Hernandez</c:v>
                </c:pt>
                <c:pt idx="8">
                  <c:v>Delos Santos</c:v>
                </c:pt>
                <c:pt idx="9">
                  <c:v>Chen</c:v>
                </c:pt>
              </c:strCache>
            </c:strRef>
          </c:cat>
          <c:val>
            <c:numRef>
              <c:f>'2.) Determining Best Agent'!$A$72</c:f>
              <c:numCache>
                <c:formatCode>0.00</c:formatCode>
                <c:ptCount val="10"/>
                <c:pt idx="0">
                  <c:v>41.555555555555557</c:v>
                </c:pt>
                <c:pt idx="1">
                  <c:v>46.370370370370374</c:v>
                </c:pt>
                <c:pt idx="2">
                  <c:v>47.407407407407405</c:v>
                </c:pt>
                <c:pt idx="3">
                  <c:v>48.888888888888886</c:v>
                </c:pt>
                <c:pt idx="4">
                  <c:v>49.111111111111114</c:v>
                </c:pt>
                <c:pt idx="5">
                  <c:v>49.888888888888886</c:v>
                </c:pt>
                <c:pt idx="6">
                  <c:v>50.518518518518519</c:v>
                </c:pt>
                <c:pt idx="7">
                  <c:v>53.777777777777779</c:v>
                </c:pt>
                <c:pt idx="8">
                  <c:v>55.037037037037038</c:v>
                </c:pt>
                <c:pt idx="9">
                  <c:v>56.333333333333336</c:v>
                </c:pt>
              </c:numCache>
            </c:numRef>
          </c:val>
          <c:extLst>
            <c:ext xmlns:c16="http://schemas.microsoft.com/office/drawing/2014/chart" uri="{C3380CC4-5D6E-409C-BE32-E72D297353CC}">
              <c16:uniqueId val="{00000000-0453-40E7-89BE-968641CCA006}"/>
            </c:ext>
          </c:extLst>
        </c:ser>
        <c:dLbls>
          <c:showLegendKey val="0"/>
          <c:showVal val="0"/>
          <c:showCatName val="0"/>
          <c:showSerName val="0"/>
          <c:showPercent val="0"/>
          <c:showBubbleSize val="0"/>
        </c:dLbls>
        <c:gapWidth val="219"/>
        <c:overlap val="-27"/>
        <c:axId val="1996360735"/>
        <c:axId val="1819885439"/>
      </c:barChart>
      <c:catAx>
        <c:axId val="19963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85439"/>
        <c:crosses val="autoZero"/>
        <c:auto val="1"/>
        <c:lblAlgn val="ctr"/>
        <c:lblOffset val="100"/>
        <c:noMultiLvlLbl val="0"/>
      </c:catAx>
      <c:valAx>
        <c:axId val="1819885439"/>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Satisfaction vs Average Queue Time (seconds)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 Determining Best Agent'!$F$92</c:f>
              <c:strCache>
                <c:ptCount val="1"/>
                <c:pt idx="0">
                  <c:v>Average of avg_queue_time (seconds)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 Determining Best Agent'!$B$93:$B$102</c:f>
              <c:numCache>
                <c:formatCode>0.00</c:formatCode>
                <c:ptCount val="10"/>
                <c:pt idx="0">
                  <c:v>7.88</c:v>
                </c:pt>
                <c:pt idx="1">
                  <c:v>7.833333333333333</c:v>
                </c:pt>
                <c:pt idx="2">
                  <c:v>7.64</c:v>
                </c:pt>
                <c:pt idx="3">
                  <c:v>7.6296296296296298</c:v>
                </c:pt>
                <c:pt idx="4">
                  <c:v>7.625</c:v>
                </c:pt>
                <c:pt idx="5">
                  <c:v>7.5384615384615383</c:v>
                </c:pt>
                <c:pt idx="6">
                  <c:v>7.458333333333333</c:v>
                </c:pt>
                <c:pt idx="7">
                  <c:v>7.291666666666667</c:v>
                </c:pt>
                <c:pt idx="8">
                  <c:v>7.2592592592592595</c:v>
                </c:pt>
                <c:pt idx="9">
                  <c:v>7.12</c:v>
                </c:pt>
              </c:numCache>
            </c:numRef>
          </c:xVal>
          <c:yVal>
            <c:numRef>
              <c:f>'2.) Determining Best Agent'!$F$93:$F$102</c:f>
              <c:numCache>
                <c:formatCode>0.00</c:formatCode>
                <c:ptCount val="10"/>
                <c:pt idx="0">
                  <c:v>49.888888888888886</c:v>
                </c:pt>
                <c:pt idx="1">
                  <c:v>48.888888888888886</c:v>
                </c:pt>
                <c:pt idx="2">
                  <c:v>56.333333333333336</c:v>
                </c:pt>
                <c:pt idx="3">
                  <c:v>55.037037037037038</c:v>
                </c:pt>
                <c:pt idx="4">
                  <c:v>46.370370370370374</c:v>
                </c:pt>
                <c:pt idx="5">
                  <c:v>53.777777777777779</c:v>
                </c:pt>
                <c:pt idx="6">
                  <c:v>41.555555555555557</c:v>
                </c:pt>
                <c:pt idx="7">
                  <c:v>49.111111111111114</c:v>
                </c:pt>
                <c:pt idx="8">
                  <c:v>47.407407407407405</c:v>
                </c:pt>
                <c:pt idx="9">
                  <c:v>50.518518518518519</c:v>
                </c:pt>
              </c:numCache>
            </c:numRef>
          </c:yVal>
          <c:smooth val="0"/>
          <c:extLst>
            <c:ext xmlns:c16="http://schemas.microsoft.com/office/drawing/2014/chart" uri="{C3380CC4-5D6E-409C-BE32-E72D297353CC}">
              <c16:uniqueId val="{00000000-234B-43BD-86CF-0B3A54AB2278}"/>
            </c:ext>
          </c:extLst>
        </c:ser>
        <c:dLbls>
          <c:showLegendKey val="0"/>
          <c:showVal val="0"/>
          <c:showCatName val="0"/>
          <c:showSerName val="0"/>
          <c:showPercent val="0"/>
          <c:showBubbleSize val="0"/>
        </c:dLbls>
        <c:axId val="2078434831"/>
        <c:axId val="1828089439"/>
      </c:scatterChart>
      <c:valAx>
        <c:axId val="207843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089439"/>
        <c:crosses val="autoZero"/>
        <c:crossBetween val="midCat"/>
      </c:valAx>
      <c:valAx>
        <c:axId val="1828089439"/>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a:t>
                </a:r>
              </a:p>
              <a:p>
                <a:pPr>
                  <a:defRPr/>
                </a:pPr>
                <a:r>
                  <a:rPr lang="en-US"/>
                  <a:t>queue time</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34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2</xdr:col>
      <xdr:colOff>53976</xdr:colOff>
      <xdr:row>1</xdr:row>
      <xdr:rowOff>177800</xdr:rowOff>
    </xdr:from>
    <xdr:to>
      <xdr:col>6</xdr:col>
      <xdr:colOff>514048</xdr:colOff>
      <xdr:row>15</xdr:row>
      <xdr:rowOff>30238</xdr:rowOff>
    </xdr:to>
    <xdr:graphicFrame macro="">
      <xdr:nvGraphicFramePr>
        <xdr:cNvPr id="2" name="Chart 1">
          <a:extLst>
            <a:ext uri="{FF2B5EF4-FFF2-40B4-BE49-F238E27FC236}">
              <a16:creationId xmlns:a16="http://schemas.microsoft.com/office/drawing/2014/main" id="{4612BE17-3095-4EAB-8E42-ED6FF9D6C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41276</xdr:colOff>
      <xdr:row>17</xdr:row>
      <xdr:rowOff>177800</xdr:rowOff>
    </xdr:from>
    <xdr:to>
      <xdr:col>6</xdr:col>
      <xdr:colOff>30239</xdr:colOff>
      <xdr:row>32</xdr:row>
      <xdr:rowOff>163286</xdr:rowOff>
    </xdr:to>
    <xdr:graphicFrame macro="">
      <xdr:nvGraphicFramePr>
        <xdr:cNvPr id="4" name="Chart 3">
          <a:extLst>
            <a:ext uri="{FF2B5EF4-FFF2-40B4-BE49-F238E27FC236}">
              <a16:creationId xmlns:a16="http://schemas.microsoft.com/office/drawing/2014/main" id="{3EA3D3FB-5C98-463B-9C1A-67712DFEE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33132</xdr:colOff>
      <xdr:row>36</xdr:row>
      <xdr:rowOff>5385</xdr:rowOff>
    </xdr:from>
    <xdr:to>
      <xdr:col>6</xdr:col>
      <xdr:colOff>598715</xdr:colOff>
      <xdr:row>55</xdr:row>
      <xdr:rowOff>6048</xdr:rowOff>
    </xdr:to>
    <xdr:graphicFrame macro="">
      <xdr:nvGraphicFramePr>
        <xdr:cNvPr id="6" name="Chart 5">
          <a:extLst>
            <a:ext uri="{FF2B5EF4-FFF2-40B4-BE49-F238E27FC236}">
              <a16:creationId xmlns:a16="http://schemas.microsoft.com/office/drawing/2014/main" id="{E5D39CE2-52D7-41BF-BBF1-F4AACC4E1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32854</xdr:colOff>
      <xdr:row>67</xdr:row>
      <xdr:rowOff>1793</xdr:rowOff>
    </xdr:from>
    <xdr:to>
      <xdr:col>7</xdr:col>
      <xdr:colOff>434836</xdr:colOff>
      <xdr:row>105</xdr:row>
      <xdr:rowOff>6048</xdr:rowOff>
    </xdr:to>
    <xdr:sp macro="" textlink="">
      <xdr:nvSpPr>
        <xdr:cNvPr id="7" name="TextBox 6">
          <a:extLst>
            <a:ext uri="{FF2B5EF4-FFF2-40B4-BE49-F238E27FC236}">
              <a16:creationId xmlns:a16="http://schemas.microsoft.com/office/drawing/2014/main" id="{67136FAC-5485-45C2-AE57-E264E844163C}"/>
            </a:ext>
          </a:extLst>
        </xdr:cNvPr>
        <xdr:cNvSpPr txBox="1"/>
      </xdr:nvSpPr>
      <xdr:spPr>
        <a:xfrm>
          <a:off x="2863140" y="11431793"/>
          <a:ext cx="3456029" cy="382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The</a:t>
          </a:r>
          <a:r>
            <a:rPr lang="en-PH" sz="1100" b="0" baseline="0"/>
            <a:t> table to the left features the top 8 peaks in terms of number of calls for the month of June 2021 based on the chart directly above.</a:t>
          </a:r>
          <a:endParaRPr lang="en-PH" sz="1100" b="0"/>
        </a:p>
        <a:p>
          <a:endParaRPr lang="en-PH" sz="1100" b="1"/>
        </a:p>
        <a:p>
          <a:r>
            <a:rPr lang="en-PH" sz="1100" b="1"/>
            <a:t>Description</a:t>
          </a:r>
        </a:p>
        <a:p>
          <a:pPr marL="0" marR="0" lvl="0" indent="0" defTabSz="914400" eaLnBrk="1" fontAlgn="auto" latinLnBrk="0" hangingPunct="1">
            <a:lnSpc>
              <a:spcPct val="100000"/>
            </a:lnSpc>
            <a:spcBef>
              <a:spcPts val="0"/>
            </a:spcBef>
            <a:spcAft>
              <a:spcPts val="0"/>
            </a:spcAft>
            <a:buClrTx/>
            <a:buSzTx/>
            <a:buFontTx/>
            <a:buNone/>
            <a:tabLst/>
            <a:defRPr/>
          </a:pPr>
          <a:r>
            <a:rPr lang="en-PH" sz="1100" b="0" baseline="0">
              <a:solidFill>
                <a:schemeClr val="dk1"/>
              </a:solidFill>
              <a:effectLst/>
              <a:latin typeface="+mn-lt"/>
              <a:ea typeface="+mn-ea"/>
              <a:cs typeface="+mn-cs"/>
            </a:rPr>
            <a:t>The top 8 days in terms of number of calls fell on Fridays and Saturdays. </a:t>
          </a:r>
          <a:endParaRPr lang="en-PH">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PH" sz="1100" b="0" baseline="0">
              <a:solidFill>
                <a:schemeClr val="dk1"/>
              </a:solidFill>
              <a:effectLst/>
              <a:latin typeface="+mn-lt"/>
              <a:ea typeface="+mn-ea"/>
              <a:cs typeface="+mn-cs"/>
            </a:rPr>
            <a:t> </a:t>
          </a:r>
          <a:endParaRPr lang="en-PH">
            <a:effectLst/>
          </a:endParaRPr>
        </a:p>
        <a:p>
          <a:r>
            <a:rPr lang="en-PH" sz="1100" b="1"/>
            <a:t>Insight</a:t>
          </a:r>
        </a:p>
        <a:p>
          <a:pPr marL="0" marR="0" lvl="0" indent="0" defTabSz="914400" eaLnBrk="1" fontAlgn="auto" latinLnBrk="0" hangingPunct="1">
            <a:lnSpc>
              <a:spcPct val="100000"/>
            </a:lnSpc>
            <a:spcBef>
              <a:spcPts val="0"/>
            </a:spcBef>
            <a:spcAft>
              <a:spcPts val="0"/>
            </a:spcAft>
            <a:buClrTx/>
            <a:buSzTx/>
            <a:buFontTx/>
            <a:buNone/>
            <a:tabLst/>
            <a:defRPr/>
          </a:pPr>
          <a:r>
            <a:rPr lang="en-PH" sz="1100" b="0" baseline="0">
              <a:solidFill>
                <a:schemeClr val="dk1"/>
              </a:solidFill>
              <a:effectLst/>
              <a:latin typeface="+mn-lt"/>
              <a:ea typeface="+mn-ea"/>
              <a:cs typeface="+mn-cs"/>
            </a:rPr>
            <a:t>The top 8 days in terms of number of calls fell on all and consecutive Fridays and Saturdays of the month.</a:t>
          </a:r>
          <a:endParaRPr lang="en-PH">
            <a:effectLst/>
          </a:endParaRPr>
        </a:p>
        <a:p>
          <a:endParaRPr lang="en-PH" sz="1100" b="0" baseline="0"/>
        </a:p>
        <a:p>
          <a:r>
            <a:rPr lang="en-PH" sz="1100" b="1" baseline="0"/>
            <a:t>Assumption</a:t>
          </a:r>
        </a:p>
        <a:p>
          <a:r>
            <a:rPr lang="en-PH" sz="1100" b="0" baseline="0"/>
            <a:t>Fridays and Saturdays are the most active days for customers to call. </a:t>
          </a:r>
        </a:p>
        <a:p>
          <a:endParaRPr lang="en-PH" sz="1100" b="0" baseline="0"/>
        </a:p>
        <a:p>
          <a:r>
            <a:rPr lang="en-PH" sz="1100" b="1" baseline="0">
              <a:solidFill>
                <a:srgbClr val="FF0000"/>
              </a:solidFill>
            </a:rPr>
            <a:t>Recommendations:</a:t>
          </a:r>
        </a:p>
        <a:p>
          <a:r>
            <a:rPr lang="en-PH" sz="1100" b="0" baseline="0">
              <a:solidFill>
                <a:srgbClr val="FF0000"/>
              </a:solidFill>
            </a:rPr>
            <a:t>Put more workforce on Fridays and Saturdays to counterbalance demand of calls with supply of agents.</a:t>
          </a:r>
          <a:endParaRPr lang="en-PH" sz="1100" b="0">
            <a:solidFill>
              <a:srgbClr val="FF0000"/>
            </a:solidFill>
          </a:endParaRPr>
        </a:p>
      </xdr:txBody>
    </xdr:sp>
    <xdr:clientData/>
  </xdr:twoCellAnchor>
  <xdr:twoCellAnchor>
    <xdr:from>
      <xdr:col>6</xdr:col>
      <xdr:colOff>574524</xdr:colOff>
      <xdr:row>1</xdr:row>
      <xdr:rowOff>169333</xdr:rowOff>
    </xdr:from>
    <xdr:to>
      <xdr:col>13</xdr:col>
      <xdr:colOff>326572</xdr:colOff>
      <xdr:row>15</xdr:row>
      <xdr:rowOff>24190</xdr:rowOff>
    </xdr:to>
    <xdr:sp macro="" textlink="">
      <xdr:nvSpPr>
        <xdr:cNvPr id="8" name="TextBox 7">
          <a:extLst>
            <a:ext uri="{FF2B5EF4-FFF2-40B4-BE49-F238E27FC236}">
              <a16:creationId xmlns:a16="http://schemas.microsoft.com/office/drawing/2014/main" id="{05E58F94-62C0-4539-AD64-B9232E2FD97D}"/>
            </a:ext>
          </a:extLst>
        </xdr:cNvPr>
        <xdr:cNvSpPr txBox="1"/>
      </xdr:nvSpPr>
      <xdr:spPr>
        <a:xfrm>
          <a:off x="5563810" y="350762"/>
          <a:ext cx="4027714" cy="2394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The</a:t>
          </a:r>
          <a:r>
            <a:rPr lang="en-PH" sz="1100" b="0" baseline="0"/>
            <a:t> table and chart show total calls handled categorized by agent.</a:t>
          </a:r>
        </a:p>
        <a:p>
          <a:endParaRPr lang="en-PH" sz="1100" b="1"/>
        </a:p>
        <a:p>
          <a:r>
            <a:rPr lang="en-PH" sz="1100" b="1"/>
            <a:t>Description</a:t>
          </a:r>
        </a:p>
        <a:p>
          <a:r>
            <a:rPr lang="en-PH" sz="1100" b="0"/>
            <a:t>The calls </a:t>
          </a:r>
          <a:r>
            <a:rPr lang="en-PH" sz="1100" b="0" baseline="0"/>
            <a:t>among agents vary; ranging from 271 to 966 calls. </a:t>
          </a:r>
          <a:endParaRPr lang="en-PH" sz="1100" b="0"/>
        </a:p>
        <a:p>
          <a:endParaRPr lang="en-PH" sz="1100" b="1"/>
        </a:p>
        <a:p>
          <a:r>
            <a:rPr lang="en-PH" sz="1100" b="1"/>
            <a:t>Insight</a:t>
          </a:r>
        </a:p>
        <a:p>
          <a:r>
            <a:rPr lang="en-PH" sz="1100" b="0" baseline="0"/>
            <a:t>Agent 9 (Ms. Cherry Castillo) has the highest number of calls with 966 while agent 2 (Mr. Josh Vega) has the least with 271.</a:t>
          </a:r>
        </a:p>
        <a:p>
          <a:endParaRPr lang="en-PH" sz="1100" b="0" baseline="0"/>
        </a:p>
        <a:p>
          <a:r>
            <a:rPr lang="en-PH" sz="1100" b="1" baseline="0"/>
            <a:t>Assumption</a:t>
          </a:r>
        </a:p>
        <a:p>
          <a:r>
            <a:rPr lang="en-PH" sz="1100" b="0" baseline="0"/>
            <a:t>Differences may be due to agents' individual differences like their average handling time and tenure.</a:t>
          </a:r>
        </a:p>
      </xdr:txBody>
    </xdr:sp>
    <xdr:clientData/>
  </xdr:twoCellAnchor>
  <xdr:twoCellAnchor>
    <xdr:from>
      <xdr:col>6</xdr:col>
      <xdr:colOff>54430</xdr:colOff>
      <xdr:row>17</xdr:row>
      <xdr:rowOff>175381</xdr:rowOff>
    </xdr:from>
    <xdr:to>
      <xdr:col>12</xdr:col>
      <xdr:colOff>90716</xdr:colOff>
      <xdr:row>32</xdr:row>
      <xdr:rowOff>157238</xdr:rowOff>
    </xdr:to>
    <xdr:sp macro="" textlink="">
      <xdr:nvSpPr>
        <xdr:cNvPr id="9" name="TextBox 8">
          <a:extLst>
            <a:ext uri="{FF2B5EF4-FFF2-40B4-BE49-F238E27FC236}">
              <a16:creationId xmlns:a16="http://schemas.microsoft.com/office/drawing/2014/main" id="{37FDEF4D-7BAF-4C73-87F9-993505D329EB}"/>
            </a:ext>
          </a:extLst>
        </xdr:cNvPr>
        <xdr:cNvSpPr txBox="1"/>
      </xdr:nvSpPr>
      <xdr:spPr>
        <a:xfrm>
          <a:off x="5545668" y="3471333"/>
          <a:ext cx="4572000" cy="2703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The</a:t>
          </a:r>
          <a:r>
            <a:rPr lang="en-PH" sz="1100" b="0" baseline="0"/>
            <a:t> table and chart show total calls handled vs each product.</a:t>
          </a:r>
        </a:p>
        <a:p>
          <a:endParaRPr lang="en-PH" sz="1100" b="1"/>
        </a:p>
        <a:p>
          <a:r>
            <a:rPr lang="en-PH" sz="1100" b="1"/>
            <a:t>Description</a:t>
          </a:r>
        </a:p>
        <a:p>
          <a:r>
            <a:rPr lang="en-PH" sz="1100" b="0"/>
            <a:t>There is a total of 5916 calls received for</a:t>
          </a:r>
          <a:r>
            <a:rPr lang="en-PH" sz="1100" b="0" baseline="0"/>
            <a:t> the month of June 2021.</a:t>
          </a:r>
          <a:endParaRPr lang="en-PH" sz="1100" b="0"/>
        </a:p>
        <a:p>
          <a:r>
            <a:rPr lang="en-PH" sz="1100" b="0"/>
            <a:t>Product ID 3 (Property Loan) has the most number of calls with 2116</a:t>
          </a:r>
          <a:r>
            <a:rPr lang="en-PH" sz="1100" b="0" baseline="0"/>
            <a:t> calls, followed by Product ID 2 (Car Loan) with 1979, and lastly by Product ID 1 (Personal Loan) with 1821.</a:t>
          </a:r>
        </a:p>
        <a:p>
          <a:endParaRPr lang="en-PH" sz="1100" b="1"/>
        </a:p>
        <a:p>
          <a:r>
            <a:rPr lang="en-PH" sz="1100" b="1"/>
            <a:t>Insight</a:t>
          </a:r>
        </a:p>
        <a:p>
          <a:r>
            <a:rPr lang="en-PH" sz="1100" b="0" baseline="0"/>
            <a:t>Majority of the customers' reason to call is for Property Loan.</a:t>
          </a:r>
        </a:p>
        <a:p>
          <a:endParaRPr lang="en-PH" sz="1100" b="1" baseline="0"/>
        </a:p>
        <a:p>
          <a:r>
            <a:rPr lang="en-PH" sz="1100" b="1" baseline="0"/>
            <a:t>Assumption</a:t>
          </a:r>
        </a:p>
        <a:p>
          <a:r>
            <a:rPr lang="en-PH" sz="1100" b="0" baseline="0"/>
            <a:t>This is the demand that the agency faces and needs to meet with the help of its workforce.</a:t>
          </a:r>
        </a:p>
      </xdr:txBody>
    </xdr:sp>
    <xdr:clientData/>
  </xdr:twoCellAnchor>
  <xdr:twoCellAnchor>
    <xdr:from>
      <xdr:col>6</xdr:col>
      <xdr:colOff>604763</xdr:colOff>
      <xdr:row>36</xdr:row>
      <xdr:rowOff>12095</xdr:rowOff>
    </xdr:from>
    <xdr:to>
      <xdr:col>13</xdr:col>
      <xdr:colOff>42334</xdr:colOff>
      <xdr:row>55</xdr:row>
      <xdr:rowOff>6048</xdr:rowOff>
    </xdr:to>
    <xdr:sp macro="" textlink="">
      <xdr:nvSpPr>
        <xdr:cNvPr id="10" name="TextBox 9">
          <a:extLst>
            <a:ext uri="{FF2B5EF4-FFF2-40B4-BE49-F238E27FC236}">
              <a16:creationId xmlns:a16="http://schemas.microsoft.com/office/drawing/2014/main" id="{A530C33B-A389-4CF4-9A0E-B6A2EA7D4EBC}"/>
            </a:ext>
          </a:extLst>
        </xdr:cNvPr>
        <xdr:cNvSpPr txBox="1"/>
      </xdr:nvSpPr>
      <xdr:spPr>
        <a:xfrm>
          <a:off x="6096001" y="6755190"/>
          <a:ext cx="4729238" cy="34410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The</a:t>
          </a:r>
          <a:r>
            <a:rPr lang="en-PH" sz="1100" b="0" baseline="0"/>
            <a:t> table and chart show daily call trend for the entire month of June 2021.</a:t>
          </a:r>
        </a:p>
        <a:p>
          <a:endParaRPr lang="en-PH" sz="1100" b="1"/>
        </a:p>
        <a:p>
          <a:r>
            <a:rPr lang="en-PH" sz="1100" b="1"/>
            <a:t>Description</a:t>
          </a:r>
        </a:p>
        <a:p>
          <a:r>
            <a:rPr lang="en-PH" sz="1100" b="0"/>
            <a:t>There is a total of 5916 calls received for</a:t>
          </a:r>
          <a:r>
            <a:rPr lang="en-PH" sz="1100" b="0" baseline="0"/>
            <a:t> the month of June 2021. Daily calls vary from 192 to 277 calls, with an average of 219 calls.</a:t>
          </a:r>
        </a:p>
        <a:p>
          <a:endParaRPr lang="en-PH" sz="1100" b="1"/>
        </a:p>
        <a:p>
          <a:r>
            <a:rPr lang="en-PH" sz="1100" b="1"/>
            <a:t>Insight</a:t>
          </a:r>
        </a:p>
        <a:p>
          <a:r>
            <a:rPr lang="en-PH" sz="1100" b="0" baseline="0">
              <a:solidFill>
                <a:schemeClr val="dk1"/>
              </a:solidFill>
              <a:effectLst/>
              <a:latin typeface="+mn-lt"/>
              <a:ea typeface="+mn-ea"/>
              <a:cs typeface="+mn-cs"/>
            </a:rPr>
            <a:t>Daily calls vary in terms of number of calls but seem to have a general and similar trend every week.</a:t>
          </a:r>
          <a:endParaRPr lang="en-PH">
            <a:effectLst/>
          </a:endParaRPr>
        </a:p>
        <a:p>
          <a:endParaRPr lang="en-PH" sz="1100" b="1" baseline="0"/>
        </a:p>
        <a:p>
          <a:r>
            <a:rPr lang="en-PH" sz="1100" b="1" baseline="0"/>
            <a:t>Assumption</a:t>
          </a:r>
        </a:p>
        <a:p>
          <a:r>
            <a:rPr lang="en-PH" sz="1100" b="0" baseline="0"/>
            <a:t>There are days of the weeks that are more active than the others. We study this trend below.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23</xdr:row>
      <xdr:rowOff>0</xdr:rowOff>
    </xdr:from>
    <xdr:to>
      <xdr:col>11</xdr:col>
      <xdr:colOff>200025</xdr:colOff>
      <xdr:row>37</xdr:row>
      <xdr:rowOff>165100</xdr:rowOff>
    </xdr:to>
    <xdr:graphicFrame macro="">
      <xdr:nvGraphicFramePr>
        <xdr:cNvPr id="2" name="Chart 1">
          <a:extLst>
            <a:ext uri="{FF2B5EF4-FFF2-40B4-BE49-F238E27FC236}">
              <a16:creationId xmlns:a16="http://schemas.microsoft.com/office/drawing/2014/main" id="{4CAB5997-C9E5-4978-A2F0-AF7E34387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209550</xdr:colOff>
      <xdr:row>23</xdr:row>
      <xdr:rowOff>6350</xdr:rowOff>
    </xdr:from>
    <xdr:to>
      <xdr:col>18</xdr:col>
      <xdr:colOff>531888</xdr:colOff>
      <xdr:row>37</xdr:row>
      <xdr:rowOff>177800</xdr:rowOff>
    </xdr:to>
    <xdr:sp macro="" textlink="">
      <xdr:nvSpPr>
        <xdr:cNvPr id="3" name="TextBox 2">
          <a:extLst>
            <a:ext uri="{FF2B5EF4-FFF2-40B4-BE49-F238E27FC236}">
              <a16:creationId xmlns:a16="http://schemas.microsoft.com/office/drawing/2014/main" id="{62301913-BA68-47A3-81C5-0D32A2F3BE32}"/>
            </a:ext>
          </a:extLst>
        </xdr:cNvPr>
        <xdr:cNvSpPr txBox="1"/>
      </xdr:nvSpPr>
      <xdr:spPr>
        <a:xfrm>
          <a:off x="6775450" y="400050"/>
          <a:ext cx="4729238" cy="274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Table</a:t>
          </a:r>
          <a:r>
            <a:rPr lang="en-PH" sz="1100" b="0" baseline="0"/>
            <a:t> on the left show total number of calls handled per agent.</a:t>
          </a:r>
        </a:p>
        <a:p>
          <a:endParaRPr lang="en-PH" sz="1100" b="0"/>
        </a:p>
        <a:p>
          <a:r>
            <a:rPr lang="en-PH" sz="1100" b="1"/>
            <a:t>Description</a:t>
          </a:r>
        </a:p>
        <a:p>
          <a:r>
            <a:rPr lang="en-PH" sz="1100" b="0"/>
            <a:t>Calls</a:t>
          </a:r>
          <a:r>
            <a:rPr lang="en-PH" sz="1100" b="0" baseline="0"/>
            <a:t> among agents vary from 271 to 966 calls handled. Agent Castillo had the most calls handled with 966.</a:t>
          </a:r>
          <a:endParaRPr lang="en-PH" sz="1100" b="0"/>
        </a:p>
        <a:p>
          <a:endParaRPr lang="en-PH" sz="1100" b="1"/>
        </a:p>
        <a:p>
          <a:r>
            <a:rPr lang="en-PH" sz="1100" b="1"/>
            <a:t>Insight</a:t>
          </a:r>
        </a:p>
        <a:p>
          <a:r>
            <a:rPr lang="en-PH" sz="1100" b="0" baseline="0"/>
            <a:t>Agents have varying capacities and having the ability to handle more calls signifies higher agent ability.</a:t>
          </a:r>
        </a:p>
        <a:p>
          <a:endParaRPr lang="en-PH" sz="1100" b="1" baseline="0"/>
        </a:p>
        <a:p>
          <a:r>
            <a:rPr lang="en-PH" sz="1100" b="1" baseline="0"/>
            <a:t>Assumption</a:t>
          </a:r>
        </a:p>
        <a:p>
          <a:r>
            <a:rPr lang="en-PH" sz="1100" b="0" baseline="0"/>
            <a:t>Agent ability may be correlated to his/her tenureship and average handling time. We will analyze these next.</a:t>
          </a:r>
        </a:p>
      </xdr:txBody>
    </xdr:sp>
    <xdr:clientData/>
  </xdr:twoCellAnchor>
  <xdr:twoCellAnchor>
    <xdr:from>
      <xdr:col>4</xdr:col>
      <xdr:colOff>9525</xdr:colOff>
      <xdr:row>39</xdr:row>
      <xdr:rowOff>0</xdr:rowOff>
    </xdr:from>
    <xdr:to>
      <xdr:col>11</xdr:col>
      <xdr:colOff>485775</xdr:colOff>
      <xdr:row>53</xdr:row>
      <xdr:rowOff>165100</xdr:rowOff>
    </xdr:to>
    <xdr:graphicFrame macro="">
      <xdr:nvGraphicFramePr>
        <xdr:cNvPr id="4" name="Chart 3">
          <a:extLst>
            <a:ext uri="{FF2B5EF4-FFF2-40B4-BE49-F238E27FC236}">
              <a16:creationId xmlns:a16="http://schemas.microsoft.com/office/drawing/2014/main" id="{C3875EAE-7E74-46C7-A82F-D1C05CCB9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5953</xdr:colOff>
      <xdr:row>55</xdr:row>
      <xdr:rowOff>166290</xdr:rowOff>
    </xdr:from>
    <xdr:to>
      <xdr:col>6</xdr:col>
      <xdr:colOff>172640</xdr:colOff>
      <xdr:row>70</xdr:row>
      <xdr:rowOff>131365</xdr:rowOff>
    </xdr:to>
    <xdr:graphicFrame macro="">
      <xdr:nvGraphicFramePr>
        <xdr:cNvPr id="7" name="Chart 6">
          <a:extLst>
            <a:ext uri="{FF2B5EF4-FFF2-40B4-BE49-F238E27FC236}">
              <a16:creationId xmlns:a16="http://schemas.microsoft.com/office/drawing/2014/main" id="{AD71200D-F4BE-457B-99CF-78276B32E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9</xdr:row>
      <xdr:rowOff>0</xdr:rowOff>
    </xdr:from>
    <xdr:to>
      <xdr:col>6</xdr:col>
      <xdr:colOff>166688</xdr:colOff>
      <xdr:row>21</xdr:row>
      <xdr:rowOff>309033</xdr:rowOff>
    </xdr:to>
    <xdr:graphicFrame macro="">
      <xdr:nvGraphicFramePr>
        <xdr:cNvPr id="10" name="Chart 9">
          <a:extLst>
            <a:ext uri="{FF2B5EF4-FFF2-40B4-BE49-F238E27FC236}">
              <a16:creationId xmlns:a16="http://schemas.microsoft.com/office/drawing/2014/main" id="{A97BC216-B14A-49D4-A95F-64CBBFC06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184150</xdr:colOff>
      <xdr:row>9</xdr:row>
      <xdr:rowOff>6350</xdr:rowOff>
    </xdr:from>
    <xdr:to>
      <xdr:col>14</xdr:col>
      <xdr:colOff>451983</xdr:colOff>
      <xdr:row>21</xdr:row>
      <xdr:rowOff>336550</xdr:rowOff>
    </xdr:to>
    <xdr:sp macro="" textlink="">
      <xdr:nvSpPr>
        <xdr:cNvPr id="11" name="TextBox 10">
          <a:extLst>
            <a:ext uri="{FF2B5EF4-FFF2-40B4-BE49-F238E27FC236}">
              <a16:creationId xmlns:a16="http://schemas.microsoft.com/office/drawing/2014/main" id="{045AE06C-9FB6-40E1-9D11-5A3BDEDF9F5C}"/>
            </a:ext>
          </a:extLst>
        </xdr:cNvPr>
        <xdr:cNvSpPr txBox="1"/>
      </xdr:nvSpPr>
      <xdr:spPr>
        <a:xfrm>
          <a:off x="7753350" y="3333750"/>
          <a:ext cx="5938383" cy="274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Table</a:t>
          </a:r>
          <a:r>
            <a:rPr lang="en-PH" sz="1100" b="0" baseline="0"/>
            <a:t> on the left show customer satisfaction rating (1-10) per agent.</a:t>
          </a:r>
        </a:p>
        <a:p>
          <a:endParaRPr lang="en-PH" sz="1100" b="0"/>
        </a:p>
        <a:p>
          <a:r>
            <a:rPr lang="en-PH" sz="1100" b="1"/>
            <a:t>Description</a:t>
          </a:r>
        </a:p>
        <a:p>
          <a:r>
            <a:rPr lang="en-PH" sz="1100" b="0"/>
            <a:t>Average</a:t>
          </a:r>
          <a:r>
            <a:rPr lang="en-PH" sz="1100" b="0" baseline="0"/>
            <a:t> ratings have a range of 7.12 to 7.88.</a:t>
          </a:r>
          <a:endParaRPr lang="en-PH" sz="1100" b="0"/>
        </a:p>
        <a:p>
          <a:endParaRPr lang="en-PH" sz="1100" b="1"/>
        </a:p>
        <a:p>
          <a:r>
            <a:rPr lang="en-PH" sz="1100" b="1"/>
            <a:t>Insight</a:t>
          </a:r>
        </a:p>
        <a:p>
          <a:r>
            <a:rPr lang="en-PH" sz="1100" b="0" baseline="0">
              <a:solidFill>
                <a:schemeClr val="dk1"/>
              </a:solidFill>
              <a:effectLst/>
              <a:latin typeface="+mn-lt"/>
              <a:ea typeface="+mn-ea"/>
              <a:cs typeface="+mn-cs"/>
            </a:rPr>
            <a:t>Ratings among agents are near identical.</a:t>
          </a:r>
          <a:endParaRPr lang="en-PH" sz="1100" b="1" baseline="0"/>
        </a:p>
        <a:p>
          <a:endParaRPr lang="en-PH" sz="1100" b="1" baseline="0"/>
        </a:p>
        <a:p>
          <a:r>
            <a:rPr lang="en-PH" sz="1100" b="1" baseline="0"/>
            <a:t>Assumption</a:t>
          </a:r>
        </a:p>
        <a:p>
          <a:r>
            <a:rPr lang="en-PH" sz="1100" b="0" baseline="0"/>
            <a:t>This can be a hard parameter to solely determine who the best agent is. We will find other parameters.</a:t>
          </a:r>
        </a:p>
      </xdr:txBody>
    </xdr:sp>
    <xdr:clientData/>
  </xdr:twoCellAnchor>
  <xdr:twoCellAnchor>
    <xdr:from>
      <xdr:col>3</xdr:col>
      <xdr:colOff>1284022</xdr:colOff>
      <xdr:row>102</xdr:row>
      <xdr:rowOff>18257</xdr:rowOff>
    </xdr:from>
    <xdr:to>
      <xdr:col>11</xdr:col>
      <xdr:colOff>256985</xdr:colOff>
      <xdr:row>117</xdr:row>
      <xdr:rowOff>4499</xdr:rowOff>
    </xdr:to>
    <xdr:sp macro="" textlink="">
      <xdr:nvSpPr>
        <xdr:cNvPr id="16" name="TextBox 15">
          <a:extLst>
            <a:ext uri="{FF2B5EF4-FFF2-40B4-BE49-F238E27FC236}">
              <a16:creationId xmlns:a16="http://schemas.microsoft.com/office/drawing/2014/main" id="{A44248F5-D925-4DBC-84D3-D000E89D0D98}"/>
            </a:ext>
          </a:extLst>
        </xdr:cNvPr>
        <xdr:cNvSpPr txBox="1"/>
      </xdr:nvSpPr>
      <xdr:spPr>
        <a:xfrm>
          <a:off x="4598722" y="15036007"/>
          <a:ext cx="4719713" cy="27484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Table</a:t>
          </a:r>
          <a:r>
            <a:rPr lang="en-PH" sz="1100" b="0" baseline="0"/>
            <a:t> on the left show customer satisfaction rating vs average handling time.</a:t>
          </a:r>
        </a:p>
        <a:p>
          <a:endParaRPr lang="en-PH" sz="1100" b="0"/>
        </a:p>
        <a:p>
          <a:r>
            <a:rPr lang="en-PH" sz="1100" b="1">
              <a:solidFill>
                <a:schemeClr val="dk1"/>
              </a:solidFill>
              <a:effectLst/>
              <a:latin typeface="+mn-lt"/>
              <a:ea typeface="+mn-ea"/>
              <a:cs typeface="+mn-cs"/>
            </a:rPr>
            <a:t>Description</a:t>
          </a:r>
          <a:endParaRPr lang="en-PH">
            <a:effectLst/>
          </a:endParaRPr>
        </a:p>
        <a:p>
          <a:r>
            <a:rPr lang="en-PH" sz="1100" b="0">
              <a:solidFill>
                <a:schemeClr val="dk1"/>
              </a:solidFill>
              <a:effectLst/>
              <a:latin typeface="+mn-lt"/>
              <a:ea typeface="+mn-ea"/>
              <a:cs typeface="+mn-cs"/>
            </a:rPr>
            <a:t>There</a:t>
          </a:r>
          <a:r>
            <a:rPr lang="en-PH" sz="1100" b="0" baseline="0">
              <a:solidFill>
                <a:schemeClr val="dk1"/>
              </a:solidFill>
              <a:effectLst/>
              <a:latin typeface="+mn-lt"/>
              <a:ea typeface="+mn-ea"/>
              <a:cs typeface="+mn-cs"/>
            </a:rPr>
            <a:t> seems to be only a weak  correlation between these two variables.</a:t>
          </a:r>
        </a:p>
        <a:p>
          <a:endParaRPr lang="en-PH">
            <a:effectLst/>
          </a:endParaRPr>
        </a:p>
        <a:p>
          <a:r>
            <a:rPr lang="en-PH" sz="1100" b="1">
              <a:solidFill>
                <a:schemeClr val="dk1"/>
              </a:solidFill>
              <a:effectLst/>
              <a:latin typeface="+mn-lt"/>
              <a:ea typeface="+mn-ea"/>
              <a:cs typeface="+mn-cs"/>
            </a:rPr>
            <a:t>Insight</a:t>
          </a:r>
          <a:endParaRPr lang="en-PH">
            <a:effectLst/>
          </a:endParaRPr>
        </a:p>
        <a:p>
          <a:r>
            <a:rPr lang="en-PH" sz="1100" b="0" baseline="0">
              <a:solidFill>
                <a:schemeClr val="dk1"/>
              </a:solidFill>
              <a:effectLst/>
              <a:latin typeface="+mn-lt"/>
              <a:ea typeface="+mn-ea"/>
              <a:cs typeface="+mn-cs"/>
            </a:rPr>
            <a:t>Customer satisfaction has little to do with average handling time and vice versa.</a:t>
          </a:r>
          <a:endParaRPr lang="en-PH">
            <a:effectLst/>
          </a:endParaRPr>
        </a:p>
        <a:p>
          <a:endParaRPr lang="en-PH" sz="1100" b="1" baseline="0"/>
        </a:p>
        <a:p>
          <a:r>
            <a:rPr lang="en-PH" sz="1100" b="1" baseline="0"/>
            <a:t>Assumption</a:t>
          </a:r>
        </a:p>
        <a:p>
          <a:r>
            <a:rPr lang="en-PH" sz="1100" b="0" baseline="0"/>
            <a:t>We will look into other variables and correlations.</a:t>
          </a:r>
        </a:p>
      </xdr:txBody>
    </xdr:sp>
    <xdr:clientData/>
  </xdr:twoCellAnchor>
  <xdr:twoCellAnchor>
    <xdr:from>
      <xdr:col>4</xdr:col>
      <xdr:colOff>0</xdr:colOff>
      <xdr:row>119</xdr:row>
      <xdr:rowOff>0</xdr:rowOff>
    </xdr:from>
    <xdr:to>
      <xdr:col>11</xdr:col>
      <xdr:colOff>623963</xdr:colOff>
      <xdr:row>133</xdr:row>
      <xdr:rowOff>170392</xdr:rowOff>
    </xdr:to>
    <xdr:sp macro="" textlink="">
      <xdr:nvSpPr>
        <xdr:cNvPr id="13" name="TextBox 12">
          <a:extLst>
            <a:ext uri="{FF2B5EF4-FFF2-40B4-BE49-F238E27FC236}">
              <a16:creationId xmlns:a16="http://schemas.microsoft.com/office/drawing/2014/main" id="{8E29E758-B16D-4334-B9EE-574668748D9C}"/>
            </a:ext>
          </a:extLst>
        </xdr:cNvPr>
        <xdr:cNvSpPr txBox="1"/>
      </xdr:nvSpPr>
      <xdr:spPr>
        <a:xfrm>
          <a:off x="4965700" y="18148300"/>
          <a:ext cx="4719713" cy="27484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Table</a:t>
          </a:r>
          <a:r>
            <a:rPr lang="en-PH" sz="1100" b="0" baseline="0"/>
            <a:t> on the left show customer satisfaction rating vs agent tenure length.</a:t>
          </a:r>
        </a:p>
        <a:p>
          <a:endParaRPr lang="en-PH" sz="1100" b="0"/>
        </a:p>
        <a:p>
          <a:r>
            <a:rPr lang="en-PH" sz="1100" b="1">
              <a:solidFill>
                <a:schemeClr val="dk1"/>
              </a:solidFill>
              <a:effectLst/>
              <a:latin typeface="+mn-lt"/>
              <a:ea typeface="+mn-ea"/>
              <a:cs typeface="+mn-cs"/>
            </a:rPr>
            <a:t>Description</a:t>
          </a:r>
          <a:endParaRPr lang="en-PH">
            <a:effectLst/>
          </a:endParaRPr>
        </a:p>
        <a:p>
          <a:r>
            <a:rPr lang="en-PH" sz="1100" b="0">
              <a:solidFill>
                <a:schemeClr val="dk1"/>
              </a:solidFill>
              <a:effectLst/>
              <a:latin typeface="+mn-lt"/>
              <a:ea typeface="+mn-ea"/>
              <a:cs typeface="+mn-cs"/>
            </a:rPr>
            <a:t>There</a:t>
          </a:r>
          <a:r>
            <a:rPr lang="en-PH" sz="1100" b="0" baseline="0">
              <a:solidFill>
                <a:schemeClr val="dk1"/>
              </a:solidFill>
              <a:effectLst/>
              <a:latin typeface="+mn-lt"/>
              <a:ea typeface="+mn-ea"/>
              <a:cs typeface="+mn-cs"/>
            </a:rPr>
            <a:t> seems to be only a weak correlation between these two variables.</a:t>
          </a:r>
          <a:endParaRPr lang="en-PH">
            <a:effectLst/>
          </a:endParaRPr>
        </a:p>
        <a:p>
          <a:endParaRPr lang="en-PH" sz="1100" b="1">
            <a:solidFill>
              <a:schemeClr val="dk1"/>
            </a:solidFill>
            <a:effectLst/>
            <a:latin typeface="+mn-lt"/>
            <a:ea typeface="+mn-ea"/>
            <a:cs typeface="+mn-cs"/>
          </a:endParaRPr>
        </a:p>
        <a:p>
          <a:r>
            <a:rPr lang="en-PH" sz="1100" b="1">
              <a:solidFill>
                <a:schemeClr val="dk1"/>
              </a:solidFill>
              <a:effectLst/>
              <a:latin typeface="+mn-lt"/>
              <a:ea typeface="+mn-ea"/>
              <a:cs typeface="+mn-cs"/>
            </a:rPr>
            <a:t>Insight</a:t>
          </a:r>
          <a:endParaRPr lang="en-PH">
            <a:effectLst/>
          </a:endParaRPr>
        </a:p>
        <a:p>
          <a:r>
            <a:rPr lang="en-PH" sz="1100" b="0" baseline="0">
              <a:solidFill>
                <a:schemeClr val="dk1"/>
              </a:solidFill>
              <a:effectLst/>
              <a:latin typeface="+mn-lt"/>
              <a:ea typeface="+mn-ea"/>
              <a:cs typeface="+mn-cs"/>
            </a:rPr>
            <a:t>Customer satisfaction has little to do with tenure length and vice versa.</a:t>
          </a:r>
          <a:endParaRPr lang="en-PH">
            <a:effectLst/>
          </a:endParaRPr>
        </a:p>
        <a:p>
          <a:endParaRPr lang="en-PH" sz="1100" b="1" baseline="0"/>
        </a:p>
        <a:p>
          <a:r>
            <a:rPr lang="en-PH" sz="1100" b="1" baseline="0"/>
            <a:t>Assumption</a:t>
          </a:r>
        </a:p>
        <a:p>
          <a:r>
            <a:rPr lang="en-PH" sz="1100" b="0" baseline="0"/>
            <a:t>We will look into other variables and correlations.</a:t>
          </a:r>
        </a:p>
      </xdr:txBody>
    </xdr:sp>
    <xdr:clientData/>
  </xdr:twoCellAnchor>
  <xdr:twoCellAnchor>
    <xdr:from>
      <xdr:col>4</xdr:col>
      <xdr:colOff>0</xdr:colOff>
      <xdr:row>136</xdr:row>
      <xdr:rowOff>0</xdr:rowOff>
    </xdr:from>
    <xdr:to>
      <xdr:col>11</xdr:col>
      <xdr:colOff>623963</xdr:colOff>
      <xdr:row>151</xdr:row>
      <xdr:rowOff>95250</xdr:rowOff>
    </xdr:to>
    <xdr:sp macro="" textlink="">
      <xdr:nvSpPr>
        <xdr:cNvPr id="17" name="TextBox 16">
          <a:extLst>
            <a:ext uri="{FF2B5EF4-FFF2-40B4-BE49-F238E27FC236}">
              <a16:creationId xmlns:a16="http://schemas.microsoft.com/office/drawing/2014/main" id="{11015189-065C-488F-B0A7-D3E747E41CF1}"/>
            </a:ext>
          </a:extLst>
        </xdr:cNvPr>
        <xdr:cNvSpPr txBox="1"/>
      </xdr:nvSpPr>
      <xdr:spPr>
        <a:xfrm>
          <a:off x="4965700" y="21278850"/>
          <a:ext cx="4719713"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Table</a:t>
          </a:r>
          <a:r>
            <a:rPr lang="en-PH" sz="1100" b="0" baseline="0"/>
            <a:t> on the left show customer satisfaction rating vs total number of calls handled by the agent.</a:t>
          </a:r>
        </a:p>
        <a:p>
          <a:endParaRPr lang="en-PH" sz="1100" b="0"/>
        </a:p>
        <a:p>
          <a:r>
            <a:rPr lang="en-PH" sz="1100" b="1">
              <a:solidFill>
                <a:schemeClr val="dk1"/>
              </a:solidFill>
              <a:effectLst/>
              <a:latin typeface="+mn-lt"/>
              <a:ea typeface="+mn-ea"/>
              <a:cs typeface="+mn-cs"/>
            </a:rPr>
            <a:t>Description</a:t>
          </a:r>
          <a:endParaRPr lang="en-PH">
            <a:effectLst/>
          </a:endParaRPr>
        </a:p>
        <a:p>
          <a:r>
            <a:rPr lang="en-PH" sz="1100" b="0">
              <a:solidFill>
                <a:schemeClr val="dk1"/>
              </a:solidFill>
              <a:effectLst/>
              <a:latin typeface="+mn-lt"/>
              <a:ea typeface="+mn-ea"/>
              <a:cs typeface="+mn-cs"/>
            </a:rPr>
            <a:t>There</a:t>
          </a:r>
          <a:r>
            <a:rPr lang="en-PH" sz="1100" b="0" baseline="0">
              <a:solidFill>
                <a:schemeClr val="dk1"/>
              </a:solidFill>
              <a:effectLst/>
              <a:latin typeface="+mn-lt"/>
              <a:ea typeface="+mn-ea"/>
              <a:cs typeface="+mn-cs"/>
            </a:rPr>
            <a:t> seems to be only a weak correlation between these two variables.</a:t>
          </a:r>
        </a:p>
        <a:p>
          <a:endParaRPr lang="en-PH">
            <a:effectLst/>
          </a:endParaRPr>
        </a:p>
        <a:p>
          <a:r>
            <a:rPr lang="en-PH" sz="1100" b="1">
              <a:solidFill>
                <a:schemeClr val="dk1"/>
              </a:solidFill>
              <a:effectLst/>
              <a:latin typeface="+mn-lt"/>
              <a:ea typeface="+mn-ea"/>
              <a:cs typeface="+mn-cs"/>
            </a:rPr>
            <a:t>Insight</a:t>
          </a:r>
          <a:endParaRPr lang="en-PH">
            <a:effectLst/>
          </a:endParaRPr>
        </a:p>
        <a:p>
          <a:r>
            <a:rPr lang="en-PH" sz="1100" b="0" baseline="0">
              <a:solidFill>
                <a:schemeClr val="dk1"/>
              </a:solidFill>
              <a:effectLst/>
              <a:latin typeface="+mn-lt"/>
              <a:ea typeface="+mn-ea"/>
              <a:cs typeface="+mn-cs"/>
            </a:rPr>
            <a:t>Customer satisfaction has little to do with agents' total calls handled and vice versa.</a:t>
          </a:r>
          <a:endParaRPr lang="en-PH">
            <a:effectLst/>
          </a:endParaRPr>
        </a:p>
        <a:p>
          <a:endParaRPr lang="en-PH" sz="1100" b="1" baseline="0"/>
        </a:p>
        <a:p>
          <a:r>
            <a:rPr lang="en-PH" sz="1100" b="1" baseline="0"/>
            <a:t>Assumption</a:t>
          </a:r>
        </a:p>
        <a:p>
          <a:r>
            <a:rPr lang="en-PH" sz="1100" b="0" baseline="0"/>
            <a:t>We will look into other variables and correlations.</a:t>
          </a:r>
        </a:p>
      </xdr:txBody>
    </xdr:sp>
    <xdr:clientData/>
  </xdr:twoCellAnchor>
  <xdr:twoCellAnchor>
    <xdr:from>
      <xdr:col>2</xdr:col>
      <xdr:colOff>15875</xdr:colOff>
      <xdr:row>72</xdr:row>
      <xdr:rowOff>19050</xdr:rowOff>
    </xdr:from>
    <xdr:to>
      <xdr:col>6</xdr:col>
      <xdr:colOff>187325</xdr:colOff>
      <xdr:row>87</xdr:row>
      <xdr:rowOff>0</xdr:rowOff>
    </xdr:to>
    <xdr:graphicFrame macro="">
      <xdr:nvGraphicFramePr>
        <xdr:cNvPr id="9" name="Chart 8">
          <a:extLst>
            <a:ext uri="{FF2B5EF4-FFF2-40B4-BE49-F238E27FC236}">
              <a16:creationId xmlns:a16="http://schemas.microsoft.com/office/drawing/2014/main" id="{5AEFD90A-702C-4043-A6D4-1AE977DED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22224</xdr:colOff>
      <xdr:row>153</xdr:row>
      <xdr:rowOff>38100</xdr:rowOff>
    </xdr:from>
    <xdr:to>
      <xdr:col>3</xdr:col>
      <xdr:colOff>323849</xdr:colOff>
      <xdr:row>169</xdr:row>
      <xdr:rowOff>82550</xdr:rowOff>
    </xdr:to>
    <xdr:graphicFrame macro="">
      <xdr:nvGraphicFramePr>
        <xdr:cNvPr id="18" name="Chart 17">
          <a:extLst>
            <a:ext uri="{FF2B5EF4-FFF2-40B4-BE49-F238E27FC236}">
              <a16:creationId xmlns:a16="http://schemas.microsoft.com/office/drawing/2014/main" id="{9BF0852B-3B96-407B-9892-2C09A20F2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438150</xdr:colOff>
      <xdr:row>153</xdr:row>
      <xdr:rowOff>38100</xdr:rowOff>
    </xdr:from>
    <xdr:to>
      <xdr:col>9</xdr:col>
      <xdr:colOff>287413</xdr:colOff>
      <xdr:row>168</xdr:row>
      <xdr:rowOff>133350</xdr:rowOff>
    </xdr:to>
    <xdr:sp macro="" textlink="">
      <xdr:nvSpPr>
        <xdr:cNvPr id="19" name="TextBox 18">
          <a:extLst>
            <a:ext uri="{FF2B5EF4-FFF2-40B4-BE49-F238E27FC236}">
              <a16:creationId xmlns:a16="http://schemas.microsoft.com/office/drawing/2014/main" id="{072608AA-AACF-4896-9201-BC1CBAA91223}"/>
            </a:ext>
          </a:extLst>
        </xdr:cNvPr>
        <xdr:cNvSpPr txBox="1"/>
      </xdr:nvSpPr>
      <xdr:spPr>
        <a:xfrm>
          <a:off x="4749800" y="27762200"/>
          <a:ext cx="4719713"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Table</a:t>
          </a:r>
          <a:r>
            <a:rPr lang="en-PH" sz="1100" b="0" baseline="0"/>
            <a:t> on the left show customer satisfaction rating vs average queue time.</a:t>
          </a:r>
        </a:p>
        <a:p>
          <a:endParaRPr lang="en-PH" sz="1100" b="0"/>
        </a:p>
        <a:p>
          <a:r>
            <a:rPr lang="en-PH" sz="1100" b="1"/>
            <a:t>Description</a:t>
          </a:r>
        </a:p>
        <a:p>
          <a:r>
            <a:rPr lang="en-PH" sz="1100" b="0"/>
            <a:t>There</a:t>
          </a:r>
          <a:r>
            <a:rPr lang="en-PH" sz="1100" b="0" baseline="0"/>
            <a:t> seems to be only a weak correlation between these two variables.</a:t>
          </a:r>
          <a:endParaRPr lang="en-PH" sz="1100" b="0"/>
        </a:p>
        <a:p>
          <a:endParaRPr lang="en-PH" sz="1100" b="1"/>
        </a:p>
        <a:p>
          <a:r>
            <a:rPr lang="en-PH" sz="1100" b="1"/>
            <a:t>Insight</a:t>
          </a:r>
        </a:p>
        <a:p>
          <a:r>
            <a:rPr lang="en-PH" sz="1100" b="0" baseline="0"/>
            <a:t>Customer satisfaction has little to do with average queue time and vice versa.</a:t>
          </a:r>
        </a:p>
        <a:p>
          <a:endParaRPr lang="en-PH" sz="1100" b="1" baseline="0"/>
        </a:p>
        <a:p>
          <a:r>
            <a:rPr lang="en-PH" sz="1100" b="1" baseline="0"/>
            <a:t>Assumption</a:t>
          </a:r>
        </a:p>
        <a:p>
          <a:r>
            <a:rPr lang="en-PH" sz="1100" b="0" baseline="0"/>
            <a:t>We will look into other variables and correlations.</a:t>
          </a:r>
        </a:p>
      </xdr:txBody>
    </xdr:sp>
    <xdr:clientData/>
  </xdr:twoCellAnchor>
  <xdr:twoCellAnchor>
    <xdr:from>
      <xdr:col>0</xdr:col>
      <xdr:colOff>0</xdr:colOff>
      <xdr:row>102</xdr:row>
      <xdr:rowOff>50800</xdr:rowOff>
    </xdr:from>
    <xdr:to>
      <xdr:col>3</xdr:col>
      <xdr:colOff>1212850</xdr:colOff>
      <xdr:row>118</xdr:row>
      <xdr:rowOff>6350</xdr:rowOff>
    </xdr:to>
    <xdr:graphicFrame macro="">
      <xdr:nvGraphicFramePr>
        <xdr:cNvPr id="21" name="Chart 20">
          <a:extLst>
            <a:ext uri="{FF2B5EF4-FFF2-40B4-BE49-F238E27FC236}">
              <a16:creationId xmlns:a16="http://schemas.microsoft.com/office/drawing/2014/main" id="{F3AC7BB3-01A0-41FF-909E-76FB380C9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119</xdr:row>
      <xdr:rowOff>6350</xdr:rowOff>
    </xdr:from>
    <xdr:to>
      <xdr:col>3</xdr:col>
      <xdr:colOff>1562100</xdr:colOff>
      <xdr:row>133</xdr:row>
      <xdr:rowOff>177800</xdr:rowOff>
    </xdr:to>
    <xdr:graphicFrame macro="">
      <xdr:nvGraphicFramePr>
        <xdr:cNvPr id="22" name="Chart 21">
          <a:extLst>
            <a:ext uri="{FF2B5EF4-FFF2-40B4-BE49-F238E27FC236}">
              <a16:creationId xmlns:a16="http://schemas.microsoft.com/office/drawing/2014/main" id="{5FD6D985-D2C9-4225-880E-38CEE05B8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135</xdr:row>
      <xdr:rowOff>177800</xdr:rowOff>
    </xdr:from>
    <xdr:to>
      <xdr:col>3</xdr:col>
      <xdr:colOff>1295400</xdr:colOff>
      <xdr:row>151</xdr:row>
      <xdr:rowOff>133350</xdr:rowOff>
    </xdr:to>
    <xdr:graphicFrame macro="">
      <xdr:nvGraphicFramePr>
        <xdr:cNvPr id="24" name="Chart 23">
          <a:extLst>
            <a:ext uri="{FF2B5EF4-FFF2-40B4-BE49-F238E27FC236}">
              <a16:creationId xmlns:a16="http://schemas.microsoft.com/office/drawing/2014/main" id="{3B6BADCA-1534-47A0-9426-F45C8BF2A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175</xdr:row>
      <xdr:rowOff>6350</xdr:rowOff>
    </xdr:from>
    <xdr:to>
      <xdr:col>3</xdr:col>
      <xdr:colOff>260350</xdr:colOff>
      <xdr:row>189</xdr:row>
      <xdr:rowOff>171450</xdr:rowOff>
    </xdr:to>
    <xdr:graphicFrame macro="">
      <xdr:nvGraphicFramePr>
        <xdr:cNvPr id="27" name="Chart 26">
          <a:extLst>
            <a:ext uri="{FF2B5EF4-FFF2-40B4-BE49-F238E27FC236}">
              <a16:creationId xmlns:a16="http://schemas.microsoft.com/office/drawing/2014/main" id="{C04B6265-9438-410F-8D6C-98EDB925A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19050</xdr:colOff>
      <xdr:row>1</xdr:row>
      <xdr:rowOff>19050</xdr:rowOff>
    </xdr:from>
    <xdr:to>
      <xdr:col>5</xdr:col>
      <xdr:colOff>0</xdr:colOff>
      <xdr:row>6</xdr:row>
      <xdr:rowOff>387350</xdr:rowOff>
    </xdr:to>
    <xdr:sp macro="" textlink="">
      <xdr:nvSpPr>
        <xdr:cNvPr id="28" name="TextBox 27">
          <a:extLst>
            <a:ext uri="{FF2B5EF4-FFF2-40B4-BE49-F238E27FC236}">
              <a16:creationId xmlns:a16="http://schemas.microsoft.com/office/drawing/2014/main" id="{4AD21229-F715-4734-BF0E-BE191B5D0746}"/>
            </a:ext>
          </a:extLst>
        </xdr:cNvPr>
        <xdr:cNvSpPr txBox="1"/>
      </xdr:nvSpPr>
      <xdr:spPr>
        <a:xfrm>
          <a:off x="882650" y="412750"/>
          <a:ext cx="5886450" cy="272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TD;DR</a:t>
          </a:r>
        </a:p>
        <a:p>
          <a:r>
            <a:rPr lang="en-PH" sz="1100"/>
            <a:t>Since there are</a:t>
          </a:r>
          <a:r>
            <a:rPr lang="en-PH" sz="1100" baseline="0"/>
            <a:t> at best weak correlations among variables involving the agents, we will simply rely on the variables themselves in determining the best agent.</a:t>
          </a:r>
        </a:p>
        <a:p>
          <a:endParaRPr lang="en-PH" sz="1100" baseline="0"/>
        </a:p>
        <a:p>
          <a:r>
            <a:rPr lang="en-PH" sz="1100"/>
            <a:t>Best</a:t>
          </a:r>
          <a:r>
            <a:rPr lang="en-PH" sz="1100" baseline="0"/>
            <a:t> in customer rating goes to Agent 5, Mr. Eric Molina, who is being handled by Mr. Lester De Mesa. Mr. Molina has been with the agency since May 15, 2020 or equivalent to 292 working days.</a:t>
          </a:r>
        </a:p>
        <a:p>
          <a:endParaRPr lang="en-PH" sz="1100" baseline="0"/>
        </a:p>
        <a:p>
          <a:r>
            <a:rPr lang="en-PH" sz="1100" baseline="0"/>
            <a:t>Average queue time, average handling time, total number of calls, and tenure length aren't necessarily award worthy if we are concerned with performance qualitatively.</a:t>
          </a:r>
        </a:p>
        <a:p>
          <a:endParaRPr lang="en-PH" sz="1100" baseline="0"/>
        </a:p>
        <a:p>
          <a:endParaRPr lang="en-PH" sz="1100" baseline="0"/>
        </a:p>
        <a:p>
          <a:endParaRPr lang="en-PH" sz="1100" baseline="0"/>
        </a:p>
        <a:p>
          <a:endParaRPr lang="en-PH" sz="1100"/>
        </a:p>
        <a:p>
          <a:endParaRPr lang="en-PH" sz="1100"/>
        </a:p>
      </xdr:txBody>
    </xdr:sp>
    <xdr:clientData/>
  </xdr:twoCellAnchor>
  <xdr:twoCellAnchor>
    <xdr:from>
      <xdr:col>3</xdr:col>
      <xdr:colOff>330200</xdr:colOff>
      <xdr:row>175</xdr:row>
      <xdr:rowOff>25400</xdr:rowOff>
    </xdr:from>
    <xdr:to>
      <xdr:col>9</xdr:col>
      <xdr:colOff>179463</xdr:colOff>
      <xdr:row>221</xdr:row>
      <xdr:rowOff>88900</xdr:rowOff>
    </xdr:to>
    <xdr:sp macro="" textlink="">
      <xdr:nvSpPr>
        <xdr:cNvPr id="29" name="TextBox 28">
          <a:extLst>
            <a:ext uri="{FF2B5EF4-FFF2-40B4-BE49-F238E27FC236}">
              <a16:creationId xmlns:a16="http://schemas.microsoft.com/office/drawing/2014/main" id="{0197AB96-55F8-4525-8E93-E68294DD53D3}"/>
            </a:ext>
          </a:extLst>
        </xdr:cNvPr>
        <xdr:cNvSpPr txBox="1"/>
      </xdr:nvSpPr>
      <xdr:spPr>
        <a:xfrm>
          <a:off x="4641850" y="36995100"/>
          <a:ext cx="5557913" cy="853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Table</a:t>
          </a:r>
          <a:r>
            <a:rPr lang="en-PH" sz="1100" b="0" baseline="0"/>
            <a:t> on the left shows tenure length and sum of calls handled.</a:t>
          </a:r>
        </a:p>
        <a:p>
          <a:endParaRPr lang="en-PH" sz="1100" b="0"/>
        </a:p>
        <a:p>
          <a:r>
            <a:rPr lang="en-PH" sz="1100" b="1"/>
            <a:t>Description</a:t>
          </a:r>
        </a:p>
        <a:p>
          <a:r>
            <a:rPr lang="en-PH" sz="1100" b="0"/>
            <a:t>There</a:t>
          </a:r>
          <a:r>
            <a:rPr lang="en-PH" sz="1100" b="0" baseline="0"/>
            <a:t> seems to be negative albeit a weak correlation between these two variables.</a:t>
          </a:r>
          <a:endParaRPr lang="en-PH" sz="1100" b="0"/>
        </a:p>
        <a:p>
          <a:endParaRPr lang="en-PH" sz="1100" b="1"/>
        </a:p>
        <a:p>
          <a:r>
            <a:rPr lang="en-PH" sz="1100" b="1"/>
            <a:t>Insight</a:t>
          </a:r>
        </a:p>
        <a:p>
          <a:r>
            <a:rPr lang="en-PH" sz="1100" b="0" baseline="0"/>
            <a:t>Longer tenured agents handle less calls. This is an intersting find.</a:t>
          </a:r>
        </a:p>
        <a:p>
          <a:endParaRPr lang="en-PH" sz="1100" b="1" baseline="0"/>
        </a:p>
        <a:p>
          <a:r>
            <a:rPr lang="en-PH" sz="1100" b="1" baseline="0"/>
            <a:t>Assumption</a:t>
          </a:r>
        </a:p>
        <a:p>
          <a:r>
            <a:rPr lang="en-PH" sz="1100" b="0" baseline="0"/>
            <a:t>I suggest an investigation regarding the workday routine of the longer tenured agents. Provided that they are doing the same kind of tasks as newer agents, there should be a reason why. An assumption is that they handle calls for a longer duration. We will check in the following chart below.</a:t>
          </a:r>
        </a:p>
        <a:p>
          <a:endParaRPr lang="en-PH" sz="1100" b="0" baseline="0"/>
        </a:p>
        <a:p>
          <a:r>
            <a:rPr lang="en-PH" sz="1100" b="0" baseline="0"/>
            <a:t>As it turns out, there is no correlation between length of tenure and avg. handling time. Let us see if there is a connection between tenure and avg. queue time in the chart below.</a:t>
          </a:r>
        </a:p>
        <a:p>
          <a:endParaRPr lang="en-PH" sz="1100" b="0" baseline="0"/>
        </a:p>
        <a:p>
          <a:r>
            <a:rPr lang="en-PH" sz="1100" b="0" baseline="0">
              <a:solidFill>
                <a:srgbClr val="FF0000"/>
              </a:solidFill>
            </a:rPr>
            <a:t>As we can see, there is also no correlation between these two variables. We therefore want to proceed with an investigation with the assumption that longer tenured agents may be slacking off or are potentially involved in some form of red tape.</a:t>
          </a:r>
        </a:p>
      </xdr:txBody>
    </xdr:sp>
    <xdr:clientData/>
  </xdr:twoCellAnchor>
  <xdr:twoCellAnchor>
    <xdr:from>
      <xdr:col>0</xdr:col>
      <xdr:colOff>22225</xdr:colOff>
      <xdr:row>191</xdr:row>
      <xdr:rowOff>6350</xdr:rowOff>
    </xdr:from>
    <xdr:to>
      <xdr:col>3</xdr:col>
      <xdr:colOff>282575</xdr:colOff>
      <xdr:row>205</xdr:row>
      <xdr:rowOff>171450</xdr:rowOff>
    </xdr:to>
    <xdr:graphicFrame macro="">
      <xdr:nvGraphicFramePr>
        <xdr:cNvPr id="30" name="Chart 29">
          <a:extLst>
            <a:ext uri="{FF2B5EF4-FFF2-40B4-BE49-F238E27FC236}">
              <a16:creationId xmlns:a16="http://schemas.microsoft.com/office/drawing/2014/main" id="{A27EDD5E-9491-4576-B460-637082FAC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66675</xdr:colOff>
      <xdr:row>206</xdr:row>
      <xdr:rowOff>101600</xdr:rowOff>
    </xdr:from>
    <xdr:to>
      <xdr:col>3</xdr:col>
      <xdr:colOff>327025</xdr:colOff>
      <xdr:row>221</xdr:row>
      <xdr:rowOff>82550</xdr:rowOff>
    </xdr:to>
    <xdr:graphicFrame macro="">
      <xdr:nvGraphicFramePr>
        <xdr:cNvPr id="31" name="Chart 30">
          <a:extLst>
            <a:ext uri="{FF2B5EF4-FFF2-40B4-BE49-F238E27FC236}">
              <a16:creationId xmlns:a16="http://schemas.microsoft.com/office/drawing/2014/main" id="{756B06EE-D310-4124-95FA-50B0784C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34925</xdr:colOff>
      <xdr:row>2</xdr:row>
      <xdr:rowOff>6350</xdr:rowOff>
    </xdr:from>
    <xdr:to>
      <xdr:col>9</xdr:col>
      <xdr:colOff>339725</xdr:colOff>
      <xdr:row>16</xdr:row>
      <xdr:rowOff>171450</xdr:rowOff>
    </xdr:to>
    <xdr:graphicFrame macro="">
      <xdr:nvGraphicFramePr>
        <xdr:cNvPr id="2" name="Chart 1">
          <a:extLst>
            <a:ext uri="{FF2B5EF4-FFF2-40B4-BE49-F238E27FC236}">
              <a16:creationId xmlns:a16="http://schemas.microsoft.com/office/drawing/2014/main" id="{EC08A80C-10C3-4048-9810-3F6020726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16</xdr:col>
      <xdr:colOff>174626</xdr:colOff>
      <xdr:row>21</xdr:row>
      <xdr:rowOff>114300</xdr:rowOff>
    </xdr:to>
    <xdr:sp macro="" textlink="">
      <xdr:nvSpPr>
        <xdr:cNvPr id="3" name="TextBox 2">
          <a:extLst>
            <a:ext uri="{FF2B5EF4-FFF2-40B4-BE49-F238E27FC236}">
              <a16:creationId xmlns:a16="http://schemas.microsoft.com/office/drawing/2014/main" id="{78BE3739-1B48-4C2F-BB94-C682CECD564A}"/>
            </a:ext>
          </a:extLst>
        </xdr:cNvPr>
        <xdr:cNvSpPr txBox="1"/>
      </xdr:nvSpPr>
      <xdr:spPr>
        <a:xfrm>
          <a:off x="7048500" y="590550"/>
          <a:ext cx="3832226" cy="361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t>Title</a:t>
          </a:r>
        </a:p>
        <a:p>
          <a:r>
            <a:rPr lang="en-PH" sz="1200" b="1" baseline="0"/>
            <a:t>     </a:t>
          </a:r>
          <a:r>
            <a:rPr lang="en-PH" sz="1200" b="0" baseline="0"/>
            <a:t>This chart shows products vs its total calls received.</a:t>
          </a:r>
          <a:endParaRPr lang="en-PH" sz="1200" b="0"/>
        </a:p>
        <a:p>
          <a:endParaRPr lang="en-PH" sz="1200" b="1"/>
        </a:p>
        <a:p>
          <a:r>
            <a:rPr lang="en-PH" sz="1200" b="1"/>
            <a:t>Description</a:t>
          </a:r>
        </a:p>
        <a:p>
          <a:r>
            <a:rPr lang="en-PH" sz="1200" b="1"/>
            <a:t>     </a:t>
          </a:r>
          <a:r>
            <a:rPr lang="en-PH" sz="1200" b="0"/>
            <a:t>Property</a:t>
          </a:r>
          <a:r>
            <a:rPr lang="en-PH" sz="1200" b="0" baseline="0"/>
            <a:t> loan has the the most calls with 2116 calls, followed by Car loan with 1979, and lastly by Personal loan with 1821.</a:t>
          </a:r>
          <a:endParaRPr lang="en-PH" sz="1200" b="0"/>
        </a:p>
        <a:p>
          <a:endParaRPr lang="en-PH" sz="1200" b="1"/>
        </a:p>
        <a:p>
          <a:r>
            <a:rPr lang="en-PH" sz="1200" b="1"/>
            <a:t>Insights</a:t>
          </a:r>
        </a:p>
        <a:p>
          <a:r>
            <a:rPr lang="en-PH" sz="1200" b="1" baseline="0"/>
            <a:t>     </a:t>
          </a:r>
          <a:r>
            <a:rPr lang="en-PH" sz="1200" b="0" baseline="0"/>
            <a:t>Majority of the customers have been in need of property loans for the month of June 2021.</a:t>
          </a:r>
        </a:p>
        <a:p>
          <a:endParaRPr lang="en-PH" sz="1200" b="0"/>
        </a:p>
        <a:p>
          <a:r>
            <a:rPr lang="en-PH" sz="1200" b="1"/>
            <a:t>Assumptions</a:t>
          </a:r>
        </a:p>
        <a:p>
          <a:r>
            <a:rPr lang="en-PH" sz="1200" b="0" baseline="0"/>
            <a:t>     Property loans meet customers' needs more than the other two. It is said that property loans have higher interest rate, loan amount, and loan tenure. This, despite the long disbursment period/call review of 10 days, the most among all three product types. The result shows that the customers were willing to make that compromise.</a:t>
          </a:r>
          <a:endParaRPr lang="en-PH" sz="1200" b="1"/>
        </a:p>
        <a:p>
          <a:endParaRPr lang="en-PH" sz="1100"/>
        </a:p>
      </xdr:txBody>
    </xdr:sp>
    <xdr:clientData/>
  </xdr:twoCellAnchor>
  <xdr:twoCellAnchor>
    <xdr:from>
      <xdr:col>2</xdr:col>
      <xdr:colOff>22225</xdr:colOff>
      <xdr:row>21</xdr:row>
      <xdr:rowOff>177800</xdr:rowOff>
    </xdr:from>
    <xdr:to>
      <xdr:col>9</xdr:col>
      <xdr:colOff>327025</xdr:colOff>
      <xdr:row>36</xdr:row>
      <xdr:rowOff>158750</xdr:rowOff>
    </xdr:to>
    <xdr:graphicFrame macro="">
      <xdr:nvGraphicFramePr>
        <xdr:cNvPr id="4" name="Chart 3">
          <a:extLst>
            <a:ext uri="{FF2B5EF4-FFF2-40B4-BE49-F238E27FC236}">
              <a16:creationId xmlns:a16="http://schemas.microsoft.com/office/drawing/2014/main" id="{13C0A8BA-6F49-4091-919C-6F1179444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22</xdr:row>
      <xdr:rowOff>0</xdr:rowOff>
    </xdr:from>
    <xdr:to>
      <xdr:col>16</xdr:col>
      <xdr:colOff>174626</xdr:colOff>
      <xdr:row>41</xdr:row>
      <xdr:rowOff>114300</xdr:rowOff>
    </xdr:to>
    <xdr:sp macro="" textlink="">
      <xdr:nvSpPr>
        <xdr:cNvPr id="5" name="TextBox 4">
          <a:extLst>
            <a:ext uri="{FF2B5EF4-FFF2-40B4-BE49-F238E27FC236}">
              <a16:creationId xmlns:a16="http://schemas.microsoft.com/office/drawing/2014/main" id="{EEEE4A62-BFDD-4010-A94D-86E38F563A93}"/>
            </a:ext>
          </a:extLst>
        </xdr:cNvPr>
        <xdr:cNvSpPr txBox="1"/>
      </xdr:nvSpPr>
      <xdr:spPr>
        <a:xfrm>
          <a:off x="7804150" y="4273550"/>
          <a:ext cx="3832226" cy="361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t>Title</a:t>
          </a:r>
        </a:p>
        <a:p>
          <a:r>
            <a:rPr lang="en-PH" sz="1200" b="1" baseline="0"/>
            <a:t>     </a:t>
          </a:r>
          <a:r>
            <a:rPr lang="en-PH" sz="1200" b="0" baseline="0"/>
            <a:t>This chart shows products vs average customer satisfaction ratings.</a:t>
          </a:r>
          <a:endParaRPr lang="en-PH" sz="1200" b="0"/>
        </a:p>
        <a:p>
          <a:endParaRPr lang="en-PH" sz="1200" b="1"/>
        </a:p>
        <a:p>
          <a:r>
            <a:rPr lang="en-PH" sz="1200" b="1"/>
            <a:t>Description</a:t>
          </a:r>
        </a:p>
        <a:p>
          <a:r>
            <a:rPr lang="en-PH" sz="1200" b="1"/>
            <a:t>     </a:t>
          </a:r>
          <a:r>
            <a:rPr lang="en-PH" sz="1200" b="0"/>
            <a:t>Car loan has the highest customer satisfaction with 7.60;</a:t>
          </a:r>
          <a:r>
            <a:rPr lang="en-PH" sz="1200" b="0" baseline="0"/>
            <a:t> albeit that the differences are minimal and insignificant.</a:t>
          </a:r>
          <a:endParaRPr lang="en-PH" sz="1200" b="0"/>
        </a:p>
        <a:p>
          <a:endParaRPr lang="en-PH" sz="1200" b="1"/>
        </a:p>
        <a:p>
          <a:r>
            <a:rPr lang="en-PH" sz="1200" b="1"/>
            <a:t>Insights</a:t>
          </a:r>
        </a:p>
        <a:p>
          <a:r>
            <a:rPr lang="en-PH" sz="1200" b="1" baseline="0"/>
            <a:t>     </a:t>
          </a:r>
          <a:r>
            <a:rPr lang="en-PH" sz="1200" b="0" baseline="0"/>
            <a:t>Customers may be delighted the most that they had made the call regarding a car loan.</a:t>
          </a:r>
        </a:p>
        <a:p>
          <a:endParaRPr lang="en-PH" sz="1200" b="0"/>
        </a:p>
        <a:p>
          <a:r>
            <a:rPr lang="en-PH" sz="1200" b="1"/>
            <a:t>Assumptions</a:t>
          </a:r>
        </a:p>
        <a:p>
          <a:r>
            <a:rPr lang="en-PH" sz="1200" b="0" baseline="0"/>
            <a:t>     This may be related to other aspects of the call such as queue time and handling time. We shall inspect this next.</a:t>
          </a:r>
          <a:endParaRPr lang="en-PH" sz="1200" b="1"/>
        </a:p>
        <a:p>
          <a:endParaRPr lang="en-PH" sz="1100"/>
        </a:p>
      </xdr:txBody>
    </xdr:sp>
    <xdr:clientData/>
  </xdr:twoCellAnchor>
  <xdr:twoCellAnchor>
    <xdr:from>
      <xdr:col>2</xdr:col>
      <xdr:colOff>15875</xdr:colOff>
      <xdr:row>42</xdr:row>
      <xdr:rowOff>0</xdr:rowOff>
    </xdr:from>
    <xdr:to>
      <xdr:col>7</xdr:col>
      <xdr:colOff>447675</xdr:colOff>
      <xdr:row>56</xdr:row>
      <xdr:rowOff>165100</xdr:rowOff>
    </xdr:to>
    <xdr:graphicFrame macro="">
      <xdr:nvGraphicFramePr>
        <xdr:cNvPr id="6" name="Chart 5">
          <a:extLst>
            <a:ext uri="{FF2B5EF4-FFF2-40B4-BE49-F238E27FC236}">
              <a16:creationId xmlns:a16="http://schemas.microsoft.com/office/drawing/2014/main" id="{8F4C4DCE-499A-4676-B6D1-9CE0DF467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42</xdr:row>
      <xdr:rowOff>0</xdr:rowOff>
    </xdr:from>
    <xdr:to>
      <xdr:col>14</xdr:col>
      <xdr:colOff>174626</xdr:colOff>
      <xdr:row>64</xdr:row>
      <xdr:rowOff>76200</xdr:rowOff>
    </xdr:to>
    <xdr:sp macro="" textlink="">
      <xdr:nvSpPr>
        <xdr:cNvPr id="7" name="TextBox 6">
          <a:extLst>
            <a:ext uri="{FF2B5EF4-FFF2-40B4-BE49-F238E27FC236}">
              <a16:creationId xmlns:a16="http://schemas.microsoft.com/office/drawing/2014/main" id="{44004B02-476F-489B-8938-AEA2E467F839}"/>
            </a:ext>
          </a:extLst>
        </xdr:cNvPr>
        <xdr:cNvSpPr txBox="1"/>
      </xdr:nvSpPr>
      <xdr:spPr>
        <a:xfrm>
          <a:off x="7505700" y="7956550"/>
          <a:ext cx="3832226" cy="412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t>Title</a:t>
          </a:r>
        </a:p>
        <a:p>
          <a:r>
            <a:rPr lang="en-PH" sz="1200" b="1" baseline="0"/>
            <a:t>     </a:t>
          </a:r>
          <a:r>
            <a:rPr lang="en-PH" sz="1200" b="0" baseline="0"/>
            <a:t>This chart shows products vs average queue time in seconds.</a:t>
          </a:r>
          <a:endParaRPr lang="en-PH" sz="1200" b="0"/>
        </a:p>
        <a:p>
          <a:endParaRPr lang="en-PH" sz="1200" b="1"/>
        </a:p>
        <a:p>
          <a:r>
            <a:rPr lang="en-PH" sz="1200" b="1"/>
            <a:t>Description</a:t>
          </a:r>
        </a:p>
        <a:p>
          <a:r>
            <a:rPr lang="en-PH" sz="1200" b="1"/>
            <a:t>     </a:t>
          </a:r>
          <a:r>
            <a:rPr lang="en-PH" sz="1200" b="0"/>
            <a:t>Car loan and Personal loan have very similar short</a:t>
          </a:r>
          <a:r>
            <a:rPr lang="en-PH" sz="1200" b="0" baseline="0"/>
            <a:t> </a:t>
          </a:r>
          <a:r>
            <a:rPr lang="en-PH" sz="1200" b="0"/>
            <a:t>queue time</a:t>
          </a:r>
          <a:r>
            <a:rPr lang="en-PH" sz="1200" b="0" baseline="0"/>
            <a:t> of 48 seconds. Property loan has the highest queue time with 52 seconds.</a:t>
          </a:r>
        </a:p>
        <a:p>
          <a:endParaRPr lang="en-PH" sz="1200" b="1"/>
        </a:p>
        <a:p>
          <a:r>
            <a:rPr lang="en-PH" sz="1200" b="1"/>
            <a:t>Insights and Assumptions</a:t>
          </a:r>
        </a:p>
        <a:p>
          <a:r>
            <a:rPr lang="en-PH" sz="1200" b="1" baseline="0"/>
            <a:t>     </a:t>
          </a:r>
          <a:r>
            <a:rPr lang="en-PH" sz="1200" b="0" baseline="0"/>
            <a:t>This means two things: 1) more people are lining up for Property loan. 2.) There is not enough number of agents to meet this demand.</a:t>
          </a:r>
        </a:p>
        <a:p>
          <a:endParaRPr lang="en-PH" sz="1200" b="0"/>
        </a:p>
        <a:p>
          <a:r>
            <a:rPr lang="en-PH" sz="1200" b="1" baseline="0">
              <a:solidFill>
                <a:srgbClr val="FF0000"/>
              </a:solidFill>
            </a:rPr>
            <a:t>Recommendation</a:t>
          </a:r>
        </a:p>
        <a:p>
          <a:r>
            <a:rPr lang="en-PH" sz="1200" b="0" baseline="0">
              <a:solidFill>
                <a:srgbClr val="FF0000"/>
              </a:solidFill>
            </a:rPr>
            <a:t>Add more workforce on peak season/days and/or dedicate agents for property loans to address the issue. Assign the best agents to property loans especially the ones with shorter handling time and/or most average calls handled in a day.</a:t>
          </a:r>
          <a:endParaRPr lang="en-PH" sz="1100">
            <a:solidFill>
              <a:srgbClr val="FF0000"/>
            </a:solidFill>
          </a:endParaRPr>
        </a:p>
      </xdr:txBody>
    </xdr:sp>
    <xdr:clientData/>
  </xdr:twoCellAnchor>
  <xdr:twoCellAnchor>
    <xdr:from>
      <xdr:col>2</xdr:col>
      <xdr:colOff>15875</xdr:colOff>
      <xdr:row>67</xdr:row>
      <xdr:rowOff>6350</xdr:rowOff>
    </xdr:from>
    <xdr:to>
      <xdr:col>7</xdr:col>
      <xdr:colOff>447675</xdr:colOff>
      <xdr:row>81</xdr:row>
      <xdr:rowOff>171450</xdr:rowOff>
    </xdr:to>
    <xdr:graphicFrame macro="">
      <xdr:nvGraphicFramePr>
        <xdr:cNvPr id="8" name="Chart 7">
          <a:extLst>
            <a:ext uri="{FF2B5EF4-FFF2-40B4-BE49-F238E27FC236}">
              <a16:creationId xmlns:a16="http://schemas.microsoft.com/office/drawing/2014/main" id="{77A266A0-C5D1-4131-902A-60640F98F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67</xdr:row>
      <xdr:rowOff>0</xdr:rowOff>
    </xdr:from>
    <xdr:to>
      <xdr:col>14</xdr:col>
      <xdr:colOff>174626</xdr:colOff>
      <xdr:row>89</xdr:row>
      <xdr:rowOff>76200</xdr:rowOff>
    </xdr:to>
    <xdr:sp macro="" textlink="">
      <xdr:nvSpPr>
        <xdr:cNvPr id="9" name="TextBox 8">
          <a:extLst>
            <a:ext uri="{FF2B5EF4-FFF2-40B4-BE49-F238E27FC236}">
              <a16:creationId xmlns:a16="http://schemas.microsoft.com/office/drawing/2014/main" id="{42384FD9-295D-46CC-AC94-925F93F543EA}"/>
            </a:ext>
          </a:extLst>
        </xdr:cNvPr>
        <xdr:cNvSpPr txBox="1"/>
      </xdr:nvSpPr>
      <xdr:spPr>
        <a:xfrm>
          <a:off x="6807200" y="12560300"/>
          <a:ext cx="3832226" cy="412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t>Title</a:t>
          </a:r>
        </a:p>
        <a:p>
          <a:r>
            <a:rPr lang="en-PH" sz="1200" b="1" baseline="0"/>
            <a:t>     </a:t>
          </a:r>
          <a:r>
            <a:rPr lang="en-PH" sz="1200" b="0" baseline="0"/>
            <a:t>This chart shows products vs average handling time in seconds.</a:t>
          </a:r>
          <a:endParaRPr lang="en-PH" sz="1200" b="0"/>
        </a:p>
        <a:p>
          <a:endParaRPr lang="en-PH" sz="1200" b="1"/>
        </a:p>
        <a:p>
          <a:r>
            <a:rPr lang="en-PH" sz="1200" b="1"/>
            <a:t>Description</a:t>
          </a:r>
        </a:p>
        <a:p>
          <a:r>
            <a:rPr lang="en-PH" sz="1200" b="1"/>
            <a:t>     </a:t>
          </a:r>
          <a:r>
            <a:rPr lang="en-PH" sz="1200" b="0"/>
            <a:t>Personal loan has the lowest</a:t>
          </a:r>
          <a:r>
            <a:rPr lang="en-PH" sz="1200" b="0" baseline="0"/>
            <a:t> aht with 253 seconds, followed by Property loand with 286 seconds, and lastly by Car loan with 394 seconds.</a:t>
          </a:r>
        </a:p>
        <a:p>
          <a:endParaRPr lang="en-PH" sz="1200" b="1"/>
        </a:p>
        <a:p>
          <a:r>
            <a:rPr lang="en-PH" sz="1200" b="1"/>
            <a:t>Insights and Assumptions</a:t>
          </a:r>
        </a:p>
        <a:p>
          <a:r>
            <a:rPr lang="en-PH" sz="1200" b="0" baseline="0"/>
            <a:t>     This means that car loans take the longest to settle in a call. It could mean that there are more details to be talked about.</a:t>
          </a:r>
        </a:p>
        <a:p>
          <a:endParaRPr lang="en-PH" sz="1200" b="0"/>
        </a:p>
        <a:p>
          <a:r>
            <a:rPr lang="en-PH" sz="1200" b="1" baseline="0">
              <a:solidFill>
                <a:srgbClr val="FF0000"/>
              </a:solidFill>
            </a:rPr>
            <a:t>Recommendation</a:t>
          </a:r>
        </a:p>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rgbClr val="FF0000"/>
              </a:solidFill>
            </a:rPr>
            <a:t>     </a:t>
          </a:r>
          <a:r>
            <a:rPr lang="en-PH" sz="1200" b="0" baseline="0">
              <a:solidFill>
                <a:srgbClr val="FF0000"/>
              </a:solidFill>
            </a:rPr>
            <a:t>Try simplifying questions and requirements for all products but especially for Car loans </a:t>
          </a:r>
          <a:r>
            <a:rPr lang="en-PH" sz="1200" b="0" i="0" baseline="0">
              <a:solidFill>
                <a:srgbClr val="FF0000"/>
              </a:solidFill>
              <a:effectLst/>
              <a:latin typeface="+mn-lt"/>
              <a:ea typeface="+mn-ea"/>
              <a:cs typeface="+mn-cs"/>
            </a:rPr>
            <a:t>to lower average handling time, which can have a positive effect on number of calls handled and queue time; and potentially consequently, customer satisfaction rates</a:t>
          </a:r>
          <a:endParaRPr lang="en-PH" sz="1200">
            <a:solidFill>
              <a:srgbClr val="FF0000"/>
            </a:solidFill>
            <a:effectLst/>
          </a:endParaRPr>
        </a:p>
        <a:p>
          <a:endParaRPr lang="en-PH" sz="1200" b="1" baseline="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9</xdr:row>
      <xdr:rowOff>25401</xdr:rowOff>
    </xdr:from>
    <xdr:to>
      <xdr:col>4</xdr:col>
      <xdr:colOff>457200</xdr:colOff>
      <xdr:row>21</xdr:row>
      <xdr:rowOff>139700</xdr:rowOff>
    </xdr:to>
    <xdr:graphicFrame macro="">
      <xdr:nvGraphicFramePr>
        <xdr:cNvPr id="2" name="Chart 1">
          <a:extLst>
            <a:ext uri="{FF2B5EF4-FFF2-40B4-BE49-F238E27FC236}">
              <a16:creationId xmlns:a16="http://schemas.microsoft.com/office/drawing/2014/main" id="{B53D13B5-2C79-4A34-9113-F41A44664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xdr:row>
      <xdr:rowOff>31750</xdr:rowOff>
    </xdr:from>
    <xdr:to>
      <xdr:col>11</xdr:col>
      <xdr:colOff>184151</xdr:colOff>
      <xdr:row>22</xdr:row>
      <xdr:rowOff>69850</xdr:rowOff>
    </xdr:to>
    <xdr:sp macro="" textlink="">
      <xdr:nvSpPr>
        <xdr:cNvPr id="3" name="TextBox 2">
          <a:extLst>
            <a:ext uri="{FF2B5EF4-FFF2-40B4-BE49-F238E27FC236}">
              <a16:creationId xmlns:a16="http://schemas.microsoft.com/office/drawing/2014/main" id="{6A9E54BE-E406-48CE-AF7E-58853693142C}"/>
            </a:ext>
          </a:extLst>
        </xdr:cNvPr>
        <xdr:cNvSpPr txBox="1"/>
      </xdr:nvSpPr>
      <xdr:spPr>
        <a:xfrm>
          <a:off x="4518025" y="609600"/>
          <a:ext cx="3832226" cy="372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t>Title</a:t>
          </a:r>
        </a:p>
        <a:p>
          <a:r>
            <a:rPr lang="en-PH" sz="1200" b="1" baseline="0"/>
            <a:t>     </a:t>
          </a:r>
          <a:r>
            <a:rPr lang="en-PH" sz="1200" b="0" baseline="0"/>
            <a:t>This chart shows total calls handled by week of the month of June 2021.</a:t>
          </a:r>
          <a:endParaRPr lang="en-PH" sz="1200" b="0"/>
        </a:p>
        <a:p>
          <a:endParaRPr lang="en-PH" sz="1200" b="1"/>
        </a:p>
        <a:p>
          <a:r>
            <a:rPr lang="en-PH" sz="1200" b="1"/>
            <a:t>Description</a:t>
          </a:r>
        </a:p>
        <a:p>
          <a:r>
            <a:rPr lang="en-PH" sz="1200" b="1"/>
            <a:t>     </a:t>
          </a:r>
          <a:r>
            <a:rPr lang="en-PH" sz="1200" b="0"/>
            <a:t>There was a slight increase from the</a:t>
          </a:r>
          <a:r>
            <a:rPr lang="en-PH" sz="1200" b="0" baseline="0"/>
            <a:t> first to second week. Afterwards there was a slight decrease from second to third week; and finally a steep decline from third to fourth week.</a:t>
          </a:r>
          <a:endParaRPr lang="en-PH" sz="1200" b="0"/>
        </a:p>
        <a:p>
          <a:endParaRPr lang="en-PH" sz="1200" b="1"/>
        </a:p>
        <a:p>
          <a:r>
            <a:rPr lang="en-PH" sz="1200" b="1"/>
            <a:t>Insights</a:t>
          </a:r>
        </a:p>
        <a:p>
          <a:r>
            <a:rPr lang="en-PH" sz="1200" b="1" baseline="0"/>
            <a:t>     </a:t>
          </a:r>
          <a:r>
            <a:rPr lang="en-PH" sz="1200" b="0" baseline="0"/>
            <a:t>For the month of June 2021, there is an overall decline of number of calls for every week that passed. </a:t>
          </a:r>
          <a:r>
            <a:rPr lang="en-PH" sz="1200" b="1" baseline="0"/>
            <a:t>     </a:t>
          </a:r>
          <a:endParaRPr lang="en-PH" sz="1200" b="1"/>
        </a:p>
        <a:p>
          <a:endParaRPr lang="en-PH" sz="1200" b="1"/>
        </a:p>
        <a:p>
          <a:r>
            <a:rPr lang="en-PH" sz="1200" b="1"/>
            <a:t>Assumptions</a:t>
          </a:r>
        </a:p>
        <a:p>
          <a:r>
            <a:rPr lang="en-PH" sz="1200" b="1"/>
            <a:t>     </a:t>
          </a:r>
          <a:r>
            <a:rPr lang="en-PH" sz="1200" b="0"/>
            <a:t>This may be due to</a:t>
          </a:r>
          <a:r>
            <a:rPr lang="en-PH" sz="1200" b="0" baseline="0"/>
            <a:t> </a:t>
          </a:r>
          <a:r>
            <a:rPr lang="en-PH" sz="1200" b="0"/>
            <a:t>decrease</a:t>
          </a:r>
          <a:r>
            <a:rPr lang="en-PH" sz="1200" b="0" baseline="0"/>
            <a:t> of interest or satisfaction of customers over time. In the 'Summary of Recommendations' sheet, we also address how we can address this issue.</a:t>
          </a:r>
        </a:p>
        <a:p>
          <a:r>
            <a:rPr lang="en-PH" sz="1200" b="0" baseline="0"/>
            <a:t>      </a:t>
          </a:r>
          <a:endParaRPr lang="en-PH" sz="1200" b="1"/>
        </a:p>
        <a:p>
          <a:endParaRPr lang="en-PH" sz="1100"/>
        </a:p>
      </xdr:txBody>
    </xdr:sp>
    <xdr:clientData/>
  </xdr:twoCellAnchor>
  <xdr:twoCellAnchor>
    <xdr:from>
      <xdr:col>0</xdr:col>
      <xdr:colOff>0</xdr:colOff>
      <xdr:row>30</xdr:row>
      <xdr:rowOff>19050</xdr:rowOff>
    </xdr:from>
    <xdr:to>
      <xdr:col>5</xdr:col>
      <xdr:colOff>25400</xdr:colOff>
      <xdr:row>45</xdr:row>
      <xdr:rowOff>0</xdr:rowOff>
    </xdr:to>
    <xdr:graphicFrame macro="">
      <xdr:nvGraphicFramePr>
        <xdr:cNvPr id="4" name="Chart 3">
          <a:extLst>
            <a:ext uri="{FF2B5EF4-FFF2-40B4-BE49-F238E27FC236}">
              <a16:creationId xmlns:a16="http://schemas.microsoft.com/office/drawing/2014/main" id="{1C93410B-9481-40E3-867B-3F0AB505A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30</xdr:row>
      <xdr:rowOff>0</xdr:rowOff>
    </xdr:from>
    <xdr:to>
      <xdr:col>11</xdr:col>
      <xdr:colOff>174626</xdr:colOff>
      <xdr:row>47</xdr:row>
      <xdr:rowOff>127000</xdr:rowOff>
    </xdr:to>
    <xdr:sp macro="" textlink="">
      <xdr:nvSpPr>
        <xdr:cNvPr id="5" name="TextBox 4">
          <a:extLst>
            <a:ext uri="{FF2B5EF4-FFF2-40B4-BE49-F238E27FC236}">
              <a16:creationId xmlns:a16="http://schemas.microsoft.com/office/drawing/2014/main" id="{1BA1CF36-E264-4054-9800-8B270F5948EF}"/>
            </a:ext>
          </a:extLst>
        </xdr:cNvPr>
        <xdr:cNvSpPr txBox="1"/>
      </xdr:nvSpPr>
      <xdr:spPr>
        <a:xfrm>
          <a:off x="4508500" y="5734050"/>
          <a:ext cx="3832226" cy="325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t>Title</a:t>
          </a:r>
        </a:p>
        <a:p>
          <a:r>
            <a:rPr lang="en-PH" sz="1200" b="1" baseline="0"/>
            <a:t>     </a:t>
          </a:r>
          <a:r>
            <a:rPr lang="en-PH" sz="1200" b="0" baseline="0"/>
            <a:t>This chart shows average number of calls handled by week of the month of June 2021.</a:t>
          </a:r>
          <a:endParaRPr lang="en-PH" sz="1200" b="0"/>
        </a:p>
        <a:p>
          <a:endParaRPr lang="en-PH" sz="1200" b="1"/>
        </a:p>
        <a:p>
          <a:r>
            <a:rPr lang="en-PH" sz="1200" b="1"/>
            <a:t>Description</a:t>
          </a:r>
        </a:p>
        <a:p>
          <a:r>
            <a:rPr lang="en-PH" sz="1200" b="1"/>
            <a:t>     </a:t>
          </a:r>
          <a:r>
            <a:rPr lang="en-PH" sz="1200" b="0"/>
            <a:t>There was a constant and incremental</a:t>
          </a:r>
          <a:r>
            <a:rPr lang="en-PH" sz="1200" b="0" baseline="0"/>
            <a:t> </a:t>
          </a:r>
          <a:r>
            <a:rPr lang="en-PH" sz="1200" b="0"/>
            <a:t>decrease in the average number of calls</a:t>
          </a:r>
          <a:r>
            <a:rPr lang="en-PH" sz="1200" b="0" baseline="0"/>
            <a:t> the entire month.</a:t>
          </a:r>
          <a:endParaRPr lang="en-PH" sz="1200" b="0"/>
        </a:p>
        <a:p>
          <a:endParaRPr lang="en-PH" sz="1200" b="1"/>
        </a:p>
        <a:p>
          <a:r>
            <a:rPr lang="en-PH" sz="1200" b="1"/>
            <a:t>Insights</a:t>
          </a:r>
        </a:p>
        <a:p>
          <a:r>
            <a:rPr lang="en-PH" sz="1200" b="1" baseline="0"/>
            <a:t>     </a:t>
          </a:r>
          <a:r>
            <a:rPr lang="en-PH" sz="1200" b="0" baseline="0"/>
            <a:t>For the month of June 2021, there is an overall decline of number of calls for every week that passed. </a:t>
          </a:r>
          <a:r>
            <a:rPr lang="en-PH" sz="1200" b="1" baseline="0"/>
            <a:t>     </a:t>
          </a:r>
          <a:endParaRPr lang="en-PH" sz="1200" b="1"/>
        </a:p>
        <a:p>
          <a:endParaRPr lang="en-PH" sz="1200" b="1"/>
        </a:p>
        <a:p>
          <a:r>
            <a:rPr lang="en-PH" sz="1200" b="1"/>
            <a:t>Assumptions</a:t>
          </a:r>
        </a:p>
        <a:p>
          <a:pPr marL="0" marR="0" lvl="0" indent="0" defTabSz="914400" eaLnBrk="1" fontAlgn="auto" latinLnBrk="0" hangingPunct="1">
            <a:lnSpc>
              <a:spcPct val="100000"/>
            </a:lnSpc>
            <a:spcBef>
              <a:spcPts val="0"/>
            </a:spcBef>
            <a:spcAft>
              <a:spcPts val="0"/>
            </a:spcAft>
            <a:buClrTx/>
            <a:buSzTx/>
            <a:buFontTx/>
            <a:buNone/>
            <a:tabLst/>
            <a:defRPr/>
          </a:pPr>
          <a:r>
            <a:rPr lang="en-PH" sz="1200" b="1"/>
            <a:t>     </a:t>
          </a:r>
          <a:r>
            <a:rPr lang="en-PH" sz="1200" b="0"/>
            <a:t>This may be due to</a:t>
          </a:r>
          <a:r>
            <a:rPr lang="en-PH" sz="1200" b="0" baseline="0"/>
            <a:t> </a:t>
          </a:r>
          <a:r>
            <a:rPr lang="en-PH" sz="1200" b="0"/>
            <a:t>decrease</a:t>
          </a:r>
          <a:r>
            <a:rPr lang="en-PH" sz="1200" b="0" baseline="0"/>
            <a:t> of interest or satisfaction of customers over time. </a:t>
          </a:r>
          <a:r>
            <a:rPr lang="en-PH" sz="1100" b="0" baseline="0">
              <a:solidFill>
                <a:schemeClr val="dk1"/>
              </a:solidFill>
              <a:effectLst/>
              <a:latin typeface="+mn-lt"/>
              <a:ea typeface="+mn-ea"/>
              <a:cs typeface="+mn-cs"/>
            </a:rPr>
            <a:t>In the 'Summary of Recommendations' sheet, we also address how we can address this issue.</a:t>
          </a:r>
          <a:endParaRPr lang="en-PH" sz="1200">
            <a:effectLst/>
          </a:endParaRPr>
        </a:p>
        <a:p>
          <a:endParaRPr lang="en-PH" sz="1200" b="0" baseline="0"/>
        </a:p>
        <a:p>
          <a:r>
            <a:rPr lang="en-PH" sz="1200" b="0" baseline="0"/>
            <a:t>      </a:t>
          </a:r>
          <a:endParaRPr lang="en-PH" sz="1200" b="1"/>
        </a:p>
        <a:p>
          <a:endParaRPr lang="en-PH"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6350</xdr:rowOff>
    </xdr:from>
    <xdr:to>
      <xdr:col>9</xdr:col>
      <xdr:colOff>0</xdr:colOff>
      <xdr:row>29</xdr:row>
      <xdr:rowOff>0</xdr:rowOff>
    </xdr:to>
    <xdr:sp macro="" textlink="">
      <xdr:nvSpPr>
        <xdr:cNvPr id="2" name="TextBox 1">
          <a:extLst>
            <a:ext uri="{FF2B5EF4-FFF2-40B4-BE49-F238E27FC236}">
              <a16:creationId xmlns:a16="http://schemas.microsoft.com/office/drawing/2014/main" id="{E445620D-33F0-4DA0-8F8B-C4AF9C05564D}"/>
            </a:ext>
          </a:extLst>
        </xdr:cNvPr>
        <xdr:cNvSpPr txBox="1"/>
      </xdr:nvSpPr>
      <xdr:spPr>
        <a:xfrm>
          <a:off x="0" y="6350"/>
          <a:ext cx="5486400" cy="554355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2400" b="1" i="0" u="none" strike="noStrike">
              <a:solidFill>
                <a:schemeClr val="tx1"/>
              </a:solidFill>
              <a:effectLst/>
              <a:latin typeface="+mn-lt"/>
              <a:ea typeface="+mn-ea"/>
              <a:cs typeface="+mn-cs"/>
            </a:rPr>
            <a:t>Summary of recommendations</a:t>
          </a:r>
          <a:r>
            <a:rPr lang="en-PH" sz="2400" b="1">
              <a:solidFill>
                <a:schemeClr val="tx1"/>
              </a:solidFill>
            </a:rPr>
            <a:t> </a:t>
          </a:r>
        </a:p>
        <a:p>
          <a:pPr marL="0" marR="0" lvl="0" indent="0" algn="just" defTabSz="914400" eaLnBrk="1" fontAlgn="auto" latinLnBrk="0" hangingPunct="1">
            <a:lnSpc>
              <a:spcPct val="100000"/>
            </a:lnSpc>
            <a:spcBef>
              <a:spcPts val="0"/>
            </a:spcBef>
            <a:spcAft>
              <a:spcPts val="0"/>
            </a:spcAft>
            <a:buClrTx/>
            <a:buSzTx/>
            <a:buFontTx/>
            <a:buNone/>
            <a:tabLst/>
            <a:defRPr/>
          </a:pPr>
          <a:endParaRPr lang="en-PH" sz="1200" b="0" baseline="0">
            <a:solidFill>
              <a:schemeClr val="tx1"/>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PH" sz="1200" b="0" baseline="0">
              <a:solidFill>
                <a:schemeClr val="tx1"/>
              </a:solidFill>
              <a:effectLst/>
              <a:latin typeface="+mn-lt"/>
              <a:ea typeface="+mn-ea"/>
              <a:cs typeface="+mn-cs"/>
            </a:rPr>
            <a:t>     We want to proceed with an investigation with the assumption that longer tenured agents may be slacking off or are potentially involved in some form of red tape since they are found to be handling less calls.</a:t>
          </a:r>
          <a:endParaRPr lang="en-PH" sz="1200" b="0">
            <a:solidFill>
              <a:schemeClr val="tx1"/>
            </a:solidFill>
            <a:effectLst/>
          </a:endParaRPr>
        </a:p>
        <a:p>
          <a:pPr algn="just"/>
          <a:endParaRPr lang="en-PH" sz="1200" b="0" baseline="0">
            <a:solidFill>
              <a:schemeClr val="tx1"/>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PH" sz="1200" b="0" baseline="0">
              <a:solidFill>
                <a:schemeClr val="tx1"/>
              </a:solidFill>
              <a:effectLst/>
              <a:latin typeface="+mn-lt"/>
              <a:ea typeface="+mn-ea"/>
              <a:cs typeface="+mn-cs"/>
            </a:rPr>
            <a:t>     Add more workforce on peak season/days (which are Fridays and Saturdays) and/or dedicate more agents for property loans to address the high demand. Assign the best agents to property loans especially the agents with shorter handling time and/or most average calls handled in a day to meet the high demand. For periods just before the peak hours, the management may choose to lower the workforce just enough to meet the demand on those periods. This also helps in cutting costs without harming productivity.</a:t>
          </a:r>
        </a:p>
        <a:p>
          <a:pPr marL="0" marR="0" lvl="0" indent="0" algn="just" defTabSz="914400" eaLnBrk="1" fontAlgn="auto" latinLnBrk="0" hangingPunct="1">
            <a:lnSpc>
              <a:spcPct val="100000"/>
            </a:lnSpc>
            <a:spcBef>
              <a:spcPts val="0"/>
            </a:spcBef>
            <a:spcAft>
              <a:spcPts val="0"/>
            </a:spcAft>
            <a:buClrTx/>
            <a:buSzTx/>
            <a:buFontTx/>
            <a:buNone/>
            <a:tabLst/>
            <a:defRPr/>
          </a:pPr>
          <a:endParaRPr lang="en-PH" sz="1200" b="0" baseline="0">
            <a:solidFill>
              <a:schemeClr val="tx1"/>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PH" sz="1200" b="0" baseline="0">
              <a:solidFill>
                <a:schemeClr val="tx1"/>
              </a:solidFill>
              <a:effectLst/>
              <a:latin typeface="+mn-lt"/>
              <a:ea typeface="+mn-ea"/>
              <a:cs typeface="+mn-cs"/>
            </a:rPr>
            <a:t>     The company may also want to check the software they are using and make sure they are updated to help streamline the operations. The company may want to make use of an Interactive Voice Responder (IVR) to handle clients and filter them to the proper queues by product type. This can also filter VIP customers to the desired agent to best meet their demands. Some IVRs can also answer the questions directly provided that they are simple enough or redirect the customers to other channels such as websites featuring 'frequently asked questions.'</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en-PH" sz="1200" b="0" i="0" u="none" strike="noStrike" kern="0" cap="none" spc="0" normalizeH="0" baseline="0" noProof="0">
            <a:ln>
              <a:noFill/>
            </a:ln>
            <a:solidFill>
              <a:schemeClr val="tx1"/>
            </a:solidFill>
            <a:effectLst/>
            <a:uLnTx/>
            <a:uFillTx/>
            <a:latin typeface="+mn-lt"/>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PH" sz="1200" b="0" i="0" u="none" strike="noStrike" kern="0" cap="none" spc="0" normalizeH="0" baseline="0" noProof="0">
              <a:ln>
                <a:noFill/>
              </a:ln>
              <a:solidFill>
                <a:schemeClr val="tx1"/>
              </a:solidFill>
              <a:effectLst/>
              <a:uLnTx/>
              <a:uFillTx/>
              <a:latin typeface="+mn-lt"/>
              <a:cs typeface="+mn-cs"/>
            </a:rPr>
            <a:t>     Try simplifying questions and requirements for all products but especially for Car loans to lower average handling time, which can have a positive effect on number of calls handled and queue time; </a:t>
          </a:r>
          <a:r>
            <a:rPr lang="en-PH" sz="1200" b="0" i="0" baseline="0">
              <a:solidFill>
                <a:schemeClr val="tx1"/>
              </a:solidFill>
              <a:effectLst/>
              <a:latin typeface="+mn-lt"/>
              <a:ea typeface="+mn-ea"/>
              <a:cs typeface="+mn-cs"/>
            </a:rPr>
            <a:t>and potentially customer satisfaction rates.</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en-PH" sz="1200" b="0" i="0" u="none" strike="noStrike" kern="0" cap="none" spc="0" normalizeH="0" baseline="0" noProof="0">
            <a:ln>
              <a:noFill/>
            </a:ln>
            <a:solidFill>
              <a:schemeClr val="tx1"/>
            </a:solidFill>
            <a:effectLst/>
            <a:uLnTx/>
            <a:uFillTx/>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PH" sz="1200" b="0" i="0" u="none" strike="noStrike" kern="0" cap="none" spc="0" normalizeH="0" baseline="0" noProof="0">
              <a:ln>
                <a:noFill/>
              </a:ln>
              <a:solidFill>
                <a:schemeClr val="tx1"/>
              </a:solidFill>
              <a:effectLst/>
              <a:uLnTx/>
              <a:uFillTx/>
              <a:latin typeface="+mn-lt"/>
              <a:ea typeface="+mn-ea"/>
              <a:cs typeface="+mn-cs"/>
            </a:rPr>
            <a:t>     Aim to extract more and various data from the calls such as caller Id's, timestamps, among others to open more detailed analyses.</a:t>
          </a:r>
          <a:endParaRPr kumimoji="0" lang="en-PH" sz="1200" b="0" i="0" u="none" strike="noStrike" kern="0" cap="none" spc="0" normalizeH="0" baseline="0" noProof="0">
            <a:ln>
              <a:noFill/>
            </a:ln>
            <a:solidFill>
              <a:schemeClr val="tx1"/>
            </a:solidFill>
            <a:effectLst/>
            <a:uLnTx/>
            <a:uFillTx/>
            <a:latin typeface="+mn-lt"/>
            <a:cs typeface="+mn-cs"/>
          </a:endParaRPr>
        </a:p>
        <a:p>
          <a:pPr algn="just"/>
          <a:endParaRPr lang="en-PH" sz="1200" b="0" baseline="0">
            <a:solidFill>
              <a:schemeClr val="tx1"/>
            </a:solidFill>
            <a:effectLst/>
            <a:latin typeface="+mn-lt"/>
            <a:ea typeface="+mn-ea"/>
            <a:cs typeface="+mn-cs"/>
          </a:endParaRPr>
        </a:p>
        <a:p>
          <a:pPr algn="just"/>
          <a:endParaRPr lang="en-PH" sz="1200" b="0" baseline="0">
            <a:solidFill>
              <a:schemeClr val="tx1"/>
            </a:solidFill>
            <a:effectLst/>
            <a:latin typeface="+mn-lt"/>
            <a:ea typeface="+mn-ea"/>
            <a:cs typeface="+mn-cs"/>
          </a:endParaRPr>
        </a:p>
        <a:p>
          <a:pPr algn="just"/>
          <a:endParaRPr lang="en-PH" sz="1200" b="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atthew Castro" refreshedDate="44866.043899537035" createdVersion="6" refreshedVersion="6" minRefreshableVersion="3" recordCount="270" xr:uid="{1BA7792B-54C4-409E-B5A3-8B75B9D60376}">
  <cacheSource type="worksheet">
    <worksheetSource name="Table17"/>
  </cacheSource>
  <cacheFields count="7">
    <cacheField name="agent_id" numFmtId="0">
      <sharedItems containsSemiMixedTypes="0" containsString="0" containsNumber="1" containsInteger="1" minValue="1" maxValue="10" count="10">
        <n v="9"/>
        <n v="10"/>
        <n v="7"/>
        <n v="5"/>
        <n v="6"/>
        <n v="4"/>
        <n v="2"/>
        <n v="8"/>
        <n v="3"/>
        <n v="1"/>
      </sharedItems>
    </cacheField>
    <cacheField name="date" numFmtId="14">
      <sharedItems containsSemiMixedTypes="0" containsNonDate="0" containsDate="1" containsString="0" minDate="2021-06-01T00:00:00" maxDate="2021-06-28T00:00:00"/>
    </cacheField>
    <cacheField name="product_id" numFmtId="0">
      <sharedItems containsSemiMixedTypes="0" containsString="0" containsNumber="1" containsInteger="1" minValue="1" maxValue="3"/>
    </cacheField>
    <cacheField name="calls_handled" numFmtId="0">
      <sharedItems containsSemiMixedTypes="0" containsString="0" containsNumber="1" containsInteger="1" minValue="1" maxValue="39"/>
    </cacheField>
    <cacheField name="avg_aht" numFmtId="0">
      <sharedItems containsSemiMixedTypes="0" containsString="0" containsNumber="1" minValue="1.0229999999999999" maxValue="975"/>
    </cacheField>
    <cacheField name="avg_queue_time" numFmtId="0">
      <sharedItems containsSemiMixedTypes="0" containsString="0" containsNumber="1" containsInteger="1" minValue="10" maxValue="97"/>
    </cacheField>
    <cacheField name="Customer_satisfaction" numFmtId="0">
      <sharedItems containsString="0" containsBlank="1" containsNumber="1" containsInteger="1" minValue="5" maxValue="1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Matthew Castro" refreshedDate="44867.612347916664" backgroundQuery="1" createdVersion="6" refreshedVersion="6" minRefreshableVersion="3" recordCount="0" supportSubquery="1" supportAdvancedDrill="1" xr:uid="{5E5E6C55-8021-45BC-9777-BF7F4D61D4CC}">
  <cacheSource type="external" connectionId="1"/>
  <cacheFields count="2">
    <cacheField name="[QA_Team].[Product_Name].[Product_Name]" caption="Product_Name" numFmtId="0" hierarchy="6" level="1">
      <sharedItems count="3">
        <s v="Car Loan"/>
        <s v="Personal Loan"/>
        <s v="Property Loan"/>
      </sharedItems>
    </cacheField>
    <cacheField name="[Measures].[Average of avg_queue_time]" caption="Average of avg_queue_time" numFmtId="0" hierarchy="32" level="32767"/>
  </cacheFields>
  <cacheHierarchies count="33">
    <cacheHierarchy uniqueName="[HR_Data].[agent_id]" caption="agent_id" attribute="1" defaultMemberUniqueName="[HR_Data].[agent_id].[All]" allUniqueName="[HR_Data].[agent_id].[All]" dimensionUniqueName="[HR_Data]" displayFolder="" count="0" memberValueDatatype="20" unbalanced="0"/>
    <cacheHierarchy uniqueName="[HR_Data].[First_Name]" caption="First_Name" attribute="1" defaultMemberUniqueName="[HR_Data].[First_Name].[All]" allUniqueName="[HR_Data].[First_Name].[All]" dimensionUniqueName="[HR_Data]" displayFolder="" count="0" memberValueDatatype="130" unbalanced="0"/>
    <cacheHierarchy uniqueName="[HR_Data].[Last_Name]" caption="Last_Name" attribute="1" defaultMemberUniqueName="[HR_Data].[Last_Name].[All]" allUniqueName="[HR_Data].[Last_Name].[All]" dimensionUniqueName="[HR_Data]" displayFolder="" count="0" memberValueDatatype="130" unbalanced="0"/>
    <cacheHierarchy uniqueName="[HR_Data].[Hire_Date]" caption="Hire_Date" attribute="1" defaultMemberUniqueName="[HR_Data].[Hire_Date].[All]" allUniqueName="[HR_Data].[Hire_Date].[All]" dimensionUniqueName="[HR_Data]" displayFolder="" count="0" memberValueDatatype="130" unbalanced="0"/>
    <cacheHierarchy uniqueName="[HR_Data].[Supervisor]" caption="Supervisor" attribute="1" defaultMemberUniqueName="[HR_Data].[Supervisor].[All]" allUniqueName="[HR_Data].[Supervisor].[All]" dimensionUniqueName="[HR_Data]" displayFolder="" count="0" memberValueDatatype="130" unbalanced="0"/>
    <cacheHierarchy uniqueName="[QA_Team].[Product_ID]" caption="Product_ID" attribute="1" defaultMemberUniqueName="[QA_Team].[Product_ID].[All]" allUniqueName="[QA_Team].[Product_ID].[All]" dimensionUniqueName="[QA_Team]" displayFolder="" count="0" memberValueDatatype="20" unbalanced="0"/>
    <cacheHierarchy uniqueName="[QA_Team].[Product_Name]" caption="Product_Name" attribute="1" defaultMemberUniqueName="[QA_Team].[Product_Name].[All]" allUniqueName="[QA_Team].[Product_Name].[All]" dimensionUniqueName="[QA_Team]" displayFolder="" count="2" memberValueDatatype="130" unbalanced="0">
      <fieldsUsage count="2">
        <fieldUsage x="-1"/>
        <fieldUsage x="0"/>
      </fieldsUsage>
    </cacheHierarchy>
    <cacheHierarchy uniqueName="[QA_Team].[Call_Review]" caption="Call_Review" attribute="1" defaultMemberUniqueName="[QA_Team].[Call_Review].[All]" allUniqueName="[QA_Team].[Call_Review].[All]" dimensionUniqueName="[QA_Team]" displayFolder="" count="0" memberValueDatatype="130" unbalanced="0"/>
    <cacheHierarchy uniqueName="[Raw_Data].[agent_id]" caption="agent_id" attribute="1" defaultMemberUniqueName="[Raw_Data].[agent_id].[All]" allUniqueName="[Raw_Data].[agent_id].[All]" dimensionUniqueName="[Raw_Data]" displayFolder="" count="0" memberValueDatatype="20" unbalanced="0"/>
    <cacheHierarchy uniqueName="[Raw_Data].[date]" caption="date" attribute="1" time="1" defaultMemberUniqueName="[Raw_Data].[date].[All]" allUniqueName="[Raw_Data].[date].[All]" dimensionUniqueName="[Raw_Data]" displayFolder="" count="0" memberValueDatatype="7" unbalanced="0"/>
    <cacheHierarchy uniqueName="[Raw_Data].[product_id]" caption="product_id" attribute="1" defaultMemberUniqueName="[Raw_Data].[product_id].[All]" allUniqueName="[Raw_Data].[product_id].[All]" dimensionUniqueName="[Raw_Data]" displayFolder="" count="0" memberValueDatatype="20" unbalanced="0"/>
    <cacheHierarchy uniqueName="[Raw_Data].[calls_handled]" caption="calls_handled" attribute="1" defaultMemberUniqueName="[Raw_Data].[calls_handled].[All]" allUniqueName="[Raw_Data].[calls_handled].[All]" dimensionUniqueName="[Raw_Data]" displayFolder="" count="0" memberValueDatatype="20" unbalanced="0"/>
    <cacheHierarchy uniqueName="[Raw_Data].[avg_aht]" caption="avg_aht" attribute="1" defaultMemberUniqueName="[Raw_Data].[avg_aht].[All]" allUniqueName="[Raw_Data].[avg_aht].[All]" dimensionUniqueName="[Raw_Data]" displayFolder="" count="0" memberValueDatatype="5" unbalanced="0"/>
    <cacheHierarchy uniqueName="[Raw_Data].[avg_queue_time]" caption="avg_queue_time" attribute="1" defaultMemberUniqueName="[Raw_Data].[avg_queue_time].[All]" allUniqueName="[Raw_Data].[avg_queue_time].[All]" dimensionUniqueName="[Raw_Data]" displayFolder="" count="0" memberValueDatatype="20" unbalanced="0"/>
    <cacheHierarchy uniqueName="[Raw_Data].[Customer_satisfaction]" caption="Customer_satisfaction" attribute="1" defaultMemberUniqueName="[Raw_Data].[Customer_satisfaction].[All]" allUniqueName="[Raw_Data].[Customer_satisfaction].[All]" dimensionUniqueName="[Raw_Data]" displayFolder="" count="0" memberValueDatatype="20" unbalanced="0"/>
    <cacheHierarchy uniqueName="[Table9].[Last_Name]" caption="Last_Name" attribute="1" defaultMemberUniqueName="[Table9].[Last_Name].[All]" allUniqueName="[Table9].[Last_Name].[All]" dimensionUniqueName="[Table9]" displayFolder="" count="0" memberValueDatatype="130" unbalanced="0"/>
    <cacheHierarchy uniqueName="[Table9].[Hire_Date]" caption="Hire_Date" attribute="1" defaultMemberUniqueName="[Table9].[Hire_Date].[All]" allUniqueName="[Table9].[Hire_Date].[All]" dimensionUniqueName="[Table9]" displayFolder="" count="0" memberValueDatatype="130" unbalanced="0"/>
    <cacheHierarchy uniqueName="[Table9].[Converted_date]" caption="Converted_date" attribute="1" time="1" defaultMemberUniqueName="[Table9].[Converted_date].[All]" allUniqueName="[Table9].[Converted_date].[All]" dimensionUniqueName="[Table9]" displayFolder="" count="0" memberValueDatatype="7" unbalanced="0"/>
    <cacheHierarchy uniqueName="[Table9].[Length of tenure in days]" caption="Length of tenure in days" attribute="1" defaultMemberUniqueName="[Table9].[Length of tenure in days].[All]" allUniqueName="[Table9].[Length of tenure in days].[All]" dimensionUniqueName="[Table9]" displayFolder="" count="0" memberValueDatatype="20" unbalanced="0"/>
    <cacheHierarchy uniqueName="[Measures].[__XL_Count Raw_Data]" caption="__XL_Count Raw_Data" measure="1" displayFolder="" measureGroup="Raw_Data" count="0" hidden="1"/>
    <cacheHierarchy uniqueName="[Measures].[__XL_Count HR_Data]" caption="__XL_Count HR_Data" measure="1" displayFolder="" measureGroup="HR_Data" count="0" hidden="1"/>
    <cacheHierarchy uniqueName="[Measures].[__XL_Count QA_Team]" caption="__XL_Count QA_Team" measure="1" displayFolder="" measureGroup="QA_Team"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Count of Last_Name]" caption="Count of Last_Name" measure="1" displayFolder="" measureGroup="HR_Data" count="0" hidden="1">
      <extLst>
        <ext xmlns:x15="http://schemas.microsoft.com/office/spreadsheetml/2010/11/main" uri="{B97F6D7D-B522-45F9-BDA1-12C45D357490}">
          <x15:cacheHierarchy aggregatedColumn="2"/>
        </ext>
      </extLst>
    </cacheHierarchy>
    <cacheHierarchy uniqueName="[Measures].[Sum of calls_handled]" caption="Sum of calls_handled" measure="1" displayFolder="" measureGroup="Raw_Data" count="0" hidden="1">
      <extLst>
        <ext xmlns:x15="http://schemas.microsoft.com/office/spreadsheetml/2010/11/main" uri="{B97F6D7D-B522-45F9-BDA1-12C45D357490}">
          <x15:cacheHierarchy aggregatedColumn="11"/>
        </ext>
      </extLst>
    </cacheHierarchy>
    <cacheHierarchy uniqueName="[Measures].[Sum of Customer_satisfaction]" caption="Sum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Average of Customer_satisfaction]" caption="Average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Sum of avg_aht]" caption="Sum of avg_aht" measure="1" displayFolder="" measureGroup="Raw_Data" count="0" hidden="1">
      <extLst>
        <ext xmlns:x15="http://schemas.microsoft.com/office/spreadsheetml/2010/11/main" uri="{B97F6D7D-B522-45F9-BDA1-12C45D357490}">
          <x15:cacheHierarchy aggregatedColumn="12"/>
        </ext>
      </extLst>
    </cacheHierarchy>
    <cacheHierarchy uniqueName="[Measures].[Average of avg_aht]" caption="Average of avg_aht" measure="1" displayFolder="" measureGroup="Raw_Data" count="0" hidden="1">
      <extLst>
        <ext xmlns:x15="http://schemas.microsoft.com/office/spreadsheetml/2010/11/main" uri="{B97F6D7D-B522-45F9-BDA1-12C45D357490}">
          <x15:cacheHierarchy aggregatedColumn="12"/>
        </ext>
      </extLst>
    </cacheHierarchy>
    <cacheHierarchy uniqueName="[Measures].[Sum of Length of tenure in days]" caption="Sum of Length of tenure in days" measure="1" displayFolder="" measureGroup="Table9" count="0" hidden="1">
      <extLst>
        <ext xmlns:x15="http://schemas.microsoft.com/office/spreadsheetml/2010/11/main" uri="{B97F6D7D-B522-45F9-BDA1-12C45D357490}">
          <x15:cacheHierarchy aggregatedColumn="18"/>
        </ext>
      </extLst>
    </cacheHierarchy>
    <cacheHierarchy uniqueName="[Measures].[Sum of avg_queue_time]" caption="Sum of avg_queue_time" measure="1" displayFolder="" measureGroup="Raw_Data" count="0" hidden="1">
      <extLst>
        <ext xmlns:x15="http://schemas.microsoft.com/office/spreadsheetml/2010/11/main" uri="{B97F6D7D-B522-45F9-BDA1-12C45D357490}">
          <x15:cacheHierarchy aggregatedColumn="13"/>
        </ext>
      </extLst>
    </cacheHierarchy>
    <cacheHierarchy uniqueName="[Measures].[Average of avg_queue_time]" caption="Average of avg_queue_time" measure="1" displayFolder="" measureGroup="Raw_Data"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5">
    <dimension name="HR_Data" uniqueName="[HR_Data]" caption="HR_Data"/>
    <dimension measure="1" name="Measures" uniqueName="[Measures]" caption="Measures"/>
    <dimension name="QA_Team" uniqueName="[QA_Team]" caption="QA_Team"/>
    <dimension name="Raw_Data" uniqueName="[Raw_Data]" caption="Raw_Data"/>
    <dimension name="Table9" uniqueName="[Table9]" caption="Table9"/>
  </dimensions>
  <measureGroups count="4">
    <measureGroup name="HR_Data" caption="HR_Data"/>
    <measureGroup name="QA_Team" caption="QA_Team"/>
    <measureGroup name="Raw_Data" caption="Raw_Data"/>
    <measureGroup name="Table9" caption="Table9"/>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Matthew Castro" refreshedDate="44867.620476851851" backgroundQuery="1" createdVersion="6" refreshedVersion="6" minRefreshableVersion="3" recordCount="0" supportSubquery="1" supportAdvancedDrill="1" xr:uid="{47B501DC-CB00-4D40-BE6A-76CE6D474615}">
  <cacheSource type="external" connectionId="1"/>
  <cacheFields count="2">
    <cacheField name="[QA_Team].[Product_Name].[Product_Name]" caption="Product_Name" numFmtId="0" hierarchy="6" level="1">
      <sharedItems count="3">
        <s v="Car Loan"/>
        <s v="Personal Loan"/>
        <s v="Property Loan"/>
      </sharedItems>
    </cacheField>
    <cacheField name="[Measures].[Average of avg_aht]" caption="Average of avg_aht" numFmtId="0" hierarchy="29" level="32767"/>
  </cacheFields>
  <cacheHierarchies count="33">
    <cacheHierarchy uniqueName="[HR_Data].[agent_id]" caption="agent_id" attribute="1" defaultMemberUniqueName="[HR_Data].[agent_id].[All]" allUniqueName="[HR_Data].[agent_id].[All]" dimensionUniqueName="[HR_Data]" displayFolder="" count="0" memberValueDatatype="20" unbalanced="0"/>
    <cacheHierarchy uniqueName="[HR_Data].[First_Name]" caption="First_Name" attribute="1" defaultMemberUniqueName="[HR_Data].[First_Name].[All]" allUniqueName="[HR_Data].[First_Name].[All]" dimensionUniqueName="[HR_Data]" displayFolder="" count="0" memberValueDatatype="130" unbalanced="0"/>
    <cacheHierarchy uniqueName="[HR_Data].[Last_Name]" caption="Last_Name" attribute="1" defaultMemberUniqueName="[HR_Data].[Last_Name].[All]" allUniqueName="[HR_Data].[Last_Name].[All]" dimensionUniqueName="[HR_Data]" displayFolder="" count="0" memberValueDatatype="130" unbalanced="0"/>
    <cacheHierarchy uniqueName="[HR_Data].[Hire_Date]" caption="Hire_Date" attribute="1" defaultMemberUniqueName="[HR_Data].[Hire_Date].[All]" allUniqueName="[HR_Data].[Hire_Date].[All]" dimensionUniqueName="[HR_Data]" displayFolder="" count="0" memberValueDatatype="130" unbalanced="0"/>
    <cacheHierarchy uniqueName="[HR_Data].[Supervisor]" caption="Supervisor" attribute="1" defaultMemberUniqueName="[HR_Data].[Supervisor].[All]" allUniqueName="[HR_Data].[Supervisor].[All]" dimensionUniqueName="[HR_Data]" displayFolder="" count="0" memberValueDatatype="130" unbalanced="0"/>
    <cacheHierarchy uniqueName="[QA_Team].[Product_ID]" caption="Product_ID" attribute="1" defaultMemberUniqueName="[QA_Team].[Product_ID].[All]" allUniqueName="[QA_Team].[Product_ID].[All]" dimensionUniqueName="[QA_Team]" displayFolder="" count="0" memberValueDatatype="20" unbalanced="0"/>
    <cacheHierarchy uniqueName="[QA_Team].[Product_Name]" caption="Product_Name" attribute="1" defaultMemberUniqueName="[QA_Team].[Product_Name].[All]" allUniqueName="[QA_Team].[Product_Name].[All]" dimensionUniqueName="[QA_Team]" displayFolder="" count="2" memberValueDatatype="130" unbalanced="0">
      <fieldsUsage count="2">
        <fieldUsage x="-1"/>
        <fieldUsage x="0"/>
      </fieldsUsage>
    </cacheHierarchy>
    <cacheHierarchy uniqueName="[QA_Team].[Call_Review]" caption="Call_Review" attribute="1" defaultMemberUniqueName="[QA_Team].[Call_Review].[All]" allUniqueName="[QA_Team].[Call_Review].[All]" dimensionUniqueName="[QA_Team]" displayFolder="" count="0" memberValueDatatype="130" unbalanced="0"/>
    <cacheHierarchy uniqueName="[Raw_Data].[agent_id]" caption="agent_id" attribute="1" defaultMemberUniqueName="[Raw_Data].[agent_id].[All]" allUniqueName="[Raw_Data].[agent_id].[All]" dimensionUniqueName="[Raw_Data]" displayFolder="" count="0" memberValueDatatype="20" unbalanced="0"/>
    <cacheHierarchy uniqueName="[Raw_Data].[date]" caption="date" attribute="1" time="1" defaultMemberUniqueName="[Raw_Data].[date].[All]" allUniqueName="[Raw_Data].[date].[All]" dimensionUniqueName="[Raw_Data]" displayFolder="" count="0" memberValueDatatype="7" unbalanced="0"/>
    <cacheHierarchy uniqueName="[Raw_Data].[product_id]" caption="product_id" attribute="1" defaultMemberUniqueName="[Raw_Data].[product_id].[All]" allUniqueName="[Raw_Data].[product_id].[All]" dimensionUniqueName="[Raw_Data]" displayFolder="" count="0" memberValueDatatype="20" unbalanced="0"/>
    <cacheHierarchy uniqueName="[Raw_Data].[calls_handled]" caption="calls_handled" attribute="1" defaultMemberUniqueName="[Raw_Data].[calls_handled].[All]" allUniqueName="[Raw_Data].[calls_handled].[All]" dimensionUniqueName="[Raw_Data]" displayFolder="" count="0" memberValueDatatype="20" unbalanced="0"/>
    <cacheHierarchy uniqueName="[Raw_Data].[avg_aht]" caption="avg_aht" attribute="1" defaultMemberUniqueName="[Raw_Data].[avg_aht].[All]" allUniqueName="[Raw_Data].[avg_aht].[All]" dimensionUniqueName="[Raw_Data]" displayFolder="" count="0" memberValueDatatype="5" unbalanced="0"/>
    <cacheHierarchy uniqueName="[Raw_Data].[avg_queue_time]" caption="avg_queue_time" attribute="1" defaultMemberUniqueName="[Raw_Data].[avg_queue_time].[All]" allUniqueName="[Raw_Data].[avg_queue_time].[All]" dimensionUniqueName="[Raw_Data]" displayFolder="" count="0" memberValueDatatype="20" unbalanced="0"/>
    <cacheHierarchy uniqueName="[Raw_Data].[Customer_satisfaction]" caption="Customer_satisfaction" attribute="1" defaultMemberUniqueName="[Raw_Data].[Customer_satisfaction].[All]" allUniqueName="[Raw_Data].[Customer_satisfaction].[All]" dimensionUniqueName="[Raw_Data]" displayFolder="" count="0" memberValueDatatype="20" unbalanced="0"/>
    <cacheHierarchy uniqueName="[Table9].[Last_Name]" caption="Last_Name" attribute="1" defaultMemberUniqueName="[Table9].[Last_Name].[All]" allUniqueName="[Table9].[Last_Name].[All]" dimensionUniqueName="[Table9]" displayFolder="" count="0" memberValueDatatype="130" unbalanced="0"/>
    <cacheHierarchy uniqueName="[Table9].[Hire_Date]" caption="Hire_Date" attribute="1" defaultMemberUniqueName="[Table9].[Hire_Date].[All]" allUniqueName="[Table9].[Hire_Date].[All]" dimensionUniqueName="[Table9]" displayFolder="" count="0" memberValueDatatype="130" unbalanced="0"/>
    <cacheHierarchy uniqueName="[Table9].[Converted_date]" caption="Converted_date" attribute="1" time="1" defaultMemberUniqueName="[Table9].[Converted_date].[All]" allUniqueName="[Table9].[Converted_date].[All]" dimensionUniqueName="[Table9]" displayFolder="" count="0" memberValueDatatype="7" unbalanced="0"/>
    <cacheHierarchy uniqueName="[Table9].[Length of tenure in days]" caption="Length of tenure in days" attribute="1" defaultMemberUniqueName="[Table9].[Length of tenure in days].[All]" allUniqueName="[Table9].[Length of tenure in days].[All]" dimensionUniqueName="[Table9]" displayFolder="" count="0" memberValueDatatype="20" unbalanced="0"/>
    <cacheHierarchy uniqueName="[Measures].[__XL_Count Raw_Data]" caption="__XL_Count Raw_Data" measure="1" displayFolder="" measureGroup="Raw_Data" count="0" hidden="1"/>
    <cacheHierarchy uniqueName="[Measures].[__XL_Count HR_Data]" caption="__XL_Count HR_Data" measure="1" displayFolder="" measureGroup="HR_Data" count="0" hidden="1"/>
    <cacheHierarchy uniqueName="[Measures].[__XL_Count QA_Team]" caption="__XL_Count QA_Team" measure="1" displayFolder="" measureGroup="QA_Team"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Count of Last_Name]" caption="Count of Last_Name" measure="1" displayFolder="" measureGroup="HR_Data" count="0" hidden="1">
      <extLst>
        <ext xmlns:x15="http://schemas.microsoft.com/office/spreadsheetml/2010/11/main" uri="{B97F6D7D-B522-45F9-BDA1-12C45D357490}">
          <x15:cacheHierarchy aggregatedColumn="2"/>
        </ext>
      </extLst>
    </cacheHierarchy>
    <cacheHierarchy uniqueName="[Measures].[Sum of calls_handled]" caption="Sum of calls_handled" measure="1" displayFolder="" measureGroup="Raw_Data" count="0" hidden="1">
      <extLst>
        <ext xmlns:x15="http://schemas.microsoft.com/office/spreadsheetml/2010/11/main" uri="{B97F6D7D-B522-45F9-BDA1-12C45D357490}">
          <x15:cacheHierarchy aggregatedColumn="11"/>
        </ext>
      </extLst>
    </cacheHierarchy>
    <cacheHierarchy uniqueName="[Measures].[Sum of Customer_satisfaction]" caption="Sum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Average of Customer_satisfaction]" caption="Average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Sum of avg_aht]" caption="Sum of avg_aht" measure="1" displayFolder="" measureGroup="Raw_Data" count="0" hidden="1">
      <extLst>
        <ext xmlns:x15="http://schemas.microsoft.com/office/spreadsheetml/2010/11/main" uri="{B97F6D7D-B522-45F9-BDA1-12C45D357490}">
          <x15:cacheHierarchy aggregatedColumn="12"/>
        </ext>
      </extLst>
    </cacheHierarchy>
    <cacheHierarchy uniqueName="[Measures].[Average of avg_aht]" caption="Average of avg_aht" measure="1" displayFolder="" measureGroup="Raw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Length of tenure in days]" caption="Sum of Length of tenure in days" measure="1" displayFolder="" measureGroup="Table9" count="0" hidden="1">
      <extLst>
        <ext xmlns:x15="http://schemas.microsoft.com/office/spreadsheetml/2010/11/main" uri="{B97F6D7D-B522-45F9-BDA1-12C45D357490}">
          <x15:cacheHierarchy aggregatedColumn="18"/>
        </ext>
      </extLst>
    </cacheHierarchy>
    <cacheHierarchy uniqueName="[Measures].[Sum of avg_queue_time]" caption="Sum of avg_queue_time" measure="1" displayFolder="" measureGroup="Raw_Data" count="0" hidden="1">
      <extLst>
        <ext xmlns:x15="http://schemas.microsoft.com/office/spreadsheetml/2010/11/main" uri="{B97F6D7D-B522-45F9-BDA1-12C45D357490}">
          <x15:cacheHierarchy aggregatedColumn="13"/>
        </ext>
      </extLst>
    </cacheHierarchy>
    <cacheHierarchy uniqueName="[Measures].[Average of avg_queue_time]" caption="Average of avg_queue_time" measure="1" displayFolder="" measureGroup="Raw_Data" count="0" hidden="1">
      <extLst>
        <ext xmlns:x15="http://schemas.microsoft.com/office/spreadsheetml/2010/11/main" uri="{B97F6D7D-B522-45F9-BDA1-12C45D357490}">
          <x15:cacheHierarchy aggregatedColumn="13"/>
        </ext>
      </extLst>
    </cacheHierarchy>
  </cacheHierarchies>
  <kpis count="0"/>
  <dimensions count="5">
    <dimension name="HR_Data" uniqueName="[HR_Data]" caption="HR_Data"/>
    <dimension measure="1" name="Measures" uniqueName="[Measures]" caption="Measures"/>
    <dimension name="QA_Team" uniqueName="[QA_Team]" caption="QA_Team"/>
    <dimension name="Raw_Data" uniqueName="[Raw_Data]" caption="Raw_Data"/>
    <dimension name="Table9" uniqueName="[Table9]" caption="Table9"/>
  </dimensions>
  <measureGroups count="4">
    <measureGroup name="HR_Data" caption="HR_Data"/>
    <measureGroup name="QA_Team" caption="QA_Team"/>
    <measureGroup name="Raw_Data" caption="Raw_Data"/>
    <measureGroup name="Table9" caption="Table9"/>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atthew Castro" refreshedDate="44866.080869791665" createdVersion="6" refreshedVersion="6" minRefreshableVersion="3" recordCount="270" xr:uid="{84FCB3CF-0FF4-447C-8592-F5403C07B5DB}">
  <cacheSource type="worksheet">
    <worksheetSource name="Raw_Data"/>
  </cacheSource>
  <cacheFields count="7">
    <cacheField name="agent_id" numFmtId="0">
      <sharedItems containsSemiMixedTypes="0" containsString="0" containsNumber="1" containsInteger="1" minValue="1" maxValue="10" count="10">
        <n v="9"/>
        <n v="7"/>
        <n v="6"/>
        <n v="3"/>
        <n v="8"/>
        <n v="5"/>
        <n v="2"/>
        <n v="10"/>
        <n v="4"/>
        <n v="1"/>
      </sharedItems>
    </cacheField>
    <cacheField name="date" numFmtId="14">
      <sharedItems containsSemiMixedTypes="0" containsNonDate="0" containsDate="1" containsString="0" minDate="2021-06-01T00:00:00" maxDate="2021-06-28T00:00:00" count="27">
        <d v="2021-06-27T00:00:00"/>
        <d v="2021-06-26T00:00:00"/>
        <d v="2021-06-25T00:00:00"/>
        <d v="2021-06-24T00:00:00"/>
        <d v="2021-06-23T00:00:00"/>
        <d v="2021-06-22T00:00:00"/>
        <d v="2021-06-21T00:00:00"/>
        <d v="2021-06-20T00:00:00"/>
        <d v="2021-06-19T00:00:00"/>
        <d v="2021-06-18T00:00:00"/>
        <d v="2021-06-17T00:00:00"/>
        <d v="2021-06-16T00:00:00"/>
        <d v="2021-06-15T00:00:00"/>
        <d v="2021-06-14T00:00:00"/>
        <d v="2021-06-13T00:00:00"/>
        <d v="2021-06-12T00:00:00"/>
        <d v="2021-06-11T00:00:00"/>
        <d v="2021-06-10T00:00:00"/>
        <d v="2021-06-09T00:00:00"/>
        <d v="2021-06-08T00:00:00"/>
        <d v="2021-06-07T00:00:00"/>
        <d v="2021-06-06T00:00:00"/>
        <d v="2021-06-05T00:00:00"/>
        <d v="2021-06-04T00:00:00"/>
        <d v="2021-06-03T00:00:00"/>
        <d v="2021-06-02T00:00:00"/>
        <d v="2021-06-01T00:00:00"/>
      </sharedItems>
      <fieldGroup base="1">
        <rangePr groupBy="days" startDate="2021-06-01T00:00:00" endDate="2021-06-28T00:00:00" groupInterval="7"/>
        <groupItems count="6">
          <s v="&lt;01/06/2021"/>
          <s v="01/06/2021 - 07/06/2021"/>
          <s v="08/06/2021 - 14/06/2021"/>
          <s v="15/06/2021 - 21/06/2021"/>
          <s v="22/06/2021 - 28/06/2021"/>
          <s v="&gt;28/06/2021"/>
        </groupItems>
      </fieldGroup>
    </cacheField>
    <cacheField name="product_id" numFmtId="0">
      <sharedItems containsSemiMixedTypes="0" containsString="0" containsNumber="1" containsInteger="1" minValue="1" maxValue="3" count="3">
        <n v="2"/>
        <n v="3"/>
        <n v="1"/>
      </sharedItems>
    </cacheField>
    <cacheField name="calls_handled" numFmtId="0">
      <sharedItems containsSemiMixedTypes="0" containsString="0" containsNumber="1" containsInteger="1" minValue="1" maxValue="39" count="39">
        <n v="34"/>
        <n v="29"/>
        <n v="19"/>
        <n v="16"/>
        <n v="22"/>
        <n v="18"/>
        <n v="3"/>
        <n v="35"/>
        <n v="14"/>
        <n v="9"/>
        <n v="30"/>
        <n v="26"/>
        <n v="20"/>
        <n v="24"/>
        <n v="28"/>
        <n v="27"/>
        <n v="25"/>
        <n v="21"/>
        <n v="39"/>
        <n v="23"/>
        <n v="17"/>
        <n v="4"/>
        <n v="10"/>
        <n v="32"/>
        <n v="33"/>
        <n v="7"/>
        <n v="13"/>
        <n v="11"/>
        <n v="6"/>
        <n v="37"/>
        <n v="31"/>
        <n v="12"/>
        <n v="8"/>
        <n v="1"/>
        <n v="36"/>
        <n v="5"/>
        <n v="2"/>
        <n v="38"/>
        <n v="15"/>
      </sharedItems>
    </cacheField>
    <cacheField name="avg_aht" numFmtId="0">
      <sharedItems containsSemiMixedTypes="0" containsString="0" containsNumber="1" minValue="1.0229999999999999" maxValue="975"/>
    </cacheField>
    <cacheField name="avg_queue_time" numFmtId="0">
      <sharedItems containsSemiMixedTypes="0" containsString="0" containsNumber="1" containsInteger="1" minValue="10" maxValue="97"/>
    </cacheField>
    <cacheField name="Customer_satisfaction" numFmtId="0">
      <sharedItems containsString="0" containsBlank="1" containsNumber="1" containsInteger="1" minValue="5" maxValue="1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atthew Castro" refreshedDate="44866.143081018519" createdVersion="6" refreshedVersion="6" minRefreshableVersion="3" recordCount="270" xr:uid="{5E55F181-D49F-4FF9-A98E-DA9D7ECB29AD}">
  <cacheSource type="worksheet">
    <worksheetSource name="Table18"/>
  </cacheSource>
  <cacheFields count="7">
    <cacheField name="agent_id" numFmtId="0">
      <sharedItems containsSemiMixedTypes="0" containsString="0" containsNumber="1" containsInteger="1" minValue="1" maxValue="10"/>
    </cacheField>
    <cacheField name="date" numFmtId="14">
      <sharedItems containsSemiMixedTypes="0" containsNonDate="0" containsDate="1" containsString="0" minDate="2021-06-01T00:00:00" maxDate="2021-06-28T00:00:00" count="27">
        <d v="2021-06-27T00:00:00"/>
        <d v="2021-06-26T00:00:00"/>
        <d v="2021-06-25T00:00:00"/>
        <d v="2021-06-24T00:00:00"/>
        <d v="2021-06-23T00:00:00"/>
        <d v="2021-06-22T00:00:00"/>
        <d v="2021-06-21T00:00:00"/>
        <d v="2021-06-20T00:00:00"/>
        <d v="2021-06-19T00:00:00"/>
        <d v="2021-06-18T00:00:00"/>
        <d v="2021-06-17T00:00:00"/>
        <d v="2021-06-16T00:00:00"/>
        <d v="2021-06-15T00:00:00"/>
        <d v="2021-06-14T00:00:00"/>
        <d v="2021-06-13T00:00:00"/>
        <d v="2021-06-12T00:00:00"/>
        <d v="2021-06-11T00:00:00"/>
        <d v="2021-06-10T00:00:00"/>
        <d v="2021-06-09T00:00:00"/>
        <d v="2021-06-08T00:00:00"/>
        <d v="2021-06-07T00:00:00"/>
        <d v="2021-06-06T00:00:00"/>
        <d v="2021-06-05T00:00:00"/>
        <d v="2021-06-04T00:00:00"/>
        <d v="2021-06-03T00:00:00"/>
        <d v="2021-06-02T00:00:00"/>
        <d v="2021-06-01T00:00:00"/>
      </sharedItems>
    </cacheField>
    <cacheField name="product_id" numFmtId="49">
      <sharedItems containsSemiMixedTypes="0" containsString="0" containsNumber="1" containsInteger="1" minValue="1" maxValue="3"/>
    </cacheField>
    <cacheField name="calls_handled" numFmtId="0">
      <sharedItems containsSemiMixedTypes="0" containsString="0" containsNumber="1" containsInteger="1" minValue="1" maxValue="39"/>
    </cacheField>
    <cacheField name="avg_aht" numFmtId="0">
      <sharedItems containsSemiMixedTypes="0" containsString="0" containsNumber="1" minValue="1.0229999999999999" maxValue="975"/>
    </cacheField>
    <cacheField name="avg_queue_time" numFmtId="0">
      <sharedItems containsSemiMixedTypes="0" containsString="0" containsNumber="1" containsInteger="1" minValue="10" maxValue="97"/>
    </cacheField>
    <cacheField name="Customer_satisfaction" numFmtId="0">
      <sharedItems containsString="0" containsBlank="1" containsNumber="1" containsInteger="1" minValue="5" maxValue="1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Matthew Castro" refreshedDate="44867.075944212964" backgroundQuery="1" createdVersion="6" refreshedVersion="6" minRefreshableVersion="3" recordCount="0" supportSubquery="1" supportAdvancedDrill="1" xr:uid="{29873A85-4D59-4549-ACD7-82CF1C52BE17}">
  <cacheSource type="external" connectionId="1"/>
  <cacheFields count="2">
    <cacheField name="[HR_Data].[Last_Name].[Last_Name]" caption="Last_Name" numFmtId="0" hierarchy="2" level="1">
      <sharedItems count="10">
        <s v="Alvarez"/>
        <s v="Castillo"/>
        <s v="Chen"/>
        <s v="Delos Santos"/>
        <s v="Diaz"/>
        <s v="Hernandez"/>
        <s v="Molina"/>
        <s v="Rivera"/>
        <s v="Vega"/>
        <s v="Ventura"/>
      </sharedItems>
    </cacheField>
    <cacheField name="[Measures].[Sum of calls_handled]" caption="Sum of calls_handled" numFmtId="0" hierarchy="25" level="32767"/>
  </cacheFields>
  <cacheHierarchies count="33">
    <cacheHierarchy uniqueName="[HR_Data].[agent_id]" caption="agent_id" attribute="1" defaultMemberUniqueName="[HR_Data].[agent_id].[All]" allUniqueName="[HR_Data].[agent_id].[All]" dimensionUniqueName="[HR_Data]" displayFolder="" count="0" memberValueDatatype="20" unbalanced="0"/>
    <cacheHierarchy uniqueName="[HR_Data].[First_Name]" caption="First_Name" attribute="1" defaultMemberUniqueName="[HR_Data].[First_Name].[All]" allUniqueName="[HR_Data].[First_Name].[All]" dimensionUniqueName="[HR_Data]" displayFolder="" count="0" memberValueDatatype="130" unbalanced="0"/>
    <cacheHierarchy uniqueName="[HR_Data].[Last_Name]" caption="Last_Name" attribute="1" defaultMemberUniqueName="[HR_Data].[Last_Name].[All]" allUniqueName="[HR_Data].[Last_Name].[All]" dimensionUniqueName="[HR_Data]" displayFolder="" count="2" memberValueDatatype="130" unbalanced="0">
      <fieldsUsage count="2">
        <fieldUsage x="-1"/>
        <fieldUsage x="0"/>
      </fieldsUsage>
    </cacheHierarchy>
    <cacheHierarchy uniqueName="[HR_Data].[Hire_Date]" caption="Hire_Date" attribute="1" defaultMemberUniqueName="[HR_Data].[Hire_Date].[All]" allUniqueName="[HR_Data].[Hire_Date].[All]" dimensionUniqueName="[HR_Data]" displayFolder="" count="0" memberValueDatatype="130" unbalanced="0"/>
    <cacheHierarchy uniqueName="[HR_Data].[Supervisor]" caption="Supervisor" attribute="1" defaultMemberUniqueName="[HR_Data].[Supervisor].[All]" allUniqueName="[HR_Data].[Supervisor].[All]" dimensionUniqueName="[HR_Data]" displayFolder="" count="0" memberValueDatatype="130" unbalanced="0"/>
    <cacheHierarchy uniqueName="[QA_Team].[Product_ID]" caption="Product_ID" attribute="1" defaultMemberUniqueName="[QA_Team].[Product_ID].[All]" allUniqueName="[QA_Team].[Product_ID].[All]" dimensionUniqueName="[QA_Team]" displayFolder="" count="0" memberValueDatatype="20" unbalanced="0"/>
    <cacheHierarchy uniqueName="[QA_Team].[Product_Name]" caption="Product_Name" attribute="1" defaultMemberUniqueName="[QA_Team].[Product_Name].[All]" allUniqueName="[QA_Team].[Product_Name].[All]" dimensionUniqueName="[QA_Team]" displayFolder="" count="0" memberValueDatatype="130" unbalanced="0"/>
    <cacheHierarchy uniqueName="[QA_Team].[Call_Review]" caption="Call_Review" attribute="1" defaultMemberUniqueName="[QA_Team].[Call_Review].[All]" allUniqueName="[QA_Team].[Call_Review].[All]" dimensionUniqueName="[QA_Team]" displayFolder="" count="0" memberValueDatatype="130" unbalanced="0"/>
    <cacheHierarchy uniqueName="[Raw_Data].[agent_id]" caption="agent_id" attribute="1" defaultMemberUniqueName="[Raw_Data].[agent_id].[All]" allUniqueName="[Raw_Data].[agent_id].[All]" dimensionUniqueName="[Raw_Data]" displayFolder="" count="0" memberValueDatatype="20" unbalanced="0"/>
    <cacheHierarchy uniqueName="[Raw_Data].[date]" caption="date" attribute="1" time="1" defaultMemberUniqueName="[Raw_Data].[date].[All]" allUniqueName="[Raw_Data].[date].[All]" dimensionUniqueName="[Raw_Data]" displayFolder="" count="0" memberValueDatatype="7" unbalanced="0"/>
    <cacheHierarchy uniqueName="[Raw_Data].[product_id]" caption="product_id" attribute="1" defaultMemberUniqueName="[Raw_Data].[product_id].[All]" allUniqueName="[Raw_Data].[product_id].[All]" dimensionUniqueName="[Raw_Data]" displayFolder="" count="0" memberValueDatatype="20" unbalanced="0"/>
    <cacheHierarchy uniqueName="[Raw_Data].[calls_handled]" caption="calls_handled" attribute="1" defaultMemberUniqueName="[Raw_Data].[calls_handled].[All]" allUniqueName="[Raw_Data].[calls_handled].[All]" dimensionUniqueName="[Raw_Data]" displayFolder="" count="0" memberValueDatatype="20" unbalanced="0"/>
    <cacheHierarchy uniqueName="[Raw_Data].[avg_aht]" caption="avg_aht" attribute="1" defaultMemberUniqueName="[Raw_Data].[avg_aht].[All]" allUniqueName="[Raw_Data].[avg_aht].[All]" dimensionUniqueName="[Raw_Data]" displayFolder="" count="0" memberValueDatatype="5" unbalanced="0"/>
    <cacheHierarchy uniqueName="[Raw_Data].[avg_queue_time]" caption="avg_queue_time" attribute="1" defaultMemberUniqueName="[Raw_Data].[avg_queue_time].[All]" allUniqueName="[Raw_Data].[avg_queue_time].[All]" dimensionUniqueName="[Raw_Data]" displayFolder="" count="0" memberValueDatatype="20" unbalanced="0"/>
    <cacheHierarchy uniqueName="[Raw_Data].[Customer_satisfaction]" caption="Customer_satisfaction" attribute="1" defaultMemberUniqueName="[Raw_Data].[Customer_satisfaction].[All]" allUniqueName="[Raw_Data].[Customer_satisfaction].[All]" dimensionUniqueName="[Raw_Data]" displayFolder="" count="0" memberValueDatatype="20" unbalanced="0"/>
    <cacheHierarchy uniqueName="[Table9].[Last_Name]" caption="Last_Name" attribute="1" defaultMemberUniqueName="[Table9].[Last_Name].[All]" allUniqueName="[Table9].[Last_Name].[All]" dimensionUniqueName="[Table9]" displayFolder="" count="0" memberValueDatatype="130" unbalanced="0"/>
    <cacheHierarchy uniqueName="[Table9].[Hire_Date]" caption="Hire_Date" attribute="1" defaultMemberUniqueName="[Table9].[Hire_Date].[All]" allUniqueName="[Table9].[Hire_Date].[All]" dimensionUniqueName="[Table9]" displayFolder="" count="0" memberValueDatatype="130" unbalanced="0"/>
    <cacheHierarchy uniqueName="[Table9].[Converted_date]" caption="Converted_date" attribute="1" time="1" defaultMemberUniqueName="[Table9].[Converted_date].[All]" allUniqueName="[Table9].[Converted_date].[All]" dimensionUniqueName="[Table9]" displayFolder="" count="0" memberValueDatatype="7" unbalanced="0"/>
    <cacheHierarchy uniqueName="[Table9].[Length of tenure in days]" caption="Length of tenure in days" attribute="1" defaultMemberUniqueName="[Table9].[Length of tenure in days].[All]" allUniqueName="[Table9].[Length of tenure in days].[All]" dimensionUniqueName="[Table9]" displayFolder="" count="0" memberValueDatatype="20" unbalanced="0"/>
    <cacheHierarchy uniqueName="[Measures].[__XL_Count Raw_Data]" caption="__XL_Count Raw_Data" measure="1" displayFolder="" measureGroup="Raw_Data" count="0" hidden="1"/>
    <cacheHierarchy uniqueName="[Measures].[__XL_Count HR_Data]" caption="__XL_Count HR_Data" measure="1" displayFolder="" measureGroup="HR_Data" count="0" hidden="1"/>
    <cacheHierarchy uniqueName="[Measures].[__XL_Count QA_Team]" caption="__XL_Count QA_Team" measure="1" displayFolder="" measureGroup="QA_Team"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Count of Last_Name]" caption="Count of Last_Name" measure="1" displayFolder="" measureGroup="HR_Data" count="0" hidden="1">
      <extLst>
        <ext xmlns:x15="http://schemas.microsoft.com/office/spreadsheetml/2010/11/main" uri="{B97F6D7D-B522-45F9-BDA1-12C45D357490}">
          <x15:cacheHierarchy aggregatedColumn="2"/>
        </ext>
      </extLst>
    </cacheHierarchy>
    <cacheHierarchy uniqueName="[Measures].[Sum of calls_handled]" caption="Sum of calls_handled" measure="1" displayFolder="" measureGroup="Raw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ustomer_satisfaction]" caption="Sum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Average of Customer_satisfaction]" caption="Average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Sum of avg_aht]" caption="Sum of avg_aht" measure="1" displayFolder="" measureGroup="Raw_Data" count="0" hidden="1">
      <extLst>
        <ext xmlns:x15="http://schemas.microsoft.com/office/spreadsheetml/2010/11/main" uri="{B97F6D7D-B522-45F9-BDA1-12C45D357490}">
          <x15:cacheHierarchy aggregatedColumn="12"/>
        </ext>
      </extLst>
    </cacheHierarchy>
    <cacheHierarchy uniqueName="[Measures].[Average of avg_aht]" caption="Average of avg_aht" measure="1" displayFolder="" measureGroup="Raw_Data" count="0" hidden="1">
      <extLst>
        <ext xmlns:x15="http://schemas.microsoft.com/office/spreadsheetml/2010/11/main" uri="{B97F6D7D-B522-45F9-BDA1-12C45D357490}">
          <x15:cacheHierarchy aggregatedColumn="12"/>
        </ext>
      </extLst>
    </cacheHierarchy>
    <cacheHierarchy uniqueName="[Measures].[Sum of Length of tenure in days]" caption="Sum of Length of tenure in days" measure="1" displayFolder="" measureGroup="Table9" count="0" hidden="1">
      <extLst>
        <ext xmlns:x15="http://schemas.microsoft.com/office/spreadsheetml/2010/11/main" uri="{B97F6D7D-B522-45F9-BDA1-12C45D357490}">
          <x15:cacheHierarchy aggregatedColumn="18"/>
        </ext>
      </extLst>
    </cacheHierarchy>
    <cacheHierarchy uniqueName="[Measures].[Sum of avg_queue_time]" caption="Sum of avg_queue_time" measure="1" displayFolder="" measureGroup="Raw_Data" count="0" hidden="1">
      <extLst>
        <ext xmlns:x15="http://schemas.microsoft.com/office/spreadsheetml/2010/11/main" uri="{B97F6D7D-B522-45F9-BDA1-12C45D357490}">
          <x15:cacheHierarchy aggregatedColumn="13"/>
        </ext>
      </extLst>
    </cacheHierarchy>
    <cacheHierarchy uniqueName="[Measures].[Average of avg_queue_time]" caption="Average of avg_queue_time" measure="1" displayFolder="" measureGroup="Raw_Data" count="0" hidden="1">
      <extLst>
        <ext xmlns:x15="http://schemas.microsoft.com/office/spreadsheetml/2010/11/main" uri="{B97F6D7D-B522-45F9-BDA1-12C45D357490}">
          <x15:cacheHierarchy aggregatedColumn="13"/>
        </ext>
      </extLst>
    </cacheHierarchy>
  </cacheHierarchies>
  <kpis count="0"/>
  <dimensions count="5">
    <dimension name="HR_Data" uniqueName="[HR_Data]" caption="HR_Data"/>
    <dimension measure="1" name="Measures" uniqueName="[Measures]" caption="Measures"/>
    <dimension name="QA_Team" uniqueName="[QA_Team]" caption="QA_Team"/>
    <dimension name="Raw_Data" uniqueName="[Raw_Data]" caption="Raw_Data"/>
    <dimension name="Table9" uniqueName="[Table9]" caption="Table9"/>
  </dimensions>
  <measureGroups count="4">
    <measureGroup name="HR_Data" caption="HR_Data"/>
    <measureGroup name="QA_Team" caption="QA_Team"/>
    <measureGroup name="Raw_Data" caption="Raw_Data"/>
    <measureGroup name="Table9" caption="Table9"/>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Matthew Castro" refreshedDate="44867.074199768518" backgroundQuery="1" createdVersion="6" refreshedVersion="6" minRefreshableVersion="3" recordCount="0" supportSubquery="1" supportAdvancedDrill="1" xr:uid="{5EEFD250-689F-4F95-9294-B73A10F0CB74}">
  <cacheSource type="external" connectionId="1"/>
  <cacheFields count="2">
    <cacheField name="[Measures].[Average of avg_aht]" caption="Average of avg_aht" numFmtId="0" hierarchy="29" level="32767"/>
    <cacheField name="[HR_Data].[Last_Name].[Last_Name]" caption="Last_Name" numFmtId="0" hierarchy="2" level="1">
      <sharedItems count="10">
        <s v="Alvarez"/>
        <s v="Castillo"/>
        <s v="Chen"/>
        <s v="Delos Santos"/>
        <s v="Diaz"/>
        <s v="Hernandez"/>
        <s v="Molina"/>
        <s v="Rivera"/>
        <s v="Vega"/>
        <s v="Ventura"/>
      </sharedItems>
    </cacheField>
  </cacheFields>
  <cacheHierarchies count="33">
    <cacheHierarchy uniqueName="[HR_Data].[agent_id]" caption="agent_id" attribute="1" defaultMemberUniqueName="[HR_Data].[agent_id].[All]" allUniqueName="[HR_Data].[agent_id].[All]" dimensionUniqueName="[HR_Data]" displayFolder="" count="0" memberValueDatatype="20" unbalanced="0"/>
    <cacheHierarchy uniqueName="[HR_Data].[First_Name]" caption="First_Name" attribute="1" defaultMemberUniqueName="[HR_Data].[First_Name].[All]" allUniqueName="[HR_Data].[First_Name].[All]" dimensionUniqueName="[HR_Data]" displayFolder="" count="0" memberValueDatatype="130" unbalanced="0"/>
    <cacheHierarchy uniqueName="[HR_Data].[Last_Name]" caption="Last_Name" attribute="1" defaultMemberUniqueName="[HR_Data].[Last_Name].[All]" allUniqueName="[HR_Data].[Last_Name].[All]" dimensionUniqueName="[HR_Data]" displayFolder="" count="2" memberValueDatatype="130" unbalanced="0">
      <fieldsUsage count="2">
        <fieldUsage x="-1"/>
        <fieldUsage x="1"/>
      </fieldsUsage>
    </cacheHierarchy>
    <cacheHierarchy uniqueName="[HR_Data].[Hire_Date]" caption="Hire_Date" attribute="1" defaultMemberUniqueName="[HR_Data].[Hire_Date].[All]" allUniqueName="[HR_Data].[Hire_Date].[All]" dimensionUniqueName="[HR_Data]" displayFolder="" count="0" memberValueDatatype="130" unbalanced="0"/>
    <cacheHierarchy uniqueName="[HR_Data].[Supervisor]" caption="Supervisor" attribute="1" defaultMemberUniqueName="[HR_Data].[Supervisor].[All]" allUniqueName="[HR_Data].[Supervisor].[All]" dimensionUniqueName="[HR_Data]" displayFolder="" count="0" memberValueDatatype="130" unbalanced="0"/>
    <cacheHierarchy uniqueName="[QA_Team].[Product_ID]" caption="Product_ID" attribute="1" defaultMemberUniqueName="[QA_Team].[Product_ID].[All]" allUniqueName="[QA_Team].[Product_ID].[All]" dimensionUniqueName="[QA_Team]" displayFolder="" count="0" memberValueDatatype="20" unbalanced="0"/>
    <cacheHierarchy uniqueName="[QA_Team].[Product_Name]" caption="Product_Name" attribute="1" defaultMemberUniqueName="[QA_Team].[Product_Name].[All]" allUniqueName="[QA_Team].[Product_Name].[All]" dimensionUniqueName="[QA_Team]" displayFolder="" count="0" memberValueDatatype="130" unbalanced="0"/>
    <cacheHierarchy uniqueName="[QA_Team].[Call_Review]" caption="Call_Review" attribute="1" defaultMemberUniqueName="[QA_Team].[Call_Review].[All]" allUniqueName="[QA_Team].[Call_Review].[All]" dimensionUniqueName="[QA_Team]" displayFolder="" count="0" memberValueDatatype="130" unbalanced="0"/>
    <cacheHierarchy uniqueName="[Raw_Data].[agent_id]" caption="agent_id" attribute="1" defaultMemberUniqueName="[Raw_Data].[agent_id].[All]" allUniqueName="[Raw_Data].[agent_id].[All]" dimensionUniqueName="[Raw_Data]" displayFolder="" count="0" memberValueDatatype="20" unbalanced="0"/>
    <cacheHierarchy uniqueName="[Raw_Data].[date]" caption="date" attribute="1" time="1" defaultMemberUniqueName="[Raw_Data].[date].[All]" allUniqueName="[Raw_Data].[date].[All]" dimensionUniqueName="[Raw_Data]" displayFolder="" count="0" memberValueDatatype="7" unbalanced="0"/>
    <cacheHierarchy uniqueName="[Raw_Data].[product_id]" caption="product_id" attribute="1" defaultMemberUniqueName="[Raw_Data].[product_id].[All]" allUniqueName="[Raw_Data].[product_id].[All]" dimensionUniqueName="[Raw_Data]" displayFolder="" count="0" memberValueDatatype="20" unbalanced="0"/>
    <cacheHierarchy uniqueName="[Raw_Data].[calls_handled]" caption="calls_handled" attribute="1" defaultMemberUniqueName="[Raw_Data].[calls_handled].[All]" allUniqueName="[Raw_Data].[calls_handled].[All]" dimensionUniqueName="[Raw_Data]" displayFolder="" count="0" memberValueDatatype="20" unbalanced="0"/>
    <cacheHierarchy uniqueName="[Raw_Data].[avg_aht]" caption="avg_aht" attribute="1" defaultMemberUniqueName="[Raw_Data].[avg_aht].[All]" allUniqueName="[Raw_Data].[avg_aht].[All]" dimensionUniqueName="[Raw_Data]" displayFolder="" count="0" memberValueDatatype="5" unbalanced="0"/>
    <cacheHierarchy uniqueName="[Raw_Data].[avg_queue_time]" caption="avg_queue_time" attribute="1" defaultMemberUniqueName="[Raw_Data].[avg_queue_time].[All]" allUniqueName="[Raw_Data].[avg_queue_time].[All]" dimensionUniqueName="[Raw_Data]" displayFolder="" count="0" memberValueDatatype="20" unbalanced="0"/>
    <cacheHierarchy uniqueName="[Raw_Data].[Customer_satisfaction]" caption="Customer_satisfaction" attribute="1" defaultMemberUniqueName="[Raw_Data].[Customer_satisfaction].[All]" allUniqueName="[Raw_Data].[Customer_satisfaction].[All]" dimensionUniqueName="[Raw_Data]" displayFolder="" count="0" memberValueDatatype="20" unbalanced="0"/>
    <cacheHierarchy uniqueName="[Table9].[Last_Name]" caption="Last_Name" attribute="1" defaultMemberUniqueName="[Table9].[Last_Name].[All]" allUniqueName="[Table9].[Last_Name].[All]" dimensionUniqueName="[Table9]" displayFolder="" count="0" memberValueDatatype="130" unbalanced="0"/>
    <cacheHierarchy uniqueName="[Table9].[Hire_Date]" caption="Hire_Date" attribute="1" defaultMemberUniqueName="[Table9].[Hire_Date].[All]" allUniqueName="[Table9].[Hire_Date].[All]" dimensionUniqueName="[Table9]" displayFolder="" count="0" memberValueDatatype="130" unbalanced="0"/>
    <cacheHierarchy uniqueName="[Table9].[Converted_date]" caption="Converted_date" attribute="1" time="1" defaultMemberUniqueName="[Table9].[Converted_date].[All]" allUniqueName="[Table9].[Converted_date].[All]" dimensionUniqueName="[Table9]" displayFolder="" count="0" memberValueDatatype="7" unbalanced="0"/>
    <cacheHierarchy uniqueName="[Table9].[Length of tenure in days]" caption="Length of tenure in days" attribute="1" defaultMemberUniqueName="[Table9].[Length of tenure in days].[All]" allUniqueName="[Table9].[Length of tenure in days].[All]" dimensionUniqueName="[Table9]" displayFolder="" count="0" memberValueDatatype="20" unbalanced="0"/>
    <cacheHierarchy uniqueName="[Measures].[__XL_Count Raw_Data]" caption="__XL_Count Raw_Data" measure="1" displayFolder="" measureGroup="Raw_Data" count="0" hidden="1"/>
    <cacheHierarchy uniqueName="[Measures].[__XL_Count HR_Data]" caption="__XL_Count HR_Data" measure="1" displayFolder="" measureGroup="HR_Data" count="0" hidden="1"/>
    <cacheHierarchy uniqueName="[Measures].[__XL_Count QA_Team]" caption="__XL_Count QA_Team" measure="1" displayFolder="" measureGroup="QA_Team"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Count of Last_Name]" caption="Count of Last_Name" measure="1" displayFolder="" measureGroup="HR_Data" count="0" hidden="1">
      <extLst>
        <ext xmlns:x15="http://schemas.microsoft.com/office/spreadsheetml/2010/11/main" uri="{B97F6D7D-B522-45F9-BDA1-12C45D357490}">
          <x15:cacheHierarchy aggregatedColumn="2"/>
        </ext>
      </extLst>
    </cacheHierarchy>
    <cacheHierarchy uniqueName="[Measures].[Sum of calls_handled]" caption="Sum of calls_handled" measure="1" displayFolder="" measureGroup="Raw_Data" count="0" hidden="1">
      <extLst>
        <ext xmlns:x15="http://schemas.microsoft.com/office/spreadsheetml/2010/11/main" uri="{B97F6D7D-B522-45F9-BDA1-12C45D357490}">
          <x15:cacheHierarchy aggregatedColumn="11"/>
        </ext>
      </extLst>
    </cacheHierarchy>
    <cacheHierarchy uniqueName="[Measures].[Sum of Customer_satisfaction]" caption="Sum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Average of Customer_satisfaction]" caption="Average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Sum of avg_aht]" caption="Sum of avg_aht" measure="1" displayFolder="" measureGroup="Raw_Data" count="0" hidden="1">
      <extLst>
        <ext xmlns:x15="http://schemas.microsoft.com/office/spreadsheetml/2010/11/main" uri="{B97F6D7D-B522-45F9-BDA1-12C45D357490}">
          <x15:cacheHierarchy aggregatedColumn="12"/>
        </ext>
      </extLst>
    </cacheHierarchy>
    <cacheHierarchy uniqueName="[Measures].[Average of avg_aht]" caption="Average of avg_aht" measure="1" displayFolder="" measureGroup="Raw_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Length of tenure in days]" caption="Sum of Length of tenure in days" measure="1" displayFolder="" measureGroup="Table9" count="0" hidden="1">
      <extLst>
        <ext xmlns:x15="http://schemas.microsoft.com/office/spreadsheetml/2010/11/main" uri="{B97F6D7D-B522-45F9-BDA1-12C45D357490}">
          <x15:cacheHierarchy aggregatedColumn="18"/>
        </ext>
      </extLst>
    </cacheHierarchy>
    <cacheHierarchy uniqueName="[Measures].[Sum of avg_queue_time]" caption="Sum of avg_queue_time" measure="1" displayFolder="" measureGroup="Raw_Data" count="0" hidden="1">
      <extLst>
        <ext xmlns:x15="http://schemas.microsoft.com/office/spreadsheetml/2010/11/main" uri="{B97F6D7D-B522-45F9-BDA1-12C45D357490}">
          <x15:cacheHierarchy aggregatedColumn="13"/>
        </ext>
      </extLst>
    </cacheHierarchy>
    <cacheHierarchy uniqueName="[Measures].[Average of avg_queue_time]" caption="Average of avg_queue_time" measure="1" displayFolder="" measureGroup="Raw_Data" count="0" hidden="1">
      <extLst>
        <ext xmlns:x15="http://schemas.microsoft.com/office/spreadsheetml/2010/11/main" uri="{B97F6D7D-B522-45F9-BDA1-12C45D357490}">
          <x15:cacheHierarchy aggregatedColumn="13"/>
        </ext>
      </extLst>
    </cacheHierarchy>
  </cacheHierarchies>
  <kpis count="0"/>
  <dimensions count="5">
    <dimension name="HR_Data" uniqueName="[HR_Data]" caption="HR_Data"/>
    <dimension measure="1" name="Measures" uniqueName="[Measures]" caption="Measures"/>
    <dimension name="QA_Team" uniqueName="[QA_Team]" caption="QA_Team"/>
    <dimension name="Raw_Data" uniqueName="[Raw_Data]" caption="Raw_Data"/>
    <dimension name="Table9" uniqueName="[Table9]" caption="Table9"/>
  </dimensions>
  <measureGroups count="4">
    <measureGroup name="HR_Data" caption="HR_Data"/>
    <measureGroup name="QA_Team" caption="QA_Team"/>
    <measureGroup name="Raw_Data" caption="Raw_Data"/>
    <measureGroup name="Table9" caption="Table9"/>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Matthew Castro" refreshedDate="44867.064286111112" backgroundQuery="1" createdVersion="6" refreshedVersion="6" minRefreshableVersion="3" recordCount="0" supportSubquery="1" supportAdvancedDrill="1" xr:uid="{63B97BEA-2A46-4FC9-A460-88BD12690C03}">
  <cacheSource type="external" connectionId="1"/>
  <cacheFields count="2">
    <cacheField name="[HR_Data].[Last_Name].[Last_Name]" caption="Last_Name" numFmtId="0" hierarchy="2" level="1">
      <sharedItems count="10">
        <s v="Alvarez"/>
        <s v="Castillo"/>
        <s v="Chen"/>
        <s v="Delos Santos"/>
        <s v="Diaz"/>
        <s v="Hernandez"/>
        <s v="Molina"/>
        <s v="Rivera"/>
        <s v="Vega"/>
        <s v="Ventura"/>
      </sharedItems>
    </cacheField>
    <cacheField name="[Measures].[Average of Customer_satisfaction]" caption="Average of Customer_satisfaction" numFmtId="0" hierarchy="27" level="32767"/>
  </cacheFields>
  <cacheHierarchies count="33">
    <cacheHierarchy uniqueName="[HR_Data].[agent_id]" caption="agent_id" attribute="1" defaultMemberUniqueName="[HR_Data].[agent_id].[All]" allUniqueName="[HR_Data].[agent_id].[All]" dimensionUniqueName="[HR_Data]" displayFolder="" count="0" memberValueDatatype="20" unbalanced="0"/>
    <cacheHierarchy uniqueName="[HR_Data].[First_Name]" caption="First_Name" attribute="1" defaultMemberUniqueName="[HR_Data].[First_Name].[All]" allUniqueName="[HR_Data].[First_Name].[All]" dimensionUniqueName="[HR_Data]" displayFolder="" count="0" memberValueDatatype="130" unbalanced="0"/>
    <cacheHierarchy uniqueName="[HR_Data].[Last_Name]" caption="Last_Name" attribute="1" defaultMemberUniqueName="[HR_Data].[Last_Name].[All]" allUniqueName="[HR_Data].[Last_Name].[All]" dimensionUniqueName="[HR_Data]" displayFolder="" count="2" memberValueDatatype="130" unbalanced="0">
      <fieldsUsage count="2">
        <fieldUsage x="-1"/>
        <fieldUsage x="0"/>
      </fieldsUsage>
    </cacheHierarchy>
    <cacheHierarchy uniqueName="[HR_Data].[Hire_Date]" caption="Hire_Date" attribute="1" defaultMemberUniqueName="[HR_Data].[Hire_Date].[All]" allUniqueName="[HR_Data].[Hire_Date].[All]" dimensionUniqueName="[HR_Data]" displayFolder="" count="0" memberValueDatatype="130" unbalanced="0"/>
    <cacheHierarchy uniqueName="[HR_Data].[Supervisor]" caption="Supervisor" attribute="1" defaultMemberUniqueName="[HR_Data].[Supervisor].[All]" allUniqueName="[HR_Data].[Supervisor].[All]" dimensionUniqueName="[HR_Data]" displayFolder="" count="0" memberValueDatatype="130" unbalanced="0"/>
    <cacheHierarchy uniqueName="[QA_Team].[Product_ID]" caption="Product_ID" attribute="1" defaultMemberUniqueName="[QA_Team].[Product_ID].[All]" allUniqueName="[QA_Team].[Product_ID].[All]" dimensionUniqueName="[QA_Team]" displayFolder="" count="0" memberValueDatatype="20" unbalanced="0"/>
    <cacheHierarchy uniqueName="[QA_Team].[Product_Name]" caption="Product_Name" attribute="1" defaultMemberUniqueName="[QA_Team].[Product_Name].[All]" allUniqueName="[QA_Team].[Product_Name].[All]" dimensionUniqueName="[QA_Team]" displayFolder="" count="0" memberValueDatatype="130" unbalanced="0"/>
    <cacheHierarchy uniqueName="[QA_Team].[Call_Review]" caption="Call_Review" attribute="1" defaultMemberUniqueName="[QA_Team].[Call_Review].[All]" allUniqueName="[QA_Team].[Call_Review].[All]" dimensionUniqueName="[QA_Team]" displayFolder="" count="0" memberValueDatatype="130" unbalanced="0"/>
    <cacheHierarchy uniqueName="[Raw_Data].[agent_id]" caption="agent_id" attribute="1" defaultMemberUniqueName="[Raw_Data].[agent_id].[All]" allUniqueName="[Raw_Data].[agent_id].[All]" dimensionUniqueName="[Raw_Data]" displayFolder="" count="0" memberValueDatatype="20" unbalanced="0"/>
    <cacheHierarchy uniqueName="[Raw_Data].[date]" caption="date" attribute="1" time="1" defaultMemberUniqueName="[Raw_Data].[date].[All]" allUniqueName="[Raw_Data].[date].[All]" dimensionUniqueName="[Raw_Data]" displayFolder="" count="0" memberValueDatatype="7" unbalanced="0"/>
    <cacheHierarchy uniqueName="[Raw_Data].[product_id]" caption="product_id" attribute="1" defaultMemberUniqueName="[Raw_Data].[product_id].[All]" allUniqueName="[Raw_Data].[product_id].[All]" dimensionUniqueName="[Raw_Data]" displayFolder="" count="0" memberValueDatatype="20" unbalanced="0"/>
    <cacheHierarchy uniqueName="[Raw_Data].[calls_handled]" caption="calls_handled" attribute="1" defaultMemberUniqueName="[Raw_Data].[calls_handled].[All]" allUniqueName="[Raw_Data].[calls_handled].[All]" dimensionUniqueName="[Raw_Data]" displayFolder="" count="0" memberValueDatatype="20" unbalanced="0"/>
    <cacheHierarchy uniqueName="[Raw_Data].[avg_aht]" caption="avg_aht" attribute="1" defaultMemberUniqueName="[Raw_Data].[avg_aht].[All]" allUniqueName="[Raw_Data].[avg_aht].[All]" dimensionUniqueName="[Raw_Data]" displayFolder="" count="0" memberValueDatatype="5" unbalanced="0"/>
    <cacheHierarchy uniqueName="[Raw_Data].[avg_queue_time]" caption="avg_queue_time" attribute="1" defaultMemberUniqueName="[Raw_Data].[avg_queue_time].[All]" allUniqueName="[Raw_Data].[avg_queue_time].[All]" dimensionUniqueName="[Raw_Data]" displayFolder="" count="0" memberValueDatatype="20" unbalanced="0"/>
    <cacheHierarchy uniqueName="[Raw_Data].[Customer_satisfaction]" caption="Customer_satisfaction" attribute="1" defaultMemberUniqueName="[Raw_Data].[Customer_satisfaction].[All]" allUniqueName="[Raw_Data].[Customer_satisfaction].[All]" dimensionUniqueName="[Raw_Data]" displayFolder="" count="0" memberValueDatatype="20" unbalanced="0"/>
    <cacheHierarchy uniqueName="[Table9].[Last_Name]" caption="Last_Name" attribute="1" defaultMemberUniqueName="[Table9].[Last_Name].[All]" allUniqueName="[Table9].[Last_Name].[All]" dimensionUniqueName="[Table9]" displayFolder="" count="0" memberValueDatatype="130" unbalanced="0"/>
    <cacheHierarchy uniqueName="[Table9].[Hire_Date]" caption="Hire_Date" attribute="1" defaultMemberUniqueName="[Table9].[Hire_Date].[All]" allUniqueName="[Table9].[Hire_Date].[All]" dimensionUniqueName="[Table9]" displayFolder="" count="0" memberValueDatatype="130" unbalanced="0"/>
    <cacheHierarchy uniqueName="[Table9].[Converted_date]" caption="Converted_date" attribute="1" time="1" defaultMemberUniqueName="[Table9].[Converted_date].[All]" allUniqueName="[Table9].[Converted_date].[All]" dimensionUniqueName="[Table9]" displayFolder="" count="0" memberValueDatatype="7" unbalanced="0"/>
    <cacheHierarchy uniqueName="[Table9].[Length of tenure in days]" caption="Length of tenure in days" attribute="1" defaultMemberUniqueName="[Table9].[Length of tenure in days].[All]" allUniqueName="[Table9].[Length of tenure in days].[All]" dimensionUniqueName="[Table9]" displayFolder="" count="0" memberValueDatatype="20" unbalanced="0"/>
    <cacheHierarchy uniqueName="[Measures].[__XL_Count Raw_Data]" caption="__XL_Count Raw_Data" measure="1" displayFolder="" measureGroup="Raw_Data" count="0" hidden="1"/>
    <cacheHierarchy uniqueName="[Measures].[__XL_Count HR_Data]" caption="__XL_Count HR_Data" measure="1" displayFolder="" measureGroup="HR_Data" count="0" hidden="1"/>
    <cacheHierarchy uniqueName="[Measures].[__XL_Count QA_Team]" caption="__XL_Count QA_Team" measure="1" displayFolder="" measureGroup="QA_Team"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Count of Last_Name]" caption="Count of Last_Name" measure="1" displayFolder="" measureGroup="HR_Data" count="0" hidden="1">
      <extLst>
        <ext xmlns:x15="http://schemas.microsoft.com/office/spreadsheetml/2010/11/main" uri="{B97F6D7D-B522-45F9-BDA1-12C45D357490}">
          <x15:cacheHierarchy aggregatedColumn="2"/>
        </ext>
      </extLst>
    </cacheHierarchy>
    <cacheHierarchy uniqueName="[Measures].[Sum of calls_handled]" caption="Sum of calls_handled" measure="1" displayFolder="" measureGroup="Raw_Data" count="0" hidden="1">
      <extLst>
        <ext xmlns:x15="http://schemas.microsoft.com/office/spreadsheetml/2010/11/main" uri="{B97F6D7D-B522-45F9-BDA1-12C45D357490}">
          <x15:cacheHierarchy aggregatedColumn="11"/>
        </ext>
      </extLst>
    </cacheHierarchy>
    <cacheHierarchy uniqueName="[Measures].[Sum of Customer_satisfaction]" caption="Sum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Average of Customer_satisfaction]" caption="Average of Customer_satisfaction" measure="1" displayFolder="" measureGroup="Raw_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vg_aht]" caption="Sum of avg_aht" measure="1" displayFolder="" measureGroup="Raw_Data" count="0" hidden="1">
      <extLst>
        <ext xmlns:x15="http://schemas.microsoft.com/office/spreadsheetml/2010/11/main" uri="{B97F6D7D-B522-45F9-BDA1-12C45D357490}">
          <x15:cacheHierarchy aggregatedColumn="12"/>
        </ext>
      </extLst>
    </cacheHierarchy>
    <cacheHierarchy uniqueName="[Measures].[Average of avg_aht]" caption="Average of avg_aht" measure="1" displayFolder="" measureGroup="Raw_Data" count="0" hidden="1">
      <extLst>
        <ext xmlns:x15="http://schemas.microsoft.com/office/spreadsheetml/2010/11/main" uri="{B97F6D7D-B522-45F9-BDA1-12C45D357490}">
          <x15:cacheHierarchy aggregatedColumn="12"/>
        </ext>
      </extLst>
    </cacheHierarchy>
    <cacheHierarchy uniqueName="[Measures].[Sum of Length of tenure in days]" caption="Sum of Length of tenure in days" measure="1" displayFolder="" measureGroup="Table9" count="0" hidden="1">
      <extLst>
        <ext xmlns:x15="http://schemas.microsoft.com/office/spreadsheetml/2010/11/main" uri="{B97F6D7D-B522-45F9-BDA1-12C45D357490}">
          <x15:cacheHierarchy aggregatedColumn="18"/>
        </ext>
      </extLst>
    </cacheHierarchy>
    <cacheHierarchy uniqueName="[Measures].[Sum of avg_queue_time]" caption="Sum of avg_queue_time" measure="1" displayFolder="" measureGroup="Raw_Data" count="0" hidden="1">
      <extLst>
        <ext xmlns:x15="http://schemas.microsoft.com/office/spreadsheetml/2010/11/main" uri="{B97F6D7D-B522-45F9-BDA1-12C45D357490}">
          <x15:cacheHierarchy aggregatedColumn="13"/>
        </ext>
      </extLst>
    </cacheHierarchy>
    <cacheHierarchy uniqueName="[Measures].[Average of avg_queue_time]" caption="Average of avg_queue_time" measure="1" displayFolder="" measureGroup="Raw_Data" count="0" hidden="1">
      <extLst>
        <ext xmlns:x15="http://schemas.microsoft.com/office/spreadsheetml/2010/11/main" uri="{B97F6D7D-B522-45F9-BDA1-12C45D357490}">
          <x15:cacheHierarchy aggregatedColumn="13"/>
        </ext>
      </extLst>
    </cacheHierarchy>
  </cacheHierarchies>
  <kpis count="0"/>
  <dimensions count="5">
    <dimension name="HR_Data" uniqueName="[HR_Data]" caption="HR_Data"/>
    <dimension measure="1" name="Measures" uniqueName="[Measures]" caption="Measures"/>
    <dimension name="QA_Team" uniqueName="[QA_Team]" caption="QA_Team"/>
    <dimension name="Raw_Data" uniqueName="[Raw_Data]" caption="Raw_Data"/>
    <dimension name="Table9" uniqueName="[Table9]" caption="Table9"/>
  </dimensions>
  <measureGroups count="4">
    <measureGroup name="HR_Data" caption="HR_Data"/>
    <measureGroup name="QA_Team" caption="QA_Team"/>
    <measureGroup name="Raw_Data" caption="Raw_Data"/>
    <measureGroup name="Table9" caption="Table9"/>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Matthew Castro" refreshedDate="44867.102519097221" backgroundQuery="1" createdVersion="6" refreshedVersion="6" minRefreshableVersion="3" recordCount="0" supportSubquery="1" supportAdvancedDrill="1" xr:uid="{34B47E6D-231D-46EC-8E25-45A593C7BC61}">
  <cacheSource type="external" connectionId="1"/>
  <cacheFields count="2">
    <cacheField name="[HR_Data].[Last_Name].[Last_Name]" caption="Last_Name" numFmtId="0" hierarchy="2" level="1">
      <sharedItems count="10">
        <s v="Alvarez"/>
        <s v="Castillo"/>
        <s v="Chen"/>
        <s v="Delos Santos"/>
        <s v="Diaz"/>
        <s v="Hernandez"/>
        <s v="Molina"/>
        <s v="Rivera"/>
        <s v="Vega"/>
        <s v="Ventura"/>
      </sharedItems>
    </cacheField>
    <cacheField name="[Measures].[Average of avg_queue_time]" caption="Average of avg_queue_time" numFmtId="0" hierarchy="32" level="32767"/>
  </cacheFields>
  <cacheHierarchies count="33">
    <cacheHierarchy uniqueName="[HR_Data].[agent_id]" caption="agent_id" attribute="1" defaultMemberUniqueName="[HR_Data].[agent_id].[All]" allUniqueName="[HR_Data].[agent_id].[All]" dimensionUniqueName="[HR_Data]" displayFolder="" count="0" memberValueDatatype="20" unbalanced="0"/>
    <cacheHierarchy uniqueName="[HR_Data].[First_Name]" caption="First_Name" attribute="1" defaultMemberUniqueName="[HR_Data].[First_Name].[All]" allUniqueName="[HR_Data].[First_Name].[All]" dimensionUniqueName="[HR_Data]" displayFolder="" count="0" memberValueDatatype="130" unbalanced="0"/>
    <cacheHierarchy uniqueName="[HR_Data].[Last_Name]" caption="Last_Name" attribute="1" defaultMemberUniqueName="[HR_Data].[Last_Name].[All]" allUniqueName="[HR_Data].[Last_Name].[All]" dimensionUniqueName="[HR_Data]" displayFolder="" count="2" memberValueDatatype="130" unbalanced="0">
      <fieldsUsage count="2">
        <fieldUsage x="-1"/>
        <fieldUsage x="0"/>
      </fieldsUsage>
    </cacheHierarchy>
    <cacheHierarchy uniqueName="[HR_Data].[Hire_Date]" caption="Hire_Date" attribute="1" defaultMemberUniqueName="[HR_Data].[Hire_Date].[All]" allUniqueName="[HR_Data].[Hire_Date].[All]" dimensionUniqueName="[HR_Data]" displayFolder="" count="0" memberValueDatatype="130" unbalanced="0"/>
    <cacheHierarchy uniqueName="[HR_Data].[Supervisor]" caption="Supervisor" attribute="1" defaultMemberUniqueName="[HR_Data].[Supervisor].[All]" allUniqueName="[HR_Data].[Supervisor].[All]" dimensionUniqueName="[HR_Data]" displayFolder="" count="0" memberValueDatatype="130" unbalanced="0"/>
    <cacheHierarchy uniqueName="[QA_Team].[Product_ID]" caption="Product_ID" attribute="1" defaultMemberUniqueName="[QA_Team].[Product_ID].[All]" allUniqueName="[QA_Team].[Product_ID].[All]" dimensionUniqueName="[QA_Team]" displayFolder="" count="0" memberValueDatatype="20" unbalanced="0"/>
    <cacheHierarchy uniqueName="[QA_Team].[Product_Name]" caption="Product_Name" attribute="1" defaultMemberUniqueName="[QA_Team].[Product_Name].[All]" allUniqueName="[QA_Team].[Product_Name].[All]" dimensionUniqueName="[QA_Team]" displayFolder="" count="0" memberValueDatatype="130" unbalanced="0"/>
    <cacheHierarchy uniqueName="[QA_Team].[Call_Review]" caption="Call_Review" attribute="1" defaultMemberUniqueName="[QA_Team].[Call_Review].[All]" allUniqueName="[QA_Team].[Call_Review].[All]" dimensionUniqueName="[QA_Team]" displayFolder="" count="0" memberValueDatatype="130" unbalanced="0"/>
    <cacheHierarchy uniqueName="[Raw_Data].[agent_id]" caption="agent_id" attribute="1" defaultMemberUniqueName="[Raw_Data].[agent_id].[All]" allUniqueName="[Raw_Data].[agent_id].[All]" dimensionUniqueName="[Raw_Data]" displayFolder="" count="0" memberValueDatatype="20" unbalanced="0"/>
    <cacheHierarchy uniqueName="[Raw_Data].[date]" caption="date" attribute="1" time="1" defaultMemberUniqueName="[Raw_Data].[date].[All]" allUniqueName="[Raw_Data].[date].[All]" dimensionUniqueName="[Raw_Data]" displayFolder="" count="0" memberValueDatatype="7" unbalanced="0"/>
    <cacheHierarchy uniqueName="[Raw_Data].[product_id]" caption="product_id" attribute="1" defaultMemberUniqueName="[Raw_Data].[product_id].[All]" allUniqueName="[Raw_Data].[product_id].[All]" dimensionUniqueName="[Raw_Data]" displayFolder="" count="0" memberValueDatatype="20" unbalanced="0"/>
    <cacheHierarchy uniqueName="[Raw_Data].[calls_handled]" caption="calls_handled" attribute="1" defaultMemberUniqueName="[Raw_Data].[calls_handled].[All]" allUniqueName="[Raw_Data].[calls_handled].[All]" dimensionUniqueName="[Raw_Data]" displayFolder="" count="0" memberValueDatatype="20" unbalanced="0"/>
    <cacheHierarchy uniqueName="[Raw_Data].[avg_aht]" caption="avg_aht" attribute="1" defaultMemberUniqueName="[Raw_Data].[avg_aht].[All]" allUniqueName="[Raw_Data].[avg_aht].[All]" dimensionUniqueName="[Raw_Data]" displayFolder="" count="0" memberValueDatatype="5" unbalanced="0"/>
    <cacheHierarchy uniqueName="[Raw_Data].[avg_queue_time]" caption="avg_queue_time" attribute="1" defaultMemberUniqueName="[Raw_Data].[avg_queue_time].[All]" allUniqueName="[Raw_Data].[avg_queue_time].[All]" dimensionUniqueName="[Raw_Data]" displayFolder="" count="0" memberValueDatatype="20" unbalanced="0"/>
    <cacheHierarchy uniqueName="[Raw_Data].[Customer_satisfaction]" caption="Customer_satisfaction" attribute="1" defaultMemberUniqueName="[Raw_Data].[Customer_satisfaction].[All]" allUniqueName="[Raw_Data].[Customer_satisfaction].[All]" dimensionUniqueName="[Raw_Data]" displayFolder="" count="0" memberValueDatatype="20" unbalanced="0"/>
    <cacheHierarchy uniqueName="[Table9].[Last_Name]" caption="Last_Name" attribute="1" defaultMemberUniqueName="[Table9].[Last_Name].[All]" allUniqueName="[Table9].[Last_Name].[All]" dimensionUniqueName="[Table9]" displayFolder="" count="0" memberValueDatatype="130" unbalanced="0"/>
    <cacheHierarchy uniqueName="[Table9].[Hire_Date]" caption="Hire_Date" attribute="1" defaultMemberUniqueName="[Table9].[Hire_Date].[All]" allUniqueName="[Table9].[Hire_Date].[All]" dimensionUniqueName="[Table9]" displayFolder="" count="0" memberValueDatatype="130" unbalanced="0"/>
    <cacheHierarchy uniqueName="[Table9].[Converted_date]" caption="Converted_date" attribute="1" time="1" defaultMemberUniqueName="[Table9].[Converted_date].[All]" allUniqueName="[Table9].[Converted_date].[All]" dimensionUniqueName="[Table9]" displayFolder="" count="0" memberValueDatatype="7" unbalanced="0"/>
    <cacheHierarchy uniqueName="[Table9].[Length of tenure in days]" caption="Length of tenure in days" attribute="1" defaultMemberUniqueName="[Table9].[Length of tenure in days].[All]" allUniqueName="[Table9].[Length of tenure in days].[All]" dimensionUniqueName="[Table9]" displayFolder="" count="0" memberValueDatatype="20" unbalanced="0"/>
    <cacheHierarchy uniqueName="[Measures].[__XL_Count Raw_Data]" caption="__XL_Count Raw_Data" measure="1" displayFolder="" measureGroup="Raw_Data" count="0" hidden="1"/>
    <cacheHierarchy uniqueName="[Measures].[__XL_Count HR_Data]" caption="__XL_Count HR_Data" measure="1" displayFolder="" measureGroup="HR_Data" count="0" hidden="1"/>
    <cacheHierarchy uniqueName="[Measures].[__XL_Count QA_Team]" caption="__XL_Count QA_Team" measure="1" displayFolder="" measureGroup="QA_Team"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Count of Last_Name]" caption="Count of Last_Name" measure="1" displayFolder="" measureGroup="HR_Data" count="0" hidden="1">
      <extLst>
        <ext xmlns:x15="http://schemas.microsoft.com/office/spreadsheetml/2010/11/main" uri="{B97F6D7D-B522-45F9-BDA1-12C45D357490}">
          <x15:cacheHierarchy aggregatedColumn="2"/>
        </ext>
      </extLst>
    </cacheHierarchy>
    <cacheHierarchy uniqueName="[Measures].[Sum of calls_handled]" caption="Sum of calls_handled" measure="1" displayFolder="" measureGroup="Raw_Data" count="0" hidden="1">
      <extLst>
        <ext xmlns:x15="http://schemas.microsoft.com/office/spreadsheetml/2010/11/main" uri="{B97F6D7D-B522-45F9-BDA1-12C45D357490}">
          <x15:cacheHierarchy aggregatedColumn="11"/>
        </ext>
      </extLst>
    </cacheHierarchy>
    <cacheHierarchy uniqueName="[Measures].[Sum of Customer_satisfaction]" caption="Sum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Average of Customer_satisfaction]" caption="Average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Sum of avg_aht]" caption="Sum of avg_aht" measure="1" displayFolder="" measureGroup="Raw_Data" count="0" hidden="1">
      <extLst>
        <ext xmlns:x15="http://schemas.microsoft.com/office/spreadsheetml/2010/11/main" uri="{B97F6D7D-B522-45F9-BDA1-12C45D357490}">
          <x15:cacheHierarchy aggregatedColumn="12"/>
        </ext>
      </extLst>
    </cacheHierarchy>
    <cacheHierarchy uniqueName="[Measures].[Average of avg_aht]" caption="Average of avg_aht" measure="1" displayFolder="" measureGroup="Raw_Data" count="0" hidden="1">
      <extLst>
        <ext xmlns:x15="http://schemas.microsoft.com/office/spreadsheetml/2010/11/main" uri="{B97F6D7D-B522-45F9-BDA1-12C45D357490}">
          <x15:cacheHierarchy aggregatedColumn="12"/>
        </ext>
      </extLst>
    </cacheHierarchy>
    <cacheHierarchy uniqueName="[Measures].[Sum of Length of tenure in days]" caption="Sum of Length of tenure in days" measure="1" displayFolder="" measureGroup="Table9" count="0" hidden="1">
      <extLst>
        <ext xmlns:x15="http://schemas.microsoft.com/office/spreadsheetml/2010/11/main" uri="{B97F6D7D-B522-45F9-BDA1-12C45D357490}">
          <x15:cacheHierarchy aggregatedColumn="18"/>
        </ext>
      </extLst>
    </cacheHierarchy>
    <cacheHierarchy uniqueName="[Measures].[Sum of avg_queue_time]" caption="Sum of avg_queue_time" measure="1" displayFolder="" measureGroup="Raw_Data" count="0" hidden="1">
      <extLst>
        <ext xmlns:x15="http://schemas.microsoft.com/office/spreadsheetml/2010/11/main" uri="{B97F6D7D-B522-45F9-BDA1-12C45D357490}">
          <x15:cacheHierarchy aggregatedColumn="13"/>
        </ext>
      </extLst>
    </cacheHierarchy>
    <cacheHierarchy uniqueName="[Measures].[Average of avg_queue_time]" caption="Average of avg_queue_time" measure="1" displayFolder="" measureGroup="Raw_Data"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5">
    <dimension name="HR_Data" uniqueName="[HR_Data]" caption="HR_Data"/>
    <dimension measure="1" name="Measures" uniqueName="[Measures]" caption="Measures"/>
    <dimension name="QA_Team" uniqueName="[QA_Team]" caption="QA_Team"/>
    <dimension name="Raw_Data" uniqueName="[Raw_Data]" caption="Raw_Data"/>
    <dimension name="Table9" uniqueName="[Table9]" caption="Table9"/>
  </dimensions>
  <measureGroups count="4">
    <measureGroup name="HR_Data" caption="HR_Data"/>
    <measureGroup name="QA_Team" caption="QA_Team"/>
    <measureGroup name="Raw_Data" caption="Raw_Data"/>
    <measureGroup name="Table9" caption="Table9"/>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Matthew Castro" refreshedDate="44867.591757986112" backgroundQuery="1" createdVersion="6" refreshedVersion="6" minRefreshableVersion="3" recordCount="0" supportSubquery="1" supportAdvancedDrill="1" xr:uid="{348B5FE1-3369-436A-B694-F1C3BB053638}">
  <cacheSource type="external" connectionId="1"/>
  <cacheFields count="2">
    <cacheField name="[QA_Team].[Product_Name].[Product_Name]" caption="Product_Name" numFmtId="0" hierarchy="6" level="1">
      <sharedItems count="3">
        <s v="Car Loan"/>
        <s v="Personal Loan"/>
        <s v="Property Loan"/>
      </sharedItems>
    </cacheField>
    <cacheField name="[Measures].[Sum of calls_handled]" caption="Sum of calls_handled" numFmtId="0" hierarchy="25" level="32767"/>
  </cacheFields>
  <cacheHierarchies count="33">
    <cacheHierarchy uniqueName="[HR_Data].[agent_id]" caption="agent_id" attribute="1" defaultMemberUniqueName="[HR_Data].[agent_id].[All]" allUniqueName="[HR_Data].[agent_id].[All]" dimensionUniqueName="[HR_Data]" displayFolder="" count="0" memberValueDatatype="20" unbalanced="0"/>
    <cacheHierarchy uniqueName="[HR_Data].[First_Name]" caption="First_Name" attribute="1" defaultMemberUniqueName="[HR_Data].[First_Name].[All]" allUniqueName="[HR_Data].[First_Name].[All]" dimensionUniqueName="[HR_Data]" displayFolder="" count="0" memberValueDatatype="130" unbalanced="0"/>
    <cacheHierarchy uniqueName="[HR_Data].[Last_Name]" caption="Last_Name" attribute="1" defaultMemberUniqueName="[HR_Data].[Last_Name].[All]" allUniqueName="[HR_Data].[Last_Name].[All]" dimensionUniqueName="[HR_Data]" displayFolder="" count="0" memberValueDatatype="130" unbalanced="0"/>
    <cacheHierarchy uniqueName="[HR_Data].[Hire_Date]" caption="Hire_Date" attribute="1" defaultMemberUniqueName="[HR_Data].[Hire_Date].[All]" allUniqueName="[HR_Data].[Hire_Date].[All]" dimensionUniqueName="[HR_Data]" displayFolder="" count="0" memberValueDatatype="130" unbalanced="0"/>
    <cacheHierarchy uniqueName="[HR_Data].[Supervisor]" caption="Supervisor" attribute="1" defaultMemberUniqueName="[HR_Data].[Supervisor].[All]" allUniqueName="[HR_Data].[Supervisor].[All]" dimensionUniqueName="[HR_Data]" displayFolder="" count="0" memberValueDatatype="130" unbalanced="0"/>
    <cacheHierarchy uniqueName="[QA_Team].[Product_ID]" caption="Product_ID" attribute="1" defaultMemberUniqueName="[QA_Team].[Product_ID].[All]" allUniqueName="[QA_Team].[Product_ID].[All]" dimensionUniqueName="[QA_Team]" displayFolder="" count="0" memberValueDatatype="20" unbalanced="0"/>
    <cacheHierarchy uniqueName="[QA_Team].[Product_Name]" caption="Product_Name" attribute="1" defaultMemberUniqueName="[QA_Team].[Product_Name].[All]" allUniqueName="[QA_Team].[Product_Name].[All]" dimensionUniqueName="[QA_Team]" displayFolder="" count="2" memberValueDatatype="130" unbalanced="0">
      <fieldsUsage count="2">
        <fieldUsage x="-1"/>
        <fieldUsage x="0"/>
      </fieldsUsage>
    </cacheHierarchy>
    <cacheHierarchy uniqueName="[QA_Team].[Call_Review]" caption="Call_Review" attribute="1" defaultMemberUniqueName="[QA_Team].[Call_Review].[All]" allUniqueName="[QA_Team].[Call_Review].[All]" dimensionUniqueName="[QA_Team]" displayFolder="" count="0" memberValueDatatype="130" unbalanced="0"/>
    <cacheHierarchy uniqueName="[Raw_Data].[agent_id]" caption="agent_id" attribute="1" defaultMemberUniqueName="[Raw_Data].[agent_id].[All]" allUniqueName="[Raw_Data].[agent_id].[All]" dimensionUniqueName="[Raw_Data]" displayFolder="" count="0" memberValueDatatype="20" unbalanced="0"/>
    <cacheHierarchy uniqueName="[Raw_Data].[date]" caption="date" attribute="1" time="1" defaultMemberUniqueName="[Raw_Data].[date].[All]" allUniqueName="[Raw_Data].[date].[All]" dimensionUniqueName="[Raw_Data]" displayFolder="" count="0" memberValueDatatype="7" unbalanced="0"/>
    <cacheHierarchy uniqueName="[Raw_Data].[product_id]" caption="product_id" attribute="1" defaultMemberUniqueName="[Raw_Data].[product_id].[All]" allUniqueName="[Raw_Data].[product_id].[All]" dimensionUniqueName="[Raw_Data]" displayFolder="" count="0" memberValueDatatype="20" unbalanced="0"/>
    <cacheHierarchy uniqueName="[Raw_Data].[calls_handled]" caption="calls_handled" attribute="1" defaultMemberUniqueName="[Raw_Data].[calls_handled].[All]" allUniqueName="[Raw_Data].[calls_handled].[All]" dimensionUniqueName="[Raw_Data]" displayFolder="" count="0" memberValueDatatype="20" unbalanced="0"/>
    <cacheHierarchy uniqueName="[Raw_Data].[avg_aht]" caption="avg_aht" attribute="1" defaultMemberUniqueName="[Raw_Data].[avg_aht].[All]" allUniqueName="[Raw_Data].[avg_aht].[All]" dimensionUniqueName="[Raw_Data]" displayFolder="" count="0" memberValueDatatype="5" unbalanced="0"/>
    <cacheHierarchy uniqueName="[Raw_Data].[avg_queue_time]" caption="avg_queue_time" attribute="1" defaultMemberUniqueName="[Raw_Data].[avg_queue_time].[All]" allUniqueName="[Raw_Data].[avg_queue_time].[All]" dimensionUniqueName="[Raw_Data]" displayFolder="" count="0" memberValueDatatype="20" unbalanced="0"/>
    <cacheHierarchy uniqueName="[Raw_Data].[Customer_satisfaction]" caption="Customer_satisfaction" attribute="1" defaultMemberUniqueName="[Raw_Data].[Customer_satisfaction].[All]" allUniqueName="[Raw_Data].[Customer_satisfaction].[All]" dimensionUniqueName="[Raw_Data]" displayFolder="" count="0" memberValueDatatype="20" unbalanced="0"/>
    <cacheHierarchy uniqueName="[Table9].[Last_Name]" caption="Last_Name" attribute="1" defaultMemberUniqueName="[Table9].[Last_Name].[All]" allUniqueName="[Table9].[Last_Name].[All]" dimensionUniqueName="[Table9]" displayFolder="" count="0" memberValueDatatype="130" unbalanced="0"/>
    <cacheHierarchy uniqueName="[Table9].[Hire_Date]" caption="Hire_Date" attribute="1" defaultMemberUniqueName="[Table9].[Hire_Date].[All]" allUniqueName="[Table9].[Hire_Date].[All]" dimensionUniqueName="[Table9]" displayFolder="" count="0" memberValueDatatype="130" unbalanced="0"/>
    <cacheHierarchy uniqueName="[Table9].[Converted_date]" caption="Converted_date" attribute="1" time="1" defaultMemberUniqueName="[Table9].[Converted_date].[All]" allUniqueName="[Table9].[Converted_date].[All]" dimensionUniqueName="[Table9]" displayFolder="" count="0" memberValueDatatype="7" unbalanced="0"/>
    <cacheHierarchy uniqueName="[Table9].[Length of tenure in days]" caption="Length of tenure in days" attribute="1" defaultMemberUniqueName="[Table9].[Length of tenure in days].[All]" allUniqueName="[Table9].[Length of tenure in days].[All]" dimensionUniqueName="[Table9]" displayFolder="" count="0" memberValueDatatype="20" unbalanced="0"/>
    <cacheHierarchy uniqueName="[Measures].[__XL_Count Raw_Data]" caption="__XL_Count Raw_Data" measure="1" displayFolder="" measureGroup="Raw_Data" count="0" hidden="1"/>
    <cacheHierarchy uniqueName="[Measures].[__XL_Count HR_Data]" caption="__XL_Count HR_Data" measure="1" displayFolder="" measureGroup="HR_Data" count="0" hidden="1"/>
    <cacheHierarchy uniqueName="[Measures].[__XL_Count QA_Team]" caption="__XL_Count QA_Team" measure="1" displayFolder="" measureGroup="QA_Team"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Count of Last_Name]" caption="Count of Last_Name" measure="1" displayFolder="" measureGroup="HR_Data" count="0" hidden="1">
      <extLst>
        <ext xmlns:x15="http://schemas.microsoft.com/office/spreadsheetml/2010/11/main" uri="{B97F6D7D-B522-45F9-BDA1-12C45D357490}">
          <x15:cacheHierarchy aggregatedColumn="2"/>
        </ext>
      </extLst>
    </cacheHierarchy>
    <cacheHierarchy uniqueName="[Measures].[Sum of calls_handled]" caption="Sum of calls_handled" measure="1" displayFolder="" measureGroup="Raw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ustomer_satisfaction]" caption="Sum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Average of Customer_satisfaction]" caption="Average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Sum of avg_aht]" caption="Sum of avg_aht" measure="1" displayFolder="" measureGroup="Raw_Data" count="0" hidden="1">
      <extLst>
        <ext xmlns:x15="http://schemas.microsoft.com/office/spreadsheetml/2010/11/main" uri="{B97F6D7D-B522-45F9-BDA1-12C45D357490}">
          <x15:cacheHierarchy aggregatedColumn="12"/>
        </ext>
      </extLst>
    </cacheHierarchy>
    <cacheHierarchy uniqueName="[Measures].[Average of avg_aht]" caption="Average of avg_aht" measure="1" displayFolder="" measureGroup="Raw_Data" count="0" hidden="1">
      <extLst>
        <ext xmlns:x15="http://schemas.microsoft.com/office/spreadsheetml/2010/11/main" uri="{B97F6D7D-B522-45F9-BDA1-12C45D357490}">
          <x15:cacheHierarchy aggregatedColumn="12"/>
        </ext>
      </extLst>
    </cacheHierarchy>
    <cacheHierarchy uniqueName="[Measures].[Sum of Length of tenure in days]" caption="Sum of Length of tenure in days" measure="1" displayFolder="" measureGroup="Table9" count="0" hidden="1">
      <extLst>
        <ext xmlns:x15="http://schemas.microsoft.com/office/spreadsheetml/2010/11/main" uri="{B97F6D7D-B522-45F9-BDA1-12C45D357490}">
          <x15:cacheHierarchy aggregatedColumn="18"/>
        </ext>
      </extLst>
    </cacheHierarchy>
    <cacheHierarchy uniqueName="[Measures].[Sum of avg_queue_time]" caption="Sum of avg_queue_time" measure="1" displayFolder="" measureGroup="Raw_Data" count="0" hidden="1">
      <extLst>
        <ext xmlns:x15="http://schemas.microsoft.com/office/spreadsheetml/2010/11/main" uri="{B97F6D7D-B522-45F9-BDA1-12C45D357490}">
          <x15:cacheHierarchy aggregatedColumn="13"/>
        </ext>
      </extLst>
    </cacheHierarchy>
    <cacheHierarchy uniqueName="[Measures].[Average of avg_queue_time]" caption="Average of avg_queue_time" measure="1" displayFolder="" measureGroup="Raw_Data" count="0" hidden="1">
      <extLst>
        <ext xmlns:x15="http://schemas.microsoft.com/office/spreadsheetml/2010/11/main" uri="{B97F6D7D-B522-45F9-BDA1-12C45D357490}">
          <x15:cacheHierarchy aggregatedColumn="13"/>
        </ext>
      </extLst>
    </cacheHierarchy>
  </cacheHierarchies>
  <kpis count="0"/>
  <dimensions count="5">
    <dimension name="HR_Data" uniqueName="[HR_Data]" caption="HR_Data"/>
    <dimension measure="1" name="Measures" uniqueName="[Measures]" caption="Measures"/>
    <dimension name="QA_Team" uniqueName="[QA_Team]" caption="QA_Team"/>
    <dimension name="Raw_Data" uniqueName="[Raw_Data]" caption="Raw_Data"/>
    <dimension name="Table9" uniqueName="[Table9]" caption="Table9"/>
  </dimensions>
  <measureGroups count="4">
    <measureGroup name="HR_Data" caption="HR_Data"/>
    <measureGroup name="QA_Team" caption="QA_Team"/>
    <measureGroup name="Raw_Data" caption="Raw_Data"/>
    <measureGroup name="Table9" caption="Table9"/>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Matthew Castro" refreshedDate="44867.610070023147" backgroundQuery="1" createdVersion="6" refreshedVersion="6" minRefreshableVersion="3" recordCount="0" supportSubquery="1" supportAdvancedDrill="1" xr:uid="{ED5EE918-86BE-4826-A1ED-A2E2644D822A}">
  <cacheSource type="external" connectionId="1"/>
  <cacheFields count="2">
    <cacheField name="[QA_Team].[Product_Name].[Product_Name]" caption="Product_Name" numFmtId="0" hierarchy="6" level="1">
      <sharedItems count="3">
        <s v="Car Loan"/>
        <s v="Personal Loan"/>
        <s v="Property Loan"/>
      </sharedItems>
    </cacheField>
    <cacheField name="[Measures].[Average of Customer_satisfaction]" caption="Average of Customer_satisfaction" numFmtId="0" hierarchy="27" level="32767"/>
  </cacheFields>
  <cacheHierarchies count="33">
    <cacheHierarchy uniqueName="[HR_Data].[agent_id]" caption="agent_id" attribute="1" defaultMemberUniqueName="[HR_Data].[agent_id].[All]" allUniqueName="[HR_Data].[agent_id].[All]" dimensionUniqueName="[HR_Data]" displayFolder="" count="0" memberValueDatatype="20" unbalanced="0"/>
    <cacheHierarchy uniqueName="[HR_Data].[First_Name]" caption="First_Name" attribute="1" defaultMemberUniqueName="[HR_Data].[First_Name].[All]" allUniqueName="[HR_Data].[First_Name].[All]" dimensionUniqueName="[HR_Data]" displayFolder="" count="0" memberValueDatatype="130" unbalanced="0"/>
    <cacheHierarchy uniqueName="[HR_Data].[Last_Name]" caption="Last_Name" attribute="1" defaultMemberUniqueName="[HR_Data].[Last_Name].[All]" allUniqueName="[HR_Data].[Last_Name].[All]" dimensionUniqueName="[HR_Data]" displayFolder="" count="0" memberValueDatatype="130" unbalanced="0"/>
    <cacheHierarchy uniqueName="[HR_Data].[Hire_Date]" caption="Hire_Date" attribute="1" defaultMemberUniqueName="[HR_Data].[Hire_Date].[All]" allUniqueName="[HR_Data].[Hire_Date].[All]" dimensionUniqueName="[HR_Data]" displayFolder="" count="0" memberValueDatatype="130" unbalanced="0"/>
    <cacheHierarchy uniqueName="[HR_Data].[Supervisor]" caption="Supervisor" attribute="1" defaultMemberUniqueName="[HR_Data].[Supervisor].[All]" allUniqueName="[HR_Data].[Supervisor].[All]" dimensionUniqueName="[HR_Data]" displayFolder="" count="0" memberValueDatatype="130" unbalanced="0"/>
    <cacheHierarchy uniqueName="[QA_Team].[Product_ID]" caption="Product_ID" attribute="1" defaultMemberUniqueName="[QA_Team].[Product_ID].[All]" allUniqueName="[QA_Team].[Product_ID].[All]" dimensionUniqueName="[QA_Team]" displayFolder="" count="0" memberValueDatatype="20" unbalanced="0"/>
    <cacheHierarchy uniqueName="[QA_Team].[Product_Name]" caption="Product_Name" attribute="1" defaultMemberUniqueName="[QA_Team].[Product_Name].[All]" allUniqueName="[QA_Team].[Product_Name].[All]" dimensionUniqueName="[QA_Team]" displayFolder="" count="2" memberValueDatatype="130" unbalanced="0">
      <fieldsUsage count="2">
        <fieldUsage x="-1"/>
        <fieldUsage x="0"/>
      </fieldsUsage>
    </cacheHierarchy>
    <cacheHierarchy uniqueName="[QA_Team].[Call_Review]" caption="Call_Review" attribute="1" defaultMemberUniqueName="[QA_Team].[Call_Review].[All]" allUniqueName="[QA_Team].[Call_Review].[All]" dimensionUniqueName="[QA_Team]" displayFolder="" count="0" memberValueDatatype="130" unbalanced="0"/>
    <cacheHierarchy uniqueName="[Raw_Data].[agent_id]" caption="agent_id" attribute="1" defaultMemberUniqueName="[Raw_Data].[agent_id].[All]" allUniqueName="[Raw_Data].[agent_id].[All]" dimensionUniqueName="[Raw_Data]" displayFolder="" count="0" memberValueDatatype="20" unbalanced="0"/>
    <cacheHierarchy uniqueName="[Raw_Data].[date]" caption="date" attribute="1" time="1" defaultMemberUniqueName="[Raw_Data].[date].[All]" allUniqueName="[Raw_Data].[date].[All]" dimensionUniqueName="[Raw_Data]" displayFolder="" count="0" memberValueDatatype="7" unbalanced="0"/>
    <cacheHierarchy uniqueName="[Raw_Data].[product_id]" caption="product_id" attribute="1" defaultMemberUniqueName="[Raw_Data].[product_id].[All]" allUniqueName="[Raw_Data].[product_id].[All]" dimensionUniqueName="[Raw_Data]" displayFolder="" count="0" memberValueDatatype="20" unbalanced="0"/>
    <cacheHierarchy uniqueName="[Raw_Data].[calls_handled]" caption="calls_handled" attribute="1" defaultMemberUniqueName="[Raw_Data].[calls_handled].[All]" allUniqueName="[Raw_Data].[calls_handled].[All]" dimensionUniqueName="[Raw_Data]" displayFolder="" count="0" memberValueDatatype="20" unbalanced="0"/>
    <cacheHierarchy uniqueName="[Raw_Data].[avg_aht]" caption="avg_aht" attribute="1" defaultMemberUniqueName="[Raw_Data].[avg_aht].[All]" allUniqueName="[Raw_Data].[avg_aht].[All]" dimensionUniqueName="[Raw_Data]" displayFolder="" count="0" memberValueDatatype="5" unbalanced="0"/>
    <cacheHierarchy uniqueName="[Raw_Data].[avg_queue_time]" caption="avg_queue_time" attribute="1" defaultMemberUniqueName="[Raw_Data].[avg_queue_time].[All]" allUniqueName="[Raw_Data].[avg_queue_time].[All]" dimensionUniqueName="[Raw_Data]" displayFolder="" count="0" memberValueDatatype="20" unbalanced="0"/>
    <cacheHierarchy uniqueName="[Raw_Data].[Customer_satisfaction]" caption="Customer_satisfaction" attribute="1" defaultMemberUniqueName="[Raw_Data].[Customer_satisfaction].[All]" allUniqueName="[Raw_Data].[Customer_satisfaction].[All]" dimensionUniqueName="[Raw_Data]" displayFolder="" count="0" memberValueDatatype="20" unbalanced="0"/>
    <cacheHierarchy uniqueName="[Table9].[Last_Name]" caption="Last_Name" attribute="1" defaultMemberUniqueName="[Table9].[Last_Name].[All]" allUniqueName="[Table9].[Last_Name].[All]" dimensionUniqueName="[Table9]" displayFolder="" count="0" memberValueDatatype="130" unbalanced="0"/>
    <cacheHierarchy uniqueName="[Table9].[Hire_Date]" caption="Hire_Date" attribute="1" defaultMemberUniqueName="[Table9].[Hire_Date].[All]" allUniqueName="[Table9].[Hire_Date].[All]" dimensionUniqueName="[Table9]" displayFolder="" count="0" memberValueDatatype="130" unbalanced="0"/>
    <cacheHierarchy uniqueName="[Table9].[Converted_date]" caption="Converted_date" attribute="1" time="1" defaultMemberUniqueName="[Table9].[Converted_date].[All]" allUniqueName="[Table9].[Converted_date].[All]" dimensionUniqueName="[Table9]" displayFolder="" count="0" memberValueDatatype="7" unbalanced="0"/>
    <cacheHierarchy uniqueName="[Table9].[Length of tenure in days]" caption="Length of tenure in days" attribute="1" defaultMemberUniqueName="[Table9].[Length of tenure in days].[All]" allUniqueName="[Table9].[Length of tenure in days].[All]" dimensionUniqueName="[Table9]" displayFolder="" count="0" memberValueDatatype="20" unbalanced="0"/>
    <cacheHierarchy uniqueName="[Measures].[__XL_Count Raw_Data]" caption="__XL_Count Raw_Data" measure="1" displayFolder="" measureGroup="Raw_Data" count="0" hidden="1"/>
    <cacheHierarchy uniqueName="[Measures].[__XL_Count HR_Data]" caption="__XL_Count HR_Data" measure="1" displayFolder="" measureGroup="HR_Data" count="0" hidden="1"/>
    <cacheHierarchy uniqueName="[Measures].[__XL_Count QA_Team]" caption="__XL_Count QA_Team" measure="1" displayFolder="" measureGroup="QA_Team"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y uniqueName="[Measures].[Count of Last_Name]" caption="Count of Last_Name" measure="1" displayFolder="" measureGroup="HR_Data" count="0" hidden="1">
      <extLst>
        <ext xmlns:x15="http://schemas.microsoft.com/office/spreadsheetml/2010/11/main" uri="{B97F6D7D-B522-45F9-BDA1-12C45D357490}">
          <x15:cacheHierarchy aggregatedColumn="2"/>
        </ext>
      </extLst>
    </cacheHierarchy>
    <cacheHierarchy uniqueName="[Measures].[Sum of calls_handled]" caption="Sum of calls_handled" measure="1" displayFolder="" measureGroup="Raw_Data" count="0" hidden="1">
      <extLst>
        <ext xmlns:x15="http://schemas.microsoft.com/office/spreadsheetml/2010/11/main" uri="{B97F6D7D-B522-45F9-BDA1-12C45D357490}">
          <x15:cacheHierarchy aggregatedColumn="11"/>
        </ext>
      </extLst>
    </cacheHierarchy>
    <cacheHierarchy uniqueName="[Measures].[Sum of Customer_satisfaction]" caption="Sum of Customer_satisfaction" measure="1" displayFolder="" measureGroup="Raw_Data" count="0" hidden="1">
      <extLst>
        <ext xmlns:x15="http://schemas.microsoft.com/office/spreadsheetml/2010/11/main" uri="{B97F6D7D-B522-45F9-BDA1-12C45D357490}">
          <x15:cacheHierarchy aggregatedColumn="14"/>
        </ext>
      </extLst>
    </cacheHierarchy>
    <cacheHierarchy uniqueName="[Measures].[Average of Customer_satisfaction]" caption="Average of Customer_satisfaction" measure="1" displayFolder="" measureGroup="Raw_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vg_aht]" caption="Sum of avg_aht" measure="1" displayFolder="" measureGroup="Raw_Data" count="0" hidden="1">
      <extLst>
        <ext xmlns:x15="http://schemas.microsoft.com/office/spreadsheetml/2010/11/main" uri="{B97F6D7D-B522-45F9-BDA1-12C45D357490}">
          <x15:cacheHierarchy aggregatedColumn="12"/>
        </ext>
      </extLst>
    </cacheHierarchy>
    <cacheHierarchy uniqueName="[Measures].[Average of avg_aht]" caption="Average of avg_aht" measure="1" displayFolder="" measureGroup="Raw_Data" count="0" hidden="1">
      <extLst>
        <ext xmlns:x15="http://schemas.microsoft.com/office/spreadsheetml/2010/11/main" uri="{B97F6D7D-B522-45F9-BDA1-12C45D357490}">
          <x15:cacheHierarchy aggregatedColumn="12"/>
        </ext>
      </extLst>
    </cacheHierarchy>
    <cacheHierarchy uniqueName="[Measures].[Sum of Length of tenure in days]" caption="Sum of Length of tenure in days" measure="1" displayFolder="" measureGroup="Table9" count="0" hidden="1">
      <extLst>
        <ext xmlns:x15="http://schemas.microsoft.com/office/spreadsheetml/2010/11/main" uri="{B97F6D7D-B522-45F9-BDA1-12C45D357490}">
          <x15:cacheHierarchy aggregatedColumn="18"/>
        </ext>
      </extLst>
    </cacheHierarchy>
    <cacheHierarchy uniqueName="[Measures].[Sum of avg_queue_time]" caption="Sum of avg_queue_time" measure="1" displayFolder="" measureGroup="Raw_Data" count="0" hidden="1">
      <extLst>
        <ext xmlns:x15="http://schemas.microsoft.com/office/spreadsheetml/2010/11/main" uri="{B97F6D7D-B522-45F9-BDA1-12C45D357490}">
          <x15:cacheHierarchy aggregatedColumn="13"/>
        </ext>
      </extLst>
    </cacheHierarchy>
    <cacheHierarchy uniqueName="[Measures].[Average of avg_queue_time]" caption="Average of avg_queue_time" measure="1" displayFolder="" measureGroup="Raw_Data" count="0" hidden="1">
      <extLst>
        <ext xmlns:x15="http://schemas.microsoft.com/office/spreadsheetml/2010/11/main" uri="{B97F6D7D-B522-45F9-BDA1-12C45D357490}">
          <x15:cacheHierarchy aggregatedColumn="13"/>
        </ext>
      </extLst>
    </cacheHierarchy>
  </cacheHierarchies>
  <kpis count="0"/>
  <dimensions count="5">
    <dimension name="HR_Data" uniqueName="[HR_Data]" caption="HR_Data"/>
    <dimension measure="1" name="Measures" uniqueName="[Measures]" caption="Measures"/>
    <dimension name="QA_Team" uniqueName="[QA_Team]" caption="QA_Team"/>
    <dimension name="Raw_Data" uniqueName="[Raw_Data]" caption="Raw_Data"/>
    <dimension name="Table9" uniqueName="[Table9]" caption="Table9"/>
  </dimensions>
  <measureGroups count="4">
    <measureGroup name="HR_Data" caption="HR_Data"/>
    <measureGroup name="QA_Team" caption="QA_Team"/>
    <measureGroup name="Raw_Data" caption="Raw_Data"/>
    <measureGroup name="Table9" caption="Table9"/>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d v="2021-06-17T00:00:00"/>
    <n v="1"/>
    <n v="33"/>
    <n v="1.47"/>
    <n v="29"/>
    <n v="10"/>
  </r>
  <r>
    <x v="1"/>
    <d v="2021-06-10T00:00:00"/>
    <n v="1"/>
    <n v="31"/>
    <n v="860"/>
    <n v="15"/>
    <n v="10"/>
  </r>
  <r>
    <x v="2"/>
    <d v="2021-06-01T00:00:00"/>
    <n v="1"/>
    <n v="28"/>
    <n v="1.802"/>
    <n v="30"/>
    <n v="10"/>
  </r>
  <r>
    <x v="2"/>
    <d v="2021-06-10T00:00:00"/>
    <n v="1"/>
    <n v="27"/>
    <n v="1.698"/>
    <n v="26"/>
    <n v="10"/>
  </r>
  <r>
    <x v="3"/>
    <d v="2021-06-06T00:00:00"/>
    <n v="1"/>
    <n v="20"/>
    <n v="1.298"/>
    <n v="17"/>
    <n v="10"/>
  </r>
  <r>
    <x v="4"/>
    <d v="2021-06-02T00:00:00"/>
    <n v="1"/>
    <n v="18"/>
    <n v="747"/>
    <n v="13"/>
    <n v="10"/>
  </r>
  <r>
    <x v="5"/>
    <d v="2021-06-22T00:00:00"/>
    <n v="1"/>
    <n v="11"/>
    <n v="708"/>
    <n v="11"/>
    <n v="10"/>
  </r>
  <r>
    <x v="5"/>
    <d v="2021-06-10T00:00:00"/>
    <n v="1"/>
    <n v="9"/>
    <n v="705"/>
    <n v="13"/>
    <n v="10"/>
  </r>
  <r>
    <x v="6"/>
    <d v="2021-06-24T00:00:00"/>
    <n v="1"/>
    <n v="4"/>
    <n v="473"/>
    <n v="11"/>
    <n v="10"/>
  </r>
  <r>
    <x v="0"/>
    <d v="2021-06-23T00:00:00"/>
    <n v="1"/>
    <n v="33"/>
    <n v="1.4"/>
    <n v="21"/>
    <n v="9"/>
  </r>
  <r>
    <x v="1"/>
    <d v="2021-06-16T00:00:00"/>
    <n v="1"/>
    <n v="31"/>
    <n v="1.3859999999999999"/>
    <n v="24"/>
    <n v="9"/>
  </r>
  <r>
    <x v="2"/>
    <d v="2021-06-16T00:00:00"/>
    <n v="1"/>
    <n v="25"/>
    <n v="1.19"/>
    <n v="29"/>
    <n v="9"/>
  </r>
  <r>
    <x v="7"/>
    <d v="2021-06-15T00:00:00"/>
    <n v="1"/>
    <n v="25"/>
    <n v="1.421"/>
    <n v="36"/>
    <n v="9"/>
  </r>
  <r>
    <x v="2"/>
    <d v="2021-06-13T00:00:00"/>
    <n v="1"/>
    <n v="25"/>
    <n v="1.53"/>
    <n v="30"/>
    <n v="9"/>
  </r>
  <r>
    <x v="7"/>
    <d v="2021-06-09T00:00:00"/>
    <n v="1"/>
    <n v="24"/>
    <n v="1.365"/>
    <n v="23"/>
    <n v="9"/>
  </r>
  <r>
    <x v="3"/>
    <d v="2021-06-09T00:00:00"/>
    <n v="1"/>
    <n v="21"/>
    <n v="1.609"/>
    <n v="28"/>
    <n v="9"/>
  </r>
  <r>
    <x v="3"/>
    <d v="2021-06-21T00:00:00"/>
    <n v="1"/>
    <n v="19"/>
    <n v="1.5660000000000001"/>
    <n v="26"/>
    <n v="9"/>
  </r>
  <r>
    <x v="3"/>
    <d v="2021-06-03T00:00:00"/>
    <n v="1"/>
    <n v="18"/>
    <n v="1.4730000000000001"/>
    <n v="17"/>
    <n v="9"/>
  </r>
  <r>
    <x v="4"/>
    <d v="2021-06-14T00:00:00"/>
    <n v="1"/>
    <n v="17"/>
    <n v="878"/>
    <n v="40"/>
    <n v="9"/>
  </r>
  <r>
    <x v="8"/>
    <d v="2021-06-20T00:00:00"/>
    <n v="1"/>
    <n v="14"/>
    <n v="1.5620000000000001"/>
    <n v="38"/>
    <n v="9"/>
  </r>
  <r>
    <x v="5"/>
    <d v="2021-06-01T00:00:00"/>
    <n v="1"/>
    <n v="8"/>
    <n v="381"/>
    <n v="18"/>
    <n v="9"/>
  </r>
  <r>
    <x v="5"/>
    <d v="2021-06-16T00:00:00"/>
    <n v="1"/>
    <n v="8"/>
    <n v="761"/>
    <n v="38"/>
    <n v="9"/>
  </r>
  <r>
    <x v="9"/>
    <d v="2021-06-22T00:00:00"/>
    <n v="1"/>
    <n v="6"/>
    <n v="2.972"/>
    <n v="33"/>
    <n v="9"/>
  </r>
  <r>
    <x v="9"/>
    <d v="2021-06-07T00:00:00"/>
    <n v="1"/>
    <n v="5"/>
    <n v="1.9870000000000001"/>
    <n v="38"/>
    <n v="9"/>
  </r>
  <r>
    <x v="9"/>
    <d v="2021-06-13T00:00:00"/>
    <n v="1"/>
    <n v="4"/>
    <n v="1.839"/>
    <n v="32"/>
    <n v="9"/>
  </r>
  <r>
    <x v="9"/>
    <d v="2021-06-16T00:00:00"/>
    <n v="1"/>
    <n v="4"/>
    <n v="1.9419999999999999"/>
    <n v="33"/>
    <n v="9"/>
  </r>
  <r>
    <x v="0"/>
    <d v="2021-06-08T00:00:00"/>
    <n v="1"/>
    <n v="35"/>
    <n v="1.6160000000000001"/>
    <n v="27"/>
    <n v="8"/>
  </r>
  <r>
    <x v="0"/>
    <d v="2021-06-26T00:00:00"/>
    <n v="1"/>
    <n v="35"/>
    <n v="1.81"/>
    <n v="33"/>
    <n v="8"/>
  </r>
  <r>
    <x v="0"/>
    <d v="2021-06-02T00:00:00"/>
    <n v="1"/>
    <n v="33"/>
    <n v="1.292"/>
    <n v="45"/>
    <n v="8"/>
  </r>
  <r>
    <x v="1"/>
    <d v="2021-06-07T00:00:00"/>
    <n v="1"/>
    <n v="32"/>
    <n v="1.2929999999999999"/>
    <n v="28"/>
    <n v="8"/>
  </r>
  <r>
    <x v="1"/>
    <d v="2021-06-04T00:00:00"/>
    <n v="1"/>
    <n v="32"/>
    <n v="1.325"/>
    <n v="44"/>
    <n v="8"/>
  </r>
  <r>
    <x v="3"/>
    <d v="2021-06-12T00:00:00"/>
    <n v="1"/>
    <n v="29"/>
    <n v="1.399"/>
    <n v="37"/>
    <n v="8"/>
  </r>
  <r>
    <x v="6"/>
    <d v="2021-06-12T00:00:00"/>
    <n v="1"/>
    <n v="28"/>
    <n v="490"/>
    <n v="33"/>
    <n v="8"/>
  </r>
  <r>
    <x v="1"/>
    <d v="2021-06-25T00:00:00"/>
    <n v="1"/>
    <n v="27"/>
    <n v="901"/>
    <n v="44"/>
    <n v="8"/>
  </r>
  <r>
    <x v="2"/>
    <d v="2021-06-25T00:00:00"/>
    <n v="1"/>
    <n v="25"/>
    <n v="1.4530000000000001"/>
    <n v="44"/>
    <n v="8"/>
  </r>
  <r>
    <x v="7"/>
    <d v="2021-06-21T00:00:00"/>
    <n v="1"/>
    <n v="25"/>
    <n v="793"/>
    <n v="25"/>
    <n v="8"/>
  </r>
  <r>
    <x v="6"/>
    <d v="2021-06-18T00:00:00"/>
    <n v="1"/>
    <n v="24"/>
    <n v="436"/>
    <n v="32"/>
    <n v="8"/>
  </r>
  <r>
    <x v="7"/>
    <d v="2021-06-24T00:00:00"/>
    <n v="1"/>
    <n v="22"/>
    <n v="1.1399999999999999"/>
    <n v="32"/>
    <n v="8"/>
  </r>
  <r>
    <x v="7"/>
    <d v="2021-06-27T00:00:00"/>
    <n v="1"/>
    <n v="22"/>
    <n v="1.214"/>
    <n v="39"/>
    <n v="8"/>
  </r>
  <r>
    <x v="3"/>
    <d v="2021-06-18T00:00:00"/>
    <n v="1"/>
    <n v="20"/>
    <n v="1.3260000000000001"/>
    <n v="25"/>
    <n v="8"/>
  </r>
  <r>
    <x v="4"/>
    <d v="2021-06-26T00:00:00"/>
    <n v="1"/>
    <n v="20"/>
    <n v="884"/>
    <n v="43"/>
    <n v="8"/>
  </r>
  <r>
    <x v="3"/>
    <d v="2021-06-27T00:00:00"/>
    <n v="1"/>
    <n v="18"/>
    <n v="1.4219999999999999"/>
    <n v="27"/>
    <n v="8"/>
  </r>
  <r>
    <x v="5"/>
    <d v="2021-06-13T00:00:00"/>
    <n v="1"/>
    <n v="10"/>
    <n v="817"/>
    <n v="40"/>
    <n v="8"/>
  </r>
  <r>
    <x v="5"/>
    <d v="2021-06-07T00:00:00"/>
    <n v="1"/>
    <n v="10"/>
    <n v="975"/>
    <n v="37"/>
    <n v="8"/>
  </r>
  <r>
    <x v="6"/>
    <d v="2021-06-27T00:00:00"/>
    <n v="1"/>
    <n v="3"/>
    <n v="219"/>
    <n v="45"/>
    <n v="8"/>
  </r>
  <r>
    <x v="6"/>
    <d v="2021-06-21T00:00:00"/>
    <n v="1"/>
    <n v="1"/>
    <n v="560"/>
    <n v="39"/>
    <n v="8"/>
  </r>
  <r>
    <x v="0"/>
    <d v="2021-06-14T00:00:00"/>
    <n v="1"/>
    <n v="35"/>
    <n v="1.5369999999999999"/>
    <n v="58"/>
    <n v="7"/>
  </r>
  <r>
    <x v="1"/>
    <d v="2021-06-19T00:00:00"/>
    <n v="1"/>
    <n v="31"/>
    <n v="1.39"/>
    <n v="69"/>
    <n v="7"/>
  </r>
  <r>
    <x v="1"/>
    <d v="2021-06-13T00:00:00"/>
    <n v="1"/>
    <n v="29"/>
    <n v="754"/>
    <n v="65"/>
    <n v="7"/>
  </r>
  <r>
    <x v="8"/>
    <d v="2021-06-05T00:00:00"/>
    <n v="1"/>
    <n v="27"/>
    <n v="1.639"/>
    <n v="56"/>
    <n v="7"/>
  </r>
  <r>
    <x v="9"/>
    <d v="2021-06-04T00:00:00"/>
    <n v="1"/>
    <n v="25"/>
    <n v="1.7130000000000001"/>
    <n v="55"/>
    <n v="7"/>
  </r>
  <r>
    <x v="4"/>
    <d v="2021-06-20T00:00:00"/>
    <n v="1"/>
    <n v="17"/>
    <n v="1.0669999999999999"/>
    <n v="53"/>
    <n v="7"/>
  </r>
  <r>
    <x v="4"/>
    <d v="2021-06-08T00:00:00"/>
    <n v="1"/>
    <n v="16"/>
    <n v="1.091"/>
    <n v="60"/>
    <n v="7"/>
  </r>
  <r>
    <x v="4"/>
    <d v="2021-06-23T00:00:00"/>
    <n v="1"/>
    <n v="16"/>
    <n v="604"/>
    <n v="62"/>
    <n v="7"/>
  </r>
  <r>
    <x v="6"/>
    <d v="2021-06-09T00:00:00"/>
    <n v="1"/>
    <n v="4"/>
    <n v="730"/>
    <n v="57"/>
    <n v="7"/>
  </r>
  <r>
    <x v="6"/>
    <d v="2021-06-03T00:00:00"/>
    <n v="1"/>
    <n v="1"/>
    <n v="639"/>
    <n v="55"/>
    <n v="7"/>
  </r>
  <r>
    <x v="0"/>
    <d v="2021-06-20T00:00:00"/>
    <n v="1"/>
    <n v="33"/>
    <n v="1.4650000000000001"/>
    <n v="82"/>
    <n v="6"/>
  </r>
  <r>
    <x v="2"/>
    <d v="2021-06-22T00:00:00"/>
    <n v="1"/>
    <n v="28"/>
    <n v="1.2909999999999999"/>
    <n v="68"/>
    <n v="6"/>
  </r>
  <r>
    <x v="2"/>
    <d v="2021-06-07T00:00:00"/>
    <n v="1"/>
    <n v="28"/>
    <n v="1.728"/>
    <n v="88"/>
    <n v="6"/>
  </r>
  <r>
    <x v="5"/>
    <d v="2021-06-25T00:00:00"/>
    <n v="1"/>
    <n v="28"/>
    <n v="671"/>
    <n v="90"/>
    <n v="6"/>
  </r>
  <r>
    <x v="8"/>
    <d v="2021-06-11T00:00:00"/>
    <n v="1"/>
    <n v="26"/>
    <n v="1.4830000000000001"/>
    <n v="67"/>
    <n v="6"/>
  </r>
  <r>
    <x v="2"/>
    <d v="2021-06-04T00:00:00"/>
    <n v="1"/>
    <n v="25"/>
    <n v="1.371"/>
    <n v="76"/>
    <n v="6"/>
  </r>
  <r>
    <x v="7"/>
    <d v="2021-06-06T00:00:00"/>
    <n v="1"/>
    <n v="25"/>
    <n v="1.4370000000000001"/>
    <n v="68"/>
    <n v="6"/>
  </r>
  <r>
    <x v="7"/>
    <d v="2021-06-03T00:00:00"/>
    <n v="1"/>
    <n v="25"/>
    <n v="842"/>
    <n v="66"/>
    <n v="6"/>
  </r>
  <r>
    <x v="8"/>
    <d v="2021-06-26T00:00:00"/>
    <n v="1"/>
    <n v="24"/>
    <n v="1.921"/>
    <n v="84"/>
    <n v="6"/>
  </r>
  <r>
    <x v="7"/>
    <d v="2021-06-18T00:00:00"/>
    <n v="1"/>
    <n v="21"/>
    <n v="903"/>
    <n v="70"/>
    <n v="6"/>
  </r>
  <r>
    <x v="3"/>
    <d v="2021-06-24T00:00:00"/>
    <n v="1"/>
    <n v="20"/>
    <n v="1.3819999999999999"/>
    <n v="83"/>
    <n v="6"/>
  </r>
  <r>
    <x v="4"/>
    <d v="2021-06-11T00:00:00"/>
    <n v="1"/>
    <n v="20"/>
    <n v="874"/>
    <n v="75"/>
    <n v="6"/>
  </r>
  <r>
    <x v="3"/>
    <d v="2021-06-15T00:00:00"/>
    <n v="1"/>
    <n v="19"/>
    <n v="1.718"/>
    <n v="78"/>
    <n v="6"/>
  </r>
  <r>
    <x v="8"/>
    <d v="2021-06-02T00:00:00"/>
    <n v="1"/>
    <n v="14"/>
    <n v="1.7769999999999999"/>
    <n v="74"/>
    <n v="6"/>
  </r>
  <r>
    <x v="8"/>
    <d v="2021-06-08T00:00:00"/>
    <n v="1"/>
    <n v="14"/>
    <n v="1.9019999999999999"/>
    <n v="77"/>
    <n v="6"/>
  </r>
  <r>
    <x v="8"/>
    <d v="2021-06-23T00:00:00"/>
    <n v="1"/>
    <n v="13"/>
    <n v="1.9350000000000001"/>
    <n v="86"/>
    <n v="6"/>
  </r>
  <r>
    <x v="8"/>
    <d v="2021-06-14T00:00:00"/>
    <n v="1"/>
    <n v="12"/>
    <n v="1.208"/>
    <n v="75"/>
    <n v="6"/>
  </r>
  <r>
    <x v="8"/>
    <d v="2021-06-17T00:00:00"/>
    <n v="1"/>
    <n v="12"/>
    <n v="1.7649999999999999"/>
    <n v="65"/>
    <n v="6"/>
  </r>
  <r>
    <x v="6"/>
    <d v="2021-06-15T00:00:00"/>
    <n v="1"/>
    <n v="2"/>
    <n v="105"/>
    <n v="73"/>
    <n v="6"/>
  </r>
  <r>
    <x v="0"/>
    <d v="2021-06-11T00:00:00"/>
    <n v="1"/>
    <n v="35"/>
    <n v="1.718"/>
    <n v="96"/>
    <n v="5"/>
  </r>
  <r>
    <x v="0"/>
    <d v="2021-06-05T00:00:00"/>
    <n v="1"/>
    <n v="32"/>
    <n v="1.5489999999999999"/>
    <n v="85"/>
    <n v="5"/>
  </r>
  <r>
    <x v="5"/>
    <d v="2021-06-04T00:00:00"/>
    <n v="1"/>
    <n v="27"/>
    <n v="396"/>
    <n v="97"/>
    <n v="5"/>
  </r>
  <r>
    <x v="9"/>
    <d v="2021-06-25T00:00:00"/>
    <n v="1"/>
    <n v="23"/>
    <n v="1.054"/>
    <n v="73"/>
    <n v="5"/>
  </r>
  <r>
    <x v="5"/>
    <d v="2021-06-19T00:00:00"/>
    <n v="1"/>
    <n v="23"/>
    <n v="448"/>
    <n v="79"/>
    <n v="5"/>
  </r>
  <r>
    <x v="7"/>
    <d v="2021-06-12T00:00:00"/>
    <n v="1"/>
    <n v="23"/>
    <n v="967"/>
    <n v="89"/>
    <n v="5"/>
  </r>
  <r>
    <x v="9"/>
    <d v="2021-06-19T00:00:00"/>
    <n v="1"/>
    <n v="21"/>
    <n v="1.6679999999999999"/>
    <n v="81"/>
    <n v="5"/>
  </r>
  <r>
    <x v="4"/>
    <d v="2021-06-05T00:00:00"/>
    <n v="1"/>
    <n v="20"/>
    <n v="1.1220000000000001"/>
    <n v="88"/>
    <n v="5"/>
  </r>
  <r>
    <x v="1"/>
    <d v="2021-06-22T00:00:00"/>
    <n v="1"/>
    <n v="31"/>
    <n v="937"/>
    <n v="95"/>
    <m/>
  </r>
  <r>
    <x v="1"/>
    <d v="2021-06-01T00:00:00"/>
    <n v="1"/>
    <n v="29"/>
    <n v="953"/>
    <n v="61"/>
    <m/>
  </r>
  <r>
    <x v="2"/>
    <d v="2021-06-19T00:00:00"/>
    <n v="1"/>
    <n v="20"/>
    <n v="1.0229999999999999"/>
    <n v="42"/>
    <m/>
  </r>
  <r>
    <x v="4"/>
    <d v="2021-06-17T00:00:00"/>
    <n v="1"/>
    <n v="17"/>
    <n v="875"/>
    <n v="36"/>
    <m/>
  </r>
  <r>
    <x v="9"/>
    <d v="2021-06-01T00:00:00"/>
    <n v="1"/>
    <n v="6"/>
    <n v="2.992"/>
    <n v="13"/>
    <m/>
  </r>
  <r>
    <x v="9"/>
    <d v="2021-06-10T00:00:00"/>
    <n v="1"/>
    <n v="4"/>
    <n v="1.82"/>
    <n v="19"/>
    <m/>
  </r>
  <r>
    <x v="6"/>
    <d v="2021-06-06T00:00:00"/>
    <n v="1"/>
    <n v="1"/>
    <n v="407"/>
    <n v="20"/>
    <m/>
  </r>
  <r>
    <x v="0"/>
    <d v="2021-06-09T00:00:00"/>
    <n v="2"/>
    <n v="36"/>
    <n v="808"/>
    <n v="13"/>
    <n v="10"/>
  </r>
  <r>
    <x v="1"/>
    <d v="2021-06-17T00:00:00"/>
    <n v="2"/>
    <n v="34"/>
    <n v="366"/>
    <n v="26"/>
    <n v="10"/>
  </r>
  <r>
    <x v="0"/>
    <d v="2021-06-27T00:00:00"/>
    <n v="2"/>
    <n v="34"/>
    <n v="427"/>
    <n v="16"/>
    <n v="10"/>
  </r>
  <r>
    <x v="1"/>
    <d v="2021-06-23T00:00:00"/>
    <n v="2"/>
    <n v="32"/>
    <n v="101"/>
    <n v="10"/>
    <n v="10"/>
  </r>
  <r>
    <x v="7"/>
    <d v="2021-06-01T00:00:00"/>
    <n v="2"/>
    <n v="25"/>
    <n v="606"/>
    <n v="22"/>
    <n v="10"/>
  </r>
  <r>
    <x v="3"/>
    <d v="2021-06-07T00:00:00"/>
    <n v="2"/>
    <n v="22"/>
    <n v="508"/>
    <n v="10"/>
    <n v="10"/>
  </r>
  <r>
    <x v="3"/>
    <d v="2021-06-13T00:00:00"/>
    <n v="2"/>
    <n v="21"/>
    <n v="643"/>
    <n v="21"/>
    <n v="10"/>
  </r>
  <r>
    <x v="4"/>
    <d v="2021-06-24T00:00:00"/>
    <n v="2"/>
    <n v="17"/>
    <n v="41"/>
    <n v="27"/>
    <n v="10"/>
  </r>
  <r>
    <x v="8"/>
    <d v="2021-06-21T00:00:00"/>
    <n v="2"/>
    <n v="13"/>
    <n v="727"/>
    <n v="30"/>
    <n v="10"/>
  </r>
  <r>
    <x v="5"/>
    <d v="2021-06-08T00:00:00"/>
    <n v="2"/>
    <n v="10"/>
    <n v="33"/>
    <n v="26"/>
    <n v="10"/>
  </r>
  <r>
    <x v="9"/>
    <d v="2021-06-20T00:00:00"/>
    <n v="2"/>
    <n v="9"/>
    <n v="1.986"/>
    <n v="11"/>
    <n v="10"/>
  </r>
  <r>
    <x v="9"/>
    <d v="2021-06-08T00:00:00"/>
    <n v="2"/>
    <n v="6"/>
    <n v="607"/>
    <n v="25"/>
    <n v="10"/>
  </r>
  <r>
    <x v="6"/>
    <d v="2021-06-10T00:00:00"/>
    <n v="2"/>
    <n v="5"/>
    <n v="41"/>
    <n v="24"/>
    <n v="10"/>
  </r>
  <r>
    <x v="0"/>
    <d v="2021-06-15T00:00:00"/>
    <n v="2"/>
    <n v="36"/>
    <n v="326"/>
    <n v="44"/>
    <n v="9"/>
  </r>
  <r>
    <x v="0"/>
    <d v="2021-06-03T00:00:00"/>
    <n v="2"/>
    <n v="36"/>
    <n v="896"/>
    <n v="45"/>
    <n v="9"/>
  </r>
  <r>
    <x v="7"/>
    <d v="2021-06-16T00:00:00"/>
    <n v="2"/>
    <n v="24"/>
    <n v="124"/>
    <n v="24"/>
    <n v="9"/>
  </r>
  <r>
    <x v="3"/>
    <d v="2021-06-16T00:00:00"/>
    <n v="2"/>
    <n v="21"/>
    <n v="279"/>
    <n v="23"/>
    <n v="9"/>
  </r>
  <r>
    <x v="4"/>
    <d v="2021-06-27T00:00:00"/>
    <n v="2"/>
    <n v="19"/>
    <n v="445"/>
    <n v="27"/>
    <n v="9"/>
  </r>
  <r>
    <x v="8"/>
    <d v="2021-06-27T00:00:00"/>
    <n v="2"/>
    <n v="16"/>
    <n v="537"/>
    <n v="26"/>
    <n v="9"/>
  </r>
  <r>
    <x v="9"/>
    <d v="2021-06-23T00:00:00"/>
    <n v="2"/>
    <n v="7"/>
    <n v="1.2110000000000001"/>
    <n v="18"/>
    <n v="9"/>
  </r>
  <r>
    <x v="6"/>
    <d v="2021-06-16T00:00:00"/>
    <n v="2"/>
    <n v="6"/>
    <n v="598"/>
    <n v="41"/>
    <n v="9"/>
  </r>
  <r>
    <x v="6"/>
    <d v="2021-06-13T00:00:00"/>
    <n v="2"/>
    <n v="5"/>
    <n v="131"/>
    <n v="22"/>
    <n v="9"/>
  </r>
  <r>
    <x v="0"/>
    <d v="2021-06-06T00:00:00"/>
    <n v="2"/>
    <n v="36"/>
    <n v="778"/>
    <n v="32"/>
    <n v="8"/>
  </r>
  <r>
    <x v="1"/>
    <d v="2021-06-14T00:00:00"/>
    <n v="2"/>
    <n v="34"/>
    <n v="202"/>
    <n v="37"/>
    <n v="8"/>
  </r>
  <r>
    <x v="0"/>
    <d v="2021-06-24T00:00:00"/>
    <n v="2"/>
    <n v="34"/>
    <n v="513"/>
    <n v="31"/>
    <n v="8"/>
  </r>
  <r>
    <x v="7"/>
    <d v="2021-06-25T00:00:00"/>
    <n v="2"/>
    <n v="30"/>
    <n v="34"/>
    <n v="34"/>
    <n v="8"/>
  </r>
  <r>
    <x v="2"/>
    <d v="2021-06-26T00:00:00"/>
    <n v="2"/>
    <n v="30"/>
    <n v="254"/>
    <n v="28"/>
    <n v="8"/>
  </r>
  <r>
    <x v="2"/>
    <d v="2021-06-08T00:00:00"/>
    <n v="2"/>
    <n v="30"/>
    <n v="900"/>
    <n v="28"/>
    <n v="8"/>
  </r>
  <r>
    <x v="2"/>
    <d v="2021-06-20T00:00:00"/>
    <n v="2"/>
    <n v="28"/>
    <n v="394"/>
    <n v="25"/>
    <n v="8"/>
  </r>
  <r>
    <x v="9"/>
    <d v="2021-06-11T00:00:00"/>
    <n v="2"/>
    <n v="28"/>
    <n v="959"/>
    <n v="43"/>
    <n v="8"/>
  </r>
  <r>
    <x v="6"/>
    <d v="2021-06-25T00:00:00"/>
    <n v="2"/>
    <n v="21"/>
    <n v="180"/>
    <n v="45"/>
    <n v="8"/>
  </r>
  <r>
    <x v="6"/>
    <d v="2021-06-04T00:00:00"/>
    <n v="2"/>
    <n v="20"/>
    <n v="8"/>
    <n v="34"/>
    <n v="8"/>
  </r>
  <r>
    <x v="3"/>
    <d v="2021-06-01T00:00:00"/>
    <n v="2"/>
    <n v="20"/>
    <n v="545"/>
    <n v="27"/>
    <n v="8"/>
  </r>
  <r>
    <x v="5"/>
    <d v="2021-06-17T00:00:00"/>
    <n v="2"/>
    <n v="13"/>
    <n v="158"/>
    <n v="36"/>
    <n v="8"/>
  </r>
  <r>
    <x v="5"/>
    <d v="2021-06-20T00:00:00"/>
    <n v="2"/>
    <n v="13"/>
    <n v="219"/>
    <n v="34"/>
    <n v="8"/>
  </r>
  <r>
    <x v="5"/>
    <d v="2021-06-02T00:00:00"/>
    <n v="2"/>
    <n v="11"/>
    <n v="179"/>
    <n v="30"/>
    <n v="8"/>
  </r>
  <r>
    <x v="9"/>
    <d v="2021-06-17T00:00:00"/>
    <n v="2"/>
    <n v="7"/>
    <n v="1.1499999999999999"/>
    <n v="28"/>
    <n v="8"/>
  </r>
  <r>
    <x v="6"/>
    <d v="2021-06-01T00:00:00"/>
    <n v="2"/>
    <n v="3"/>
    <n v="207"/>
    <n v="33"/>
    <n v="8"/>
  </r>
  <r>
    <x v="0"/>
    <d v="2021-06-21T00:00:00"/>
    <n v="2"/>
    <n v="36"/>
    <n v="364"/>
    <n v="57"/>
    <n v="7"/>
  </r>
  <r>
    <x v="0"/>
    <d v="2021-06-18T00:00:00"/>
    <n v="2"/>
    <n v="36"/>
    <n v="734"/>
    <n v="56"/>
    <n v="7"/>
  </r>
  <r>
    <x v="1"/>
    <d v="2021-06-08T00:00:00"/>
    <n v="2"/>
    <n v="33"/>
    <n v="63"/>
    <n v="53"/>
    <n v="7"/>
  </r>
  <r>
    <x v="1"/>
    <d v="2021-06-11T00:00:00"/>
    <n v="2"/>
    <n v="32"/>
    <n v="200"/>
    <n v="56"/>
    <n v="7"/>
  </r>
  <r>
    <x v="1"/>
    <d v="2021-06-05T00:00:00"/>
    <n v="2"/>
    <n v="32"/>
    <n v="701"/>
    <n v="69"/>
    <n v="7"/>
  </r>
  <r>
    <x v="2"/>
    <d v="2021-06-17T00:00:00"/>
    <n v="2"/>
    <n v="30"/>
    <n v="656"/>
    <n v="69"/>
    <n v="7"/>
  </r>
  <r>
    <x v="2"/>
    <d v="2021-06-02T00:00:00"/>
    <n v="2"/>
    <n v="29"/>
    <n v="504"/>
    <n v="64"/>
    <n v="7"/>
  </r>
  <r>
    <x v="8"/>
    <d v="2021-06-12T00:00:00"/>
    <n v="2"/>
    <n v="28"/>
    <n v="720"/>
    <n v="52"/>
    <n v="7"/>
  </r>
  <r>
    <x v="7"/>
    <d v="2021-06-07T00:00:00"/>
    <n v="2"/>
    <n v="27"/>
    <n v="268"/>
    <n v="64"/>
    <n v="7"/>
  </r>
  <r>
    <x v="7"/>
    <d v="2021-06-04T00:00:00"/>
    <n v="2"/>
    <n v="27"/>
    <n v="389"/>
    <n v="62"/>
    <n v="7"/>
  </r>
  <r>
    <x v="7"/>
    <d v="2021-06-10T00:00:00"/>
    <n v="2"/>
    <n v="27"/>
    <n v="405"/>
    <n v="66"/>
    <n v="7"/>
  </r>
  <r>
    <x v="7"/>
    <d v="2021-06-19T00:00:00"/>
    <n v="2"/>
    <n v="26"/>
    <n v="123"/>
    <n v="59"/>
    <n v="7"/>
  </r>
  <r>
    <x v="7"/>
    <d v="2021-06-22T00:00:00"/>
    <n v="2"/>
    <n v="26"/>
    <n v="197"/>
    <n v="64"/>
    <n v="7"/>
  </r>
  <r>
    <x v="3"/>
    <d v="2021-06-25T00:00:00"/>
    <n v="2"/>
    <n v="26"/>
    <n v="289"/>
    <n v="55"/>
    <n v="7"/>
  </r>
  <r>
    <x v="7"/>
    <d v="2021-06-13T00:00:00"/>
    <n v="2"/>
    <n v="25"/>
    <n v="443"/>
    <n v="67"/>
    <n v="7"/>
  </r>
  <r>
    <x v="9"/>
    <d v="2021-06-05T00:00:00"/>
    <n v="2"/>
    <n v="24"/>
    <n v="907"/>
    <n v="53"/>
    <n v="7"/>
  </r>
  <r>
    <x v="4"/>
    <d v="2021-06-18T00:00:00"/>
    <n v="2"/>
    <n v="23"/>
    <n v="119"/>
    <n v="58"/>
    <n v="7"/>
  </r>
  <r>
    <x v="2"/>
    <d v="2021-06-05T00:00:00"/>
    <n v="2"/>
    <n v="23"/>
    <n v="302"/>
    <n v="59"/>
    <n v="7"/>
  </r>
  <r>
    <x v="3"/>
    <d v="2021-06-19T00:00:00"/>
    <n v="2"/>
    <n v="22"/>
    <n v="576"/>
    <n v="52"/>
    <n v="7"/>
  </r>
  <r>
    <x v="5"/>
    <d v="2021-06-05T00:00:00"/>
    <n v="2"/>
    <n v="21"/>
    <n v="138"/>
    <n v="62"/>
    <n v="7"/>
  </r>
  <r>
    <x v="3"/>
    <d v="2021-06-22T00:00:00"/>
    <n v="2"/>
    <n v="21"/>
    <n v="696"/>
    <n v="62"/>
    <n v="7"/>
  </r>
  <r>
    <x v="4"/>
    <d v="2021-06-03T00:00:00"/>
    <n v="2"/>
    <n v="20"/>
    <n v="127"/>
    <n v="63"/>
    <n v="7"/>
  </r>
  <r>
    <x v="8"/>
    <d v="2021-06-18T00:00:00"/>
    <n v="2"/>
    <n v="20"/>
    <n v="792"/>
    <n v="59"/>
    <n v="7"/>
  </r>
  <r>
    <x v="4"/>
    <d v="2021-06-06T00:00:00"/>
    <n v="2"/>
    <n v="17"/>
    <n v="294"/>
    <n v="67"/>
    <n v="7"/>
  </r>
  <r>
    <x v="8"/>
    <d v="2021-06-03T00:00:00"/>
    <n v="2"/>
    <n v="15"/>
    <n v="960"/>
    <n v="64"/>
    <n v="7"/>
  </r>
  <r>
    <x v="5"/>
    <d v="2021-06-23T00:00:00"/>
    <n v="2"/>
    <n v="13"/>
    <n v="545"/>
    <n v="57"/>
    <n v="7"/>
  </r>
  <r>
    <x v="8"/>
    <d v="2021-06-09T00:00:00"/>
    <n v="2"/>
    <n v="13"/>
    <n v="816"/>
    <n v="63"/>
    <n v="7"/>
  </r>
  <r>
    <x v="6"/>
    <d v="2021-06-22T00:00:00"/>
    <n v="2"/>
    <n v="4"/>
    <n v="262"/>
    <n v="62"/>
    <n v="7"/>
  </r>
  <r>
    <x v="1"/>
    <d v="2021-06-20T00:00:00"/>
    <n v="2"/>
    <n v="34"/>
    <n v="722"/>
    <n v="80"/>
    <n v="6"/>
  </r>
  <r>
    <x v="5"/>
    <d v="2021-06-26T00:00:00"/>
    <n v="2"/>
    <n v="30"/>
    <n v="689"/>
    <n v="90"/>
    <n v="6"/>
  </r>
  <r>
    <x v="2"/>
    <d v="2021-06-23T00:00:00"/>
    <n v="2"/>
    <n v="28"/>
    <n v="497"/>
    <n v="68"/>
    <n v="6"/>
  </r>
  <r>
    <x v="2"/>
    <d v="2021-06-14T00:00:00"/>
    <n v="2"/>
    <n v="27"/>
    <n v="634"/>
    <n v="68"/>
    <n v="6"/>
  </r>
  <r>
    <x v="6"/>
    <d v="2021-06-19T00:00:00"/>
    <n v="2"/>
    <n v="26"/>
    <n v="55"/>
    <n v="74"/>
    <n v="6"/>
  </r>
  <r>
    <x v="3"/>
    <d v="2021-06-10T00:00:00"/>
    <n v="2"/>
    <n v="23"/>
    <n v="768"/>
    <n v="83"/>
    <n v="6"/>
  </r>
  <r>
    <x v="5"/>
    <d v="2021-06-11T00:00:00"/>
    <n v="2"/>
    <n v="21"/>
    <n v="75"/>
    <n v="78"/>
    <n v="6"/>
  </r>
  <r>
    <x v="2"/>
    <d v="2021-06-11T00:00:00"/>
    <n v="2"/>
    <n v="21"/>
    <n v="668"/>
    <n v="71"/>
    <n v="6"/>
  </r>
  <r>
    <x v="4"/>
    <d v="2021-06-09T00:00:00"/>
    <n v="2"/>
    <n v="18"/>
    <n v="146"/>
    <n v="74"/>
    <n v="6"/>
  </r>
  <r>
    <x v="4"/>
    <d v="2021-06-21T00:00:00"/>
    <n v="2"/>
    <n v="17"/>
    <n v="81"/>
    <n v="70"/>
    <n v="6"/>
  </r>
  <r>
    <x v="8"/>
    <d v="2021-06-24T00:00:00"/>
    <n v="2"/>
    <n v="14"/>
    <n v="368"/>
    <n v="78"/>
    <n v="6"/>
  </r>
  <r>
    <x v="9"/>
    <d v="2021-06-14T00:00:00"/>
    <n v="2"/>
    <n v="7"/>
    <n v="1.1819999999999999"/>
    <n v="72"/>
    <n v="6"/>
  </r>
  <r>
    <x v="6"/>
    <d v="2021-06-07T00:00:00"/>
    <n v="2"/>
    <n v="3"/>
    <n v="101"/>
    <n v="78"/>
    <n v="6"/>
  </r>
  <r>
    <x v="0"/>
    <d v="2021-06-12T00:00:00"/>
    <n v="2"/>
    <n v="37"/>
    <n v="449"/>
    <n v="87"/>
    <n v="5"/>
  </r>
  <r>
    <x v="1"/>
    <d v="2021-06-26T00:00:00"/>
    <n v="2"/>
    <n v="34"/>
    <n v="468"/>
    <n v="96"/>
    <n v="5"/>
  </r>
  <r>
    <x v="9"/>
    <d v="2021-06-26T00:00:00"/>
    <n v="2"/>
    <n v="28"/>
    <n v="1.8129999999999999"/>
    <n v="91"/>
    <n v="5"/>
  </r>
  <r>
    <x v="4"/>
    <d v="2021-06-12T00:00:00"/>
    <n v="2"/>
    <n v="23"/>
    <n v="480"/>
    <n v="70"/>
    <n v="5"/>
  </r>
  <r>
    <x v="3"/>
    <d v="2021-06-04T00:00:00"/>
    <n v="2"/>
    <n v="22"/>
    <n v="847"/>
    <n v="78"/>
    <n v="5"/>
  </r>
  <r>
    <x v="1"/>
    <d v="2021-06-02T00:00:00"/>
    <n v="2"/>
    <n v="34"/>
    <n v="185"/>
    <n v="81"/>
    <m/>
  </r>
  <r>
    <x v="4"/>
    <d v="2021-06-15T00:00:00"/>
    <n v="2"/>
    <n v="18"/>
    <n v="432"/>
    <n v="30"/>
    <m/>
  </r>
  <r>
    <x v="8"/>
    <d v="2021-06-15T00:00:00"/>
    <n v="2"/>
    <n v="14"/>
    <n v="605"/>
    <n v="14"/>
    <m/>
  </r>
  <r>
    <x v="8"/>
    <d v="2021-06-06T00:00:00"/>
    <n v="2"/>
    <n v="13"/>
    <n v="742"/>
    <n v="13"/>
    <m/>
  </r>
  <r>
    <x v="5"/>
    <d v="2021-06-14T00:00:00"/>
    <n v="2"/>
    <n v="11"/>
    <n v="31"/>
    <n v="18"/>
    <m/>
  </r>
  <r>
    <x v="9"/>
    <d v="2021-06-02T00:00:00"/>
    <n v="2"/>
    <n v="8"/>
    <n v="1.47"/>
    <n v="22"/>
    <m/>
  </r>
  <r>
    <x v="0"/>
    <d v="2021-06-13T00:00:00"/>
    <n v="3"/>
    <n v="38"/>
    <n v="149"/>
    <n v="10"/>
    <n v="10"/>
  </r>
  <r>
    <x v="1"/>
    <d v="2021-06-21T00:00:00"/>
    <n v="3"/>
    <n v="34"/>
    <n v="164"/>
    <n v="30"/>
    <n v="10"/>
  </r>
  <r>
    <x v="2"/>
    <d v="2021-06-09T00:00:00"/>
    <n v="3"/>
    <n v="30"/>
    <n v="84"/>
    <n v="21"/>
    <n v="10"/>
  </r>
  <r>
    <x v="2"/>
    <d v="2021-06-27T00:00:00"/>
    <n v="3"/>
    <n v="29"/>
    <n v="296"/>
    <n v="11"/>
    <n v="10"/>
  </r>
  <r>
    <x v="4"/>
    <d v="2021-06-01T00:00:00"/>
    <n v="3"/>
    <n v="19"/>
    <n v="367"/>
    <n v="23"/>
    <n v="10"/>
  </r>
  <r>
    <x v="4"/>
    <d v="2021-06-13T00:00:00"/>
    <n v="3"/>
    <n v="19"/>
    <n v="402"/>
    <n v="30"/>
    <n v="10"/>
  </r>
  <r>
    <x v="8"/>
    <d v="2021-06-10T00:00:00"/>
    <n v="3"/>
    <n v="18"/>
    <n v="217"/>
    <n v="28"/>
    <n v="10"/>
  </r>
  <r>
    <x v="5"/>
    <d v="2021-06-09T00:00:00"/>
    <n v="3"/>
    <n v="14"/>
    <n v="18"/>
    <n v="15"/>
    <n v="10"/>
  </r>
  <r>
    <x v="5"/>
    <d v="2021-06-21T00:00:00"/>
    <n v="3"/>
    <n v="12"/>
    <n v="73"/>
    <n v="19"/>
    <n v="10"/>
  </r>
  <r>
    <x v="6"/>
    <d v="2021-06-20T00:00:00"/>
    <n v="3"/>
    <n v="6"/>
    <n v="86"/>
    <n v="21"/>
    <n v="10"/>
  </r>
  <r>
    <x v="0"/>
    <d v="2021-06-07T00:00:00"/>
    <n v="3"/>
    <n v="39"/>
    <n v="266"/>
    <n v="15"/>
    <n v="9"/>
  </r>
  <r>
    <x v="1"/>
    <d v="2021-06-03T00:00:00"/>
    <n v="3"/>
    <n v="33"/>
    <n v="157"/>
    <n v="39"/>
    <n v="9"/>
  </r>
  <r>
    <x v="7"/>
    <d v="2021-06-08T00:00:00"/>
    <n v="3"/>
    <n v="28"/>
    <n v="80"/>
    <n v="16"/>
    <n v="9"/>
  </r>
  <r>
    <x v="3"/>
    <d v="2021-06-02T00:00:00"/>
    <n v="3"/>
    <n v="25"/>
    <n v="596"/>
    <n v="36"/>
    <n v="9"/>
  </r>
  <r>
    <x v="3"/>
    <d v="2021-06-23T00:00:00"/>
    <n v="3"/>
    <n v="24"/>
    <n v="504"/>
    <n v="32"/>
    <n v="9"/>
  </r>
  <r>
    <x v="4"/>
    <d v="2021-06-10T00:00:00"/>
    <n v="3"/>
    <n v="21"/>
    <n v="57"/>
    <n v="16"/>
    <n v="9"/>
  </r>
  <r>
    <x v="8"/>
    <d v="2021-06-16T00:00:00"/>
    <n v="3"/>
    <n v="17"/>
    <n v="321"/>
    <n v="38"/>
    <n v="9"/>
  </r>
  <r>
    <x v="8"/>
    <d v="2021-06-22T00:00:00"/>
    <n v="3"/>
    <n v="17"/>
    <n v="457"/>
    <n v="35"/>
    <n v="9"/>
  </r>
  <r>
    <x v="9"/>
    <d v="2021-06-24T00:00:00"/>
    <n v="3"/>
    <n v="10"/>
    <n v="1.456"/>
    <n v="19"/>
    <n v="9"/>
  </r>
  <r>
    <x v="9"/>
    <d v="2021-06-09T00:00:00"/>
    <n v="3"/>
    <n v="10"/>
    <n v="874"/>
    <n v="42"/>
    <n v="9"/>
  </r>
  <r>
    <x v="0"/>
    <d v="2021-06-04T00:00:00"/>
    <n v="3"/>
    <n v="38"/>
    <n v="585"/>
    <n v="42"/>
    <n v="8"/>
  </r>
  <r>
    <x v="1"/>
    <d v="2021-06-12T00:00:00"/>
    <n v="3"/>
    <n v="36"/>
    <n v="362"/>
    <n v="38"/>
    <n v="8"/>
  </r>
  <r>
    <x v="1"/>
    <d v="2021-06-15T00:00:00"/>
    <n v="3"/>
    <n v="35"/>
    <n v="441"/>
    <n v="39"/>
    <n v="8"/>
  </r>
  <r>
    <x v="1"/>
    <d v="2021-06-18T00:00:00"/>
    <n v="3"/>
    <n v="35"/>
    <n v="470"/>
    <n v="38"/>
    <n v="8"/>
  </r>
  <r>
    <x v="1"/>
    <d v="2021-06-24T00:00:00"/>
    <n v="3"/>
    <n v="34"/>
    <n v="238"/>
    <n v="43"/>
    <n v="8"/>
  </r>
  <r>
    <x v="2"/>
    <d v="2021-06-03T00:00:00"/>
    <n v="3"/>
    <n v="31"/>
    <n v="24"/>
    <n v="43"/>
    <n v="8"/>
  </r>
  <r>
    <x v="3"/>
    <d v="2021-06-11T00:00:00"/>
    <n v="3"/>
    <n v="30"/>
    <n v="290"/>
    <n v="36"/>
    <n v="8"/>
  </r>
  <r>
    <x v="2"/>
    <d v="2021-06-18T00:00:00"/>
    <n v="3"/>
    <n v="30"/>
    <n v="370"/>
    <n v="43"/>
    <n v="8"/>
  </r>
  <r>
    <x v="2"/>
    <d v="2021-06-21T00:00:00"/>
    <n v="3"/>
    <n v="29"/>
    <n v="102"/>
    <n v="30"/>
    <n v="8"/>
  </r>
  <r>
    <x v="3"/>
    <d v="2021-06-26T00:00:00"/>
    <n v="3"/>
    <n v="26"/>
    <n v="518"/>
    <n v="43"/>
    <n v="8"/>
  </r>
  <r>
    <x v="3"/>
    <d v="2021-06-08T00:00:00"/>
    <n v="3"/>
    <n v="24"/>
    <n v="154"/>
    <n v="33"/>
    <n v="8"/>
  </r>
  <r>
    <x v="5"/>
    <d v="2021-06-12T00:00:00"/>
    <n v="3"/>
    <n v="23"/>
    <n v="87"/>
    <n v="30"/>
    <n v="8"/>
  </r>
  <r>
    <x v="4"/>
    <d v="2021-06-16T00:00:00"/>
    <n v="3"/>
    <n v="19"/>
    <n v="101"/>
    <n v="27"/>
    <n v="8"/>
  </r>
  <r>
    <x v="8"/>
    <d v="2021-06-13T00:00:00"/>
    <n v="3"/>
    <n v="18"/>
    <n v="189"/>
    <n v="38"/>
    <n v="8"/>
  </r>
  <r>
    <x v="5"/>
    <d v="2021-06-24T00:00:00"/>
    <n v="3"/>
    <n v="14"/>
    <n v="212"/>
    <n v="31"/>
    <n v="8"/>
  </r>
  <r>
    <x v="9"/>
    <d v="2021-06-21T00:00:00"/>
    <n v="3"/>
    <n v="8"/>
    <n v="783"/>
    <n v="31"/>
    <n v="8"/>
  </r>
  <r>
    <x v="6"/>
    <d v="2021-06-23T00:00:00"/>
    <n v="3"/>
    <n v="7"/>
    <n v="49"/>
    <n v="33"/>
    <n v="8"/>
  </r>
  <r>
    <x v="6"/>
    <d v="2021-06-14T00:00:00"/>
    <n v="3"/>
    <n v="5"/>
    <n v="199"/>
    <n v="42"/>
    <n v="8"/>
  </r>
  <r>
    <x v="0"/>
    <d v="2021-06-25T00:00:00"/>
    <n v="3"/>
    <n v="39"/>
    <n v="105"/>
    <n v="56"/>
    <n v="7"/>
  </r>
  <r>
    <x v="0"/>
    <d v="2021-06-16T00:00:00"/>
    <n v="3"/>
    <n v="39"/>
    <n v="279"/>
    <n v="70"/>
    <n v="7"/>
  </r>
  <r>
    <x v="0"/>
    <d v="2021-06-10T00:00:00"/>
    <n v="3"/>
    <n v="37"/>
    <n v="180"/>
    <n v="52"/>
    <n v="7"/>
  </r>
  <r>
    <x v="0"/>
    <d v="2021-06-01T00:00:00"/>
    <n v="3"/>
    <n v="37"/>
    <n v="300"/>
    <n v="67"/>
    <n v="7"/>
  </r>
  <r>
    <x v="1"/>
    <d v="2021-06-27T00:00:00"/>
    <n v="3"/>
    <n v="35"/>
    <n v="479"/>
    <n v="57"/>
    <n v="7"/>
  </r>
  <r>
    <x v="1"/>
    <d v="2021-06-09T00:00:00"/>
    <n v="3"/>
    <n v="34"/>
    <n v="207"/>
    <n v="56"/>
    <n v="7"/>
  </r>
  <r>
    <x v="2"/>
    <d v="2021-06-24T00:00:00"/>
    <n v="3"/>
    <n v="30"/>
    <n v="249"/>
    <n v="57"/>
    <n v="7"/>
  </r>
  <r>
    <x v="7"/>
    <d v="2021-06-17T00:00:00"/>
    <n v="3"/>
    <n v="29"/>
    <n v="56"/>
    <n v="70"/>
    <n v="7"/>
  </r>
  <r>
    <x v="7"/>
    <d v="2021-06-02T00:00:00"/>
    <n v="3"/>
    <n v="28"/>
    <n v="402"/>
    <n v="63"/>
    <n v="7"/>
  </r>
  <r>
    <x v="7"/>
    <d v="2021-06-23T00:00:00"/>
    <n v="3"/>
    <n v="26"/>
    <n v="155"/>
    <n v="67"/>
    <n v="7"/>
  </r>
  <r>
    <x v="7"/>
    <d v="2021-06-14T00:00:00"/>
    <n v="3"/>
    <n v="26"/>
    <n v="356"/>
    <n v="69"/>
    <n v="7"/>
  </r>
  <r>
    <x v="7"/>
    <d v="2021-06-05T00:00:00"/>
    <n v="3"/>
    <n v="25"/>
    <n v="441"/>
    <n v="53"/>
    <n v="7"/>
  </r>
  <r>
    <x v="7"/>
    <d v="2021-06-11T00:00:00"/>
    <n v="3"/>
    <n v="24"/>
    <n v="190"/>
    <n v="70"/>
    <n v="7"/>
  </r>
  <r>
    <x v="3"/>
    <d v="2021-06-05T00:00:00"/>
    <n v="3"/>
    <n v="22"/>
    <n v="187"/>
    <n v="69"/>
    <n v="7"/>
  </r>
  <r>
    <x v="2"/>
    <d v="2021-06-12T00:00:00"/>
    <n v="3"/>
    <n v="20"/>
    <n v="107"/>
    <n v="53"/>
    <n v="7"/>
  </r>
  <r>
    <x v="8"/>
    <d v="2021-06-07T00:00:00"/>
    <n v="3"/>
    <n v="18"/>
    <n v="766"/>
    <n v="61"/>
    <n v="7"/>
  </r>
  <r>
    <x v="8"/>
    <d v="2021-06-01T00:00:00"/>
    <n v="3"/>
    <n v="17"/>
    <n v="635"/>
    <n v="54"/>
    <n v="7"/>
  </r>
  <r>
    <x v="9"/>
    <d v="2021-06-15T00:00:00"/>
    <n v="3"/>
    <n v="10"/>
    <n v="1.2749999999999999"/>
    <n v="53"/>
    <n v="7"/>
  </r>
  <r>
    <x v="9"/>
    <d v="2021-06-03T00:00:00"/>
    <n v="3"/>
    <n v="8"/>
    <n v="494"/>
    <n v="63"/>
    <n v="7"/>
  </r>
  <r>
    <x v="0"/>
    <d v="2021-06-19T00:00:00"/>
    <n v="3"/>
    <n v="37"/>
    <n v="22"/>
    <n v="72"/>
    <n v="6"/>
  </r>
  <r>
    <x v="0"/>
    <d v="2021-06-22T00:00:00"/>
    <n v="3"/>
    <n v="37"/>
    <n v="74"/>
    <n v="79"/>
    <n v="6"/>
  </r>
  <r>
    <x v="1"/>
    <d v="2021-06-06T00:00:00"/>
    <n v="3"/>
    <n v="36"/>
    <n v="426"/>
    <n v="71"/>
    <n v="6"/>
  </r>
  <r>
    <x v="7"/>
    <d v="2021-06-20T00:00:00"/>
    <n v="3"/>
    <n v="29"/>
    <n v="378"/>
    <n v="86"/>
    <n v="6"/>
  </r>
  <r>
    <x v="2"/>
    <d v="2021-06-15T00:00:00"/>
    <n v="3"/>
    <n v="29"/>
    <n v="491"/>
    <n v="72"/>
    <n v="6"/>
  </r>
  <r>
    <x v="5"/>
    <d v="2021-06-18T00:00:00"/>
    <n v="3"/>
    <n v="26"/>
    <n v="199"/>
    <n v="83"/>
    <n v="6"/>
  </r>
  <r>
    <x v="8"/>
    <d v="2021-06-25T00:00:00"/>
    <n v="3"/>
    <n v="25"/>
    <n v="614"/>
    <n v="86"/>
    <n v="6"/>
  </r>
  <r>
    <x v="6"/>
    <d v="2021-06-05T00:00:00"/>
    <n v="3"/>
    <n v="24"/>
    <n v="186"/>
    <n v="84"/>
    <n v="6"/>
  </r>
  <r>
    <x v="3"/>
    <d v="2021-06-17T00:00:00"/>
    <n v="3"/>
    <n v="24"/>
    <n v="464"/>
    <n v="78"/>
    <n v="6"/>
  </r>
  <r>
    <x v="9"/>
    <d v="2021-06-18T00:00:00"/>
    <n v="3"/>
    <n v="23"/>
    <n v="686"/>
    <n v="73"/>
    <n v="6"/>
  </r>
  <r>
    <x v="8"/>
    <d v="2021-06-04T00:00:00"/>
    <n v="3"/>
    <n v="23"/>
    <n v="807"/>
    <n v="74"/>
    <n v="6"/>
  </r>
  <r>
    <x v="4"/>
    <d v="2021-06-22T00:00:00"/>
    <n v="3"/>
    <n v="22"/>
    <n v="205"/>
    <n v="79"/>
    <n v="6"/>
  </r>
  <r>
    <x v="6"/>
    <d v="2021-06-26T00:00:00"/>
    <n v="3"/>
    <n v="22"/>
    <n v="446"/>
    <n v="77"/>
    <n v="6"/>
  </r>
  <r>
    <x v="4"/>
    <d v="2021-06-07T00:00:00"/>
    <n v="3"/>
    <n v="20"/>
    <n v="142"/>
    <n v="89"/>
    <n v="6"/>
  </r>
  <r>
    <x v="5"/>
    <d v="2021-06-06T00:00:00"/>
    <n v="3"/>
    <n v="15"/>
    <n v="456"/>
    <n v="71"/>
    <n v="6"/>
  </r>
  <r>
    <x v="5"/>
    <d v="2021-06-27T00:00:00"/>
    <n v="3"/>
    <n v="14"/>
    <n v="187"/>
    <n v="81"/>
    <n v="6"/>
  </r>
  <r>
    <x v="5"/>
    <d v="2021-06-03T00:00:00"/>
    <n v="3"/>
    <n v="14"/>
    <n v="198"/>
    <n v="76"/>
    <n v="6"/>
  </r>
  <r>
    <x v="5"/>
    <d v="2021-06-15T00:00:00"/>
    <n v="3"/>
    <n v="12"/>
    <n v="228"/>
    <n v="87"/>
    <n v="6"/>
  </r>
  <r>
    <x v="9"/>
    <d v="2021-06-27T00:00:00"/>
    <n v="3"/>
    <n v="9"/>
    <n v="1.119"/>
    <n v="69"/>
    <n v="6"/>
  </r>
  <r>
    <x v="9"/>
    <d v="2021-06-06T00:00:00"/>
    <n v="3"/>
    <n v="8"/>
    <n v="821"/>
    <n v="83"/>
    <n v="6"/>
  </r>
  <r>
    <x v="6"/>
    <d v="2021-06-08T00:00:00"/>
    <n v="3"/>
    <n v="7"/>
    <n v="9"/>
    <n v="90"/>
    <n v="6"/>
  </r>
  <r>
    <x v="6"/>
    <d v="2021-06-17T00:00:00"/>
    <n v="3"/>
    <n v="5"/>
    <n v="107"/>
    <n v="72"/>
    <n v="6"/>
  </r>
  <r>
    <x v="9"/>
    <d v="2021-06-12T00:00:00"/>
    <n v="3"/>
    <n v="30"/>
    <n v="1.4219999999999999"/>
    <n v="79"/>
    <n v="5"/>
  </r>
  <r>
    <x v="4"/>
    <d v="2021-06-25T00:00:00"/>
    <n v="3"/>
    <n v="30"/>
    <n v="331"/>
    <n v="90"/>
    <n v="5"/>
  </r>
  <r>
    <x v="4"/>
    <d v="2021-06-19T00:00:00"/>
    <n v="3"/>
    <n v="29"/>
    <n v="382"/>
    <n v="96"/>
    <n v="5"/>
  </r>
  <r>
    <x v="7"/>
    <d v="2021-06-26T00:00:00"/>
    <n v="3"/>
    <n v="20"/>
    <n v="25"/>
    <n v="82"/>
    <n v="5"/>
  </r>
  <r>
    <x v="8"/>
    <d v="2021-06-19T00:00:00"/>
    <n v="3"/>
    <n v="20"/>
    <n v="703"/>
    <n v="86"/>
    <n v="5"/>
  </r>
  <r>
    <x v="2"/>
    <d v="2021-06-06T00:00:00"/>
    <n v="3"/>
    <n v="30"/>
    <n v="104"/>
    <n v="83"/>
    <m/>
  </r>
  <r>
    <x v="6"/>
    <d v="2021-06-11T00:00:00"/>
    <n v="3"/>
    <n v="29"/>
    <n v="341"/>
    <n v="67"/>
    <m/>
  </r>
  <r>
    <x v="4"/>
    <d v="2021-06-04T00:00:00"/>
    <n v="3"/>
    <n v="28"/>
    <n v="185"/>
    <n v="46"/>
    <m/>
  </r>
  <r>
    <x v="3"/>
    <d v="2021-06-14T00:00:00"/>
    <n v="3"/>
    <n v="23"/>
    <n v="104"/>
    <n v="21"/>
    <m/>
  </r>
  <r>
    <x v="3"/>
    <d v="2021-06-20T00:00:00"/>
    <n v="3"/>
    <n v="22"/>
    <n v="359"/>
    <n v="25"/>
    <m/>
  </r>
  <r>
    <x v="6"/>
    <d v="2021-06-02T00:00:00"/>
    <n v="3"/>
    <n v="5"/>
    <n v="136"/>
    <n v="1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x v="0"/>
    <x v="0"/>
    <n v="427"/>
    <n v="16"/>
    <n v="10"/>
  </r>
  <r>
    <x v="1"/>
    <x v="0"/>
    <x v="1"/>
    <x v="1"/>
    <n v="296"/>
    <n v="11"/>
    <n v="10"/>
  </r>
  <r>
    <x v="2"/>
    <x v="0"/>
    <x v="0"/>
    <x v="2"/>
    <n v="445"/>
    <n v="27"/>
    <n v="9"/>
  </r>
  <r>
    <x v="3"/>
    <x v="0"/>
    <x v="0"/>
    <x v="3"/>
    <n v="537"/>
    <n v="26"/>
    <n v="9"/>
  </r>
  <r>
    <x v="4"/>
    <x v="0"/>
    <x v="2"/>
    <x v="4"/>
    <n v="1.214"/>
    <n v="39"/>
    <n v="8"/>
  </r>
  <r>
    <x v="5"/>
    <x v="0"/>
    <x v="2"/>
    <x v="5"/>
    <n v="1.4219999999999999"/>
    <n v="27"/>
    <n v="8"/>
  </r>
  <r>
    <x v="6"/>
    <x v="0"/>
    <x v="2"/>
    <x v="6"/>
    <n v="219"/>
    <n v="45"/>
    <n v="8"/>
  </r>
  <r>
    <x v="7"/>
    <x v="0"/>
    <x v="1"/>
    <x v="7"/>
    <n v="479"/>
    <n v="57"/>
    <n v="7"/>
  </r>
  <r>
    <x v="8"/>
    <x v="0"/>
    <x v="1"/>
    <x v="8"/>
    <n v="187"/>
    <n v="81"/>
    <n v="6"/>
  </r>
  <r>
    <x v="9"/>
    <x v="0"/>
    <x v="1"/>
    <x v="9"/>
    <n v="1.119"/>
    <n v="69"/>
    <n v="6"/>
  </r>
  <r>
    <x v="0"/>
    <x v="1"/>
    <x v="2"/>
    <x v="7"/>
    <n v="1.81"/>
    <n v="33"/>
    <n v="8"/>
  </r>
  <r>
    <x v="1"/>
    <x v="1"/>
    <x v="0"/>
    <x v="10"/>
    <n v="254"/>
    <n v="28"/>
    <n v="8"/>
  </r>
  <r>
    <x v="5"/>
    <x v="1"/>
    <x v="1"/>
    <x v="11"/>
    <n v="518"/>
    <n v="43"/>
    <n v="8"/>
  </r>
  <r>
    <x v="2"/>
    <x v="1"/>
    <x v="2"/>
    <x v="12"/>
    <n v="884"/>
    <n v="43"/>
    <n v="8"/>
  </r>
  <r>
    <x v="8"/>
    <x v="1"/>
    <x v="0"/>
    <x v="10"/>
    <n v="689"/>
    <n v="90"/>
    <n v="6"/>
  </r>
  <r>
    <x v="3"/>
    <x v="1"/>
    <x v="2"/>
    <x v="13"/>
    <n v="1.921"/>
    <n v="84"/>
    <n v="6"/>
  </r>
  <r>
    <x v="6"/>
    <x v="1"/>
    <x v="1"/>
    <x v="4"/>
    <n v="446"/>
    <n v="77"/>
    <n v="6"/>
  </r>
  <r>
    <x v="7"/>
    <x v="1"/>
    <x v="0"/>
    <x v="0"/>
    <n v="468"/>
    <n v="96"/>
    <n v="5"/>
  </r>
  <r>
    <x v="9"/>
    <x v="1"/>
    <x v="0"/>
    <x v="14"/>
    <n v="1.8129999999999999"/>
    <n v="91"/>
    <n v="5"/>
  </r>
  <r>
    <x v="4"/>
    <x v="1"/>
    <x v="1"/>
    <x v="12"/>
    <n v="25"/>
    <n v="82"/>
    <n v="5"/>
  </r>
  <r>
    <x v="4"/>
    <x v="2"/>
    <x v="0"/>
    <x v="10"/>
    <n v="34"/>
    <n v="34"/>
    <n v="8"/>
  </r>
  <r>
    <x v="7"/>
    <x v="2"/>
    <x v="2"/>
    <x v="15"/>
    <n v="901"/>
    <n v="44"/>
    <n v="8"/>
  </r>
  <r>
    <x v="1"/>
    <x v="2"/>
    <x v="2"/>
    <x v="16"/>
    <n v="1.4530000000000001"/>
    <n v="44"/>
    <n v="8"/>
  </r>
  <r>
    <x v="6"/>
    <x v="2"/>
    <x v="0"/>
    <x v="17"/>
    <n v="180"/>
    <n v="45"/>
    <n v="8"/>
  </r>
  <r>
    <x v="0"/>
    <x v="2"/>
    <x v="1"/>
    <x v="18"/>
    <n v="105"/>
    <n v="56"/>
    <n v="7"/>
  </r>
  <r>
    <x v="5"/>
    <x v="2"/>
    <x v="0"/>
    <x v="11"/>
    <n v="289"/>
    <n v="55"/>
    <n v="7"/>
  </r>
  <r>
    <x v="8"/>
    <x v="2"/>
    <x v="2"/>
    <x v="14"/>
    <n v="671"/>
    <n v="90"/>
    <n v="6"/>
  </r>
  <r>
    <x v="3"/>
    <x v="2"/>
    <x v="1"/>
    <x v="16"/>
    <n v="614"/>
    <n v="86"/>
    <n v="6"/>
  </r>
  <r>
    <x v="2"/>
    <x v="2"/>
    <x v="1"/>
    <x v="10"/>
    <n v="331"/>
    <n v="90"/>
    <n v="5"/>
  </r>
  <r>
    <x v="9"/>
    <x v="2"/>
    <x v="2"/>
    <x v="19"/>
    <n v="1.054"/>
    <n v="73"/>
    <n v="5"/>
  </r>
  <r>
    <x v="2"/>
    <x v="3"/>
    <x v="0"/>
    <x v="20"/>
    <n v="41"/>
    <n v="27"/>
    <n v="10"/>
  </r>
  <r>
    <x v="6"/>
    <x v="3"/>
    <x v="2"/>
    <x v="21"/>
    <n v="473"/>
    <n v="11"/>
    <n v="10"/>
  </r>
  <r>
    <x v="9"/>
    <x v="3"/>
    <x v="1"/>
    <x v="22"/>
    <n v="1.456"/>
    <n v="19"/>
    <n v="9"/>
  </r>
  <r>
    <x v="7"/>
    <x v="3"/>
    <x v="1"/>
    <x v="0"/>
    <n v="238"/>
    <n v="43"/>
    <n v="8"/>
  </r>
  <r>
    <x v="0"/>
    <x v="3"/>
    <x v="0"/>
    <x v="0"/>
    <n v="513"/>
    <n v="31"/>
    <n v="8"/>
  </r>
  <r>
    <x v="4"/>
    <x v="3"/>
    <x v="2"/>
    <x v="4"/>
    <n v="1.1399999999999999"/>
    <n v="32"/>
    <n v="8"/>
  </r>
  <r>
    <x v="8"/>
    <x v="3"/>
    <x v="1"/>
    <x v="8"/>
    <n v="212"/>
    <n v="31"/>
    <n v="8"/>
  </r>
  <r>
    <x v="1"/>
    <x v="3"/>
    <x v="1"/>
    <x v="10"/>
    <n v="249"/>
    <n v="57"/>
    <n v="7"/>
  </r>
  <r>
    <x v="5"/>
    <x v="3"/>
    <x v="2"/>
    <x v="12"/>
    <n v="1.3819999999999999"/>
    <n v="83"/>
    <n v="6"/>
  </r>
  <r>
    <x v="3"/>
    <x v="3"/>
    <x v="0"/>
    <x v="8"/>
    <n v="368"/>
    <n v="78"/>
    <n v="6"/>
  </r>
  <r>
    <x v="7"/>
    <x v="4"/>
    <x v="0"/>
    <x v="23"/>
    <n v="101"/>
    <n v="10"/>
    <n v="10"/>
  </r>
  <r>
    <x v="0"/>
    <x v="4"/>
    <x v="2"/>
    <x v="24"/>
    <n v="1.4"/>
    <n v="21"/>
    <n v="9"/>
  </r>
  <r>
    <x v="5"/>
    <x v="4"/>
    <x v="1"/>
    <x v="13"/>
    <n v="504"/>
    <n v="32"/>
    <n v="9"/>
  </r>
  <r>
    <x v="9"/>
    <x v="4"/>
    <x v="0"/>
    <x v="25"/>
    <n v="1.2110000000000001"/>
    <n v="18"/>
    <n v="9"/>
  </r>
  <r>
    <x v="6"/>
    <x v="4"/>
    <x v="1"/>
    <x v="25"/>
    <n v="49"/>
    <n v="33"/>
    <n v="8"/>
  </r>
  <r>
    <x v="4"/>
    <x v="4"/>
    <x v="1"/>
    <x v="11"/>
    <n v="155"/>
    <n v="67"/>
    <n v="7"/>
  </r>
  <r>
    <x v="2"/>
    <x v="4"/>
    <x v="2"/>
    <x v="3"/>
    <n v="604"/>
    <n v="62"/>
    <n v="7"/>
  </r>
  <r>
    <x v="8"/>
    <x v="4"/>
    <x v="0"/>
    <x v="26"/>
    <n v="545"/>
    <n v="57"/>
    <n v="7"/>
  </r>
  <r>
    <x v="1"/>
    <x v="4"/>
    <x v="0"/>
    <x v="14"/>
    <n v="497"/>
    <n v="68"/>
    <n v="6"/>
  </r>
  <r>
    <x v="3"/>
    <x v="4"/>
    <x v="2"/>
    <x v="26"/>
    <n v="1.9350000000000001"/>
    <n v="86"/>
    <n v="6"/>
  </r>
  <r>
    <x v="8"/>
    <x v="5"/>
    <x v="2"/>
    <x v="27"/>
    <n v="708"/>
    <n v="11"/>
    <n v="10"/>
  </r>
  <r>
    <x v="3"/>
    <x v="5"/>
    <x v="1"/>
    <x v="20"/>
    <n v="457"/>
    <n v="35"/>
    <n v="9"/>
  </r>
  <r>
    <x v="9"/>
    <x v="5"/>
    <x v="2"/>
    <x v="28"/>
    <n v="2.972"/>
    <n v="33"/>
    <n v="9"/>
  </r>
  <r>
    <x v="4"/>
    <x v="5"/>
    <x v="0"/>
    <x v="11"/>
    <n v="197"/>
    <n v="64"/>
    <n v="7"/>
  </r>
  <r>
    <x v="5"/>
    <x v="5"/>
    <x v="0"/>
    <x v="17"/>
    <n v="696"/>
    <n v="62"/>
    <n v="7"/>
  </r>
  <r>
    <x v="6"/>
    <x v="5"/>
    <x v="0"/>
    <x v="21"/>
    <n v="262"/>
    <n v="62"/>
    <n v="7"/>
  </r>
  <r>
    <x v="0"/>
    <x v="5"/>
    <x v="1"/>
    <x v="29"/>
    <n v="74"/>
    <n v="79"/>
    <n v="6"/>
  </r>
  <r>
    <x v="1"/>
    <x v="5"/>
    <x v="2"/>
    <x v="14"/>
    <n v="1.2909999999999999"/>
    <n v="68"/>
    <n v="6"/>
  </r>
  <r>
    <x v="2"/>
    <x v="5"/>
    <x v="1"/>
    <x v="4"/>
    <n v="205"/>
    <n v="79"/>
    <n v="6"/>
  </r>
  <r>
    <x v="7"/>
    <x v="5"/>
    <x v="2"/>
    <x v="30"/>
    <n v="937"/>
    <n v="95"/>
    <m/>
  </r>
  <r>
    <x v="7"/>
    <x v="6"/>
    <x v="1"/>
    <x v="0"/>
    <n v="164"/>
    <n v="30"/>
    <n v="10"/>
  </r>
  <r>
    <x v="3"/>
    <x v="6"/>
    <x v="0"/>
    <x v="26"/>
    <n v="727"/>
    <n v="30"/>
    <n v="10"/>
  </r>
  <r>
    <x v="8"/>
    <x v="6"/>
    <x v="1"/>
    <x v="31"/>
    <n v="73"/>
    <n v="19"/>
    <n v="10"/>
  </r>
  <r>
    <x v="5"/>
    <x v="6"/>
    <x v="2"/>
    <x v="2"/>
    <n v="1.5660000000000001"/>
    <n v="26"/>
    <n v="9"/>
  </r>
  <r>
    <x v="1"/>
    <x v="6"/>
    <x v="1"/>
    <x v="1"/>
    <n v="102"/>
    <n v="30"/>
    <n v="8"/>
  </r>
  <r>
    <x v="4"/>
    <x v="6"/>
    <x v="2"/>
    <x v="16"/>
    <n v="793"/>
    <n v="25"/>
    <n v="8"/>
  </r>
  <r>
    <x v="9"/>
    <x v="6"/>
    <x v="1"/>
    <x v="32"/>
    <n v="783"/>
    <n v="31"/>
    <n v="8"/>
  </r>
  <r>
    <x v="6"/>
    <x v="6"/>
    <x v="2"/>
    <x v="33"/>
    <n v="560"/>
    <n v="39"/>
    <n v="8"/>
  </r>
  <r>
    <x v="0"/>
    <x v="6"/>
    <x v="0"/>
    <x v="34"/>
    <n v="364"/>
    <n v="57"/>
    <n v="7"/>
  </r>
  <r>
    <x v="2"/>
    <x v="6"/>
    <x v="0"/>
    <x v="20"/>
    <n v="81"/>
    <n v="70"/>
    <n v="6"/>
  </r>
  <r>
    <x v="9"/>
    <x v="7"/>
    <x v="0"/>
    <x v="9"/>
    <n v="1.986"/>
    <n v="11"/>
    <n v="10"/>
  </r>
  <r>
    <x v="6"/>
    <x v="7"/>
    <x v="1"/>
    <x v="28"/>
    <n v="86"/>
    <n v="21"/>
    <n v="10"/>
  </r>
  <r>
    <x v="3"/>
    <x v="7"/>
    <x v="2"/>
    <x v="8"/>
    <n v="1.5620000000000001"/>
    <n v="38"/>
    <n v="9"/>
  </r>
  <r>
    <x v="1"/>
    <x v="7"/>
    <x v="0"/>
    <x v="14"/>
    <n v="394"/>
    <n v="25"/>
    <n v="8"/>
  </r>
  <r>
    <x v="8"/>
    <x v="7"/>
    <x v="0"/>
    <x v="26"/>
    <n v="219"/>
    <n v="34"/>
    <n v="8"/>
  </r>
  <r>
    <x v="2"/>
    <x v="7"/>
    <x v="2"/>
    <x v="20"/>
    <n v="1.0669999999999999"/>
    <n v="53"/>
    <n v="7"/>
  </r>
  <r>
    <x v="7"/>
    <x v="7"/>
    <x v="0"/>
    <x v="0"/>
    <n v="722"/>
    <n v="80"/>
    <n v="6"/>
  </r>
  <r>
    <x v="0"/>
    <x v="7"/>
    <x v="2"/>
    <x v="24"/>
    <n v="1.4650000000000001"/>
    <n v="82"/>
    <n v="6"/>
  </r>
  <r>
    <x v="4"/>
    <x v="7"/>
    <x v="1"/>
    <x v="1"/>
    <n v="378"/>
    <n v="86"/>
    <n v="6"/>
  </r>
  <r>
    <x v="5"/>
    <x v="7"/>
    <x v="1"/>
    <x v="4"/>
    <n v="359"/>
    <n v="25"/>
    <m/>
  </r>
  <r>
    <x v="7"/>
    <x v="8"/>
    <x v="2"/>
    <x v="30"/>
    <n v="1.39"/>
    <n v="69"/>
    <n v="7"/>
  </r>
  <r>
    <x v="4"/>
    <x v="8"/>
    <x v="0"/>
    <x v="11"/>
    <n v="123"/>
    <n v="59"/>
    <n v="7"/>
  </r>
  <r>
    <x v="5"/>
    <x v="8"/>
    <x v="0"/>
    <x v="4"/>
    <n v="576"/>
    <n v="52"/>
    <n v="7"/>
  </r>
  <r>
    <x v="0"/>
    <x v="8"/>
    <x v="1"/>
    <x v="29"/>
    <n v="22"/>
    <n v="72"/>
    <n v="6"/>
  </r>
  <r>
    <x v="6"/>
    <x v="8"/>
    <x v="0"/>
    <x v="11"/>
    <n v="55"/>
    <n v="74"/>
    <n v="6"/>
  </r>
  <r>
    <x v="2"/>
    <x v="8"/>
    <x v="1"/>
    <x v="1"/>
    <n v="382"/>
    <n v="96"/>
    <n v="5"/>
  </r>
  <r>
    <x v="8"/>
    <x v="8"/>
    <x v="2"/>
    <x v="19"/>
    <n v="448"/>
    <n v="79"/>
    <n v="5"/>
  </r>
  <r>
    <x v="9"/>
    <x v="8"/>
    <x v="2"/>
    <x v="17"/>
    <n v="1.6679999999999999"/>
    <n v="81"/>
    <n v="5"/>
  </r>
  <r>
    <x v="3"/>
    <x v="8"/>
    <x v="1"/>
    <x v="12"/>
    <n v="703"/>
    <n v="86"/>
    <n v="5"/>
  </r>
  <r>
    <x v="1"/>
    <x v="8"/>
    <x v="2"/>
    <x v="12"/>
    <n v="1.0229999999999999"/>
    <n v="42"/>
    <m/>
  </r>
  <r>
    <x v="7"/>
    <x v="9"/>
    <x v="1"/>
    <x v="7"/>
    <n v="470"/>
    <n v="38"/>
    <n v="8"/>
  </r>
  <r>
    <x v="1"/>
    <x v="9"/>
    <x v="1"/>
    <x v="10"/>
    <n v="370"/>
    <n v="43"/>
    <n v="8"/>
  </r>
  <r>
    <x v="6"/>
    <x v="9"/>
    <x v="2"/>
    <x v="13"/>
    <n v="436"/>
    <n v="32"/>
    <n v="8"/>
  </r>
  <r>
    <x v="5"/>
    <x v="9"/>
    <x v="2"/>
    <x v="12"/>
    <n v="1.3260000000000001"/>
    <n v="25"/>
    <n v="8"/>
  </r>
  <r>
    <x v="0"/>
    <x v="9"/>
    <x v="0"/>
    <x v="34"/>
    <n v="734"/>
    <n v="56"/>
    <n v="7"/>
  </r>
  <r>
    <x v="2"/>
    <x v="9"/>
    <x v="0"/>
    <x v="19"/>
    <n v="119"/>
    <n v="58"/>
    <n v="7"/>
  </r>
  <r>
    <x v="3"/>
    <x v="9"/>
    <x v="0"/>
    <x v="12"/>
    <n v="792"/>
    <n v="59"/>
    <n v="7"/>
  </r>
  <r>
    <x v="8"/>
    <x v="9"/>
    <x v="1"/>
    <x v="11"/>
    <n v="199"/>
    <n v="83"/>
    <n v="6"/>
  </r>
  <r>
    <x v="9"/>
    <x v="9"/>
    <x v="1"/>
    <x v="19"/>
    <n v="686"/>
    <n v="73"/>
    <n v="6"/>
  </r>
  <r>
    <x v="4"/>
    <x v="9"/>
    <x v="2"/>
    <x v="17"/>
    <n v="903"/>
    <n v="70"/>
    <n v="6"/>
  </r>
  <r>
    <x v="7"/>
    <x v="10"/>
    <x v="0"/>
    <x v="0"/>
    <n v="366"/>
    <n v="26"/>
    <n v="10"/>
  </r>
  <r>
    <x v="0"/>
    <x v="10"/>
    <x v="2"/>
    <x v="24"/>
    <n v="1.47"/>
    <n v="29"/>
    <n v="10"/>
  </r>
  <r>
    <x v="8"/>
    <x v="10"/>
    <x v="0"/>
    <x v="26"/>
    <n v="158"/>
    <n v="36"/>
    <n v="8"/>
  </r>
  <r>
    <x v="9"/>
    <x v="10"/>
    <x v="0"/>
    <x v="25"/>
    <n v="1.1499999999999999"/>
    <n v="28"/>
    <n v="8"/>
  </r>
  <r>
    <x v="1"/>
    <x v="10"/>
    <x v="0"/>
    <x v="10"/>
    <n v="656"/>
    <n v="69"/>
    <n v="7"/>
  </r>
  <r>
    <x v="4"/>
    <x v="10"/>
    <x v="1"/>
    <x v="1"/>
    <n v="56"/>
    <n v="70"/>
    <n v="7"/>
  </r>
  <r>
    <x v="5"/>
    <x v="10"/>
    <x v="1"/>
    <x v="13"/>
    <n v="464"/>
    <n v="78"/>
    <n v="6"/>
  </r>
  <r>
    <x v="3"/>
    <x v="10"/>
    <x v="2"/>
    <x v="31"/>
    <n v="1.7649999999999999"/>
    <n v="65"/>
    <n v="6"/>
  </r>
  <r>
    <x v="6"/>
    <x v="10"/>
    <x v="1"/>
    <x v="35"/>
    <n v="107"/>
    <n v="72"/>
    <n v="6"/>
  </r>
  <r>
    <x v="2"/>
    <x v="10"/>
    <x v="2"/>
    <x v="20"/>
    <n v="875"/>
    <n v="36"/>
    <m/>
  </r>
  <r>
    <x v="7"/>
    <x v="11"/>
    <x v="2"/>
    <x v="30"/>
    <n v="1.3859999999999999"/>
    <n v="24"/>
    <n v="9"/>
  </r>
  <r>
    <x v="1"/>
    <x v="11"/>
    <x v="2"/>
    <x v="16"/>
    <n v="1.19"/>
    <n v="29"/>
    <n v="9"/>
  </r>
  <r>
    <x v="4"/>
    <x v="11"/>
    <x v="0"/>
    <x v="13"/>
    <n v="124"/>
    <n v="24"/>
    <n v="9"/>
  </r>
  <r>
    <x v="5"/>
    <x v="11"/>
    <x v="0"/>
    <x v="17"/>
    <n v="279"/>
    <n v="23"/>
    <n v="9"/>
  </r>
  <r>
    <x v="3"/>
    <x v="11"/>
    <x v="1"/>
    <x v="20"/>
    <n v="321"/>
    <n v="38"/>
    <n v="9"/>
  </r>
  <r>
    <x v="8"/>
    <x v="11"/>
    <x v="2"/>
    <x v="32"/>
    <n v="761"/>
    <n v="38"/>
    <n v="9"/>
  </r>
  <r>
    <x v="6"/>
    <x v="11"/>
    <x v="0"/>
    <x v="28"/>
    <n v="598"/>
    <n v="41"/>
    <n v="9"/>
  </r>
  <r>
    <x v="9"/>
    <x v="11"/>
    <x v="2"/>
    <x v="21"/>
    <n v="1.9419999999999999"/>
    <n v="33"/>
    <n v="9"/>
  </r>
  <r>
    <x v="2"/>
    <x v="11"/>
    <x v="1"/>
    <x v="2"/>
    <n v="101"/>
    <n v="27"/>
    <n v="8"/>
  </r>
  <r>
    <x v="0"/>
    <x v="11"/>
    <x v="1"/>
    <x v="18"/>
    <n v="279"/>
    <n v="70"/>
    <n v="7"/>
  </r>
  <r>
    <x v="0"/>
    <x v="12"/>
    <x v="0"/>
    <x v="34"/>
    <n v="326"/>
    <n v="44"/>
    <n v="9"/>
  </r>
  <r>
    <x v="4"/>
    <x v="12"/>
    <x v="2"/>
    <x v="16"/>
    <n v="1.421"/>
    <n v="36"/>
    <n v="9"/>
  </r>
  <r>
    <x v="7"/>
    <x v="12"/>
    <x v="1"/>
    <x v="7"/>
    <n v="441"/>
    <n v="39"/>
    <n v="8"/>
  </r>
  <r>
    <x v="9"/>
    <x v="12"/>
    <x v="1"/>
    <x v="22"/>
    <n v="1.2749999999999999"/>
    <n v="53"/>
    <n v="7"/>
  </r>
  <r>
    <x v="1"/>
    <x v="12"/>
    <x v="1"/>
    <x v="1"/>
    <n v="491"/>
    <n v="72"/>
    <n v="6"/>
  </r>
  <r>
    <x v="5"/>
    <x v="12"/>
    <x v="2"/>
    <x v="2"/>
    <n v="1.718"/>
    <n v="78"/>
    <n v="6"/>
  </r>
  <r>
    <x v="8"/>
    <x v="12"/>
    <x v="1"/>
    <x v="31"/>
    <n v="228"/>
    <n v="87"/>
    <n v="6"/>
  </r>
  <r>
    <x v="6"/>
    <x v="12"/>
    <x v="2"/>
    <x v="36"/>
    <n v="105"/>
    <n v="73"/>
    <n v="6"/>
  </r>
  <r>
    <x v="2"/>
    <x v="12"/>
    <x v="0"/>
    <x v="5"/>
    <n v="432"/>
    <n v="30"/>
    <m/>
  </r>
  <r>
    <x v="3"/>
    <x v="12"/>
    <x v="0"/>
    <x v="8"/>
    <n v="605"/>
    <n v="14"/>
    <m/>
  </r>
  <r>
    <x v="2"/>
    <x v="13"/>
    <x v="2"/>
    <x v="20"/>
    <n v="878"/>
    <n v="40"/>
    <n v="9"/>
  </r>
  <r>
    <x v="7"/>
    <x v="13"/>
    <x v="0"/>
    <x v="0"/>
    <n v="202"/>
    <n v="37"/>
    <n v="8"/>
  </r>
  <r>
    <x v="6"/>
    <x v="13"/>
    <x v="1"/>
    <x v="35"/>
    <n v="199"/>
    <n v="42"/>
    <n v="8"/>
  </r>
  <r>
    <x v="0"/>
    <x v="13"/>
    <x v="2"/>
    <x v="7"/>
    <n v="1.5369999999999999"/>
    <n v="58"/>
    <n v="7"/>
  </r>
  <r>
    <x v="4"/>
    <x v="13"/>
    <x v="1"/>
    <x v="11"/>
    <n v="356"/>
    <n v="69"/>
    <n v="7"/>
  </r>
  <r>
    <x v="1"/>
    <x v="13"/>
    <x v="0"/>
    <x v="15"/>
    <n v="634"/>
    <n v="68"/>
    <n v="6"/>
  </r>
  <r>
    <x v="3"/>
    <x v="13"/>
    <x v="2"/>
    <x v="31"/>
    <n v="1.208"/>
    <n v="75"/>
    <n v="6"/>
  </r>
  <r>
    <x v="9"/>
    <x v="13"/>
    <x v="0"/>
    <x v="25"/>
    <n v="1.1819999999999999"/>
    <n v="72"/>
    <n v="6"/>
  </r>
  <r>
    <x v="5"/>
    <x v="13"/>
    <x v="1"/>
    <x v="19"/>
    <n v="104"/>
    <n v="21"/>
    <m/>
  </r>
  <r>
    <x v="8"/>
    <x v="13"/>
    <x v="0"/>
    <x v="27"/>
    <n v="31"/>
    <n v="18"/>
    <m/>
  </r>
  <r>
    <x v="0"/>
    <x v="14"/>
    <x v="1"/>
    <x v="37"/>
    <n v="149"/>
    <n v="10"/>
    <n v="10"/>
  </r>
  <r>
    <x v="5"/>
    <x v="14"/>
    <x v="0"/>
    <x v="17"/>
    <n v="643"/>
    <n v="21"/>
    <n v="10"/>
  </r>
  <r>
    <x v="2"/>
    <x v="14"/>
    <x v="1"/>
    <x v="2"/>
    <n v="402"/>
    <n v="30"/>
    <n v="10"/>
  </r>
  <r>
    <x v="1"/>
    <x v="14"/>
    <x v="2"/>
    <x v="16"/>
    <n v="1.53"/>
    <n v="30"/>
    <n v="9"/>
  </r>
  <r>
    <x v="6"/>
    <x v="14"/>
    <x v="0"/>
    <x v="35"/>
    <n v="131"/>
    <n v="22"/>
    <n v="9"/>
  </r>
  <r>
    <x v="9"/>
    <x v="14"/>
    <x v="2"/>
    <x v="21"/>
    <n v="1.839"/>
    <n v="32"/>
    <n v="9"/>
  </r>
  <r>
    <x v="3"/>
    <x v="14"/>
    <x v="1"/>
    <x v="5"/>
    <n v="189"/>
    <n v="38"/>
    <n v="8"/>
  </r>
  <r>
    <x v="8"/>
    <x v="14"/>
    <x v="2"/>
    <x v="22"/>
    <n v="817"/>
    <n v="40"/>
    <n v="8"/>
  </r>
  <r>
    <x v="7"/>
    <x v="14"/>
    <x v="2"/>
    <x v="1"/>
    <n v="754"/>
    <n v="65"/>
    <n v="7"/>
  </r>
  <r>
    <x v="4"/>
    <x v="14"/>
    <x v="0"/>
    <x v="16"/>
    <n v="443"/>
    <n v="67"/>
    <n v="7"/>
  </r>
  <r>
    <x v="7"/>
    <x v="15"/>
    <x v="1"/>
    <x v="34"/>
    <n v="362"/>
    <n v="38"/>
    <n v="8"/>
  </r>
  <r>
    <x v="5"/>
    <x v="15"/>
    <x v="2"/>
    <x v="1"/>
    <n v="1.399"/>
    <n v="37"/>
    <n v="8"/>
  </r>
  <r>
    <x v="6"/>
    <x v="15"/>
    <x v="2"/>
    <x v="14"/>
    <n v="490"/>
    <n v="33"/>
    <n v="8"/>
  </r>
  <r>
    <x v="8"/>
    <x v="15"/>
    <x v="1"/>
    <x v="19"/>
    <n v="87"/>
    <n v="30"/>
    <n v="8"/>
  </r>
  <r>
    <x v="3"/>
    <x v="15"/>
    <x v="0"/>
    <x v="14"/>
    <n v="720"/>
    <n v="52"/>
    <n v="7"/>
  </r>
  <r>
    <x v="1"/>
    <x v="15"/>
    <x v="1"/>
    <x v="12"/>
    <n v="107"/>
    <n v="53"/>
    <n v="7"/>
  </r>
  <r>
    <x v="0"/>
    <x v="15"/>
    <x v="0"/>
    <x v="29"/>
    <n v="449"/>
    <n v="87"/>
    <n v="5"/>
  </r>
  <r>
    <x v="9"/>
    <x v="15"/>
    <x v="1"/>
    <x v="10"/>
    <n v="1.4219999999999999"/>
    <n v="79"/>
    <n v="5"/>
  </r>
  <r>
    <x v="2"/>
    <x v="15"/>
    <x v="0"/>
    <x v="19"/>
    <n v="480"/>
    <n v="70"/>
    <n v="5"/>
  </r>
  <r>
    <x v="4"/>
    <x v="15"/>
    <x v="2"/>
    <x v="19"/>
    <n v="967"/>
    <n v="89"/>
    <n v="5"/>
  </r>
  <r>
    <x v="5"/>
    <x v="16"/>
    <x v="1"/>
    <x v="10"/>
    <n v="290"/>
    <n v="36"/>
    <n v="8"/>
  </r>
  <r>
    <x v="9"/>
    <x v="16"/>
    <x v="0"/>
    <x v="14"/>
    <n v="959"/>
    <n v="43"/>
    <n v="8"/>
  </r>
  <r>
    <x v="7"/>
    <x v="16"/>
    <x v="0"/>
    <x v="23"/>
    <n v="200"/>
    <n v="56"/>
    <n v="7"/>
  </r>
  <r>
    <x v="4"/>
    <x v="16"/>
    <x v="1"/>
    <x v="13"/>
    <n v="190"/>
    <n v="70"/>
    <n v="7"/>
  </r>
  <r>
    <x v="3"/>
    <x v="16"/>
    <x v="2"/>
    <x v="11"/>
    <n v="1.4830000000000001"/>
    <n v="67"/>
    <n v="6"/>
  </r>
  <r>
    <x v="8"/>
    <x v="16"/>
    <x v="0"/>
    <x v="17"/>
    <n v="75"/>
    <n v="78"/>
    <n v="6"/>
  </r>
  <r>
    <x v="1"/>
    <x v="16"/>
    <x v="0"/>
    <x v="17"/>
    <n v="668"/>
    <n v="71"/>
    <n v="6"/>
  </r>
  <r>
    <x v="2"/>
    <x v="16"/>
    <x v="2"/>
    <x v="12"/>
    <n v="874"/>
    <n v="75"/>
    <n v="6"/>
  </r>
  <r>
    <x v="0"/>
    <x v="16"/>
    <x v="2"/>
    <x v="7"/>
    <n v="1.718"/>
    <n v="96"/>
    <n v="5"/>
  </r>
  <r>
    <x v="6"/>
    <x v="16"/>
    <x v="1"/>
    <x v="1"/>
    <n v="341"/>
    <n v="67"/>
    <m/>
  </r>
  <r>
    <x v="7"/>
    <x v="17"/>
    <x v="2"/>
    <x v="30"/>
    <n v="860"/>
    <n v="15"/>
    <n v="10"/>
  </r>
  <r>
    <x v="1"/>
    <x v="17"/>
    <x v="2"/>
    <x v="15"/>
    <n v="1.698"/>
    <n v="26"/>
    <n v="10"/>
  </r>
  <r>
    <x v="3"/>
    <x v="17"/>
    <x v="1"/>
    <x v="5"/>
    <n v="217"/>
    <n v="28"/>
    <n v="10"/>
  </r>
  <r>
    <x v="8"/>
    <x v="17"/>
    <x v="2"/>
    <x v="9"/>
    <n v="705"/>
    <n v="13"/>
    <n v="10"/>
  </r>
  <r>
    <x v="6"/>
    <x v="17"/>
    <x v="0"/>
    <x v="35"/>
    <n v="41"/>
    <n v="24"/>
    <n v="10"/>
  </r>
  <r>
    <x v="2"/>
    <x v="17"/>
    <x v="1"/>
    <x v="17"/>
    <n v="57"/>
    <n v="16"/>
    <n v="9"/>
  </r>
  <r>
    <x v="0"/>
    <x v="17"/>
    <x v="1"/>
    <x v="29"/>
    <n v="180"/>
    <n v="52"/>
    <n v="7"/>
  </r>
  <r>
    <x v="4"/>
    <x v="17"/>
    <x v="0"/>
    <x v="15"/>
    <n v="405"/>
    <n v="66"/>
    <n v="7"/>
  </r>
  <r>
    <x v="5"/>
    <x v="17"/>
    <x v="0"/>
    <x v="19"/>
    <n v="768"/>
    <n v="83"/>
    <n v="6"/>
  </r>
  <r>
    <x v="9"/>
    <x v="17"/>
    <x v="2"/>
    <x v="21"/>
    <n v="1.82"/>
    <n v="19"/>
    <m/>
  </r>
  <r>
    <x v="0"/>
    <x v="18"/>
    <x v="0"/>
    <x v="34"/>
    <n v="808"/>
    <n v="13"/>
    <n v="10"/>
  </r>
  <r>
    <x v="1"/>
    <x v="18"/>
    <x v="1"/>
    <x v="10"/>
    <n v="84"/>
    <n v="21"/>
    <n v="10"/>
  </r>
  <r>
    <x v="8"/>
    <x v="18"/>
    <x v="1"/>
    <x v="8"/>
    <n v="18"/>
    <n v="15"/>
    <n v="10"/>
  </r>
  <r>
    <x v="4"/>
    <x v="18"/>
    <x v="2"/>
    <x v="13"/>
    <n v="1.365"/>
    <n v="23"/>
    <n v="9"/>
  </r>
  <r>
    <x v="5"/>
    <x v="18"/>
    <x v="2"/>
    <x v="17"/>
    <n v="1.609"/>
    <n v="28"/>
    <n v="9"/>
  </r>
  <r>
    <x v="9"/>
    <x v="18"/>
    <x v="1"/>
    <x v="22"/>
    <n v="874"/>
    <n v="42"/>
    <n v="9"/>
  </r>
  <r>
    <x v="7"/>
    <x v="18"/>
    <x v="1"/>
    <x v="0"/>
    <n v="207"/>
    <n v="56"/>
    <n v="7"/>
  </r>
  <r>
    <x v="3"/>
    <x v="18"/>
    <x v="0"/>
    <x v="26"/>
    <n v="816"/>
    <n v="63"/>
    <n v="7"/>
  </r>
  <r>
    <x v="6"/>
    <x v="18"/>
    <x v="2"/>
    <x v="21"/>
    <n v="730"/>
    <n v="57"/>
    <n v="7"/>
  </r>
  <r>
    <x v="2"/>
    <x v="18"/>
    <x v="0"/>
    <x v="5"/>
    <n v="146"/>
    <n v="74"/>
    <n v="6"/>
  </r>
  <r>
    <x v="8"/>
    <x v="19"/>
    <x v="0"/>
    <x v="22"/>
    <n v="33"/>
    <n v="26"/>
    <n v="10"/>
  </r>
  <r>
    <x v="9"/>
    <x v="19"/>
    <x v="0"/>
    <x v="28"/>
    <n v="607"/>
    <n v="25"/>
    <n v="10"/>
  </r>
  <r>
    <x v="4"/>
    <x v="19"/>
    <x v="1"/>
    <x v="14"/>
    <n v="80"/>
    <n v="16"/>
    <n v="9"/>
  </r>
  <r>
    <x v="0"/>
    <x v="19"/>
    <x v="2"/>
    <x v="7"/>
    <n v="1.6160000000000001"/>
    <n v="27"/>
    <n v="8"/>
  </r>
  <r>
    <x v="1"/>
    <x v="19"/>
    <x v="0"/>
    <x v="10"/>
    <n v="900"/>
    <n v="28"/>
    <n v="8"/>
  </r>
  <r>
    <x v="5"/>
    <x v="19"/>
    <x v="1"/>
    <x v="13"/>
    <n v="154"/>
    <n v="33"/>
    <n v="8"/>
  </r>
  <r>
    <x v="7"/>
    <x v="19"/>
    <x v="0"/>
    <x v="24"/>
    <n v="63"/>
    <n v="53"/>
    <n v="7"/>
  </r>
  <r>
    <x v="2"/>
    <x v="19"/>
    <x v="2"/>
    <x v="3"/>
    <n v="1.091"/>
    <n v="60"/>
    <n v="7"/>
  </r>
  <r>
    <x v="3"/>
    <x v="19"/>
    <x v="2"/>
    <x v="8"/>
    <n v="1.9019999999999999"/>
    <n v="77"/>
    <n v="6"/>
  </r>
  <r>
    <x v="6"/>
    <x v="19"/>
    <x v="1"/>
    <x v="25"/>
    <n v="9"/>
    <n v="90"/>
    <n v="6"/>
  </r>
  <r>
    <x v="5"/>
    <x v="20"/>
    <x v="0"/>
    <x v="4"/>
    <n v="508"/>
    <n v="10"/>
    <n v="10"/>
  </r>
  <r>
    <x v="0"/>
    <x v="20"/>
    <x v="1"/>
    <x v="18"/>
    <n v="266"/>
    <n v="15"/>
    <n v="9"/>
  </r>
  <r>
    <x v="9"/>
    <x v="20"/>
    <x v="2"/>
    <x v="35"/>
    <n v="1.9870000000000001"/>
    <n v="38"/>
    <n v="9"/>
  </r>
  <r>
    <x v="7"/>
    <x v="20"/>
    <x v="2"/>
    <x v="23"/>
    <n v="1.2929999999999999"/>
    <n v="28"/>
    <n v="8"/>
  </r>
  <r>
    <x v="8"/>
    <x v="20"/>
    <x v="2"/>
    <x v="22"/>
    <n v="975"/>
    <n v="37"/>
    <n v="8"/>
  </r>
  <r>
    <x v="4"/>
    <x v="20"/>
    <x v="0"/>
    <x v="15"/>
    <n v="268"/>
    <n v="64"/>
    <n v="7"/>
  </r>
  <r>
    <x v="3"/>
    <x v="20"/>
    <x v="1"/>
    <x v="5"/>
    <n v="766"/>
    <n v="61"/>
    <n v="7"/>
  </r>
  <r>
    <x v="1"/>
    <x v="20"/>
    <x v="2"/>
    <x v="14"/>
    <n v="1.728"/>
    <n v="88"/>
    <n v="6"/>
  </r>
  <r>
    <x v="2"/>
    <x v="20"/>
    <x v="1"/>
    <x v="12"/>
    <n v="142"/>
    <n v="89"/>
    <n v="6"/>
  </r>
  <r>
    <x v="6"/>
    <x v="20"/>
    <x v="0"/>
    <x v="6"/>
    <n v="101"/>
    <n v="78"/>
    <n v="6"/>
  </r>
  <r>
    <x v="5"/>
    <x v="21"/>
    <x v="2"/>
    <x v="12"/>
    <n v="1.298"/>
    <n v="17"/>
    <n v="10"/>
  </r>
  <r>
    <x v="0"/>
    <x v="21"/>
    <x v="0"/>
    <x v="34"/>
    <n v="778"/>
    <n v="32"/>
    <n v="8"/>
  </r>
  <r>
    <x v="2"/>
    <x v="21"/>
    <x v="0"/>
    <x v="20"/>
    <n v="294"/>
    <n v="67"/>
    <n v="7"/>
  </r>
  <r>
    <x v="7"/>
    <x v="21"/>
    <x v="1"/>
    <x v="34"/>
    <n v="426"/>
    <n v="71"/>
    <n v="6"/>
  </r>
  <r>
    <x v="4"/>
    <x v="21"/>
    <x v="2"/>
    <x v="16"/>
    <n v="1.4370000000000001"/>
    <n v="68"/>
    <n v="6"/>
  </r>
  <r>
    <x v="8"/>
    <x v="21"/>
    <x v="1"/>
    <x v="38"/>
    <n v="456"/>
    <n v="71"/>
    <n v="6"/>
  </r>
  <r>
    <x v="9"/>
    <x v="21"/>
    <x v="1"/>
    <x v="32"/>
    <n v="821"/>
    <n v="83"/>
    <n v="6"/>
  </r>
  <r>
    <x v="1"/>
    <x v="21"/>
    <x v="1"/>
    <x v="10"/>
    <n v="104"/>
    <n v="83"/>
    <m/>
  </r>
  <r>
    <x v="3"/>
    <x v="21"/>
    <x v="0"/>
    <x v="26"/>
    <n v="742"/>
    <n v="13"/>
    <m/>
  </r>
  <r>
    <x v="6"/>
    <x v="21"/>
    <x v="2"/>
    <x v="33"/>
    <n v="407"/>
    <n v="20"/>
    <m/>
  </r>
  <r>
    <x v="7"/>
    <x v="22"/>
    <x v="0"/>
    <x v="23"/>
    <n v="701"/>
    <n v="69"/>
    <n v="7"/>
  </r>
  <r>
    <x v="3"/>
    <x v="22"/>
    <x v="2"/>
    <x v="15"/>
    <n v="1.639"/>
    <n v="56"/>
    <n v="7"/>
  </r>
  <r>
    <x v="4"/>
    <x v="22"/>
    <x v="1"/>
    <x v="16"/>
    <n v="441"/>
    <n v="53"/>
    <n v="7"/>
  </r>
  <r>
    <x v="9"/>
    <x v="22"/>
    <x v="0"/>
    <x v="13"/>
    <n v="907"/>
    <n v="53"/>
    <n v="7"/>
  </r>
  <r>
    <x v="1"/>
    <x v="22"/>
    <x v="0"/>
    <x v="19"/>
    <n v="302"/>
    <n v="59"/>
    <n v="7"/>
  </r>
  <r>
    <x v="5"/>
    <x v="22"/>
    <x v="1"/>
    <x v="4"/>
    <n v="187"/>
    <n v="69"/>
    <n v="7"/>
  </r>
  <r>
    <x v="8"/>
    <x v="22"/>
    <x v="0"/>
    <x v="17"/>
    <n v="138"/>
    <n v="62"/>
    <n v="7"/>
  </r>
  <r>
    <x v="6"/>
    <x v="22"/>
    <x v="1"/>
    <x v="13"/>
    <n v="186"/>
    <n v="84"/>
    <n v="6"/>
  </r>
  <r>
    <x v="0"/>
    <x v="22"/>
    <x v="2"/>
    <x v="23"/>
    <n v="1.5489999999999999"/>
    <n v="85"/>
    <n v="5"/>
  </r>
  <r>
    <x v="2"/>
    <x v="22"/>
    <x v="2"/>
    <x v="12"/>
    <n v="1.1220000000000001"/>
    <n v="88"/>
    <n v="5"/>
  </r>
  <r>
    <x v="0"/>
    <x v="23"/>
    <x v="1"/>
    <x v="37"/>
    <n v="585"/>
    <n v="42"/>
    <n v="8"/>
  </r>
  <r>
    <x v="7"/>
    <x v="23"/>
    <x v="2"/>
    <x v="23"/>
    <n v="1.325"/>
    <n v="44"/>
    <n v="8"/>
  </r>
  <r>
    <x v="6"/>
    <x v="23"/>
    <x v="0"/>
    <x v="12"/>
    <n v="8"/>
    <n v="34"/>
    <n v="8"/>
  </r>
  <r>
    <x v="4"/>
    <x v="23"/>
    <x v="0"/>
    <x v="15"/>
    <n v="389"/>
    <n v="62"/>
    <n v="7"/>
  </r>
  <r>
    <x v="9"/>
    <x v="23"/>
    <x v="2"/>
    <x v="16"/>
    <n v="1.7130000000000001"/>
    <n v="55"/>
    <n v="7"/>
  </r>
  <r>
    <x v="1"/>
    <x v="23"/>
    <x v="2"/>
    <x v="16"/>
    <n v="1.371"/>
    <n v="76"/>
    <n v="6"/>
  </r>
  <r>
    <x v="3"/>
    <x v="23"/>
    <x v="1"/>
    <x v="19"/>
    <n v="807"/>
    <n v="74"/>
    <n v="6"/>
  </r>
  <r>
    <x v="8"/>
    <x v="23"/>
    <x v="2"/>
    <x v="15"/>
    <n v="396"/>
    <n v="97"/>
    <n v="5"/>
  </r>
  <r>
    <x v="5"/>
    <x v="23"/>
    <x v="0"/>
    <x v="4"/>
    <n v="847"/>
    <n v="78"/>
    <n v="5"/>
  </r>
  <r>
    <x v="2"/>
    <x v="23"/>
    <x v="1"/>
    <x v="14"/>
    <n v="185"/>
    <n v="46"/>
    <m/>
  </r>
  <r>
    <x v="0"/>
    <x v="24"/>
    <x v="0"/>
    <x v="34"/>
    <n v="896"/>
    <n v="45"/>
    <n v="9"/>
  </r>
  <r>
    <x v="7"/>
    <x v="24"/>
    <x v="1"/>
    <x v="24"/>
    <n v="157"/>
    <n v="39"/>
    <n v="9"/>
  </r>
  <r>
    <x v="5"/>
    <x v="24"/>
    <x v="2"/>
    <x v="5"/>
    <n v="1.4730000000000001"/>
    <n v="17"/>
    <n v="9"/>
  </r>
  <r>
    <x v="1"/>
    <x v="24"/>
    <x v="1"/>
    <x v="30"/>
    <n v="24"/>
    <n v="43"/>
    <n v="8"/>
  </r>
  <r>
    <x v="2"/>
    <x v="24"/>
    <x v="0"/>
    <x v="12"/>
    <n v="127"/>
    <n v="63"/>
    <n v="7"/>
  </r>
  <r>
    <x v="3"/>
    <x v="24"/>
    <x v="0"/>
    <x v="38"/>
    <n v="960"/>
    <n v="64"/>
    <n v="7"/>
  </r>
  <r>
    <x v="9"/>
    <x v="24"/>
    <x v="1"/>
    <x v="32"/>
    <n v="494"/>
    <n v="63"/>
    <n v="7"/>
  </r>
  <r>
    <x v="6"/>
    <x v="24"/>
    <x v="2"/>
    <x v="33"/>
    <n v="639"/>
    <n v="55"/>
    <n v="7"/>
  </r>
  <r>
    <x v="4"/>
    <x v="24"/>
    <x v="2"/>
    <x v="16"/>
    <n v="842"/>
    <n v="66"/>
    <n v="6"/>
  </r>
  <r>
    <x v="8"/>
    <x v="24"/>
    <x v="1"/>
    <x v="8"/>
    <n v="198"/>
    <n v="76"/>
    <n v="6"/>
  </r>
  <r>
    <x v="2"/>
    <x v="25"/>
    <x v="2"/>
    <x v="5"/>
    <n v="747"/>
    <n v="13"/>
    <n v="10"/>
  </r>
  <r>
    <x v="5"/>
    <x v="25"/>
    <x v="1"/>
    <x v="16"/>
    <n v="596"/>
    <n v="36"/>
    <n v="9"/>
  </r>
  <r>
    <x v="0"/>
    <x v="25"/>
    <x v="2"/>
    <x v="24"/>
    <n v="1.292"/>
    <n v="45"/>
    <n v="8"/>
  </r>
  <r>
    <x v="8"/>
    <x v="25"/>
    <x v="0"/>
    <x v="27"/>
    <n v="179"/>
    <n v="30"/>
    <n v="8"/>
  </r>
  <r>
    <x v="1"/>
    <x v="25"/>
    <x v="0"/>
    <x v="1"/>
    <n v="504"/>
    <n v="64"/>
    <n v="7"/>
  </r>
  <r>
    <x v="4"/>
    <x v="25"/>
    <x v="1"/>
    <x v="14"/>
    <n v="402"/>
    <n v="63"/>
    <n v="7"/>
  </r>
  <r>
    <x v="3"/>
    <x v="25"/>
    <x v="2"/>
    <x v="8"/>
    <n v="1.7769999999999999"/>
    <n v="74"/>
    <n v="6"/>
  </r>
  <r>
    <x v="7"/>
    <x v="25"/>
    <x v="0"/>
    <x v="0"/>
    <n v="185"/>
    <n v="81"/>
    <m/>
  </r>
  <r>
    <x v="9"/>
    <x v="25"/>
    <x v="0"/>
    <x v="32"/>
    <n v="1.47"/>
    <n v="22"/>
    <m/>
  </r>
  <r>
    <x v="6"/>
    <x v="25"/>
    <x v="1"/>
    <x v="35"/>
    <n v="136"/>
    <n v="16"/>
    <m/>
  </r>
  <r>
    <x v="1"/>
    <x v="26"/>
    <x v="2"/>
    <x v="14"/>
    <n v="1.802"/>
    <n v="30"/>
    <n v="10"/>
  </r>
  <r>
    <x v="4"/>
    <x v="26"/>
    <x v="0"/>
    <x v="16"/>
    <n v="606"/>
    <n v="22"/>
    <n v="10"/>
  </r>
  <r>
    <x v="2"/>
    <x v="26"/>
    <x v="1"/>
    <x v="2"/>
    <n v="367"/>
    <n v="23"/>
    <n v="10"/>
  </r>
  <r>
    <x v="8"/>
    <x v="26"/>
    <x v="2"/>
    <x v="32"/>
    <n v="381"/>
    <n v="18"/>
    <n v="9"/>
  </r>
  <r>
    <x v="5"/>
    <x v="26"/>
    <x v="0"/>
    <x v="12"/>
    <n v="545"/>
    <n v="27"/>
    <n v="8"/>
  </r>
  <r>
    <x v="6"/>
    <x v="26"/>
    <x v="0"/>
    <x v="6"/>
    <n v="207"/>
    <n v="33"/>
    <n v="8"/>
  </r>
  <r>
    <x v="0"/>
    <x v="26"/>
    <x v="1"/>
    <x v="29"/>
    <n v="300"/>
    <n v="67"/>
    <n v="7"/>
  </r>
  <r>
    <x v="3"/>
    <x v="26"/>
    <x v="1"/>
    <x v="20"/>
    <n v="635"/>
    <n v="54"/>
    <n v="7"/>
  </r>
  <r>
    <x v="7"/>
    <x v="26"/>
    <x v="2"/>
    <x v="1"/>
    <n v="953"/>
    <n v="61"/>
    <m/>
  </r>
  <r>
    <x v="9"/>
    <x v="26"/>
    <x v="2"/>
    <x v="28"/>
    <n v="2.992"/>
    <n v="13"/>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n v="9"/>
    <x v="0"/>
    <n v="2"/>
    <n v="34"/>
    <n v="427"/>
    <n v="16"/>
    <n v="10"/>
  </r>
  <r>
    <n v="7"/>
    <x v="0"/>
    <n v="3"/>
    <n v="29"/>
    <n v="296"/>
    <n v="11"/>
    <n v="10"/>
  </r>
  <r>
    <n v="6"/>
    <x v="0"/>
    <n v="2"/>
    <n v="19"/>
    <n v="445"/>
    <n v="27"/>
    <n v="9"/>
  </r>
  <r>
    <n v="3"/>
    <x v="0"/>
    <n v="2"/>
    <n v="16"/>
    <n v="537"/>
    <n v="26"/>
    <n v="9"/>
  </r>
  <r>
    <n v="8"/>
    <x v="0"/>
    <n v="1"/>
    <n v="22"/>
    <n v="1.214"/>
    <n v="39"/>
    <n v="8"/>
  </r>
  <r>
    <n v="5"/>
    <x v="0"/>
    <n v="1"/>
    <n v="18"/>
    <n v="1.4219999999999999"/>
    <n v="27"/>
    <n v="8"/>
  </r>
  <r>
    <n v="2"/>
    <x v="0"/>
    <n v="1"/>
    <n v="3"/>
    <n v="219"/>
    <n v="45"/>
    <n v="8"/>
  </r>
  <r>
    <n v="10"/>
    <x v="0"/>
    <n v="3"/>
    <n v="35"/>
    <n v="479"/>
    <n v="57"/>
    <n v="7"/>
  </r>
  <r>
    <n v="4"/>
    <x v="0"/>
    <n v="3"/>
    <n v="14"/>
    <n v="187"/>
    <n v="81"/>
    <n v="6"/>
  </r>
  <r>
    <n v="1"/>
    <x v="0"/>
    <n v="3"/>
    <n v="9"/>
    <n v="1.119"/>
    <n v="69"/>
    <n v="6"/>
  </r>
  <r>
    <n v="9"/>
    <x v="1"/>
    <n v="1"/>
    <n v="35"/>
    <n v="1.81"/>
    <n v="33"/>
    <n v="8"/>
  </r>
  <r>
    <n v="7"/>
    <x v="1"/>
    <n v="2"/>
    <n v="30"/>
    <n v="254"/>
    <n v="28"/>
    <n v="8"/>
  </r>
  <r>
    <n v="5"/>
    <x v="1"/>
    <n v="3"/>
    <n v="26"/>
    <n v="518"/>
    <n v="43"/>
    <n v="8"/>
  </r>
  <r>
    <n v="6"/>
    <x v="1"/>
    <n v="1"/>
    <n v="20"/>
    <n v="884"/>
    <n v="43"/>
    <n v="8"/>
  </r>
  <r>
    <n v="4"/>
    <x v="1"/>
    <n v="2"/>
    <n v="30"/>
    <n v="689"/>
    <n v="90"/>
    <n v="6"/>
  </r>
  <r>
    <n v="3"/>
    <x v="1"/>
    <n v="1"/>
    <n v="24"/>
    <n v="1.921"/>
    <n v="84"/>
    <n v="6"/>
  </r>
  <r>
    <n v="2"/>
    <x v="1"/>
    <n v="3"/>
    <n v="22"/>
    <n v="446"/>
    <n v="77"/>
    <n v="6"/>
  </r>
  <r>
    <n v="10"/>
    <x v="1"/>
    <n v="2"/>
    <n v="34"/>
    <n v="468"/>
    <n v="96"/>
    <n v="5"/>
  </r>
  <r>
    <n v="1"/>
    <x v="1"/>
    <n v="2"/>
    <n v="28"/>
    <n v="1.8129999999999999"/>
    <n v="91"/>
    <n v="5"/>
  </r>
  <r>
    <n v="8"/>
    <x v="1"/>
    <n v="3"/>
    <n v="20"/>
    <n v="25"/>
    <n v="82"/>
    <n v="5"/>
  </r>
  <r>
    <n v="8"/>
    <x v="2"/>
    <n v="2"/>
    <n v="30"/>
    <n v="34"/>
    <n v="34"/>
    <n v="8"/>
  </r>
  <r>
    <n v="10"/>
    <x v="2"/>
    <n v="1"/>
    <n v="27"/>
    <n v="901"/>
    <n v="44"/>
    <n v="8"/>
  </r>
  <r>
    <n v="7"/>
    <x v="2"/>
    <n v="1"/>
    <n v="25"/>
    <n v="1.4530000000000001"/>
    <n v="44"/>
    <n v="8"/>
  </r>
  <r>
    <n v="2"/>
    <x v="2"/>
    <n v="2"/>
    <n v="21"/>
    <n v="180"/>
    <n v="45"/>
    <n v="8"/>
  </r>
  <r>
    <n v="9"/>
    <x v="2"/>
    <n v="3"/>
    <n v="39"/>
    <n v="105"/>
    <n v="56"/>
    <n v="7"/>
  </r>
  <r>
    <n v="5"/>
    <x v="2"/>
    <n v="2"/>
    <n v="26"/>
    <n v="289"/>
    <n v="55"/>
    <n v="7"/>
  </r>
  <r>
    <n v="4"/>
    <x v="2"/>
    <n v="1"/>
    <n v="28"/>
    <n v="671"/>
    <n v="90"/>
    <n v="6"/>
  </r>
  <r>
    <n v="3"/>
    <x v="2"/>
    <n v="3"/>
    <n v="25"/>
    <n v="614"/>
    <n v="86"/>
    <n v="6"/>
  </r>
  <r>
    <n v="6"/>
    <x v="2"/>
    <n v="3"/>
    <n v="30"/>
    <n v="331"/>
    <n v="90"/>
    <n v="5"/>
  </r>
  <r>
    <n v="1"/>
    <x v="2"/>
    <n v="1"/>
    <n v="23"/>
    <n v="1.054"/>
    <n v="73"/>
    <n v="5"/>
  </r>
  <r>
    <n v="6"/>
    <x v="3"/>
    <n v="2"/>
    <n v="17"/>
    <n v="41"/>
    <n v="27"/>
    <n v="10"/>
  </r>
  <r>
    <n v="2"/>
    <x v="3"/>
    <n v="1"/>
    <n v="4"/>
    <n v="473"/>
    <n v="11"/>
    <n v="10"/>
  </r>
  <r>
    <n v="1"/>
    <x v="3"/>
    <n v="3"/>
    <n v="10"/>
    <n v="1.456"/>
    <n v="19"/>
    <n v="9"/>
  </r>
  <r>
    <n v="10"/>
    <x v="3"/>
    <n v="3"/>
    <n v="34"/>
    <n v="238"/>
    <n v="43"/>
    <n v="8"/>
  </r>
  <r>
    <n v="9"/>
    <x v="3"/>
    <n v="2"/>
    <n v="34"/>
    <n v="513"/>
    <n v="31"/>
    <n v="8"/>
  </r>
  <r>
    <n v="8"/>
    <x v="3"/>
    <n v="1"/>
    <n v="22"/>
    <n v="1.1399999999999999"/>
    <n v="32"/>
    <n v="8"/>
  </r>
  <r>
    <n v="4"/>
    <x v="3"/>
    <n v="3"/>
    <n v="14"/>
    <n v="212"/>
    <n v="31"/>
    <n v="8"/>
  </r>
  <r>
    <n v="7"/>
    <x v="3"/>
    <n v="3"/>
    <n v="30"/>
    <n v="249"/>
    <n v="57"/>
    <n v="7"/>
  </r>
  <r>
    <n v="5"/>
    <x v="3"/>
    <n v="1"/>
    <n v="20"/>
    <n v="1.3819999999999999"/>
    <n v="83"/>
    <n v="6"/>
  </r>
  <r>
    <n v="3"/>
    <x v="3"/>
    <n v="2"/>
    <n v="14"/>
    <n v="368"/>
    <n v="78"/>
    <n v="6"/>
  </r>
  <r>
    <n v="10"/>
    <x v="4"/>
    <n v="2"/>
    <n v="32"/>
    <n v="101"/>
    <n v="10"/>
    <n v="10"/>
  </r>
  <r>
    <n v="9"/>
    <x v="4"/>
    <n v="1"/>
    <n v="33"/>
    <n v="1.4"/>
    <n v="21"/>
    <n v="9"/>
  </r>
  <r>
    <n v="5"/>
    <x v="4"/>
    <n v="3"/>
    <n v="24"/>
    <n v="504"/>
    <n v="32"/>
    <n v="9"/>
  </r>
  <r>
    <n v="1"/>
    <x v="4"/>
    <n v="2"/>
    <n v="7"/>
    <n v="1.2110000000000001"/>
    <n v="18"/>
    <n v="9"/>
  </r>
  <r>
    <n v="2"/>
    <x v="4"/>
    <n v="3"/>
    <n v="7"/>
    <n v="49"/>
    <n v="33"/>
    <n v="8"/>
  </r>
  <r>
    <n v="8"/>
    <x v="4"/>
    <n v="3"/>
    <n v="26"/>
    <n v="155"/>
    <n v="67"/>
    <n v="7"/>
  </r>
  <r>
    <n v="6"/>
    <x v="4"/>
    <n v="1"/>
    <n v="16"/>
    <n v="604"/>
    <n v="62"/>
    <n v="7"/>
  </r>
  <r>
    <n v="4"/>
    <x v="4"/>
    <n v="2"/>
    <n v="13"/>
    <n v="545"/>
    <n v="57"/>
    <n v="7"/>
  </r>
  <r>
    <n v="7"/>
    <x v="4"/>
    <n v="2"/>
    <n v="28"/>
    <n v="497"/>
    <n v="68"/>
    <n v="6"/>
  </r>
  <r>
    <n v="3"/>
    <x v="4"/>
    <n v="1"/>
    <n v="13"/>
    <n v="1.9350000000000001"/>
    <n v="86"/>
    <n v="6"/>
  </r>
  <r>
    <n v="4"/>
    <x v="5"/>
    <n v="1"/>
    <n v="11"/>
    <n v="708"/>
    <n v="11"/>
    <n v="10"/>
  </r>
  <r>
    <n v="3"/>
    <x v="5"/>
    <n v="3"/>
    <n v="17"/>
    <n v="457"/>
    <n v="35"/>
    <n v="9"/>
  </r>
  <r>
    <n v="1"/>
    <x v="5"/>
    <n v="1"/>
    <n v="6"/>
    <n v="2.972"/>
    <n v="33"/>
    <n v="9"/>
  </r>
  <r>
    <n v="8"/>
    <x v="5"/>
    <n v="2"/>
    <n v="26"/>
    <n v="197"/>
    <n v="64"/>
    <n v="7"/>
  </r>
  <r>
    <n v="5"/>
    <x v="5"/>
    <n v="2"/>
    <n v="21"/>
    <n v="696"/>
    <n v="62"/>
    <n v="7"/>
  </r>
  <r>
    <n v="2"/>
    <x v="5"/>
    <n v="2"/>
    <n v="4"/>
    <n v="262"/>
    <n v="62"/>
    <n v="7"/>
  </r>
  <r>
    <n v="9"/>
    <x v="5"/>
    <n v="3"/>
    <n v="37"/>
    <n v="74"/>
    <n v="79"/>
    <n v="6"/>
  </r>
  <r>
    <n v="7"/>
    <x v="5"/>
    <n v="1"/>
    <n v="28"/>
    <n v="1.2909999999999999"/>
    <n v="68"/>
    <n v="6"/>
  </r>
  <r>
    <n v="6"/>
    <x v="5"/>
    <n v="3"/>
    <n v="22"/>
    <n v="205"/>
    <n v="79"/>
    <n v="6"/>
  </r>
  <r>
    <n v="10"/>
    <x v="5"/>
    <n v="1"/>
    <n v="31"/>
    <n v="937"/>
    <n v="95"/>
    <m/>
  </r>
  <r>
    <n v="10"/>
    <x v="6"/>
    <n v="3"/>
    <n v="34"/>
    <n v="164"/>
    <n v="30"/>
    <n v="10"/>
  </r>
  <r>
    <n v="3"/>
    <x v="6"/>
    <n v="2"/>
    <n v="13"/>
    <n v="727"/>
    <n v="30"/>
    <n v="10"/>
  </r>
  <r>
    <n v="4"/>
    <x v="6"/>
    <n v="3"/>
    <n v="12"/>
    <n v="73"/>
    <n v="19"/>
    <n v="10"/>
  </r>
  <r>
    <n v="5"/>
    <x v="6"/>
    <n v="1"/>
    <n v="19"/>
    <n v="1.5660000000000001"/>
    <n v="26"/>
    <n v="9"/>
  </r>
  <r>
    <n v="7"/>
    <x v="6"/>
    <n v="3"/>
    <n v="29"/>
    <n v="102"/>
    <n v="30"/>
    <n v="8"/>
  </r>
  <r>
    <n v="8"/>
    <x v="6"/>
    <n v="1"/>
    <n v="25"/>
    <n v="793"/>
    <n v="25"/>
    <n v="8"/>
  </r>
  <r>
    <n v="1"/>
    <x v="6"/>
    <n v="3"/>
    <n v="8"/>
    <n v="783"/>
    <n v="31"/>
    <n v="8"/>
  </r>
  <r>
    <n v="2"/>
    <x v="6"/>
    <n v="1"/>
    <n v="1"/>
    <n v="560"/>
    <n v="39"/>
    <n v="8"/>
  </r>
  <r>
    <n v="9"/>
    <x v="6"/>
    <n v="2"/>
    <n v="36"/>
    <n v="364"/>
    <n v="57"/>
    <n v="7"/>
  </r>
  <r>
    <n v="6"/>
    <x v="6"/>
    <n v="2"/>
    <n v="17"/>
    <n v="81"/>
    <n v="70"/>
    <n v="6"/>
  </r>
  <r>
    <n v="1"/>
    <x v="7"/>
    <n v="2"/>
    <n v="9"/>
    <n v="1.986"/>
    <n v="11"/>
    <n v="10"/>
  </r>
  <r>
    <n v="2"/>
    <x v="7"/>
    <n v="3"/>
    <n v="6"/>
    <n v="86"/>
    <n v="21"/>
    <n v="10"/>
  </r>
  <r>
    <n v="3"/>
    <x v="7"/>
    <n v="1"/>
    <n v="14"/>
    <n v="1.5620000000000001"/>
    <n v="38"/>
    <n v="9"/>
  </r>
  <r>
    <n v="7"/>
    <x v="7"/>
    <n v="2"/>
    <n v="28"/>
    <n v="394"/>
    <n v="25"/>
    <n v="8"/>
  </r>
  <r>
    <n v="4"/>
    <x v="7"/>
    <n v="2"/>
    <n v="13"/>
    <n v="219"/>
    <n v="34"/>
    <n v="8"/>
  </r>
  <r>
    <n v="6"/>
    <x v="7"/>
    <n v="1"/>
    <n v="17"/>
    <n v="1.0669999999999999"/>
    <n v="53"/>
    <n v="7"/>
  </r>
  <r>
    <n v="10"/>
    <x v="7"/>
    <n v="2"/>
    <n v="34"/>
    <n v="722"/>
    <n v="80"/>
    <n v="6"/>
  </r>
  <r>
    <n v="9"/>
    <x v="7"/>
    <n v="1"/>
    <n v="33"/>
    <n v="1.4650000000000001"/>
    <n v="82"/>
    <n v="6"/>
  </r>
  <r>
    <n v="8"/>
    <x v="7"/>
    <n v="3"/>
    <n v="29"/>
    <n v="378"/>
    <n v="86"/>
    <n v="6"/>
  </r>
  <r>
    <n v="5"/>
    <x v="7"/>
    <n v="3"/>
    <n v="22"/>
    <n v="359"/>
    <n v="25"/>
    <m/>
  </r>
  <r>
    <n v="10"/>
    <x v="8"/>
    <n v="1"/>
    <n v="31"/>
    <n v="1.39"/>
    <n v="69"/>
    <n v="7"/>
  </r>
  <r>
    <n v="8"/>
    <x v="8"/>
    <n v="2"/>
    <n v="26"/>
    <n v="123"/>
    <n v="59"/>
    <n v="7"/>
  </r>
  <r>
    <n v="5"/>
    <x v="8"/>
    <n v="2"/>
    <n v="22"/>
    <n v="576"/>
    <n v="52"/>
    <n v="7"/>
  </r>
  <r>
    <n v="9"/>
    <x v="8"/>
    <n v="3"/>
    <n v="37"/>
    <n v="22"/>
    <n v="72"/>
    <n v="6"/>
  </r>
  <r>
    <n v="2"/>
    <x v="8"/>
    <n v="2"/>
    <n v="26"/>
    <n v="55"/>
    <n v="74"/>
    <n v="6"/>
  </r>
  <r>
    <n v="6"/>
    <x v="8"/>
    <n v="3"/>
    <n v="29"/>
    <n v="382"/>
    <n v="96"/>
    <n v="5"/>
  </r>
  <r>
    <n v="4"/>
    <x v="8"/>
    <n v="1"/>
    <n v="23"/>
    <n v="448"/>
    <n v="79"/>
    <n v="5"/>
  </r>
  <r>
    <n v="1"/>
    <x v="8"/>
    <n v="1"/>
    <n v="21"/>
    <n v="1.6679999999999999"/>
    <n v="81"/>
    <n v="5"/>
  </r>
  <r>
    <n v="3"/>
    <x v="8"/>
    <n v="3"/>
    <n v="20"/>
    <n v="703"/>
    <n v="86"/>
    <n v="5"/>
  </r>
  <r>
    <n v="7"/>
    <x v="8"/>
    <n v="1"/>
    <n v="20"/>
    <n v="1.0229999999999999"/>
    <n v="42"/>
    <m/>
  </r>
  <r>
    <n v="10"/>
    <x v="9"/>
    <n v="3"/>
    <n v="35"/>
    <n v="470"/>
    <n v="38"/>
    <n v="8"/>
  </r>
  <r>
    <n v="7"/>
    <x v="9"/>
    <n v="3"/>
    <n v="30"/>
    <n v="370"/>
    <n v="43"/>
    <n v="8"/>
  </r>
  <r>
    <n v="2"/>
    <x v="9"/>
    <n v="1"/>
    <n v="24"/>
    <n v="436"/>
    <n v="32"/>
    <n v="8"/>
  </r>
  <r>
    <n v="5"/>
    <x v="9"/>
    <n v="1"/>
    <n v="20"/>
    <n v="1.3260000000000001"/>
    <n v="25"/>
    <n v="8"/>
  </r>
  <r>
    <n v="9"/>
    <x v="9"/>
    <n v="2"/>
    <n v="36"/>
    <n v="734"/>
    <n v="56"/>
    <n v="7"/>
  </r>
  <r>
    <n v="6"/>
    <x v="9"/>
    <n v="2"/>
    <n v="23"/>
    <n v="119"/>
    <n v="58"/>
    <n v="7"/>
  </r>
  <r>
    <n v="3"/>
    <x v="9"/>
    <n v="2"/>
    <n v="20"/>
    <n v="792"/>
    <n v="59"/>
    <n v="7"/>
  </r>
  <r>
    <n v="4"/>
    <x v="9"/>
    <n v="3"/>
    <n v="26"/>
    <n v="199"/>
    <n v="83"/>
    <n v="6"/>
  </r>
  <r>
    <n v="1"/>
    <x v="9"/>
    <n v="3"/>
    <n v="23"/>
    <n v="686"/>
    <n v="73"/>
    <n v="6"/>
  </r>
  <r>
    <n v="8"/>
    <x v="9"/>
    <n v="1"/>
    <n v="21"/>
    <n v="903"/>
    <n v="70"/>
    <n v="6"/>
  </r>
  <r>
    <n v="10"/>
    <x v="10"/>
    <n v="2"/>
    <n v="34"/>
    <n v="366"/>
    <n v="26"/>
    <n v="10"/>
  </r>
  <r>
    <n v="9"/>
    <x v="10"/>
    <n v="1"/>
    <n v="33"/>
    <n v="1.47"/>
    <n v="29"/>
    <n v="10"/>
  </r>
  <r>
    <n v="4"/>
    <x v="10"/>
    <n v="2"/>
    <n v="13"/>
    <n v="158"/>
    <n v="36"/>
    <n v="8"/>
  </r>
  <r>
    <n v="1"/>
    <x v="10"/>
    <n v="2"/>
    <n v="7"/>
    <n v="1.1499999999999999"/>
    <n v="28"/>
    <n v="8"/>
  </r>
  <r>
    <n v="7"/>
    <x v="10"/>
    <n v="2"/>
    <n v="30"/>
    <n v="656"/>
    <n v="69"/>
    <n v="7"/>
  </r>
  <r>
    <n v="8"/>
    <x v="10"/>
    <n v="3"/>
    <n v="29"/>
    <n v="56"/>
    <n v="70"/>
    <n v="7"/>
  </r>
  <r>
    <n v="5"/>
    <x v="10"/>
    <n v="3"/>
    <n v="24"/>
    <n v="464"/>
    <n v="78"/>
    <n v="6"/>
  </r>
  <r>
    <n v="3"/>
    <x v="10"/>
    <n v="1"/>
    <n v="12"/>
    <n v="1.7649999999999999"/>
    <n v="65"/>
    <n v="6"/>
  </r>
  <r>
    <n v="2"/>
    <x v="10"/>
    <n v="3"/>
    <n v="5"/>
    <n v="107"/>
    <n v="72"/>
    <n v="6"/>
  </r>
  <r>
    <n v="6"/>
    <x v="10"/>
    <n v="1"/>
    <n v="17"/>
    <n v="875"/>
    <n v="36"/>
    <m/>
  </r>
  <r>
    <n v="10"/>
    <x v="11"/>
    <n v="1"/>
    <n v="31"/>
    <n v="1.3859999999999999"/>
    <n v="24"/>
    <n v="9"/>
  </r>
  <r>
    <n v="7"/>
    <x v="11"/>
    <n v="1"/>
    <n v="25"/>
    <n v="1.19"/>
    <n v="29"/>
    <n v="9"/>
  </r>
  <r>
    <n v="8"/>
    <x v="11"/>
    <n v="2"/>
    <n v="24"/>
    <n v="124"/>
    <n v="24"/>
    <n v="9"/>
  </r>
  <r>
    <n v="5"/>
    <x v="11"/>
    <n v="2"/>
    <n v="21"/>
    <n v="279"/>
    <n v="23"/>
    <n v="9"/>
  </r>
  <r>
    <n v="3"/>
    <x v="11"/>
    <n v="3"/>
    <n v="17"/>
    <n v="321"/>
    <n v="38"/>
    <n v="9"/>
  </r>
  <r>
    <n v="4"/>
    <x v="11"/>
    <n v="1"/>
    <n v="8"/>
    <n v="761"/>
    <n v="38"/>
    <n v="9"/>
  </r>
  <r>
    <n v="2"/>
    <x v="11"/>
    <n v="2"/>
    <n v="6"/>
    <n v="598"/>
    <n v="41"/>
    <n v="9"/>
  </r>
  <r>
    <n v="1"/>
    <x v="11"/>
    <n v="1"/>
    <n v="4"/>
    <n v="1.9419999999999999"/>
    <n v="33"/>
    <n v="9"/>
  </r>
  <r>
    <n v="6"/>
    <x v="11"/>
    <n v="3"/>
    <n v="19"/>
    <n v="101"/>
    <n v="27"/>
    <n v="8"/>
  </r>
  <r>
    <n v="9"/>
    <x v="11"/>
    <n v="3"/>
    <n v="39"/>
    <n v="279"/>
    <n v="70"/>
    <n v="7"/>
  </r>
  <r>
    <n v="9"/>
    <x v="12"/>
    <n v="2"/>
    <n v="36"/>
    <n v="326"/>
    <n v="44"/>
    <n v="9"/>
  </r>
  <r>
    <n v="8"/>
    <x v="12"/>
    <n v="1"/>
    <n v="25"/>
    <n v="1.421"/>
    <n v="36"/>
    <n v="9"/>
  </r>
  <r>
    <n v="10"/>
    <x v="12"/>
    <n v="3"/>
    <n v="35"/>
    <n v="441"/>
    <n v="39"/>
    <n v="8"/>
  </r>
  <r>
    <n v="1"/>
    <x v="12"/>
    <n v="3"/>
    <n v="10"/>
    <n v="1.2749999999999999"/>
    <n v="53"/>
    <n v="7"/>
  </r>
  <r>
    <n v="7"/>
    <x v="12"/>
    <n v="3"/>
    <n v="29"/>
    <n v="491"/>
    <n v="72"/>
    <n v="6"/>
  </r>
  <r>
    <n v="5"/>
    <x v="12"/>
    <n v="1"/>
    <n v="19"/>
    <n v="1.718"/>
    <n v="78"/>
    <n v="6"/>
  </r>
  <r>
    <n v="4"/>
    <x v="12"/>
    <n v="3"/>
    <n v="12"/>
    <n v="228"/>
    <n v="87"/>
    <n v="6"/>
  </r>
  <r>
    <n v="2"/>
    <x v="12"/>
    <n v="1"/>
    <n v="2"/>
    <n v="105"/>
    <n v="73"/>
    <n v="6"/>
  </r>
  <r>
    <n v="6"/>
    <x v="12"/>
    <n v="2"/>
    <n v="18"/>
    <n v="432"/>
    <n v="30"/>
    <m/>
  </r>
  <r>
    <n v="3"/>
    <x v="12"/>
    <n v="2"/>
    <n v="14"/>
    <n v="605"/>
    <n v="14"/>
    <m/>
  </r>
  <r>
    <n v="6"/>
    <x v="13"/>
    <n v="1"/>
    <n v="17"/>
    <n v="878"/>
    <n v="40"/>
    <n v="9"/>
  </r>
  <r>
    <n v="10"/>
    <x v="13"/>
    <n v="2"/>
    <n v="34"/>
    <n v="202"/>
    <n v="37"/>
    <n v="8"/>
  </r>
  <r>
    <n v="2"/>
    <x v="13"/>
    <n v="3"/>
    <n v="5"/>
    <n v="199"/>
    <n v="42"/>
    <n v="8"/>
  </r>
  <r>
    <n v="9"/>
    <x v="13"/>
    <n v="1"/>
    <n v="35"/>
    <n v="1.5369999999999999"/>
    <n v="58"/>
    <n v="7"/>
  </r>
  <r>
    <n v="8"/>
    <x v="13"/>
    <n v="3"/>
    <n v="26"/>
    <n v="356"/>
    <n v="69"/>
    <n v="7"/>
  </r>
  <r>
    <n v="7"/>
    <x v="13"/>
    <n v="2"/>
    <n v="27"/>
    <n v="634"/>
    <n v="68"/>
    <n v="6"/>
  </r>
  <r>
    <n v="3"/>
    <x v="13"/>
    <n v="1"/>
    <n v="12"/>
    <n v="1.208"/>
    <n v="75"/>
    <n v="6"/>
  </r>
  <r>
    <n v="1"/>
    <x v="13"/>
    <n v="2"/>
    <n v="7"/>
    <n v="1.1819999999999999"/>
    <n v="72"/>
    <n v="6"/>
  </r>
  <r>
    <n v="5"/>
    <x v="13"/>
    <n v="3"/>
    <n v="23"/>
    <n v="104"/>
    <n v="21"/>
    <m/>
  </r>
  <r>
    <n v="4"/>
    <x v="13"/>
    <n v="2"/>
    <n v="11"/>
    <n v="31"/>
    <n v="18"/>
    <m/>
  </r>
  <r>
    <n v="9"/>
    <x v="14"/>
    <n v="3"/>
    <n v="38"/>
    <n v="149"/>
    <n v="10"/>
    <n v="10"/>
  </r>
  <r>
    <n v="5"/>
    <x v="14"/>
    <n v="2"/>
    <n v="21"/>
    <n v="643"/>
    <n v="21"/>
    <n v="10"/>
  </r>
  <r>
    <n v="6"/>
    <x v="14"/>
    <n v="3"/>
    <n v="19"/>
    <n v="402"/>
    <n v="30"/>
    <n v="10"/>
  </r>
  <r>
    <n v="7"/>
    <x v="14"/>
    <n v="1"/>
    <n v="25"/>
    <n v="1.53"/>
    <n v="30"/>
    <n v="9"/>
  </r>
  <r>
    <n v="2"/>
    <x v="14"/>
    <n v="2"/>
    <n v="5"/>
    <n v="131"/>
    <n v="22"/>
    <n v="9"/>
  </r>
  <r>
    <n v="1"/>
    <x v="14"/>
    <n v="1"/>
    <n v="4"/>
    <n v="1.839"/>
    <n v="32"/>
    <n v="9"/>
  </r>
  <r>
    <n v="3"/>
    <x v="14"/>
    <n v="3"/>
    <n v="18"/>
    <n v="189"/>
    <n v="38"/>
    <n v="8"/>
  </r>
  <r>
    <n v="4"/>
    <x v="14"/>
    <n v="1"/>
    <n v="10"/>
    <n v="817"/>
    <n v="40"/>
    <n v="8"/>
  </r>
  <r>
    <n v="10"/>
    <x v="14"/>
    <n v="1"/>
    <n v="29"/>
    <n v="754"/>
    <n v="65"/>
    <n v="7"/>
  </r>
  <r>
    <n v="8"/>
    <x v="14"/>
    <n v="2"/>
    <n v="25"/>
    <n v="443"/>
    <n v="67"/>
    <n v="7"/>
  </r>
  <r>
    <n v="10"/>
    <x v="15"/>
    <n v="3"/>
    <n v="36"/>
    <n v="362"/>
    <n v="38"/>
    <n v="8"/>
  </r>
  <r>
    <n v="5"/>
    <x v="15"/>
    <n v="1"/>
    <n v="29"/>
    <n v="1.399"/>
    <n v="37"/>
    <n v="8"/>
  </r>
  <r>
    <n v="2"/>
    <x v="15"/>
    <n v="1"/>
    <n v="28"/>
    <n v="490"/>
    <n v="33"/>
    <n v="8"/>
  </r>
  <r>
    <n v="4"/>
    <x v="15"/>
    <n v="3"/>
    <n v="23"/>
    <n v="87"/>
    <n v="30"/>
    <n v="8"/>
  </r>
  <r>
    <n v="3"/>
    <x v="15"/>
    <n v="2"/>
    <n v="28"/>
    <n v="720"/>
    <n v="52"/>
    <n v="7"/>
  </r>
  <r>
    <n v="7"/>
    <x v="15"/>
    <n v="3"/>
    <n v="20"/>
    <n v="107"/>
    <n v="53"/>
    <n v="7"/>
  </r>
  <r>
    <n v="9"/>
    <x v="15"/>
    <n v="2"/>
    <n v="37"/>
    <n v="449"/>
    <n v="87"/>
    <n v="5"/>
  </r>
  <r>
    <n v="1"/>
    <x v="15"/>
    <n v="3"/>
    <n v="30"/>
    <n v="1.4219999999999999"/>
    <n v="79"/>
    <n v="5"/>
  </r>
  <r>
    <n v="6"/>
    <x v="15"/>
    <n v="2"/>
    <n v="23"/>
    <n v="480"/>
    <n v="70"/>
    <n v="5"/>
  </r>
  <r>
    <n v="8"/>
    <x v="15"/>
    <n v="1"/>
    <n v="23"/>
    <n v="967"/>
    <n v="89"/>
    <n v="5"/>
  </r>
  <r>
    <n v="5"/>
    <x v="16"/>
    <n v="3"/>
    <n v="30"/>
    <n v="290"/>
    <n v="36"/>
    <n v="8"/>
  </r>
  <r>
    <n v="1"/>
    <x v="16"/>
    <n v="2"/>
    <n v="28"/>
    <n v="959"/>
    <n v="43"/>
    <n v="8"/>
  </r>
  <r>
    <n v="10"/>
    <x v="16"/>
    <n v="2"/>
    <n v="32"/>
    <n v="200"/>
    <n v="56"/>
    <n v="7"/>
  </r>
  <r>
    <n v="8"/>
    <x v="16"/>
    <n v="3"/>
    <n v="24"/>
    <n v="190"/>
    <n v="70"/>
    <n v="7"/>
  </r>
  <r>
    <n v="3"/>
    <x v="16"/>
    <n v="1"/>
    <n v="26"/>
    <n v="1.4830000000000001"/>
    <n v="67"/>
    <n v="6"/>
  </r>
  <r>
    <n v="4"/>
    <x v="16"/>
    <n v="2"/>
    <n v="21"/>
    <n v="75"/>
    <n v="78"/>
    <n v="6"/>
  </r>
  <r>
    <n v="7"/>
    <x v="16"/>
    <n v="2"/>
    <n v="21"/>
    <n v="668"/>
    <n v="71"/>
    <n v="6"/>
  </r>
  <r>
    <n v="6"/>
    <x v="16"/>
    <n v="1"/>
    <n v="20"/>
    <n v="874"/>
    <n v="75"/>
    <n v="6"/>
  </r>
  <r>
    <n v="9"/>
    <x v="16"/>
    <n v="1"/>
    <n v="35"/>
    <n v="1.718"/>
    <n v="96"/>
    <n v="5"/>
  </r>
  <r>
    <n v="2"/>
    <x v="16"/>
    <n v="3"/>
    <n v="29"/>
    <n v="341"/>
    <n v="67"/>
    <m/>
  </r>
  <r>
    <n v="10"/>
    <x v="17"/>
    <n v="1"/>
    <n v="31"/>
    <n v="860"/>
    <n v="15"/>
    <n v="10"/>
  </r>
  <r>
    <n v="7"/>
    <x v="17"/>
    <n v="1"/>
    <n v="27"/>
    <n v="1.698"/>
    <n v="26"/>
    <n v="10"/>
  </r>
  <r>
    <n v="3"/>
    <x v="17"/>
    <n v="3"/>
    <n v="18"/>
    <n v="217"/>
    <n v="28"/>
    <n v="10"/>
  </r>
  <r>
    <n v="4"/>
    <x v="17"/>
    <n v="1"/>
    <n v="9"/>
    <n v="705"/>
    <n v="13"/>
    <n v="10"/>
  </r>
  <r>
    <n v="2"/>
    <x v="17"/>
    <n v="2"/>
    <n v="5"/>
    <n v="41"/>
    <n v="24"/>
    <n v="10"/>
  </r>
  <r>
    <n v="6"/>
    <x v="17"/>
    <n v="3"/>
    <n v="21"/>
    <n v="57"/>
    <n v="16"/>
    <n v="9"/>
  </r>
  <r>
    <n v="9"/>
    <x v="17"/>
    <n v="3"/>
    <n v="37"/>
    <n v="180"/>
    <n v="52"/>
    <n v="7"/>
  </r>
  <r>
    <n v="8"/>
    <x v="17"/>
    <n v="2"/>
    <n v="27"/>
    <n v="405"/>
    <n v="66"/>
    <n v="7"/>
  </r>
  <r>
    <n v="5"/>
    <x v="17"/>
    <n v="2"/>
    <n v="23"/>
    <n v="768"/>
    <n v="83"/>
    <n v="6"/>
  </r>
  <r>
    <n v="1"/>
    <x v="17"/>
    <n v="1"/>
    <n v="4"/>
    <n v="1.82"/>
    <n v="19"/>
    <m/>
  </r>
  <r>
    <n v="9"/>
    <x v="18"/>
    <n v="2"/>
    <n v="36"/>
    <n v="808"/>
    <n v="13"/>
    <n v="10"/>
  </r>
  <r>
    <n v="7"/>
    <x v="18"/>
    <n v="3"/>
    <n v="30"/>
    <n v="84"/>
    <n v="21"/>
    <n v="10"/>
  </r>
  <r>
    <n v="4"/>
    <x v="18"/>
    <n v="3"/>
    <n v="14"/>
    <n v="18"/>
    <n v="15"/>
    <n v="10"/>
  </r>
  <r>
    <n v="8"/>
    <x v="18"/>
    <n v="1"/>
    <n v="24"/>
    <n v="1.365"/>
    <n v="23"/>
    <n v="9"/>
  </r>
  <r>
    <n v="5"/>
    <x v="18"/>
    <n v="1"/>
    <n v="21"/>
    <n v="1.609"/>
    <n v="28"/>
    <n v="9"/>
  </r>
  <r>
    <n v="1"/>
    <x v="18"/>
    <n v="3"/>
    <n v="10"/>
    <n v="874"/>
    <n v="42"/>
    <n v="9"/>
  </r>
  <r>
    <n v="10"/>
    <x v="18"/>
    <n v="3"/>
    <n v="34"/>
    <n v="207"/>
    <n v="56"/>
    <n v="7"/>
  </r>
  <r>
    <n v="3"/>
    <x v="18"/>
    <n v="2"/>
    <n v="13"/>
    <n v="816"/>
    <n v="63"/>
    <n v="7"/>
  </r>
  <r>
    <n v="2"/>
    <x v="18"/>
    <n v="1"/>
    <n v="4"/>
    <n v="730"/>
    <n v="57"/>
    <n v="7"/>
  </r>
  <r>
    <n v="6"/>
    <x v="18"/>
    <n v="2"/>
    <n v="18"/>
    <n v="146"/>
    <n v="74"/>
    <n v="6"/>
  </r>
  <r>
    <n v="4"/>
    <x v="19"/>
    <n v="2"/>
    <n v="10"/>
    <n v="33"/>
    <n v="26"/>
    <n v="10"/>
  </r>
  <r>
    <n v="1"/>
    <x v="19"/>
    <n v="2"/>
    <n v="6"/>
    <n v="607"/>
    <n v="25"/>
    <n v="10"/>
  </r>
  <r>
    <n v="8"/>
    <x v="19"/>
    <n v="3"/>
    <n v="28"/>
    <n v="80"/>
    <n v="16"/>
    <n v="9"/>
  </r>
  <r>
    <n v="9"/>
    <x v="19"/>
    <n v="1"/>
    <n v="35"/>
    <n v="1.6160000000000001"/>
    <n v="27"/>
    <n v="8"/>
  </r>
  <r>
    <n v="7"/>
    <x v="19"/>
    <n v="2"/>
    <n v="30"/>
    <n v="900"/>
    <n v="28"/>
    <n v="8"/>
  </r>
  <r>
    <n v="5"/>
    <x v="19"/>
    <n v="3"/>
    <n v="24"/>
    <n v="154"/>
    <n v="33"/>
    <n v="8"/>
  </r>
  <r>
    <n v="10"/>
    <x v="19"/>
    <n v="2"/>
    <n v="33"/>
    <n v="63"/>
    <n v="53"/>
    <n v="7"/>
  </r>
  <r>
    <n v="6"/>
    <x v="19"/>
    <n v="1"/>
    <n v="16"/>
    <n v="1.091"/>
    <n v="60"/>
    <n v="7"/>
  </r>
  <r>
    <n v="3"/>
    <x v="19"/>
    <n v="1"/>
    <n v="14"/>
    <n v="1.9019999999999999"/>
    <n v="77"/>
    <n v="6"/>
  </r>
  <r>
    <n v="2"/>
    <x v="19"/>
    <n v="3"/>
    <n v="7"/>
    <n v="9"/>
    <n v="90"/>
    <n v="6"/>
  </r>
  <r>
    <n v="5"/>
    <x v="20"/>
    <n v="2"/>
    <n v="22"/>
    <n v="508"/>
    <n v="10"/>
    <n v="10"/>
  </r>
  <r>
    <n v="9"/>
    <x v="20"/>
    <n v="3"/>
    <n v="39"/>
    <n v="266"/>
    <n v="15"/>
    <n v="9"/>
  </r>
  <r>
    <n v="1"/>
    <x v="20"/>
    <n v="1"/>
    <n v="5"/>
    <n v="1.9870000000000001"/>
    <n v="38"/>
    <n v="9"/>
  </r>
  <r>
    <n v="10"/>
    <x v="20"/>
    <n v="1"/>
    <n v="32"/>
    <n v="1.2929999999999999"/>
    <n v="28"/>
    <n v="8"/>
  </r>
  <r>
    <n v="4"/>
    <x v="20"/>
    <n v="1"/>
    <n v="10"/>
    <n v="975"/>
    <n v="37"/>
    <n v="8"/>
  </r>
  <r>
    <n v="8"/>
    <x v="20"/>
    <n v="2"/>
    <n v="27"/>
    <n v="268"/>
    <n v="64"/>
    <n v="7"/>
  </r>
  <r>
    <n v="3"/>
    <x v="20"/>
    <n v="3"/>
    <n v="18"/>
    <n v="766"/>
    <n v="61"/>
    <n v="7"/>
  </r>
  <r>
    <n v="7"/>
    <x v="20"/>
    <n v="1"/>
    <n v="28"/>
    <n v="1.728"/>
    <n v="88"/>
    <n v="6"/>
  </r>
  <r>
    <n v="6"/>
    <x v="20"/>
    <n v="3"/>
    <n v="20"/>
    <n v="142"/>
    <n v="89"/>
    <n v="6"/>
  </r>
  <r>
    <n v="2"/>
    <x v="20"/>
    <n v="2"/>
    <n v="3"/>
    <n v="101"/>
    <n v="78"/>
    <n v="6"/>
  </r>
  <r>
    <n v="5"/>
    <x v="21"/>
    <n v="1"/>
    <n v="20"/>
    <n v="1.298"/>
    <n v="17"/>
    <n v="10"/>
  </r>
  <r>
    <n v="9"/>
    <x v="21"/>
    <n v="2"/>
    <n v="36"/>
    <n v="778"/>
    <n v="32"/>
    <n v="8"/>
  </r>
  <r>
    <n v="6"/>
    <x v="21"/>
    <n v="2"/>
    <n v="17"/>
    <n v="294"/>
    <n v="67"/>
    <n v="7"/>
  </r>
  <r>
    <n v="10"/>
    <x v="21"/>
    <n v="3"/>
    <n v="36"/>
    <n v="426"/>
    <n v="71"/>
    <n v="6"/>
  </r>
  <r>
    <n v="8"/>
    <x v="21"/>
    <n v="1"/>
    <n v="25"/>
    <n v="1.4370000000000001"/>
    <n v="68"/>
    <n v="6"/>
  </r>
  <r>
    <n v="4"/>
    <x v="21"/>
    <n v="3"/>
    <n v="15"/>
    <n v="456"/>
    <n v="71"/>
    <n v="6"/>
  </r>
  <r>
    <n v="1"/>
    <x v="21"/>
    <n v="3"/>
    <n v="8"/>
    <n v="821"/>
    <n v="83"/>
    <n v="6"/>
  </r>
  <r>
    <n v="7"/>
    <x v="21"/>
    <n v="3"/>
    <n v="30"/>
    <n v="104"/>
    <n v="83"/>
    <m/>
  </r>
  <r>
    <n v="3"/>
    <x v="21"/>
    <n v="2"/>
    <n v="13"/>
    <n v="742"/>
    <n v="13"/>
    <m/>
  </r>
  <r>
    <n v="2"/>
    <x v="21"/>
    <n v="1"/>
    <n v="1"/>
    <n v="407"/>
    <n v="20"/>
    <m/>
  </r>
  <r>
    <n v="10"/>
    <x v="22"/>
    <n v="2"/>
    <n v="32"/>
    <n v="701"/>
    <n v="69"/>
    <n v="7"/>
  </r>
  <r>
    <n v="3"/>
    <x v="22"/>
    <n v="1"/>
    <n v="27"/>
    <n v="1.639"/>
    <n v="56"/>
    <n v="7"/>
  </r>
  <r>
    <n v="8"/>
    <x v="22"/>
    <n v="3"/>
    <n v="25"/>
    <n v="441"/>
    <n v="53"/>
    <n v="7"/>
  </r>
  <r>
    <n v="1"/>
    <x v="22"/>
    <n v="2"/>
    <n v="24"/>
    <n v="907"/>
    <n v="53"/>
    <n v="7"/>
  </r>
  <r>
    <n v="7"/>
    <x v="22"/>
    <n v="2"/>
    <n v="23"/>
    <n v="302"/>
    <n v="59"/>
    <n v="7"/>
  </r>
  <r>
    <n v="5"/>
    <x v="22"/>
    <n v="3"/>
    <n v="22"/>
    <n v="187"/>
    <n v="69"/>
    <n v="7"/>
  </r>
  <r>
    <n v="4"/>
    <x v="22"/>
    <n v="2"/>
    <n v="21"/>
    <n v="138"/>
    <n v="62"/>
    <n v="7"/>
  </r>
  <r>
    <n v="2"/>
    <x v="22"/>
    <n v="3"/>
    <n v="24"/>
    <n v="186"/>
    <n v="84"/>
    <n v="6"/>
  </r>
  <r>
    <n v="9"/>
    <x v="22"/>
    <n v="1"/>
    <n v="32"/>
    <n v="1.5489999999999999"/>
    <n v="85"/>
    <n v="5"/>
  </r>
  <r>
    <n v="6"/>
    <x v="22"/>
    <n v="1"/>
    <n v="20"/>
    <n v="1.1220000000000001"/>
    <n v="88"/>
    <n v="5"/>
  </r>
  <r>
    <n v="9"/>
    <x v="23"/>
    <n v="3"/>
    <n v="38"/>
    <n v="585"/>
    <n v="42"/>
    <n v="8"/>
  </r>
  <r>
    <n v="10"/>
    <x v="23"/>
    <n v="1"/>
    <n v="32"/>
    <n v="1.325"/>
    <n v="44"/>
    <n v="8"/>
  </r>
  <r>
    <n v="2"/>
    <x v="23"/>
    <n v="2"/>
    <n v="20"/>
    <n v="8"/>
    <n v="34"/>
    <n v="8"/>
  </r>
  <r>
    <n v="8"/>
    <x v="23"/>
    <n v="2"/>
    <n v="27"/>
    <n v="389"/>
    <n v="62"/>
    <n v="7"/>
  </r>
  <r>
    <n v="1"/>
    <x v="23"/>
    <n v="1"/>
    <n v="25"/>
    <n v="1.7130000000000001"/>
    <n v="55"/>
    <n v="7"/>
  </r>
  <r>
    <n v="7"/>
    <x v="23"/>
    <n v="1"/>
    <n v="25"/>
    <n v="1.371"/>
    <n v="76"/>
    <n v="6"/>
  </r>
  <r>
    <n v="3"/>
    <x v="23"/>
    <n v="3"/>
    <n v="23"/>
    <n v="807"/>
    <n v="74"/>
    <n v="6"/>
  </r>
  <r>
    <n v="4"/>
    <x v="23"/>
    <n v="1"/>
    <n v="27"/>
    <n v="396"/>
    <n v="97"/>
    <n v="5"/>
  </r>
  <r>
    <n v="5"/>
    <x v="23"/>
    <n v="2"/>
    <n v="22"/>
    <n v="847"/>
    <n v="78"/>
    <n v="5"/>
  </r>
  <r>
    <n v="6"/>
    <x v="23"/>
    <n v="3"/>
    <n v="28"/>
    <n v="185"/>
    <n v="46"/>
    <m/>
  </r>
  <r>
    <n v="9"/>
    <x v="24"/>
    <n v="2"/>
    <n v="36"/>
    <n v="896"/>
    <n v="45"/>
    <n v="9"/>
  </r>
  <r>
    <n v="10"/>
    <x v="24"/>
    <n v="3"/>
    <n v="33"/>
    <n v="157"/>
    <n v="39"/>
    <n v="9"/>
  </r>
  <r>
    <n v="5"/>
    <x v="24"/>
    <n v="1"/>
    <n v="18"/>
    <n v="1.4730000000000001"/>
    <n v="17"/>
    <n v="9"/>
  </r>
  <r>
    <n v="7"/>
    <x v="24"/>
    <n v="3"/>
    <n v="31"/>
    <n v="24"/>
    <n v="43"/>
    <n v="8"/>
  </r>
  <r>
    <n v="6"/>
    <x v="24"/>
    <n v="2"/>
    <n v="20"/>
    <n v="127"/>
    <n v="63"/>
    <n v="7"/>
  </r>
  <r>
    <n v="3"/>
    <x v="24"/>
    <n v="2"/>
    <n v="15"/>
    <n v="960"/>
    <n v="64"/>
    <n v="7"/>
  </r>
  <r>
    <n v="1"/>
    <x v="24"/>
    <n v="3"/>
    <n v="8"/>
    <n v="494"/>
    <n v="63"/>
    <n v="7"/>
  </r>
  <r>
    <n v="2"/>
    <x v="24"/>
    <n v="1"/>
    <n v="1"/>
    <n v="639"/>
    <n v="55"/>
    <n v="7"/>
  </r>
  <r>
    <n v="8"/>
    <x v="24"/>
    <n v="1"/>
    <n v="25"/>
    <n v="842"/>
    <n v="66"/>
    <n v="6"/>
  </r>
  <r>
    <n v="4"/>
    <x v="24"/>
    <n v="3"/>
    <n v="14"/>
    <n v="198"/>
    <n v="76"/>
    <n v="6"/>
  </r>
  <r>
    <n v="6"/>
    <x v="25"/>
    <n v="1"/>
    <n v="18"/>
    <n v="747"/>
    <n v="13"/>
    <n v="10"/>
  </r>
  <r>
    <n v="5"/>
    <x v="25"/>
    <n v="3"/>
    <n v="25"/>
    <n v="596"/>
    <n v="36"/>
    <n v="9"/>
  </r>
  <r>
    <n v="9"/>
    <x v="25"/>
    <n v="1"/>
    <n v="33"/>
    <n v="1.292"/>
    <n v="45"/>
    <n v="8"/>
  </r>
  <r>
    <n v="4"/>
    <x v="25"/>
    <n v="2"/>
    <n v="11"/>
    <n v="179"/>
    <n v="30"/>
    <n v="8"/>
  </r>
  <r>
    <n v="7"/>
    <x v="25"/>
    <n v="2"/>
    <n v="29"/>
    <n v="504"/>
    <n v="64"/>
    <n v="7"/>
  </r>
  <r>
    <n v="8"/>
    <x v="25"/>
    <n v="3"/>
    <n v="28"/>
    <n v="402"/>
    <n v="63"/>
    <n v="7"/>
  </r>
  <r>
    <n v="3"/>
    <x v="25"/>
    <n v="1"/>
    <n v="14"/>
    <n v="1.7769999999999999"/>
    <n v="74"/>
    <n v="6"/>
  </r>
  <r>
    <n v="10"/>
    <x v="25"/>
    <n v="2"/>
    <n v="34"/>
    <n v="185"/>
    <n v="81"/>
    <m/>
  </r>
  <r>
    <n v="1"/>
    <x v="25"/>
    <n v="2"/>
    <n v="8"/>
    <n v="1.47"/>
    <n v="22"/>
    <m/>
  </r>
  <r>
    <n v="2"/>
    <x v="25"/>
    <n v="3"/>
    <n v="5"/>
    <n v="136"/>
    <n v="16"/>
    <m/>
  </r>
  <r>
    <n v="7"/>
    <x v="26"/>
    <n v="1"/>
    <n v="28"/>
    <n v="1.802"/>
    <n v="30"/>
    <n v="10"/>
  </r>
  <r>
    <n v="8"/>
    <x v="26"/>
    <n v="2"/>
    <n v="25"/>
    <n v="606"/>
    <n v="22"/>
    <n v="10"/>
  </r>
  <r>
    <n v="6"/>
    <x v="26"/>
    <n v="3"/>
    <n v="19"/>
    <n v="367"/>
    <n v="23"/>
    <n v="10"/>
  </r>
  <r>
    <n v="4"/>
    <x v="26"/>
    <n v="1"/>
    <n v="8"/>
    <n v="381"/>
    <n v="18"/>
    <n v="9"/>
  </r>
  <r>
    <n v="5"/>
    <x v="26"/>
    <n v="2"/>
    <n v="20"/>
    <n v="545"/>
    <n v="27"/>
    <n v="8"/>
  </r>
  <r>
    <n v="2"/>
    <x v="26"/>
    <n v="2"/>
    <n v="3"/>
    <n v="207"/>
    <n v="33"/>
    <n v="8"/>
  </r>
  <r>
    <n v="9"/>
    <x v="26"/>
    <n v="3"/>
    <n v="37"/>
    <n v="300"/>
    <n v="67"/>
    <n v="7"/>
  </r>
  <r>
    <n v="3"/>
    <x v="26"/>
    <n v="3"/>
    <n v="17"/>
    <n v="635"/>
    <n v="54"/>
    <n v="7"/>
  </r>
  <r>
    <n v="10"/>
    <x v="26"/>
    <n v="1"/>
    <n v="29"/>
    <n v="953"/>
    <n v="61"/>
    <m/>
  </r>
  <r>
    <n v="1"/>
    <x v="26"/>
    <n v="1"/>
    <n v="6"/>
    <n v="2.992"/>
    <n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C3C5F9-E7A0-4722-AFDC-9443B81D4DFA}"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Dates">
  <location ref="A37:B65" firstHeaderRow="1" firstDataRow="1" firstDataCol="1"/>
  <pivotFields count="7">
    <pivotField showAll="0"/>
    <pivotField axis="axisRow" numFmtId="14" showAll="0">
      <items count="28">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showAll="0"/>
    <pivotField showAll="0"/>
    <pivotField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alls handled"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D2CD8E-7CF6-433F-A903-305D0C0623E7}" name="PivotTable2" cacheId="4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23:B2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Average of Customer_satisfaction" fld="1" subtotal="average" baseField="0" baseItem="0"/>
  </dataFields>
  <formats count="1">
    <format dxfId="6">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_satisfac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A_Team]"/>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3D1A6A-0BEC-422A-A867-566EF85E4FBB}"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Sum of calls_handled"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A_Team]"/>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884151-6F94-4785-B79D-5AD33BFE2AE2}"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B9" firstHeaderRow="1" firstDataRow="1" firstDataCol="1"/>
  <pivotFields count="7">
    <pivotField showAll="0"/>
    <pivotField name="date by week" axis="axisRow" numFmtId="14" showAll="0">
      <items count="7">
        <item x="0"/>
        <item x="1"/>
        <item x="2"/>
        <item x="3"/>
        <item x="4"/>
        <item x="5"/>
        <item t="default"/>
      </items>
    </pivotField>
    <pivotField showAll="0"/>
    <pivotField dataField="1" showAll="0"/>
    <pivotField showAll="0"/>
    <pivotField showAll="0"/>
    <pivotField showAll="0"/>
  </pivotFields>
  <rowFields count="1">
    <field x="1"/>
  </rowFields>
  <rowItems count="5">
    <i>
      <x v="1"/>
    </i>
    <i>
      <x v="2"/>
    </i>
    <i>
      <x v="3"/>
    </i>
    <i>
      <x v="4"/>
    </i>
    <i t="grand">
      <x/>
    </i>
  </rowItems>
  <colItems count="1">
    <i/>
  </colItems>
  <dataFields count="1">
    <dataField name="Total calls handled" fld="3" baseField="1" baseItem="1"/>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ADF0799-403A-4225-A81E-D50B4DA824EF}" name="PivotTable9"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25:B29" firstHeaderRow="1" firstDataRow="1" firstDataCol="1"/>
  <pivotFields count="7">
    <pivotField showAll="0"/>
    <pivotField axis="axisRow" numFmtId="14" showAll="0">
      <items count="7">
        <item x="0"/>
        <item x="1"/>
        <item x="2"/>
        <item x="3"/>
        <item x="4"/>
        <item x="5"/>
        <item t="default"/>
      </items>
    </pivotField>
    <pivotField showAll="0"/>
    <pivotField showAll="0"/>
    <pivotField dataField="1" showAll="0"/>
    <pivotField showAll="0"/>
    <pivotField showAll="0"/>
  </pivotFields>
  <rowFields count="1">
    <field x="1"/>
  </rowFields>
  <rowItems count="4">
    <i>
      <x v="1"/>
    </i>
    <i>
      <x v="2"/>
    </i>
    <i>
      <x v="3"/>
    </i>
    <i>
      <x v="4"/>
    </i>
  </rowItems>
  <colItems count="1">
    <i/>
  </colItems>
  <dataFields count="1">
    <dataField name="Average of avg_aht" fld="4" subtotal="average" baseField="1" baseItem="1"/>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942948-FED8-43EC-92EC-C09A9F8CB692}"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Product ID">
  <location ref="A19:B23" firstHeaderRow="1" firstDataRow="1" firstDataCol="1"/>
  <pivotFields count="7">
    <pivotField showAll="0"/>
    <pivotField numFmtId="14" showAll="0">
      <items count="7">
        <item x="0"/>
        <item x="1"/>
        <item x="2"/>
        <item x="3"/>
        <item x="4"/>
        <item x="5"/>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1">
    <field x="2"/>
  </rowFields>
  <rowItems count="4">
    <i>
      <x v="2"/>
    </i>
    <i>
      <x v="1"/>
    </i>
    <i>
      <x/>
    </i>
    <i t="grand">
      <x/>
    </i>
  </rowItems>
  <colItems count="1">
    <i/>
  </colItems>
  <dataFields count="1">
    <dataField name="Sum of calls_handled"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D35885-9E1A-48DC-90D3-1554A367531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Agent ID">
  <location ref="A3:B14" firstHeaderRow="1" firstDataRow="1" firstDataCol="1"/>
  <pivotFields count="7">
    <pivotField axis="axisRow" showAll="0" sortType="descending">
      <items count="11">
        <item x="1"/>
        <item x="0"/>
        <item x="7"/>
        <item x="2"/>
        <item x="4"/>
        <item x="3"/>
        <item x="5"/>
        <item x="8"/>
        <item x="6"/>
        <item x="9"/>
        <item t="default"/>
      </items>
      <autoSortScope>
        <pivotArea dataOnly="0" outline="0" fieldPosition="0">
          <references count="1">
            <reference field="4294967294" count="1" selected="0">
              <x v="0"/>
            </reference>
          </references>
        </pivotArea>
      </autoSortScope>
    </pivotField>
    <pivotField numFmtId="14" showAll="0"/>
    <pivotField showAll="0"/>
    <pivotField dataField="1" showAll="0"/>
    <pivotField showAll="0"/>
    <pivotField showAll="0"/>
    <pivotField showAll="0"/>
  </pivotFields>
  <rowFields count="1">
    <field x="0"/>
  </rowFields>
  <rowItems count="11">
    <i>
      <x v="1"/>
    </i>
    <i>
      <x/>
    </i>
    <i>
      <x v="3"/>
    </i>
    <i>
      <x v="2"/>
    </i>
    <i>
      <x v="5"/>
    </i>
    <i>
      <x v="4"/>
    </i>
    <i>
      <x v="7"/>
    </i>
    <i>
      <x v="6"/>
    </i>
    <i>
      <x v="9"/>
    </i>
    <i>
      <x v="8"/>
    </i>
    <i t="grand">
      <x/>
    </i>
  </rowItems>
  <colItems count="1">
    <i/>
  </colItems>
  <dataFields count="1">
    <dataField name="Sum of calls_handled"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77BA99-46FF-45AE-8EF6-363A2E84ADC8}" name="Customer_Satisfation_by_Agent" cacheId="5" applyNumberFormats="0" applyBorderFormats="0" applyFontFormats="0" applyPatternFormats="0" applyAlignmentFormats="0" applyWidthHeightFormats="1" dataCaption="Values" tag="b35410a8-2370-4a67-a038-4e851a974942" updatedVersion="6" minRefreshableVersion="3" useAutoFormatting="1" subtotalHiddenItems="1" rowGrandTotals="0" colGrandTotals="0" itemPrintTitles="1" createdVersion="6" indent="0" outline="1" outlineData="1" multipleFieldFilters="0" chartFormat="4" rowHeaderCaption="Agent">
  <location ref="A10:B20"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6"/>
    </i>
    <i>
      <x v="9"/>
    </i>
    <i>
      <x v="7"/>
    </i>
    <i>
      <x v="1"/>
    </i>
    <i>
      <x v="8"/>
    </i>
    <i>
      <x/>
    </i>
    <i>
      <x v="4"/>
    </i>
    <i>
      <x v="5"/>
    </i>
    <i>
      <x v="3"/>
    </i>
    <i>
      <x v="2"/>
    </i>
  </rowItems>
  <colItems count="1">
    <i/>
  </colItems>
  <dataFields count="1">
    <dataField name="Average of Customer_satisfaction" fld="1" subtotal="average" baseField="0" baseItem="0" numFmtId="2"/>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_satisfac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70C7CF-1DAE-4272-AC8B-7C399983D34E}"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Agent">
  <location ref="A73:B84" firstHeaderRow="1" firstDataRow="1" firstDataCol="1"/>
  <pivotFields count="2">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6"/>
    </i>
    <i>
      <x v="4"/>
    </i>
    <i>
      <x v="8"/>
    </i>
    <i>
      <x v="1"/>
    </i>
    <i>
      <x v="7"/>
    </i>
    <i>
      <x/>
    </i>
    <i>
      <x v="9"/>
    </i>
    <i>
      <x v="5"/>
    </i>
    <i>
      <x v="3"/>
    </i>
    <i>
      <x v="2"/>
    </i>
    <i t="grand">
      <x/>
    </i>
  </rowItems>
  <colItems count="1">
    <i/>
  </colItems>
  <dataFields count="1">
    <dataField name="Average of avg_queue_time (seconds)" fld="1" subtotal="average" baseField="0" baseItem="0" numFmtId="2"/>
  </dataFields>
  <formats count="1">
    <format dxfId="81">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avg_queue_time (seconds)"/>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A90948-DD4E-45C1-B641-7B0C6D50ADD3}" name="PivotTable3" cacheId="3" applyNumberFormats="0" applyBorderFormats="0" applyFontFormats="0" applyPatternFormats="0" applyAlignmentFormats="0" applyWidthHeightFormats="1" dataCaption="Values" tag="30a3846f-6424-4a65-bcde-38e378759ec2" updatedVersion="6" minRefreshableVersion="3" useAutoFormatting="1" itemPrintTitles="1" createdVersion="6" indent="0" outline="1" outlineData="1" multipleFieldFilters="0" chartFormat="1" rowHeaderCaption="Agent">
  <location ref="A24:B35"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9"/>
    </i>
    <i>
      <x v="7"/>
    </i>
    <i>
      <x v="3"/>
    </i>
    <i>
      <x v="6"/>
    </i>
    <i>
      <x v="5"/>
    </i>
    <i>
      <x v="2"/>
    </i>
    <i>
      <x/>
    </i>
    <i>
      <x v="4"/>
    </i>
    <i>
      <x v="8"/>
    </i>
    <i t="grand">
      <x/>
    </i>
  </rowItems>
  <colItems count="1">
    <i/>
  </colItems>
  <dataFields count="1">
    <dataField name="Sum of calls_handled"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x15:activeTabTopLevelEntity name="[QA_Team]"/>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FD7C4E-1591-407B-AB1A-BA04B5342B14}" name="Average_Handling_Time_By_Agent" cacheId="4" applyNumberFormats="0" applyBorderFormats="0" applyFontFormats="0" applyPatternFormats="0" applyAlignmentFormats="0" applyWidthHeightFormats="1" dataCaption="Values" tag="d2de6d29-dd9e-43e7-90a7-85a96ebc8f5c" updatedVersion="6" minRefreshableVersion="3" useAutoFormatting="1" subtotalHiddenItems="1" rowGrandTotals="0" colGrandTotals="0" itemPrintTitles="1" createdVersion="6" indent="0" outline="1" outlineData="1" multipleFieldFilters="0" chartFormat="2" rowHeaderCaption="Agent">
  <location ref="A57:B67" firstHeaderRow="1" firstDataRow="1" firstDataCol="1"/>
  <pivotFields count="2">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0">
    <i>
      <x v="4"/>
    </i>
    <i>
      <x v="7"/>
    </i>
    <i>
      <x v="8"/>
    </i>
    <i>
      <x v="1"/>
    </i>
    <i>
      <x v="3"/>
    </i>
    <i>
      <x v="6"/>
    </i>
    <i>
      <x v="5"/>
    </i>
    <i>
      <x/>
    </i>
    <i>
      <x v="9"/>
    </i>
    <i>
      <x v="2"/>
    </i>
  </rowItems>
  <colItems count="1">
    <i/>
  </colItems>
  <dataFields count="1">
    <dataField name="Average of avg_aht" fld="0" subtotal="average" baseField="0" baseItem="0" numFmtId="1"/>
  </dataFields>
  <formats count="1">
    <format dxfId="82">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avg_ah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_Data]"/>
        <x15:activeTabTopLevelEntity name="[H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4543EA-27DD-483F-B602-07BE47C39F9B}" name="PivotTable4" cacheId="6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68:B71" firstHeaderRow="1" firstDataRow="1" firstDataCol="1"/>
  <pivotFields count="2">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1"/>
    </i>
    <i>
      <x v="2"/>
    </i>
    <i>
      <x/>
    </i>
  </rowItems>
  <colItems count="1">
    <i/>
  </colItems>
  <dataFields count="1">
    <dataField name="Average of avg_aht" fld="1" subtotal="average" baseField="0" baseItem="0"/>
  </dataFields>
  <formats count="1">
    <format dxfId="4">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avg_ah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A_Team]"/>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A70514-367E-4FE9-B565-DC856F44630A}" name="PivotTable3" cacheId="5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43:B46" firstHeaderRow="1" firstDataRow="1" firstDataCol="1"/>
  <pivotFields count="2">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1"/>
    </i>
    <i>
      <x v="2"/>
    </i>
  </rowItems>
  <colItems count="1">
    <i/>
  </colItems>
  <dataFields count="1">
    <dataField name="Average of avg_queue_time (s)" fld="1" subtotal="average" baseField="0" baseItem="0"/>
  </dataFields>
  <formats count="1">
    <format dxfId="5">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avg_queue_time (s)"/>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A_Team]"/>
        <x15:activeTabTopLevelEntity name="[Raw_Data]"/>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1C95C36-7B5C-453F-AD9F-ACD5EFEC5E19}" name="Table18" displayName="Table18" ref="A1:G271" totalsRowShown="0">
  <autoFilter ref="A1:G271" xr:uid="{535F35E4-6033-447B-ABC4-3A07F4EC408D}"/>
  <sortState ref="A2:G271">
    <sortCondition descending="1" ref="B1:B271"/>
  </sortState>
  <tableColumns count="7">
    <tableColumn id="1" xr3:uid="{BC58669B-AADE-4B79-B843-B1F56CD7293A}" name="agent_id" dataDxfId="89"/>
    <tableColumn id="2" xr3:uid="{CC4338D5-59D0-4304-80E7-2B2582200EDE}" name="date" dataDxfId="88"/>
    <tableColumn id="3" xr3:uid="{2A459A3F-2D7D-4E14-83A3-65E01AA3750C}" name="product_id" dataDxfId="87"/>
    <tableColumn id="4" xr3:uid="{758DE6C9-F3DD-4213-A318-60B80372608B}" name="calls_handled"/>
    <tableColumn id="5" xr3:uid="{44E3EF8C-1BFC-4AEA-BD1C-A505CF9F7910}" name="avg_aht"/>
    <tableColumn id="6" xr3:uid="{F848AB78-6C10-41F2-83A9-C1D59A23DFA8}" name="avg_queue_time"/>
    <tableColumn id="7" xr3:uid="{28A2D6ED-816A-40E5-B0CA-0A55C90470C0}" name="Customer_satisfactio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B5529D-A989-44C3-BE1D-D9E853A1BBC3}" name="Table4" displayName="Table4" ref="A19:G33" totalsRowCount="1" headerRowDxfId="61" dataDxfId="59" headerRowBorderDxfId="60" tableBorderDxfId="58" totalsRowBorderDxfId="57">
  <autoFilter ref="A19:G32" xr:uid="{E0A2576F-A869-4795-96CE-AC80FB9B71E2}"/>
  <tableColumns count="7">
    <tableColumn id="1" xr3:uid="{376606EE-8428-4024-A44B-CEF17E7421B8}" name="agent_id" totalsRowLabel="Total" dataDxfId="56" totalsRowDxfId="55"/>
    <tableColumn id="2" xr3:uid="{174010D5-DA78-4B06-AE0A-A3704E7DD9AE}" name="date" dataDxfId="54" totalsRowDxfId="53"/>
    <tableColumn id="3" xr3:uid="{808AB00E-5840-44EC-8B2E-C56E1EC9A668}" name="product_id" dataDxfId="52" totalsRowDxfId="51"/>
    <tableColumn id="4" xr3:uid="{D623223A-5C5F-4E74-9474-2E6386285CFE}" name="calls_handled" totalsRowFunction="sum" dataDxfId="50" totalsRowDxfId="49"/>
    <tableColumn id="5" xr3:uid="{BF8B9382-04EA-4FB9-ADFA-164904944675}" name="avg_aht" totalsRowFunction="average" dataDxfId="48" totalsRowDxfId="47"/>
    <tableColumn id="6" xr3:uid="{0F3AF42C-CA19-4E86-B5DE-26F42FCB2999}" name="avg_queue_time" totalsRowFunction="average" dataDxfId="46" totalsRowDxfId="45"/>
    <tableColumn id="7" xr3:uid="{8D651080-C836-4F0C-AE62-557EAF16D394}" name="Customer_satisfaction" totalsRowFunction="count" dataDxfId="44" totalsRowDxfId="4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017334-7765-4ED9-9BC7-12FB91A47262}" name="Table5" displayName="Table5" ref="A38:G49" totalsRowCount="1" headerRowDxfId="42" dataDxfId="40" headerRowBorderDxfId="41" tableBorderDxfId="39" totalsRowBorderDxfId="38">
  <autoFilter ref="A38:G48" xr:uid="{F43077AB-D220-464A-9091-F5BFD40901E7}"/>
  <tableColumns count="7">
    <tableColumn id="1" xr3:uid="{E0913EF4-59CE-45B7-8E3B-68F96A6DA997}" name="agent_id" totalsRowLabel="Total" dataDxfId="37" totalsRowDxfId="36"/>
    <tableColumn id="2" xr3:uid="{AE3B2EE9-4F40-4A2E-94F8-07D92CCEBE37}" name="date" dataDxfId="35" totalsRowDxfId="34"/>
    <tableColumn id="3" xr3:uid="{2E332E33-889D-4D77-AB50-3A8B786B9A7D}" name="product_id" dataDxfId="33" totalsRowDxfId="32"/>
    <tableColumn id="4" xr3:uid="{8F6BB1D1-2475-4591-BC5D-6F08433C8B5F}" name="calls_handled" totalsRowFunction="sum" dataDxfId="31" totalsRowDxfId="30"/>
    <tableColumn id="5" xr3:uid="{C696FF8D-89FB-440E-BB11-88A83CFD4838}" name="avg_aht" totalsRowFunction="average" dataDxfId="29" totalsRowDxfId="28"/>
    <tableColumn id="6" xr3:uid="{47AC4EBF-3966-4717-B1D3-7612FD06D976}" name="avg_queue_time" totalsRowFunction="average" dataDxfId="27" totalsRowDxfId="26"/>
    <tableColumn id="7" xr3:uid="{6E3E3925-5E86-4B03-B007-56A2E5EA7A16}" name="Customer_satisfaction" totalsRowFunction="count" dataDxfId="25" totalsRowDxfId="2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0749CB-3D37-4984-8CA1-32DF442D585A}" name="Raw_Data" displayName="Raw_Data" ref="A1:G271" totalsRowShown="0">
  <autoFilter ref="A1:G271" xr:uid="{9A22F6F7-B4ED-4712-B2D4-269368DD8969}"/>
  <sortState ref="A2:G271">
    <sortCondition descending="1" ref="G1:G271"/>
  </sortState>
  <tableColumns count="7">
    <tableColumn id="1" xr3:uid="{8959C358-C04F-40D9-ADB0-6513443781D9}" name="agent_id" dataDxfId="86"/>
    <tableColumn id="2" xr3:uid="{4FEB11CE-1DA7-41F0-9A6A-8FD4BED1B936}" name="date" dataDxfId="85"/>
    <tableColumn id="3" xr3:uid="{D6F82D30-4820-43D7-B8DF-190E814842F7}" name="product_id"/>
    <tableColumn id="4" xr3:uid="{93C2DF32-EB8D-4911-B6A9-5946DD2D5918}" name="calls_handled"/>
    <tableColumn id="5" xr3:uid="{AC7D7334-634B-4AAB-8377-7771823BD36A}" name="avg_aht"/>
    <tableColumn id="6" xr3:uid="{F31D6CBD-C718-4165-A654-5CCA9BB30E37}" name="avg_queue_time"/>
    <tableColumn id="7" xr3:uid="{BC2141BB-1A85-41DA-A5D3-0CBF59DE1B0C}" name="Customer_satisfac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80AE20-F599-4DAA-8433-D54E2C856B28}" name="HR_Data" displayName="HR_Data" ref="A2:E12" totalsRowShown="0" headerRowDxfId="23" dataDxfId="21" headerRowBorderDxfId="22" tableBorderDxfId="20" totalsRowBorderDxfId="19">
  <autoFilter ref="A2:E12" xr:uid="{D300E02F-4182-4A6E-BB1A-EA8613AEBC16}"/>
  <tableColumns count="5">
    <tableColumn id="1" xr3:uid="{91A5617F-A14D-4BF3-824F-9F454A2FB046}" name="agent_id" dataDxfId="18"/>
    <tableColumn id="2" xr3:uid="{FEB08CE7-B2BC-4628-8427-AB5A64CDD849}" name="First_Name" dataDxfId="17"/>
    <tableColumn id="3" xr3:uid="{8722C9F2-47EB-4083-B066-3AEEDEF13770}" name="Last_Name" dataDxfId="16"/>
    <tableColumn id="4" xr3:uid="{82026DDE-E92F-4EAF-9498-90BC3EBA7A89}" name="Hire_Date" dataDxfId="15"/>
    <tableColumn id="5" xr3:uid="{77038365-63C0-489F-B4FB-44006791FFE5}" name="Supervisor"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E823BB-6B9A-46E4-BB17-682304C513CA}" name="QA_Team" displayName="QA_Team" ref="I2:K5" totalsRowShown="0" headerRowDxfId="13" headerRowBorderDxfId="12" tableBorderDxfId="11" totalsRowBorderDxfId="10">
  <autoFilter ref="I2:K5" xr:uid="{6343B916-9D68-4281-96C3-0F64BC7C83AA}"/>
  <tableColumns count="3">
    <tableColumn id="1" xr3:uid="{A077BCBF-151A-47F8-87A5-56B9B89A8C5A}" name="Product_ID" dataDxfId="9"/>
    <tableColumn id="2" xr3:uid="{122DF425-4D27-44EB-9978-A73098FABADC}" name="Product_Name" dataDxfId="8"/>
    <tableColumn id="3" xr3:uid="{A791C14C-FC21-4BD2-BB24-993BC64F1DA1}" name="Call_Review"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1049EF2-BF38-4FEF-97B3-43D303399999}" name="Table8" displayName="Table8" ref="A68:B95">
  <autoFilter ref="A68:B95" xr:uid="{DE5EFCEE-ABC6-43C2-A656-366BCEE75099}">
    <filterColumn colId="1">
      <top10 val="9" filterVal="250"/>
    </filterColumn>
  </autoFilter>
  <sortState ref="A72:B95">
    <sortCondition ref="A68:A95"/>
  </sortState>
  <tableColumns count="2">
    <tableColumn id="1" xr3:uid="{80FA41BF-5459-4BFA-AE5C-7CE55A2A0984}" name="Peak Days" totalsRowLabel="Total" dataDxfId="84" totalsRowDxfId="83"/>
    <tableColumn id="2" xr3:uid="{CA7F5F4F-19A2-422B-A43B-8E1C598FFDC9}" name="Peak calls in June" totalsRowFunction="sum"/>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F19D0D8-3358-40B5-9B18-E55510BDCBAF}" name="Tenure_Length_of_each_Agent" displayName="Tenure_Length_of_each_Agent" ref="A40:D50" totalsRowShown="0">
  <autoFilter ref="A40:D50" xr:uid="{3904CBDE-08F4-4169-8ECF-FB7C89FEF6F5}"/>
  <sortState ref="A41:D50">
    <sortCondition descending="1" ref="D40:D50"/>
  </sortState>
  <tableColumns count="4">
    <tableColumn id="1" xr3:uid="{949E2AFF-F0B0-47C3-9CCF-75EDAFF8060D}" name="Agent"/>
    <tableColumn id="2" xr3:uid="{422BF56E-57BC-46ED-B590-D80B5E69EC84}" name="Hire_Date" dataDxfId="80"/>
    <tableColumn id="3" xr3:uid="{E3C3C1AE-C722-48FF-81B3-C15F283F9F9B}" name="Converted_date" dataDxfId="79"/>
    <tableColumn id="4" xr3:uid="{CC08F208-58FE-49A4-A674-9AC9331EEE98}" name="Length of tenure in day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8668721-6E97-4001-AC5A-DB721C601C63}" name="Agent_Summary_Table" displayName="Agent_Summary_Table" ref="A92:F102" totalsRowShown="0">
  <autoFilter ref="A92:F102" xr:uid="{3A1B0720-DB68-4A40-9569-91A785C8E218}"/>
  <sortState ref="A93:F102">
    <sortCondition descending="1" ref="B92:B102"/>
  </sortState>
  <tableColumns count="6">
    <tableColumn id="1" xr3:uid="{019CEF4C-4CAB-4415-9A71-D6C57032859B}" name="Row Labels"/>
    <tableColumn id="2" xr3:uid="{74CECFA2-62D1-4AC8-8BE5-28F9BBA9D303}" name="Average of Customer_satisfaction" dataDxfId="78"/>
    <tableColumn id="3" xr3:uid="{080C25FA-3A4B-4A0C-9AC5-EAB53E58891F}" name="Average of avg_aht" dataDxfId="77"/>
    <tableColumn id="4" xr3:uid="{C13DDFF3-A858-46C1-854D-59899B2DBCEE}" name="Length of tenure in days"/>
    <tableColumn id="5" xr3:uid="{F7FA1DA7-79DF-4914-B2C1-AB700BD83CEA}" name="Sum of calls_handled"/>
    <tableColumn id="6" xr3:uid="{67C9F3FA-9AB2-4A53-A2CB-10CD6FDA9B6C}" name="Average of avg_queue_time (seconds)" dataDxfId="7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87A3750-A7B4-4502-AAC8-B4ECDCEFFA08}" name="Table12" displayName="Table12" ref="G3:I4" totalsRowShown="0" headerRowDxfId="75">
  <autoFilter ref="G3:I4" xr:uid="{69BEF7D9-B776-4DEA-B6EA-6872EEC508AF}"/>
  <tableColumns count="3">
    <tableColumn id="1" xr3:uid="{377FCDD6-B4C9-4638-8AFA-06A089F0EA6A}" name="start day" dataDxfId="74">
      <calculatedColumnFormula>DATE(2020,5,15)</calculatedColumnFormula>
    </tableColumn>
    <tableColumn id="2" xr3:uid="{C63C59E9-81A8-407A-9378-2942AB17A7D4}" name="end day" dataDxfId="73">
      <calculatedColumnFormula>DATE(2021,6,28)</calculatedColumnFormula>
    </tableColumn>
    <tableColumn id="3" xr3:uid="{13FAAA38-2B05-44ED-AF7A-F4AA9F1C1B90}" name="net workdays">
      <calculatedColumnFormula>NETWORKDAYS(G4,H4)</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7C63F6-9C2C-421B-B785-6DB4453F2CA9}" name="Table3" displayName="Table3" ref="A4:G14" totalsRowCount="1" headerRowDxfId="72" headerRowBorderDxfId="71" tableBorderDxfId="70" totalsRowBorderDxfId="69">
  <autoFilter ref="A4:G13" xr:uid="{BCEF1B83-2FBE-44C0-A8C8-91A2209EEAF2}"/>
  <tableColumns count="7">
    <tableColumn id="1" xr3:uid="{393B3718-F4E9-4D19-9A33-57688CA443ED}" name="agent_id" totalsRowLabel="Total" totalsRowDxfId="68"/>
    <tableColumn id="2" xr3:uid="{8E05FF37-76BB-4BBB-A295-40B415363FAD}" name="date" totalsRowDxfId="67"/>
    <tableColumn id="3" xr3:uid="{A332CDDB-58CD-45F4-B2B3-980306B80018}" name="product_id" totalsRowDxfId="66"/>
    <tableColumn id="4" xr3:uid="{8893DC55-A0E6-40BE-A600-CE1BF908237B}" name="calls_handled" totalsRowFunction="sum" totalsRowDxfId="65"/>
    <tableColumn id="5" xr3:uid="{8EC23086-BA6F-40F5-88D0-F45B67B6B68F}" name="avg_aht" totalsRowFunction="average" totalsRowDxfId="64"/>
    <tableColumn id="6" xr3:uid="{1A2A4123-3F1F-4D65-84DB-D227678D3CC8}" name="avg_queue_time" totalsRowFunction="average" totalsRowDxfId="63"/>
    <tableColumn id="7" xr3:uid="{CF5A190D-A21C-45BD-BE3D-CECBEDF313A2}" name="Customer_satisfaction" totalsRowFunction="count" totalsRowDxfId="6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5.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pivotTable" Target="../pivotTables/pivotTable6.xml"/><Relationship Id="rId7" Type="http://schemas.openxmlformats.org/officeDocument/2006/relationships/table" Target="../tables/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7.xml"/><Relationship Id="rId9"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3.bin"/><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88A-848F-41F5-B80D-C5208158F0B6}">
  <dimension ref="A1:G271"/>
  <sheetViews>
    <sheetView workbookViewId="0">
      <selection activeCell="C1" sqref="C1:C1048576"/>
    </sheetView>
  </sheetViews>
  <sheetFormatPr defaultRowHeight="14.5" x14ac:dyDescent="0.35"/>
  <cols>
    <col min="1" max="1" width="10.36328125" bestFit="1" customWidth="1"/>
    <col min="2" max="2" width="10.453125" bestFit="1" customWidth="1"/>
    <col min="3" max="3" width="12.26953125" style="30" bestFit="1" customWidth="1"/>
    <col min="4" max="4" width="14.453125" bestFit="1" customWidth="1"/>
    <col min="5" max="5" width="9.7265625" bestFit="1" customWidth="1"/>
    <col min="6" max="6" width="17.08984375" bestFit="1" customWidth="1"/>
    <col min="7" max="7" width="22.08984375" bestFit="1" customWidth="1"/>
  </cols>
  <sheetData>
    <row r="1" spans="1:7" x14ac:dyDescent="0.35">
      <c r="A1" s="1" t="s">
        <v>47</v>
      </c>
      <c r="B1" s="4" t="s">
        <v>48</v>
      </c>
      <c r="C1" s="30" t="s">
        <v>49</v>
      </c>
      <c r="D1" t="s">
        <v>50</v>
      </c>
      <c r="E1" t="s">
        <v>51</v>
      </c>
      <c r="F1" t="s">
        <v>52</v>
      </c>
      <c r="G1" t="s">
        <v>53</v>
      </c>
    </row>
    <row r="2" spans="1:7" x14ac:dyDescent="0.35">
      <c r="A2" s="1">
        <v>9</v>
      </c>
      <c r="B2" s="4">
        <v>44374</v>
      </c>
      <c r="C2" s="30">
        <v>2</v>
      </c>
      <c r="D2">
        <v>34</v>
      </c>
      <c r="E2">
        <v>427</v>
      </c>
      <c r="F2">
        <v>16</v>
      </c>
      <c r="G2">
        <v>10</v>
      </c>
    </row>
    <row r="3" spans="1:7" x14ac:dyDescent="0.35">
      <c r="A3" s="1">
        <v>7</v>
      </c>
      <c r="B3" s="4">
        <v>44374</v>
      </c>
      <c r="C3" s="30">
        <v>3</v>
      </c>
      <c r="D3">
        <v>29</v>
      </c>
      <c r="E3">
        <v>296</v>
      </c>
      <c r="F3">
        <v>11</v>
      </c>
      <c r="G3">
        <v>10</v>
      </c>
    </row>
    <row r="4" spans="1:7" x14ac:dyDescent="0.35">
      <c r="A4" s="1">
        <v>6</v>
      </c>
      <c r="B4" s="4">
        <v>44374</v>
      </c>
      <c r="C4" s="30">
        <v>2</v>
      </c>
      <c r="D4">
        <v>19</v>
      </c>
      <c r="E4">
        <v>445</v>
      </c>
      <c r="F4">
        <v>27</v>
      </c>
      <c r="G4">
        <v>9</v>
      </c>
    </row>
    <row r="5" spans="1:7" x14ac:dyDescent="0.35">
      <c r="A5" s="1">
        <v>3</v>
      </c>
      <c r="B5" s="4">
        <v>44374</v>
      </c>
      <c r="C5" s="30">
        <v>2</v>
      </c>
      <c r="D5">
        <v>16</v>
      </c>
      <c r="E5">
        <v>537</v>
      </c>
      <c r="F5">
        <v>26</v>
      </c>
      <c r="G5">
        <v>9</v>
      </c>
    </row>
    <row r="6" spans="1:7" x14ac:dyDescent="0.35">
      <c r="A6" s="1">
        <v>8</v>
      </c>
      <c r="B6" s="4">
        <v>44374</v>
      </c>
      <c r="C6" s="30">
        <v>1</v>
      </c>
      <c r="D6">
        <v>22</v>
      </c>
      <c r="E6">
        <v>1.214</v>
      </c>
      <c r="F6">
        <v>39</v>
      </c>
      <c r="G6">
        <v>8</v>
      </c>
    </row>
    <row r="7" spans="1:7" x14ac:dyDescent="0.35">
      <c r="A7" s="1">
        <v>5</v>
      </c>
      <c r="B7" s="4">
        <v>44374</v>
      </c>
      <c r="C7" s="30">
        <v>1</v>
      </c>
      <c r="D7">
        <v>18</v>
      </c>
      <c r="E7">
        <v>1.4219999999999999</v>
      </c>
      <c r="F7">
        <v>27</v>
      </c>
      <c r="G7">
        <v>8</v>
      </c>
    </row>
    <row r="8" spans="1:7" x14ac:dyDescent="0.35">
      <c r="A8" s="1">
        <v>2</v>
      </c>
      <c r="B8" s="4">
        <v>44374</v>
      </c>
      <c r="C8" s="30">
        <v>1</v>
      </c>
      <c r="D8">
        <v>3</v>
      </c>
      <c r="E8">
        <v>219</v>
      </c>
      <c r="F8">
        <v>45</v>
      </c>
      <c r="G8">
        <v>8</v>
      </c>
    </row>
    <row r="9" spans="1:7" x14ac:dyDescent="0.35">
      <c r="A9" s="1">
        <v>10</v>
      </c>
      <c r="B9" s="4">
        <v>44374</v>
      </c>
      <c r="C9" s="30">
        <v>3</v>
      </c>
      <c r="D9">
        <v>35</v>
      </c>
      <c r="E9">
        <v>479</v>
      </c>
      <c r="F9">
        <v>57</v>
      </c>
      <c r="G9">
        <v>7</v>
      </c>
    </row>
    <row r="10" spans="1:7" x14ac:dyDescent="0.35">
      <c r="A10" s="1">
        <v>4</v>
      </c>
      <c r="B10" s="4">
        <v>44374</v>
      </c>
      <c r="C10" s="30">
        <v>3</v>
      </c>
      <c r="D10">
        <v>14</v>
      </c>
      <c r="E10">
        <v>187</v>
      </c>
      <c r="F10">
        <v>81</v>
      </c>
      <c r="G10">
        <v>6</v>
      </c>
    </row>
    <row r="11" spans="1:7" x14ac:dyDescent="0.35">
      <c r="A11" s="1">
        <v>1</v>
      </c>
      <c r="B11" s="4">
        <v>44374</v>
      </c>
      <c r="C11" s="30">
        <v>3</v>
      </c>
      <c r="D11">
        <v>9</v>
      </c>
      <c r="E11">
        <v>1.119</v>
      </c>
      <c r="F11">
        <v>69</v>
      </c>
      <c r="G11">
        <v>6</v>
      </c>
    </row>
    <row r="12" spans="1:7" x14ac:dyDescent="0.35">
      <c r="A12" s="1">
        <v>9</v>
      </c>
      <c r="B12" s="4">
        <v>44373</v>
      </c>
      <c r="C12" s="30">
        <v>1</v>
      </c>
      <c r="D12">
        <v>35</v>
      </c>
      <c r="E12">
        <v>1.81</v>
      </c>
      <c r="F12">
        <v>33</v>
      </c>
      <c r="G12">
        <v>8</v>
      </c>
    </row>
    <row r="13" spans="1:7" x14ac:dyDescent="0.35">
      <c r="A13" s="1">
        <v>7</v>
      </c>
      <c r="B13" s="4">
        <v>44373</v>
      </c>
      <c r="C13" s="30">
        <v>2</v>
      </c>
      <c r="D13">
        <v>30</v>
      </c>
      <c r="E13">
        <v>254</v>
      </c>
      <c r="F13">
        <v>28</v>
      </c>
      <c r="G13">
        <v>8</v>
      </c>
    </row>
    <row r="14" spans="1:7" x14ac:dyDescent="0.35">
      <c r="A14" s="1">
        <v>5</v>
      </c>
      <c r="B14" s="4">
        <v>44373</v>
      </c>
      <c r="C14" s="30">
        <v>3</v>
      </c>
      <c r="D14">
        <v>26</v>
      </c>
      <c r="E14">
        <v>518</v>
      </c>
      <c r="F14">
        <v>43</v>
      </c>
      <c r="G14">
        <v>8</v>
      </c>
    </row>
    <row r="15" spans="1:7" x14ac:dyDescent="0.35">
      <c r="A15" s="1">
        <v>6</v>
      </c>
      <c r="B15" s="4">
        <v>44373</v>
      </c>
      <c r="C15" s="30">
        <v>1</v>
      </c>
      <c r="D15">
        <v>20</v>
      </c>
      <c r="E15">
        <v>884</v>
      </c>
      <c r="F15">
        <v>43</v>
      </c>
      <c r="G15">
        <v>8</v>
      </c>
    </row>
    <row r="16" spans="1:7" x14ac:dyDescent="0.35">
      <c r="A16" s="1">
        <v>4</v>
      </c>
      <c r="B16" s="4">
        <v>44373</v>
      </c>
      <c r="C16" s="30">
        <v>2</v>
      </c>
      <c r="D16">
        <v>30</v>
      </c>
      <c r="E16">
        <v>689</v>
      </c>
      <c r="F16">
        <v>90</v>
      </c>
      <c r="G16">
        <v>6</v>
      </c>
    </row>
    <row r="17" spans="1:7" x14ac:dyDescent="0.35">
      <c r="A17" s="1">
        <v>3</v>
      </c>
      <c r="B17" s="4">
        <v>44373</v>
      </c>
      <c r="C17" s="30">
        <v>1</v>
      </c>
      <c r="D17">
        <v>24</v>
      </c>
      <c r="E17">
        <v>1.921</v>
      </c>
      <c r="F17">
        <v>84</v>
      </c>
      <c r="G17">
        <v>6</v>
      </c>
    </row>
    <row r="18" spans="1:7" x14ac:dyDescent="0.35">
      <c r="A18" s="1">
        <v>2</v>
      </c>
      <c r="B18" s="4">
        <v>44373</v>
      </c>
      <c r="C18" s="30">
        <v>3</v>
      </c>
      <c r="D18">
        <v>22</v>
      </c>
      <c r="E18">
        <v>446</v>
      </c>
      <c r="F18">
        <v>77</v>
      </c>
      <c r="G18">
        <v>6</v>
      </c>
    </row>
    <row r="19" spans="1:7" x14ac:dyDescent="0.35">
      <c r="A19" s="1">
        <v>10</v>
      </c>
      <c r="B19" s="4">
        <v>44373</v>
      </c>
      <c r="C19" s="30">
        <v>2</v>
      </c>
      <c r="D19">
        <v>34</v>
      </c>
      <c r="E19">
        <v>468</v>
      </c>
      <c r="F19">
        <v>96</v>
      </c>
      <c r="G19">
        <v>5</v>
      </c>
    </row>
    <row r="20" spans="1:7" x14ac:dyDescent="0.35">
      <c r="A20" s="1">
        <v>1</v>
      </c>
      <c r="B20" s="4">
        <v>44373</v>
      </c>
      <c r="C20" s="30">
        <v>2</v>
      </c>
      <c r="D20">
        <v>28</v>
      </c>
      <c r="E20">
        <v>1.8129999999999999</v>
      </c>
      <c r="F20">
        <v>91</v>
      </c>
      <c r="G20">
        <v>5</v>
      </c>
    </row>
    <row r="21" spans="1:7" x14ac:dyDescent="0.35">
      <c r="A21" s="1">
        <v>8</v>
      </c>
      <c r="B21" s="4">
        <v>44373</v>
      </c>
      <c r="C21" s="30">
        <v>3</v>
      </c>
      <c r="D21">
        <v>20</v>
      </c>
      <c r="E21">
        <v>25</v>
      </c>
      <c r="F21">
        <v>82</v>
      </c>
      <c r="G21">
        <v>5</v>
      </c>
    </row>
    <row r="22" spans="1:7" x14ac:dyDescent="0.35">
      <c r="A22" s="1">
        <v>8</v>
      </c>
      <c r="B22" s="4">
        <v>44372</v>
      </c>
      <c r="C22" s="30">
        <v>2</v>
      </c>
      <c r="D22">
        <v>30</v>
      </c>
      <c r="E22">
        <v>34</v>
      </c>
      <c r="F22">
        <v>34</v>
      </c>
      <c r="G22">
        <v>8</v>
      </c>
    </row>
    <row r="23" spans="1:7" x14ac:dyDescent="0.35">
      <c r="A23" s="1">
        <v>10</v>
      </c>
      <c r="B23" s="4">
        <v>44372</v>
      </c>
      <c r="C23" s="30">
        <v>1</v>
      </c>
      <c r="D23">
        <v>27</v>
      </c>
      <c r="E23">
        <v>901</v>
      </c>
      <c r="F23">
        <v>44</v>
      </c>
      <c r="G23">
        <v>8</v>
      </c>
    </row>
    <row r="24" spans="1:7" x14ac:dyDescent="0.35">
      <c r="A24" s="1">
        <v>7</v>
      </c>
      <c r="B24" s="4">
        <v>44372</v>
      </c>
      <c r="C24" s="30">
        <v>1</v>
      </c>
      <c r="D24">
        <v>25</v>
      </c>
      <c r="E24">
        <v>1.4530000000000001</v>
      </c>
      <c r="F24">
        <v>44</v>
      </c>
      <c r="G24">
        <v>8</v>
      </c>
    </row>
    <row r="25" spans="1:7" x14ac:dyDescent="0.35">
      <c r="A25" s="1">
        <v>2</v>
      </c>
      <c r="B25" s="4">
        <v>44372</v>
      </c>
      <c r="C25" s="30">
        <v>2</v>
      </c>
      <c r="D25">
        <v>21</v>
      </c>
      <c r="E25">
        <v>180</v>
      </c>
      <c r="F25">
        <v>45</v>
      </c>
      <c r="G25">
        <v>8</v>
      </c>
    </row>
    <row r="26" spans="1:7" x14ac:dyDescent="0.35">
      <c r="A26" s="1">
        <v>9</v>
      </c>
      <c r="B26" s="4">
        <v>44372</v>
      </c>
      <c r="C26" s="30">
        <v>3</v>
      </c>
      <c r="D26">
        <v>39</v>
      </c>
      <c r="E26">
        <v>105</v>
      </c>
      <c r="F26">
        <v>56</v>
      </c>
      <c r="G26">
        <v>7</v>
      </c>
    </row>
    <row r="27" spans="1:7" x14ac:dyDescent="0.35">
      <c r="A27" s="1">
        <v>5</v>
      </c>
      <c r="B27" s="4">
        <v>44372</v>
      </c>
      <c r="C27" s="30">
        <v>2</v>
      </c>
      <c r="D27">
        <v>26</v>
      </c>
      <c r="E27">
        <v>289</v>
      </c>
      <c r="F27">
        <v>55</v>
      </c>
      <c r="G27">
        <v>7</v>
      </c>
    </row>
    <row r="28" spans="1:7" x14ac:dyDescent="0.35">
      <c r="A28" s="1">
        <v>4</v>
      </c>
      <c r="B28" s="4">
        <v>44372</v>
      </c>
      <c r="C28" s="30">
        <v>1</v>
      </c>
      <c r="D28">
        <v>28</v>
      </c>
      <c r="E28">
        <v>671</v>
      </c>
      <c r="F28">
        <v>90</v>
      </c>
      <c r="G28">
        <v>6</v>
      </c>
    </row>
    <row r="29" spans="1:7" x14ac:dyDescent="0.35">
      <c r="A29" s="1">
        <v>3</v>
      </c>
      <c r="B29" s="4">
        <v>44372</v>
      </c>
      <c r="C29" s="30">
        <v>3</v>
      </c>
      <c r="D29">
        <v>25</v>
      </c>
      <c r="E29">
        <v>614</v>
      </c>
      <c r="F29">
        <v>86</v>
      </c>
      <c r="G29">
        <v>6</v>
      </c>
    </row>
    <row r="30" spans="1:7" x14ac:dyDescent="0.35">
      <c r="A30" s="1">
        <v>6</v>
      </c>
      <c r="B30" s="4">
        <v>44372</v>
      </c>
      <c r="C30" s="30">
        <v>3</v>
      </c>
      <c r="D30">
        <v>30</v>
      </c>
      <c r="E30">
        <v>331</v>
      </c>
      <c r="F30">
        <v>90</v>
      </c>
      <c r="G30">
        <v>5</v>
      </c>
    </row>
    <row r="31" spans="1:7" x14ac:dyDescent="0.35">
      <c r="A31" s="1">
        <v>1</v>
      </c>
      <c r="B31" s="4">
        <v>44372</v>
      </c>
      <c r="C31" s="30">
        <v>1</v>
      </c>
      <c r="D31">
        <v>23</v>
      </c>
      <c r="E31">
        <v>1.054</v>
      </c>
      <c r="F31">
        <v>73</v>
      </c>
      <c r="G31">
        <v>5</v>
      </c>
    </row>
    <row r="32" spans="1:7" x14ac:dyDescent="0.35">
      <c r="A32" s="1">
        <v>6</v>
      </c>
      <c r="B32" s="4">
        <v>44371</v>
      </c>
      <c r="C32" s="30">
        <v>2</v>
      </c>
      <c r="D32">
        <v>17</v>
      </c>
      <c r="E32">
        <v>41</v>
      </c>
      <c r="F32">
        <v>27</v>
      </c>
      <c r="G32">
        <v>10</v>
      </c>
    </row>
    <row r="33" spans="1:7" x14ac:dyDescent="0.35">
      <c r="A33" s="1">
        <v>2</v>
      </c>
      <c r="B33" s="4">
        <v>44371</v>
      </c>
      <c r="C33" s="30">
        <v>1</v>
      </c>
      <c r="D33">
        <v>4</v>
      </c>
      <c r="E33">
        <v>473</v>
      </c>
      <c r="F33">
        <v>11</v>
      </c>
      <c r="G33">
        <v>10</v>
      </c>
    </row>
    <row r="34" spans="1:7" x14ac:dyDescent="0.35">
      <c r="A34" s="1">
        <v>1</v>
      </c>
      <c r="B34" s="4">
        <v>44371</v>
      </c>
      <c r="C34" s="30">
        <v>3</v>
      </c>
      <c r="D34">
        <v>10</v>
      </c>
      <c r="E34">
        <v>1.456</v>
      </c>
      <c r="F34">
        <v>19</v>
      </c>
      <c r="G34">
        <v>9</v>
      </c>
    </row>
    <row r="35" spans="1:7" x14ac:dyDescent="0.35">
      <c r="A35" s="1">
        <v>10</v>
      </c>
      <c r="B35" s="4">
        <v>44371</v>
      </c>
      <c r="C35" s="30">
        <v>3</v>
      </c>
      <c r="D35">
        <v>34</v>
      </c>
      <c r="E35">
        <v>238</v>
      </c>
      <c r="F35">
        <v>43</v>
      </c>
      <c r="G35">
        <v>8</v>
      </c>
    </row>
    <row r="36" spans="1:7" x14ac:dyDescent="0.35">
      <c r="A36" s="1">
        <v>9</v>
      </c>
      <c r="B36" s="4">
        <v>44371</v>
      </c>
      <c r="C36" s="30">
        <v>2</v>
      </c>
      <c r="D36">
        <v>34</v>
      </c>
      <c r="E36">
        <v>513</v>
      </c>
      <c r="F36">
        <v>31</v>
      </c>
      <c r="G36">
        <v>8</v>
      </c>
    </row>
    <row r="37" spans="1:7" x14ac:dyDescent="0.35">
      <c r="A37" s="1">
        <v>8</v>
      </c>
      <c r="B37" s="4">
        <v>44371</v>
      </c>
      <c r="C37" s="30">
        <v>1</v>
      </c>
      <c r="D37">
        <v>22</v>
      </c>
      <c r="E37">
        <v>1.1399999999999999</v>
      </c>
      <c r="F37">
        <v>32</v>
      </c>
      <c r="G37">
        <v>8</v>
      </c>
    </row>
    <row r="38" spans="1:7" x14ac:dyDescent="0.35">
      <c r="A38" s="1">
        <v>4</v>
      </c>
      <c r="B38" s="4">
        <v>44371</v>
      </c>
      <c r="C38" s="30">
        <v>3</v>
      </c>
      <c r="D38">
        <v>14</v>
      </c>
      <c r="E38">
        <v>212</v>
      </c>
      <c r="F38">
        <v>31</v>
      </c>
      <c r="G38">
        <v>8</v>
      </c>
    </row>
    <row r="39" spans="1:7" x14ac:dyDescent="0.35">
      <c r="A39" s="1">
        <v>7</v>
      </c>
      <c r="B39" s="4">
        <v>44371</v>
      </c>
      <c r="C39" s="30">
        <v>3</v>
      </c>
      <c r="D39">
        <v>30</v>
      </c>
      <c r="E39">
        <v>249</v>
      </c>
      <c r="F39">
        <v>57</v>
      </c>
      <c r="G39">
        <v>7</v>
      </c>
    </row>
    <row r="40" spans="1:7" x14ac:dyDescent="0.35">
      <c r="A40" s="1">
        <v>5</v>
      </c>
      <c r="B40" s="4">
        <v>44371</v>
      </c>
      <c r="C40" s="30">
        <v>1</v>
      </c>
      <c r="D40">
        <v>20</v>
      </c>
      <c r="E40">
        <v>1.3819999999999999</v>
      </c>
      <c r="F40">
        <v>83</v>
      </c>
      <c r="G40">
        <v>6</v>
      </c>
    </row>
    <row r="41" spans="1:7" x14ac:dyDescent="0.35">
      <c r="A41" s="1">
        <v>3</v>
      </c>
      <c r="B41" s="4">
        <v>44371</v>
      </c>
      <c r="C41" s="30">
        <v>2</v>
      </c>
      <c r="D41">
        <v>14</v>
      </c>
      <c r="E41">
        <v>368</v>
      </c>
      <c r="F41">
        <v>78</v>
      </c>
      <c r="G41">
        <v>6</v>
      </c>
    </row>
    <row r="42" spans="1:7" x14ac:dyDescent="0.35">
      <c r="A42" s="1">
        <v>10</v>
      </c>
      <c r="B42" s="4">
        <v>44370</v>
      </c>
      <c r="C42" s="30">
        <v>2</v>
      </c>
      <c r="D42">
        <v>32</v>
      </c>
      <c r="E42">
        <v>101</v>
      </c>
      <c r="F42">
        <v>10</v>
      </c>
      <c r="G42">
        <v>10</v>
      </c>
    </row>
    <row r="43" spans="1:7" x14ac:dyDescent="0.35">
      <c r="A43" s="1">
        <v>9</v>
      </c>
      <c r="B43" s="4">
        <v>44370</v>
      </c>
      <c r="C43" s="30">
        <v>1</v>
      </c>
      <c r="D43">
        <v>33</v>
      </c>
      <c r="E43">
        <v>1.4</v>
      </c>
      <c r="F43">
        <v>21</v>
      </c>
      <c r="G43">
        <v>9</v>
      </c>
    </row>
    <row r="44" spans="1:7" x14ac:dyDescent="0.35">
      <c r="A44" s="1">
        <v>5</v>
      </c>
      <c r="B44" s="4">
        <v>44370</v>
      </c>
      <c r="C44" s="30">
        <v>3</v>
      </c>
      <c r="D44">
        <v>24</v>
      </c>
      <c r="E44">
        <v>504</v>
      </c>
      <c r="F44">
        <v>32</v>
      </c>
      <c r="G44">
        <v>9</v>
      </c>
    </row>
    <row r="45" spans="1:7" x14ac:dyDescent="0.35">
      <c r="A45" s="1">
        <v>1</v>
      </c>
      <c r="B45" s="4">
        <v>44370</v>
      </c>
      <c r="C45" s="30">
        <v>2</v>
      </c>
      <c r="D45">
        <v>7</v>
      </c>
      <c r="E45">
        <v>1.2110000000000001</v>
      </c>
      <c r="F45">
        <v>18</v>
      </c>
      <c r="G45">
        <v>9</v>
      </c>
    </row>
    <row r="46" spans="1:7" x14ac:dyDescent="0.35">
      <c r="A46" s="1">
        <v>2</v>
      </c>
      <c r="B46" s="4">
        <v>44370</v>
      </c>
      <c r="C46" s="30">
        <v>3</v>
      </c>
      <c r="D46">
        <v>7</v>
      </c>
      <c r="E46">
        <v>49</v>
      </c>
      <c r="F46">
        <v>33</v>
      </c>
      <c r="G46">
        <v>8</v>
      </c>
    </row>
    <row r="47" spans="1:7" x14ac:dyDescent="0.35">
      <c r="A47" s="1">
        <v>8</v>
      </c>
      <c r="B47" s="4">
        <v>44370</v>
      </c>
      <c r="C47" s="30">
        <v>3</v>
      </c>
      <c r="D47">
        <v>26</v>
      </c>
      <c r="E47">
        <v>155</v>
      </c>
      <c r="F47">
        <v>67</v>
      </c>
      <c r="G47">
        <v>7</v>
      </c>
    </row>
    <row r="48" spans="1:7" x14ac:dyDescent="0.35">
      <c r="A48" s="1">
        <v>6</v>
      </c>
      <c r="B48" s="4">
        <v>44370</v>
      </c>
      <c r="C48" s="30">
        <v>1</v>
      </c>
      <c r="D48">
        <v>16</v>
      </c>
      <c r="E48">
        <v>604</v>
      </c>
      <c r="F48">
        <v>62</v>
      </c>
      <c r="G48">
        <v>7</v>
      </c>
    </row>
    <row r="49" spans="1:7" x14ac:dyDescent="0.35">
      <c r="A49" s="1">
        <v>4</v>
      </c>
      <c r="B49" s="4">
        <v>44370</v>
      </c>
      <c r="C49" s="30">
        <v>2</v>
      </c>
      <c r="D49">
        <v>13</v>
      </c>
      <c r="E49">
        <v>545</v>
      </c>
      <c r="F49">
        <v>57</v>
      </c>
      <c r="G49">
        <v>7</v>
      </c>
    </row>
    <row r="50" spans="1:7" x14ac:dyDescent="0.35">
      <c r="A50" s="1">
        <v>7</v>
      </c>
      <c r="B50" s="4">
        <v>44370</v>
      </c>
      <c r="C50" s="30">
        <v>2</v>
      </c>
      <c r="D50">
        <v>28</v>
      </c>
      <c r="E50">
        <v>497</v>
      </c>
      <c r="F50">
        <v>68</v>
      </c>
      <c r="G50">
        <v>6</v>
      </c>
    </row>
    <row r="51" spans="1:7" x14ac:dyDescent="0.35">
      <c r="A51" s="1">
        <v>3</v>
      </c>
      <c r="B51" s="4">
        <v>44370</v>
      </c>
      <c r="C51" s="30">
        <v>1</v>
      </c>
      <c r="D51">
        <v>13</v>
      </c>
      <c r="E51">
        <v>1.9350000000000001</v>
      </c>
      <c r="F51">
        <v>86</v>
      </c>
      <c r="G51">
        <v>6</v>
      </c>
    </row>
    <row r="52" spans="1:7" x14ac:dyDescent="0.35">
      <c r="A52" s="1">
        <v>4</v>
      </c>
      <c r="B52" s="4">
        <v>44369</v>
      </c>
      <c r="C52" s="30">
        <v>1</v>
      </c>
      <c r="D52">
        <v>11</v>
      </c>
      <c r="E52">
        <v>708</v>
      </c>
      <c r="F52">
        <v>11</v>
      </c>
      <c r="G52">
        <v>10</v>
      </c>
    </row>
    <row r="53" spans="1:7" x14ac:dyDescent="0.35">
      <c r="A53" s="1">
        <v>3</v>
      </c>
      <c r="B53" s="4">
        <v>44369</v>
      </c>
      <c r="C53" s="30">
        <v>3</v>
      </c>
      <c r="D53">
        <v>17</v>
      </c>
      <c r="E53">
        <v>457</v>
      </c>
      <c r="F53">
        <v>35</v>
      </c>
      <c r="G53">
        <v>9</v>
      </c>
    </row>
    <row r="54" spans="1:7" x14ac:dyDescent="0.35">
      <c r="A54" s="1">
        <v>1</v>
      </c>
      <c r="B54" s="4">
        <v>44369</v>
      </c>
      <c r="C54" s="30">
        <v>1</v>
      </c>
      <c r="D54">
        <v>6</v>
      </c>
      <c r="E54">
        <v>2.972</v>
      </c>
      <c r="F54">
        <v>33</v>
      </c>
      <c r="G54">
        <v>9</v>
      </c>
    </row>
    <row r="55" spans="1:7" x14ac:dyDescent="0.35">
      <c r="A55" s="1">
        <v>8</v>
      </c>
      <c r="B55" s="4">
        <v>44369</v>
      </c>
      <c r="C55" s="30">
        <v>2</v>
      </c>
      <c r="D55">
        <v>26</v>
      </c>
      <c r="E55">
        <v>197</v>
      </c>
      <c r="F55">
        <v>64</v>
      </c>
      <c r="G55">
        <v>7</v>
      </c>
    </row>
    <row r="56" spans="1:7" x14ac:dyDescent="0.35">
      <c r="A56" s="1">
        <v>5</v>
      </c>
      <c r="B56" s="4">
        <v>44369</v>
      </c>
      <c r="C56" s="30">
        <v>2</v>
      </c>
      <c r="D56">
        <v>21</v>
      </c>
      <c r="E56">
        <v>696</v>
      </c>
      <c r="F56">
        <v>62</v>
      </c>
      <c r="G56">
        <v>7</v>
      </c>
    </row>
    <row r="57" spans="1:7" x14ac:dyDescent="0.35">
      <c r="A57" s="1">
        <v>2</v>
      </c>
      <c r="B57" s="4">
        <v>44369</v>
      </c>
      <c r="C57" s="30">
        <v>2</v>
      </c>
      <c r="D57">
        <v>4</v>
      </c>
      <c r="E57">
        <v>262</v>
      </c>
      <c r="F57">
        <v>62</v>
      </c>
      <c r="G57">
        <v>7</v>
      </c>
    </row>
    <row r="58" spans="1:7" x14ac:dyDescent="0.35">
      <c r="A58" s="1">
        <v>9</v>
      </c>
      <c r="B58" s="4">
        <v>44369</v>
      </c>
      <c r="C58" s="30">
        <v>3</v>
      </c>
      <c r="D58">
        <v>37</v>
      </c>
      <c r="E58">
        <v>74</v>
      </c>
      <c r="F58">
        <v>79</v>
      </c>
      <c r="G58">
        <v>6</v>
      </c>
    </row>
    <row r="59" spans="1:7" x14ac:dyDescent="0.35">
      <c r="A59" s="1">
        <v>7</v>
      </c>
      <c r="B59" s="4">
        <v>44369</v>
      </c>
      <c r="C59" s="30">
        <v>1</v>
      </c>
      <c r="D59">
        <v>28</v>
      </c>
      <c r="E59">
        <v>1.2909999999999999</v>
      </c>
      <c r="F59">
        <v>68</v>
      </c>
      <c r="G59">
        <v>6</v>
      </c>
    </row>
    <row r="60" spans="1:7" x14ac:dyDescent="0.35">
      <c r="A60" s="1">
        <v>6</v>
      </c>
      <c r="B60" s="4">
        <v>44369</v>
      </c>
      <c r="C60" s="30">
        <v>3</v>
      </c>
      <c r="D60">
        <v>22</v>
      </c>
      <c r="E60">
        <v>205</v>
      </c>
      <c r="F60">
        <v>79</v>
      </c>
      <c r="G60">
        <v>6</v>
      </c>
    </row>
    <row r="61" spans="1:7" x14ac:dyDescent="0.35">
      <c r="A61" s="1">
        <v>10</v>
      </c>
      <c r="B61" s="4">
        <v>44369</v>
      </c>
      <c r="C61" s="30">
        <v>1</v>
      </c>
      <c r="D61">
        <v>31</v>
      </c>
      <c r="E61">
        <v>937</v>
      </c>
      <c r="F61">
        <v>95</v>
      </c>
    </row>
    <row r="62" spans="1:7" x14ac:dyDescent="0.35">
      <c r="A62" s="1">
        <v>10</v>
      </c>
      <c r="B62" s="4">
        <v>44368</v>
      </c>
      <c r="C62" s="30">
        <v>3</v>
      </c>
      <c r="D62">
        <v>34</v>
      </c>
      <c r="E62">
        <v>164</v>
      </c>
      <c r="F62">
        <v>30</v>
      </c>
      <c r="G62">
        <v>10</v>
      </c>
    </row>
    <row r="63" spans="1:7" x14ac:dyDescent="0.35">
      <c r="A63" s="1">
        <v>3</v>
      </c>
      <c r="B63" s="4">
        <v>44368</v>
      </c>
      <c r="C63" s="30">
        <v>2</v>
      </c>
      <c r="D63">
        <v>13</v>
      </c>
      <c r="E63">
        <v>727</v>
      </c>
      <c r="F63">
        <v>30</v>
      </c>
      <c r="G63">
        <v>10</v>
      </c>
    </row>
    <row r="64" spans="1:7" x14ac:dyDescent="0.35">
      <c r="A64" s="1">
        <v>4</v>
      </c>
      <c r="B64" s="4">
        <v>44368</v>
      </c>
      <c r="C64" s="30">
        <v>3</v>
      </c>
      <c r="D64">
        <v>12</v>
      </c>
      <c r="E64">
        <v>73</v>
      </c>
      <c r="F64">
        <v>19</v>
      </c>
      <c r="G64">
        <v>10</v>
      </c>
    </row>
    <row r="65" spans="1:7" x14ac:dyDescent="0.35">
      <c r="A65" s="1">
        <v>5</v>
      </c>
      <c r="B65" s="4">
        <v>44368</v>
      </c>
      <c r="C65" s="30">
        <v>1</v>
      </c>
      <c r="D65">
        <v>19</v>
      </c>
      <c r="E65">
        <v>1.5660000000000001</v>
      </c>
      <c r="F65">
        <v>26</v>
      </c>
      <c r="G65">
        <v>9</v>
      </c>
    </row>
    <row r="66" spans="1:7" x14ac:dyDescent="0.35">
      <c r="A66" s="1">
        <v>7</v>
      </c>
      <c r="B66" s="4">
        <v>44368</v>
      </c>
      <c r="C66" s="30">
        <v>3</v>
      </c>
      <c r="D66">
        <v>29</v>
      </c>
      <c r="E66">
        <v>102</v>
      </c>
      <c r="F66">
        <v>30</v>
      </c>
      <c r="G66">
        <v>8</v>
      </c>
    </row>
    <row r="67" spans="1:7" x14ac:dyDescent="0.35">
      <c r="A67" s="1">
        <v>8</v>
      </c>
      <c r="B67" s="4">
        <v>44368</v>
      </c>
      <c r="C67" s="30">
        <v>1</v>
      </c>
      <c r="D67">
        <v>25</v>
      </c>
      <c r="E67">
        <v>793</v>
      </c>
      <c r="F67">
        <v>25</v>
      </c>
      <c r="G67">
        <v>8</v>
      </c>
    </row>
    <row r="68" spans="1:7" x14ac:dyDescent="0.35">
      <c r="A68" s="1">
        <v>1</v>
      </c>
      <c r="B68" s="4">
        <v>44368</v>
      </c>
      <c r="C68" s="30">
        <v>3</v>
      </c>
      <c r="D68">
        <v>8</v>
      </c>
      <c r="E68">
        <v>783</v>
      </c>
      <c r="F68">
        <v>31</v>
      </c>
      <c r="G68">
        <v>8</v>
      </c>
    </row>
    <row r="69" spans="1:7" x14ac:dyDescent="0.35">
      <c r="A69" s="1">
        <v>2</v>
      </c>
      <c r="B69" s="4">
        <v>44368</v>
      </c>
      <c r="C69" s="30">
        <v>1</v>
      </c>
      <c r="D69">
        <v>1</v>
      </c>
      <c r="E69">
        <v>560</v>
      </c>
      <c r="F69">
        <v>39</v>
      </c>
      <c r="G69">
        <v>8</v>
      </c>
    </row>
    <row r="70" spans="1:7" x14ac:dyDescent="0.35">
      <c r="A70" s="1">
        <v>9</v>
      </c>
      <c r="B70" s="4">
        <v>44368</v>
      </c>
      <c r="C70" s="30">
        <v>2</v>
      </c>
      <c r="D70">
        <v>36</v>
      </c>
      <c r="E70">
        <v>364</v>
      </c>
      <c r="F70">
        <v>57</v>
      </c>
      <c r="G70">
        <v>7</v>
      </c>
    </row>
    <row r="71" spans="1:7" x14ac:dyDescent="0.35">
      <c r="A71" s="1">
        <v>6</v>
      </c>
      <c r="B71" s="4">
        <v>44368</v>
      </c>
      <c r="C71" s="30">
        <v>2</v>
      </c>
      <c r="D71">
        <v>17</v>
      </c>
      <c r="E71">
        <v>81</v>
      </c>
      <c r="F71">
        <v>70</v>
      </c>
      <c r="G71">
        <v>6</v>
      </c>
    </row>
    <row r="72" spans="1:7" x14ac:dyDescent="0.35">
      <c r="A72" s="1">
        <v>1</v>
      </c>
      <c r="B72" s="4">
        <v>44367</v>
      </c>
      <c r="C72" s="30">
        <v>2</v>
      </c>
      <c r="D72">
        <v>9</v>
      </c>
      <c r="E72">
        <v>1.986</v>
      </c>
      <c r="F72">
        <v>11</v>
      </c>
      <c r="G72">
        <v>10</v>
      </c>
    </row>
    <row r="73" spans="1:7" x14ac:dyDescent="0.35">
      <c r="A73" s="1">
        <v>2</v>
      </c>
      <c r="B73" s="4">
        <v>44367</v>
      </c>
      <c r="C73" s="30">
        <v>3</v>
      </c>
      <c r="D73">
        <v>6</v>
      </c>
      <c r="E73">
        <v>86</v>
      </c>
      <c r="F73">
        <v>21</v>
      </c>
      <c r="G73">
        <v>10</v>
      </c>
    </row>
    <row r="74" spans="1:7" x14ac:dyDescent="0.35">
      <c r="A74" s="1">
        <v>3</v>
      </c>
      <c r="B74" s="4">
        <v>44367</v>
      </c>
      <c r="C74" s="30">
        <v>1</v>
      </c>
      <c r="D74">
        <v>14</v>
      </c>
      <c r="E74">
        <v>1.5620000000000001</v>
      </c>
      <c r="F74">
        <v>38</v>
      </c>
      <c r="G74">
        <v>9</v>
      </c>
    </row>
    <row r="75" spans="1:7" x14ac:dyDescent="0.35">
      <c r="A75" s="1">
        <v>7</v>
      </c>
      <c r="B75" s="4">
        <v>44367</v>
      </c>
      <c r="C75" s="30">
        <v>2</v>
      </c>
      <c r="D75">
        <v>28</v>
      </c>
      <c r="E75">
        <v>394</v>
      </c>
      <c r="F75">
        <v>25</v>
      </c>
      <c r="G75">
        <v>8</v>
      </c>
    </row>
    <row r="76" spans="1:7" x14ac:dyDescent="0.35">
      <c r="A76" s="1">
        <v>4</v>
      </c>
      <c r="B76" s="4">
        <v>44367</v>
      </c>
      <c r="C76" s="30">
        <v>2</v>
      </c>
      <c r="D76">
        <v>13</v>
      </c>
      <c r="E76">
        <v>219</v>
      </c>
      <c r="F76">
        <v>34</v>
      </c>
      <c r="G76">
        <v>8</v>
      </c>
    </row>
    <row r="77" spans="1:7" x14ac:dyDescent="0.35">
      <c r="A77" s="1">
        <v>6</v>
      </c>
      <c r="B77" s="4">
        <v>44367</v>
      </c>
      <c r="C77" s="30">
        <v>1</v>
      </c>
      <c r="D77">
        <v>17</v>
      </c>
      <c r="E77">
        <v>1.0669999999999999</v>
      </c>
      <c r="F77">
        <v>53</v>
      </c>
      <c r="G77">
        <v>7</v>
      </c>
    </row>
    <row r="78" spans="1:7" x14ac:dyDescent="0.35">
      <c r="A78" s="1">
        <v>10</v>
      </c>
      <c r="B78" s="4">
        <v>44367</v>
      </c>
      <c r="C78" s="30">
        <v>2</v>
      </c>
      <c r="D78">
        <v>34</v>
      </c>
      <c r="E78">
        <v>722</v>
      </c>
      <c r="F78">
        <v>80</v>
      </c>
      <c r="G78">
        <v>6</v>
      </c>
    </row>
    <row r="79" spans="1:7" x14ac:dyDescent="0.35">
      <c r="A79" s="1">
        <v>9</v>
      </c>
      <c r="B79" s="4">
        <v>44367</v>
      </c>
      <c r="C79" s="30">
        <v>1</v>
      </c>
      <c r="D79">
        <v>33</v>
      </c>
      <c r="E79">
        <v>1.4650000000000001</v>
      </c>
      <c r="F79">
        <v>82</v>
      </c>
      <c r="G79">
        <v>6</v>
      </c>
    </row>
    <row r="80" spans="1:7" x14ac:dyDescent="0.35">
      <c r="A80" s="1">
        <v>8</v>
      </c>
      <c r="B80" s="4">
        <v>44367</v>
      </c>
      <c r="C80" s="30">
        <v>3</v>
      </c>
      <c r="D80">
        <v>29</v>
      </c>
      <c r="E80">
        <v>378</v>
      </c>
      <c r="F80">
        <v>86</v>
      </c>
      <c r="G80">
        <v>6</v>
      </c>
    </row>
    <row r="81" spans="1:7" x14ac:dyDescent="0.35">
      <c r="A81" s="1">
        <v>5</v>
      </c>
      <c r="B81" s="4">
        <v>44367</v>
      </c>
      <c r="C81" s="30">
        <v>3</v>
      </c>
      <c r="D81">
        <v>22</v>
      </c>
      <c r="E81">
        <v>359</v>
      </c>
      <c r="F81">
        <v>25</v>
      </c>
    </row>
    <row r="82" spans="1:7" x14ac:dyDescent="0.35">
      <c r="A82" s="1">
        <v>10</v>
      </c>
      <c r="B82" s="4">
        <v>44366</v>
      </c>
      <c r="C82" s="30">
        <v>1</v>
      </c>
      <c r="D82">
        <v>31</v>
      </c>
      <c r="E82">
        <v>1.39</v>
      </c>
      <c r="F82">
        <v>69</v>
      </c>
      <c r="G82">
        <v>7</v>
      </c>
    </row>
    <row r="83" spans="1:7" x14ac:dyDescent="0.35">
      <c r="A83" s="1">
        <v>8</v>
      </c>
      <c r="B83" s="4">
        <v>44366</v>
      </c>
      <c r="C83" s="30">
        <v>2</v>
      </c>
      <c r="D83">
        <v>26</v>
      </c>
      <c r="E83">
        <v>123</v>
      </c>
      <c r="F83">
        <v>59</v>
      </c>
      <c r="G83">
        <v>7</v>
      </c>
    </row>
    <row r="84" spans="1:7" x14ac:dyDescent="0.35">
      <c r="A84" s="1">
        <v>5</v>
      </c>
      <c r="B84" s="4">
        <v>44366</v>
      </c>
      <c r="C84" s="30">
        <v>2</v>
      </c>
      <c r="D84">
        <v>22</v>
      </c>
      <c r="E84">
        <v>576</v>
      </c>
      <c r="F84">
        <v>52</v>
      </c>
      <c r="G84">
        <v>7</v>
      </c>
    </row>
    <row r="85" spans="1:7" x14ac:dyDescent="0.35">
      <c r="A85" s="1">
        <v>9</v>
      </c>
      <c r="B85" s="4">
        <v>44366</v>
      </c>
      <c r="C85" s="30">
        <v>3</v>
      </c>
      <c r="D85">
        <v>37</v>
      </c>
      <c r="E85">
        <v>22</v>
      </c>
      <c r="F85">
        <v>72</v>
      </c>
      <c r="G85">
        <v>6</v>
      </c>
    </row>
    <row r="86" spans="1:7" x14ac:dyDescent="0.35">
      <c r="A86" s="1">
        <v>2</v>
      </c>
      <c r="B86" s="4">
        <v>44366</v>
      </c>
      <c r="C86" s="30">
        <v>2</v>
      </c>
      <c r="D86">
        <v>26</v>
      </c>
      <c r="E86">
        <v>55</v>
      </c>
      <c r="F86">
        <v>74</v>
      </c>
      <c r="G86">
        <v>6</v>
      </c>
    </row>
    <row r="87" spans="1:7" x14ac:dyDescent="0.35">
      <c r="A87" s="1">
        <v>6</v>
      </c>
      <c r="B87" s="4">
        <v>44366</v>
      </c>
      <c r="C87" s="30">
        <v>3</v>
      </c>
      <c r="D87">
        <v>29</v>
      </c>
      <c r="E87">
        <v>382</v>
      </c>
      <c r="F87">
        <v>96</v>
      </c>
      <c r="G87">
        <v>5</v>
      </c>
    </row>
    <row r="88" spans="1:7" x14ac:dyDescent="0.35">
      <c r="A88" s="1">
        <v>4</v>
      </c>
      <c r="B88" s="4">
        <v>44366</v>
      </c>
      <c r="C88" s="30">
        <v>1</v>
      </c>
      <c r="D88">
        <v>23</v>
      </c>
      <c r="E88">
        <v>448</v>
      </c>
      <c r="F88">
        <v>79</v>
      </c>
      <c r="G88">
        <v>5</v>
      </c>
    </row>
    <row r="89" spans="1:7" x14ac:dyDescent="0.35">
      <c r="A89" s="1">
        <v>1</v>
      </c>
      <c r="B89" s="4">
        <v>44366</v>
      </c>
      <c r="C89" s="30">
        <v>1</v>
      </c>
      <c r="D89">
        <v>21</v>
      </c>
      <c r="E89">
        <v>1.6679999999999999</v>
      </c>
      <c r="F89">
        <v>81</v>
      </c>
      <c r="G89">
        <v>5</v>
      </c>
    </row>
    <row r="90" spans="1:7" x14ac:dyDescent="0.35">
      <c r="A90" s="1">
        <v>3</v>
      </c>
      <c r="B90" s="4">
        <v>44366</v>
      </c>
      <c r="C90" s="30">
        <v>3</v>
      </c>
      <c r="D90">
        <v>20</v>
      </c>
      <c r="E90">
        <v>703</v>
      </c>
      <c r="F90">
        <v>86</v>
      </c>
      <c r="G90">
        <v>5</v>
      </c>
    </row>
    <row r="91" spans="1:7" x14ac:dyDescent="0.35">
      <c r="A91" s="1">
        <v>7</v>
      </c>
      <c r="B91" s="4">
        <v>44366</v>
      </c>
      <c r="C91" s="30">
        <v>1</v>
      </c>
      <c r="D91">
        <v>20</v>
      </c>
      <c r="E91">
        <v>1.0229999999999999</v>
      </c>
      <c r="F91">
        <v>42</v>
      </c>
    </row>
    <row r="92" spans="1:7" x14ac:dyDescent="0.35">
      <c r="A92" s="1">
        <v>10</v>
      </c>
      <c r="B92" s="4">
        <v>44365</v>
      </c>
      <c r="C92" s="30">
        <v>3</v>
      </c>
      <c r="D92">
        <v>35</v>
      </c>
      <c r="E92">
        <v>470</v>
      </c>
      <c r="F92">
        <v>38</v>
      </c>
      <c r="G92">
        <v>8</v>
      </c>
    </row>
    <row r="93" spans="1:7" x14ac:dyDescent="0.35">
      <c r="A93" s="1">
        <v>7</v>
      </c>
      <c r="B93" s="4">
        <v>44365</v>
      </c>
      <c r="C93" s="30">
        <v>3</v>
      </c>
      <c r="D93">
        <v>30</v>
      </c>
      <c r="E93">
        <v>370</v>
      </c>
      <c r="F93">
        <v>43</v>
      </c>
      <c r="G93">
        <v>8</v>
      </c>
    </row>
    <row r="94" spans="1:7" x14ac:dyDescent="0.35">
      <c r="A94" s="1">
        <v>2</v>
      </c>
      <c r="B94" s="4">
        <v>44365</v>
      </c>
      <c r="C94" s="30">
        <v>1</v>
      </c>
      <c r="D94">
        <v>24</v>
      </c>
      <c r="E94">
        <v>436</v>
      </c>
      <c r="F94">
        <v>32</v>
      </c>
      <c r="G94">
        <v>8</v>
      </c>
    </row>
    <row r="95" spans="1:7" x14ac:dyDescent="0.35">
      <c r="A95" s="1">
        <v>5</v>
      </c>
      <c r="B95" s="4">
        <v>44365</v>
      </c>
      <c r="C95" s="30">
        <v>1</v>
      </c>
      <c r="D95">
        <v>20</v>
      </c>
      <c r="E95">
        <v>1.3260000000000001</v>
      </c>
      <c r="F95">
        <v>25</v>
      </c>
      <c r="G95">
        <v>8</v>
      </c>
    </row>
    <row r="96" spans="1:7" x14ac:dyDescent="0.35">
      <c r="A96" s="1">
        <v>9</v>
      </c>
      <c r="B96" s="4">
        <v>44365</v>
      </c>
      <c r="C96" s="30">
        <v>2</v>
      </c>
      <c r="D96">
        <v>36</v>
      </c>
      <c r="E96">
        <v>734</v>
      </c>
      <c r="F96">
        <v>56</v>
      </c>
      <c r="G96">
        <v>7</v>
      </c>
    </row>
    <row r="97" spans="1:7" x14ac:dyDescent="0.35">
      <c r="A97" s="1">
        <v>6</v>
      </c>
      <c r="B97" s="4">
        <v>44365</v>
      </c>
      <c r="C97" s="30">
        <v>2</v>
      </c>
      <c r="D97">
        <v>23</v>
      </c>
      <c r="E97">
        <v>119</v>
      </c>
      <c r="F97">
        <v>58</v>
      </c>
      <c r="G97">
        <v>7</v>
      </c>
    </row>
    <row r="98" spans="1:7" x14ac:dyDescent="0.35">
      <c r="A98" s="1">
        <v>3</v>
      </c>
      <c r="B98" s="4">
        <v>44365</v>
      </c>
      <c r="C98" s="30">
        <v>2</v>
      </c>
      <c r="D98">
        <v>20</v>
      </c>
      <c r="E98">
        <v>792</v>
      </c>
      <c r="F98">
        <v>59</v>
      </c>
      <c r="G98">
        <v>7</v>
      </c>
    </row>
    <row r="99" spans="1:7" x14ac:dyDescent="0.35">
      <c r="A99" s="1">
        <v>4</v>
      </c>
      <c r="B99" s="4">
        <v>44365</v>
      </c>
      <c r="C99" s="30">
        <v>3</v>
      </c>
      <c r="D99">
        <v>26</v>
      </c>
      <c r="E99">
        <v>199</v>
      </c>
      <c r="F99">
        <v>83</v>
      </c>
      <c r="G99">
        <v>6</v>
      </c>
    </row>
    <row r="100" spans="1:7" x14ac:dyDescent="0.35">
      <c r="A100" s="1">
        <v>1</v>
      </c>
      <c r="B100" s="4">
        <v>44365</v>
      </c>
      <c r="C100" s="30">
        <v>3</v>
      </c>
      <c r="D100">
        <v>23</v>
      </c>
      <c r="E100">
        <v>686</v>
      </c>
      <c r="F100">
        <v>73</v>
      </c>
      <c r="G100">
        <v>6</v>
      </c>
    </row>
    <row r="101" spans="1:7" x14ac:dyDescent="0.35">
      <c r="A101" s="1">
        <v>8</v>
      </c>
      <c r="B101" s="4">
        <v>44365</v>
      </c>
      <c r="C101" s="30">
        <v>1</v>
      </c>
      <c r="D101">
        <v>21</v>
      </c>
      <c r="E101">
        <v>903</v>
      </c>
      <c r="F101">
        <v>70</v>
      </c>
      <c r="G101">
        <v>6</v>
      </c>
    </row>
    <row r="102" spans="1:7" x14ac:dyDescent="0.35">
      <c r="A102" s="1">
        <v>10</v>
      </c>
      <c r="B102" s="4">
        <v>44364</v>
      </c>
      <c r="C102" s="30">
        <v>2</v>
      </c>
      <c r="D102">
        <v>34</v>
      </c>
      <c r="E102">
        <v>366</v>
      </c>
      <c r="F102">
        <v>26</v>
      </c>
      <c r="G102">
        <v>10</v>
      </c>
    </row>
    <row r="103" spans="1:7" x14ac:dyDescent="0.35">
      <c r="A103" s="1">
        <v>9</v>
      </c>
      <c r="B103" s="4">
        <v>44364</v>
      </c>
      <c r="C103" s="30">
        <v>1</v>
      </c>
      <c r="D103">
        <v>33</v>
      </c>
      <c r="E103">
        <v>1.47</v>
      </c>
      <c r="F103">
        <v>29</v>
      </c>
      <c r="G103">
        <v>10</v>
      </c>
    </row>
    <row r="104" spans="1:7" x14ac:dyDescent="0.35">
      <c r="A104" s="1">
        <v>4</v>
      </c>
      <c r="B104" s="4">
        <v>44364</v>
      </c>
      <c r="C104" s="30">
        <v>2</v>
      </c>
      <c r="D104">
        <v>13</v>
      </c>
      <c r="E104">
        <v>158</v>
      </c>
      <c r="F104">
        <v>36</v>
      </c>
      <c r="G104">
        <v>8</v>
      </c>
    </row>
    <row r="105" spans="1:7" x14ac:dyDescent="0.35">
      <c r="A105" s="1">
        <v>1</v>
      </c>
      <c r="B105" s="4">
        <v>44364</v>
      </c>
      <c r="C105" s="30">
        <v>2</v>
      </c>
      <c r="D105">
        <v>7</v>
      </c>
      <c r="E105">
        <v>1.1499999999999999</v>
      </c>
      <c r="F105">
        <v>28</v>
      </c>
      <c r="G105">
        <v>8</v>
      </c>
    </row>
    <row r="106" spans="1:7" x14ac:dyDescent="0.35">
      <c r="A106" s="1">
        <v>7</v>
      </c>
      <c r="B106" s="4">
        <v>44364</v>
      </c>
      <c r="C106" s="30">
        <v>2</v>
      </c>
      <c r="D106">
        <v>30</v>
      </c>
      <c r="E106">
        <v>656</v>
      </c>
      <c r="F106">
        <v>69</v>
      </c>
      <c r="G106">
        <v>7</v>
      </c>
    </row>
    <row r="107" spans="1:7" x14ac:dyDescent="0.35">
      <c r="A107" s="1">
        <v>8</v>
      </c>
      <c r="B107" s="4">
        <v>44364</v>
      </c>
      <c r="C107" s="30">
        <v>3</v>
      </c>
      <c r="D107">
        <v>29</v>
      </c>
      <c r="E107">
        <v>56</v>
      </c>
      <c r="F107">
        <v>70</v>
      </c>
      <c r="G107">
        <v>7</v>
      </c>
    </row>
    <row r="108" spans="1:7" x14ac:dyDescent="0.35">
      <c r="A108" s="1">
        <v>5</v>
      </c>
      <c r="B108" s="4">
        <v>44364</v>
      </c>
      <c r="C108" s="30">
        <v>3</v>
      </c>
      <c r="D108">
        <v>24</v>
      </c>
      <c r="E108">
        <v>464</v>
      </c>
      <c r="F108">
        <v>78</v>
      </c>
      <c r="G108">
        <v>6</v>
      </c>
    </row>
    <row r="109" spans="1:7" x14ac:dyDescent="0.35">
      <c r="A109" s="1">
        <v>3</v>
      </c>
      <c r="B109" s="4">
        <v>44364</v>
      </c>
      <c r="C109" s="30">
        <v>1</v>
      </c>
      <c r="D109">
        <v>12</v>
      </c>
      <c r="E109">
        <v>1.7649999999999999</v>
      </c>
      <c r="F109">
        <v>65</v>
      </c>
      <c r="G109">
        <v>6</v>
      </c>
    </row>
    <row r="110" spans="1:7" x14ac:dyDescent="0.35">
      <c r="A110" s="1">
        <v>2</v>
      </c>
      <c r="B110" s="4">
        <v>44364</v>
      </c>
      <c r="C110" s="30">
        <v>3</v>
      </c>
      <c r="D110">
        <v>5</v>
      </c>
      <c r="E110">
        <v>107</v>
      </c>
      <c r="F110">
        <v>72</v>
      </c>
      <c r="G110">
        <v>6</v>
      </c>
    </row>
    <row r="111" spans="1:7" x14ac:dyDescent="0.35">
      <c r="A111" s="1">
        <v>6</v>
      </c>
      <c r="B111" s="4">
        <v>44364</v>
      </c>
      <c r="C111" s="30">
        <v>1</v>
      </c>
      <c r="D111">
        <v>17</v>
      </c>
      <c r="E111">
        <v>875</v>
      </c>
      <c r="F111">
        <v>36</v>
      </c>
    </row>
    <row r="112" spans="1:7" x14ac:dyDescent="0.35">
      <c r="A112" s="1">
        <v>10</v>
      </c>
      <c r="B112" s="4">
        <v>44363</v>
      </c>
      <c r="C112" s="30">
        <v>1</v>
      </c>
      <c r="D112">
        <v>31</v>
      </c>
      <c r="E112">
        <v>1.3859999999999999</v>
      </c>
      <c r="F112">
        <v>24</v>
      </c>
      <c r="G112">
        <v>9</v>
      </c>
    </row>
    <row r="113" spans="1:7" x14ac:dyDescent="0.35">
      <c r="A113" s="1">
        <v>7</v>
      </c>
      <c r="B113" s="4">
        <v>44363</v>
      </c>
      <c r="C113" s="30">
        <v>1</v>
      </c>
      <c r="D113">
        <v>25</v>
      </c>
      <c r="E113">
        <v>1.19</v>
      </c>
      <c r="F113">
        <v>29</v>
      </c>
      <c r="G113">
        <v>9</v>
      </c>
    </row>
    <row r="114" spans="1:7" x14ac:dyDescent="0.35">
      <c r="A114" s="1">
        <v>8</v>
      </c>
      <c r="B114" s="4">
        <v>44363</v>
      </c>
      <c r="C114" s="30">
        <v>2</v>
      </c>
      <c r="D114">
        <v>24</v>
      </c>
      <c r="E114">
        <v>124</v>
      </c>
      <c r="F114">
        <v>24</v>
      </c>
      <c r="G114">
        <v>9</v>
      </c>
    </row>
    <row r="115" spans="1:7" x14ac:dyDescent="0.35">
      <c r="A115" s="1">
        <v>5</v>
      </c>
      <c r="B115" s="4">
        <v>44363</v>
      </c>
      <c r="C115" s="30">
        <v>2</v>
      </c>
      <c r="D115">
        <v>21</v>
      </c>
      <c r="E115">
        <v>279</v>
      </c>
      <c r="F115">
        <v>23</v>
      </c>
      <c r="G115">
        <v>9</v>
      </c>
    </row>
    <row r="116" spans="1:7" x14ac:dyDescent="0.35">
      <c r="A116" s="1">
        <v>3</v>
      </c>
      <c r="B116" s="4">
        <v>44363</v>
      </c>
      <c r="C116" s="30">
        <v>3</v>
      </c>
      <c r="D116">
        <v>17</v>
      </c>
      <c r="E116">
        <v>321</v>
      </c>
      <c r="F116">
        <v>38</v>
      </c>
      <c r="G116">
        <v>9</v>
      </c>
    </row>
    <row r="117" spans="1:7" x14ac:dyDescent="0.35">
      <c r="A117" s="1">
        <v>4</v>
      </c>
      <c r="B117" s="4">
        <v>44363</v>
      </c>
      <c r="C117" s="30">
        <v>1</v>
      </c>
      <c r="D117">
        <v>8</v>
      </c>
      <c r="E117">
        <v>761</v>
      </c>
      <c r="F117">
        <v>38</v>
      </c>
      <c r="G117">
        <v>9</v>
      </c>
    </row>
    <row r="118" spans="1:7" x14ac:dyDescent="0.35">
      <c r="A118" s="1">
        <v>2</v>
      </c>
      <c r="B118" s="4">
        <v>44363</v>
      </c>
      <c r="C118" s="30">
        <v>2</v>
      </c>
      <c r="D118">
        <v>6</v>
      </c>
      <c r="E118">
        <v>598</v>
      </c>
      <c r="F118">
        <v>41</v>
      </c>
      <c r="G118">
        <v>9</v>
      </c>
    </row>
    <row r="119" spans="1:7" x14ac:dyDescent="0.35">
      <c r="A119" s="1">
        <v>1</v>
      </c>
      <c r="B119" s="4">
        <v>44363</v>
      </c>
      <c r="C119" s="30">
        <v>1</v>
      </c>
      <c r="D119">
        <v>4</v>
      </c>
      <c r="E119">
        <v>1.9419999999999999</v>
      </c>
      <c r="F119">
        <v>33</v>
      </c>
      <c r="G119">
        <v>9</v>
      </c>
    </row>
    <row r="120" spans="1:7" x14ac:dyDescent="0.35">
      <c r="A120" s="1">
        <v>6</v>
      </c>
      <c r="B120" s="4">
        <v>44363</v>
      </c>
      <c r="C120" s="30">
        <v>3</v>
      </c>
      <c r="D120">
        <v>19</v>
      </c>
      <c r="E120">
        <v>101</v>
      </c>
      <c r="F120">
        <v>27</v>
      </c>
      <c r="G120">
        <v>8</v>
      </c>
    </row>
    <row r="121" spans="1:7" x14ac:dyDescent="0.35">
      <c r="A121" s="1">
        <v>9</v>
      </c>
      <c r="B121" s="4">
        <v>44363</v>
      </c>
      <c r="C121" s="30">
        <v>3</v>
      </c>
      <c r="D121">
        <v>39</v>
      </c>
      <c r="E121">
        <v>279</v>
      </c>
      <c r="F121">
        <v>70</v>
      </c>
      <c r="G121">
        <v>7</v>
      </c>
    </row>
    <row r="122" spans="1:7" x14ac:dyDescent="0.35">
      <c r="A122" s="1">
        <v>9</v>
      </c>
      <c r="B122" s="4">
        <v>44362</v>
      </c>
      <c r="C122" s="30">
        <v>2</v>
      </c>
      <c r="D122">
        <v>36</v>
      </c>
      <c r="E122">
        <v>326</v>
      </c>
      <c r="F122">
        <v>44</v>
      </c>
      <c r="G122">
        <v>9</v>
      </c>
    </row>
    <row r="123" spans="1:7" x14ac:dyDescent="0.35">
      <c r="A123" s="1">
        <v>8</v>
      </c>
      <c r="B123" s="4">
        <v>44362</v>
      </c>
      <c r="C123" s="30">
        <v>1</v>
      </c>
      <c r="D123">
        <v>25</v>
      </c>
      <c r="E123">
        <v>1.421</v>
      </c>
      <c r="F123">
        <v>36</v>
      </c>
      <c r="G123">
        <v>9</v>
      </c>
    </row>
    <row r="124" spans="1:7" x14ac:dyDescent="0.35">
      <c r="A124" s="1">
        <v>10</v>
      </c>
      <c r="B124" s="4">
        <v>44362</v>
      </c>
      <c r="C124" s="30">
        <v>3</v>
      </c>
      <c r="D124">
        <v>35</v>
      </c>
      <c r="E124">
        <v>441</v>
      </c>
      <c r="F124">
        <v>39</v>
      </c>
      <c r="G124">
        <v>8</v>
      </c>
    </row>
    <row r="125" spans="1:7" x14ac:dyDescent="0.35">
      <c r="A125" s="1">
        <v>1</v>
      </c>
      <c r="B125" s="4">
        <v>44362</v>
      </c>
      <c r="C125" s="30">
        <v>3</v>
      </c>
      <c r="D125">
        <v>10</v>
      </c>
      <c r="E125">
        <v>1.2749999999999999</v>
      </c>
      <c r="F125">
        <v>53</v>
      </c>
      <c r="G125">
        <v>7</v>
      </c>
    </row>
    <row r="126" spans="1:7" x14ac:dyDescent="0.35">
      <c r="A126" s="1">
        <v>7</v>
      </c>
      <c r="B126" s="4">
        <v>44362</v>
      </c>
      <c r="C126" s="30">
        <v>3</v>
      </c>
      <c r="D126">
        <v>29</v>
      </c>
      <c r="E126">
        <v>491</v>
      </c>
      <c r="F126">
        <v>72</v>
      </c>
      <c r="G126">
        <v>6</v>
      </c>
    </row>
    <row r="127" spans="1:7" x14ac:dyDescent="0.35">
      <c r="A127" s="1">
        <v>5</v>
      </c>
      <c r="B127" s="4">
        <v>44362</v>
      </c>
      <c r="C127" s="30">
        <v>1</v>
      </c>
      <c r="D127">
        <v>19</v>
      </c>
      <c r="E127">
        <v>1.718</v>
      </c>
      <c r="F127">
        <v>78</v>
      </c>
      <c r="G127">
        <v>6</v>
      </c>
    </row>
    <row r="128" spans="1:7" x14ac:dyDescent="0.35">
      <c r="A128" s="1">
        <v>4</v>
      </c>
      <c r="B128" s="4">
        <v>44362</v>
      </c>
      <c r="C128" s="30">
        <v>3</v>
      </c>
      <c r="D128">
        <v>12</v>
      </c>
      <c r="E128">
        <v>228</v>
      </c>
      <c r="F128">
        <v>87</v>
      </c>
      <c r="G128">
        <v>6</v>
      </c>
    </row>
    <row r="129" spans="1:7" x14ac:dyDescent="0.35">
      <c r="A129" s="1">
        <v>2</v>
      </c>
      <c r="B129" s="4">
        <v>44362</v>
      </c>
      <c r="C129" s="30">
        <v>1</v>
      </c>
      <c r="D129">
        <v>2</v>
      </c>
      <c r="E129">
        <v>105</v>
      </c>
      <c r="F129">
        <v>73</v>
      </c>
      <c r="G129">
        <v>6</v>
      </c>
    </row>
    <row r="130" spans="1:7" x14ac:dyDescent="0.35">
      <c r="A130" s="1">
        <v>6</v>
      </c>
      <c r="B130" s="4">
        <v>44362</v>
      </c>
      <c r="C130" s="30">
        <v>2</v>
      </c>
      <c r="D130">
        <v>18</v>
      </c>
      <c r="E130">
        <v>432</v>
      </c>
      <c r="F130">
        <v>30</v>
      </c>
    </row>
    <row r="131" spans="1:7" x14ac:dyDescent="0.35">
      <c r="A131" s="1">
        <v>3</v>
      </c>
      <c r="B131" s="4">
        <v>44362</v>
      </c>
      <c r="C131" s="30">
        <v>2</v>
      </c>
      <c r="D131">
        <v>14</v>
      </c>
      <c r="E131">
        <v>605</v>
      </c>
      <c r="F131">
        <v>14</v>
      </c>
    </row>
    <row r="132" spans="1:7" x14ac:dyDescent="0.35">
      <c r="A132" s="1">
        <v>6</v>
      </c>
      <c r="B132" s="4">
        <v>44361</v>
      </c>
      <c r="C132" s="30">
        <v>1</v>
      </c>
      <c r="D132">
        <v>17</v>
      </c>
      <c r="E132">
        <v>878</v>
      </c>
      <c r="F132">
        <v>40</v>
      </c>
      <c r="G132">
        <v>9</v>
      </c>
    </row>
    <row r="133" spans="1:7" x14ac:dyDescent="0.35">
      <c r="A133" s="1">
        <v>10</v>
      </c>
      <c r="B133" s="4">
        <v>44361</v>
      </c>
      <c r="C133" s="30">
        <v>2</v>
      </c>
      <c r="D133">
        <v>34</v>
      </c>
      <c r="E133">
        <v>202</v>
      </c>
      <c r="F133">
        <v>37</v>
      </c>
      <c r="G133">
        <v>8</v>
      </c>
    </row>
    <row r="134" spans="1:7" x14ac:dyDescent="0.35">
      <c r="A134" s="1">
        <v>2</v>
      </c>
      <c r="B134" s="4">
        <v>44361</v>
      </c>
      <c r="C134" s="30">
        <v>3</v>
      </c>
      <c r="D134">
        <v>5</v>
      </c>
      <c r="E134">
        <v>199</v>
      </c>
      <c r="F134">
        <v>42</v>
      </c>
      <c r="G134">
        <v>8</v>
      </c>
    </row>
    <row r="135" spans="1:7" x14ac:dyDescent="0.35">
      <c r="A135" s="1">
        <v>9</v>
      </c>
      <c r="B135" s="4">
        <v>44361</v>
      </c>
      <c r="C135" s="30">
        <v>1</v>
      </c>
      <c r="D135">
        <v>35</v>
      </c>
      <c r="E135">
        <v>1.5369999999999999</v>
      </c>
      <c r="F135">
        <v>58</v>
      </c>
      <c r="G135">
        <v>7</v>
      </c>
    </row>
    <row r="136" spans="1:7" x14ac:dyDescent="0.35">
      <c r="A136" s="1">
        <v>8</v>
      </c>
      <c r="B136" s="4">
        <v>44361</v>
      </c>
      <c r="C136" s="30">
        <v>3</v>
      </c>
      <c r="D136">
        <v>26</v>
      </c>
      <c r="E136">
        <v>356</v>
      </c>
      <c r="F136">
        <v>69</v>
      </c>
      <c r="G136">
        <v>7</v>
      </c>
    </row>
    <row r="137" spans="1:7" x14ac:dyDescent="0.35">
      <c r="A137" s="1">
        <v>7</v>
      </c>
      <c r="B137" s="4">
        <v>44361</v>
      </c>
      <c r="C137" s="30">
        <v>2</v>
      </c>
      <c r="D137">
        <v>27</v>
      </c>
      <c r="E137">
        <v>634</v>
      </c>
      <c r="F137">
        <v>68</v>
      </c>
      <c r="G137">
        <v>6</v>
      </c>
    </row>
    <row r="138" spans="1:7" x14ac:dyDescent="0.35">
      <c r="A138" s="1">
        <v>3</v>
      </c>
      <c r="B138" s="4">
        <v>44361</v>
      </c>
      <c r="C138" s="30">
        <v>1</v>
      </c>
      <c r="D138">
        <v>12</v>
      </c>
      <c r="E138">
        <v>1.208</v>
      </c>
      <c r="F138">
        <v>75</v>
      </c>
      <c r="G138">
        <v>6</v>
      </c>
    </row>
    <row r="139" spans="1:7" x14ac:dyDescent="0.35">
      <c r="A139" s="1">
        <v>1</v>
      </c>
      <c r="B139" s="4">
        <v>44361</v>
      </c>
      <c r="C139" s="30">
        <v>2</v>
      </c>
      <c r="D139">
        <v>7</v>
      </c>
      <c r="E139">
        <v>1.1819999999999999</v>
      </c>
      <c r="F139">
        <v>72</v>
      </c>
      <c r="G139">
        <v>6</v>
      </c>
    </row>
    <row r="140" spans="1:7" x14ac:dyDescent="0.35">
      <c r="A140" s="1">
        <v>5</v>
      </c>
      <c r="B140" s="4">
        <v>44361</v>
      </c>
      <c r="C140" s="30">
        <v>3</v>
      </c>
      <c r="D140">
        <v>23</v>
      </c>
      <c r="E140">
        <v>104</v>
      </c>
      <c r="F140">
        <v>21</v>
      </c>
    </row>
    <row r="141" spans="1:7" x14ac:dyDescent="0.35">
      <c r="A141" s="1">
        <v>4</v>
      </c>
      <c r="B141" s="4">
        <v>44361</v>
      </c>
      <c r="C141" s="30">
        <v>2</v>
      </c>
      <c r="D141">
        <v>11</v>
      </c>
      <c r="E141">
        <v>31</v>
      </c>
      <c r="F141">
        <v>18</v>
      </c>
    </row>
    <row r="142" spans="1:7" x14ac:dyDescent="0.35">
      <c r="A142" s="1">
        <v>9</v>
      </c>
      <c r="B142" s="4">
        <v>44360</v>
      </c>
      <c r="C142" s="30">
        <v>3</v>
      </c>
      <c r="D142">
        <v>38</v>
      </c>
      <c r="E142">
        <v>149</v>
      </c>
      <c r="F142">
        <v>10</v>
      </c>
      <c r="G142">
        <v>10</v>
      </c>
    </row>
    <row r="143" spans="1:7" x14ac:dyDescent="0.35">
      <c r="A143" s="1">
        <v>5</v>
      </c>
      <c r="B143" s="4">
        <v>44360</v>
      </c>
      <c r="C143" s="30">
        <v>2</v>
      </c>
      <c r="D143">
        <v>21</v>
      </c>
      <c r="E143">
        <v>643</v>
      </c>
      <c r="F143">
        <v>21</v>
      </c>
      <c r="G143">
        <v>10</v>
      </c>
    </row>
    <row r="144" spans="1:7" x14ac:dyDescent="0.35">
      <c r="A144" s="1">
        <v>6</v>
      </c>
      <c r="B144" s="4">
        <v>44360</v>
      </c>
      <c r="C144" s="30">
        <v>3</v>
      </c>
      <c r="D144">
        <v>19</v>
      </c>
      <c r="E144">
        <v>402</v>
      </c>
      <c r="F144">
        <v>30</v>
      </c>
      <c r="G144">
        <v>10</v>
      </c>
    </row>
    <row r="145" spans="1:7" x14ac:dyDescent="0.35">
      <c r="A145" s="1">
        <v>7</v>
      </c>
      <c r="B145" s="4">
        <v>44360</v>
      </c>
      <c r="C145" s="30">
        <v>1</v>
      </c>
      <c r="D145">
        <v>25</v>
      </c>
      <c r="E145">
        <v>1.53</v>
      </c>
      <c r="F145">
        <v>30</v>
      </c>
      <c r="G145">
        <v>9</v>
      </c>
    </row>
    <row r="146" spans="1:7" x14ac:dyDescent="0.35">
      <c r="A146" s="1">
        <v>2</v>
      </c>
      <c r="B146" s="4">
        <v>44360</v>
      </c>
      <c r="C146" s="30">
        <v>2</v>
      </c>
      <c r="D146">
        <v>5</v>
      </c>
      <c r="E146">
        <v>131</v>
      </c>
      <c r="F146">
        <v>22</v>
      </c>
      <c r="G146">
        <v>9</v>
      </c>
    </row>
    <row r="147" spans="1:7" x14ac:dyDescent="0.35">
      <c r="A147" s="1">
        <v>1</v>
      </c>
      <c r="B147" s="4">
        <v>44360</v>
      </c>
      <c r="C147" s="30">
        <v>1</v>
      </c>
      <c r="D147">
        <v>4</v>
      </c>
      <c r="E147">
        <v>1.839</v>
      </c>
      <c r="F147">
        <v>32</v>
      </c>
      <c r="G147">
        <v>9</v>
      </c>
    </row>
    <row r="148" spans="1:7" x14ac:dyDescent="0.35">
      <c r="A148" s="1">
        <v>3</v>
      </c>
      <c r="B148" s="4">
        <v>44360</v>
      </c>
      <c r="C148" s="30">
        <v>3</v>
      </c>
      <c r="D148">
        <v>18</v>
      </c>
      <c r="E148">
        <v>189</v>
      </c>
      <c r="F148">
        <v>38</v>
      </c>
      <c r="G148">
        <v>8</v>
      </c>
    </row>
    <row r="149" spans="1:7" x14ac:dyDescent="0.35">
      <c r="A149" s="1">
        <v>4</v>
      </c>
      <c r="B149" s="4">
        <v>44360</v>
      </c>
      <c r="C149" s="30">
        <v>1</v>
      </c>
      <c r="D149">
        <v>10</v>
      </c>
      <c r="E149">
        <v>817</v>
      </c>
      <c r="F149">
        <v>40</v>
      </c>
      <c r="G149">
        <v>8</v>
      </c>
    </row>
    <row r="150" spans="1:7" x14ac:dyDescent="0.35">
      <c r="A150" s="1">
        <v>10</v>
      </c>
      <c r="B150" s="4">
        <v>44360</v>
      </c>
      <c r="C150" s="30">
        <v>1</v>
      </c>
      <c r="D150">
        <v>29</v>
      </c>
      <c r="E150">
        <v>754</v>
      </c>
      <c r="F150">
        <v>65</v>
      </c>
      <c r="G150">
        <v>7</v>
      </c>
    </row>
    <row r="151" spans="1:7" x14ac:dyDescent="0.35">
      <c r="A151" s="1">
        <v>8</v>
      </c>
      <c r="B151" s="4">
        <v>44360</v>
      </c>
      <c r="C151" s="30">
        <v>2</v>
      </c>
      <c r="D151">
        <v>25</v>
      </c>
      <c r="E151">
        <v>443</v>
      </c>
      <c r="F151">
        <v>67</v>
      </c>
      <c r="G151">
        <v>7</v>
      </c>
    </row>
    <row r="152" spans="1:7" x14ac:dyDescent="0.35">
      <c r="A152" s="1">
        <v>10</v>
      </c>
      <c r="B152" s="4">
        <v>44359</v>
      </c>
      <c r="C152" s="30">
        <v>3</v>
      </c>
      <c r="D152">
        <v>36</v>
      </c>
      <c r="E152">
        <v>362</v>
      </c>
      <c r="F152">
        <v>38</v>
      </c>
      <c r="G152">
        <v>8</v>
      </c>
    </row>
    <row r="153" spans="1:7" x14ac:dyDescent="0.35">
      <c r="A153" s="1">
        <v>5</v>
      </c>
      <c r="B153" s="4">
        <v>44359</v>
      </c>
      <c r="C153" s="30">
        <v>1</v>
      </c>
      <c r="D153">
        <v>29</v>
      </c>
      <c r="E153">
        <v>1.399</v>
      </c>
      <c r="F153">
        <v>37</v>
      </c>
      <c r="G153">
        <v>8</v>
      </c>
    </row>
    <row r="154" spans="1:7" x14ac:dyDescent="0.35">
      <c r="A154" s="1">
        <v>2</v>
      </c>
      <c r="B154" s="4">
        <v>44359</v>
      </c>
      <c r="C154" s="30">
        <v>1</v>
      </c>
      <c r="D154">
        <v>28</v>
      </c>
      <c r="E154">
        <v>490</v>
      </c>
      <c r="F154">
        <v>33</v>
      </c>
      <c r="G154">
        <v>8</v>
      </c>
    </row>
    <row r="155" spans="1:7" x14ac:dyDescent="0.35">
      <c r="A155" s="1">
        <v>4</v>
      </c>
      <c r="B155" s="4">
        <v>44359</v>
      </c>
      <c r="C155" s="30">
        <v>3</v>
      </c>
      <c r="D155">
        <v>23</v>
      </c>
      <c r="E155">
        <v>87</v>
      </c>
      <c r="F155">
        <v>30</v>
      </c>
      <c r="G155">
        <v>8</v>
      </c>
    </row>
    <row r="156" spans="1:7" x14ac:dyDescent="0.35">
      <c r="A156" s="1">
        <v>3</v>
      </c>
      <c r="B156" s="4">
        <v>44359</v>
      </c>
      <c r="C156" s="30">
        <v>2</v>
      </c>
      <c r="D156">
        <v>28</v>
      </c>
      <c r="E156">
        <v>720</v>
      </c>
      <c r="F156">
        <v>52</v>
      </c>
      <c r="G156">
        <v>7</v>
      </c>
    </row>
    <row r="157" spans="1:7" x14ac:dyDescent="0.35">
      <c r="A157" s="1">
        <v>7</v>
      </c>
      <c r="B157" s="4">
        <v>44359</v>
      </c>
      <c r="C157" s="30">
        <v>3</v>
      </c>
      <c r="D157">
        <v>20</v>
      </c>
      <c r="E157">
        <v>107</v>
      </c>
      <c r="F157">
        <v>53</v>
      </c>
      <c r="G157">
        <v>7</v>
      </c>
    </row>
    <row r="158" spans="1:7" x14ac:dyDescent="0.35">
      <c r="A158" s="1">
        <v>9</v>
      </c>
      <c r="B158" s="4">
        <v>44359</v>
      </c>
      <c r="C158" s="30">
        <v>2</v>
      </c>
      <c r="D158">
        <v>37</v>
      </c>
      <c r="E158">
        <v>449</v>
      </c>
      <c r="F158">
        <v>87</v>
      </c>
      <c r="G158">
        <v>5</v>
      </c>
    </row>
    <row r="159" spans="1:7" x14ac:dyDescent="0.35">
      <c r="A159" s="1">
        <v>1</v>
      </c>
      <c r="B159" s="4">
        <v>44359</v>
      </c>
      <c r="C159" s="30">
        <v>3</v>
      </c>
      <c r="D159">
        <v>30</v>
      </c>
      <c r="E159">
        <v>1.4219999999999999</v>
      </c>
      <c r="F159">
        <v>79</v>
      </c>
      <c r="G159">
        <v>5</v>
      </c>
    </row>
    <row r="160" spans="1:7" x14ac:dyDescent="0.35">
      <c r="A160" s="1">
        <v>6</v>
      </c>
      <c r="B160" s="4">
        <v>44359</v>
      </c>
      <c r="C160" s="30">
        <v>2</v>
      </c>
      <c r="D160">
        <v>23</v>
      </c>
      <c r="E160">
        <v>480</v>
      </c>
      <c r="F160">
        <v>70</v>
      </c>
      <c r="G160">
        <v>5</v>
      </c>
    </row>
    <row r="161" spans="1:7" x14ac:dyDescent="0.35">
      <c r="A161" s="1">
        <v>8</v>
      </c>
      <c r="B161" s="4">
        <v>44359</v>
      </c>
      <c r="C161" s="30">
        <v>1</v>
      </c>
      <c r="D161">
        <v>23</v>
      </c>
      <c r="E161">
        <v>967</v>
      </c>
      <c r="F161">
        <v>89</v>
      </c>
      <c r="G161">
        <v>5</v>
      </c>
    </row>
    <row r="162" spans="1:7" x14ac:dyDescent="0.35">
      <c r="A162" s="1">
        <v>5</v>
      </c>
      <c r="B162" s="4">
        <v>44358</v>
      </c>
      <c r="C162" s="30">
        <v>3</v>
      </c>
      <c r="D162">
        <v>30</v>
      </c>
      <c r="E162">
        <v>290</v>
      </c>
      <c r="F162">
        <v>36</v>
      </c>
      <c r="G162">
        <v>8</v>
      </c>
    </row>
    <row r="163" spans="1:7" x14ac:dyDescent="0.35">
      <c r="A163" s="1">
        <v>1</v>
      </c>
      <c r="B163" s="4">
        <v>44358</v>
      </c>
      <c r="C163" s="30">
        <v>2</v>
      </c>
      <c r="D163">
        <v>28</v>
      </c>
      <c r="E163">
        <v>959</v>
      </c>
      <c r="F163">
        <v>43</v>
      </c>
      <c r="G163">
        <v>8</v>
      </c>
    </row>
    <row r="164" spans="1:7" x14ac:dyDescent="0.35">
      <c r="A164" s="1">
        <v>10</v>
      </c>
      <c r="B164" s="4">
        <v>44358</v>
      </c>
      <c r="C164" s="30">
        <v>2</v>
      </c>
      <c r="D164">
        <v>32</v>
      </c>
      <c r="E164">
        <v>200</v>
      </c>
      <c r="F164">
        <v>56</v>
      </c>
      <c r="G164">
        <v>7</v>
      </c>
    </row>
    <row r="165" spans="1:7" x14ac:dyDescent="0.35">
      <c r="A165" s="1">
        <v>8</v>
      </c>
      <c r="B165" s="4">
        <v>44358</v>
      </c>
      <c r="C165" s="30">
        <v>3</v>
      </c>
      <c r="D165">
        <v>24</v>
      </c>
      <c r="E165">
        <v>190</v>
      </c>
      <c r="F165">
        <v>70</v>
      </c>
      <c r="G165">
        <v>7</v>
      </c>
    </row>
    <row r="166" spans="1:7" x14ac:dyDescent="0.35">
      <c r="A166" s="1">
        <v>3</v>
      </c>
      <c r="B166" s="4">
        <v>44358</v>
      </c>
      <c r="C166" s="30">
        <v>1</v>
      </c>
      <c r="D166">
        <v>26</v>
      </c>
      <c r="E166">
        <v>1.4830000000000001</v>
      </c>
      <c r="F166">
        <v>67</v>
      </c>
      <c r="G166">
        <v>6</v>
      </c>
    </row>
    <row r="167" spans="1:7" x14ac:dyDescent="0.35">
      <c r="A167" s="1">
        <v>4</v>
      </c>
      <c r="B167" s="4">
        <v>44358</v>
      </c>
      <c r="C167" s="30">
        <v>2</v>
      </c>
      <c r="D167">
        <v>21</v>
      </c>
      <c r="E167">
        <v>75</v>
      </c>
      <c r="F167">
        <v>78</v>
      </c>
      <c r="G167">
        <v>6</v>
      </c>
    </row>
    <row r="168" spans="1:7" x14ac:dyDescent="0.35">
      <c r="A168" s="1">
        <v>7</v>
      </c>
      <c r="B168" s="4">
        <v>44358</v>
      </c>
      <c r="C168" s="30">
        <v>2</v>
      </c>
      <c r="D168">
        <v>21</v>
      </c>
      <c r="E168">
        <v>668</v>
      </c>
      <c r="F168">
        <v>71</v>
      </c>
      <c r="G168">
        <v>6</v>
      </c>
    </row>
    <row r="169" spans="1:7" x14ac:dyDescent="0.35">
      <c r="A169" s="1">
        <v>6</v>
      </c>
      <c r="B169" s="4">
        <v>44358</v>
      </c>
      <c r="C169" s="30">
        <v>1</v>
      </c>
      <c r="D169">
        <v>20</v>
      </c>
      <c r="E169">
        <v>874</v>
      </c>
      <c r="F169">
        <v>75</v>
      </c>
      <c r="G169">
        <v>6</v>
      </c>
    </row>
    <row r="170" spans="1:7" x14ac:dyDescent="0.35">
      <c r="A170" s="1">
        <v>9</v>
      </c>
      <c r="B170" s="4">
        <v>44358</v>
      </c>
      <c r="C170" s="30">
        <v>1</v>
      </c>
      <c r="D170">
        <v>35</v>
      </c>
      <c r="E170">
        <v>1.718</v>
      </c>
      <c r="F170">
        <v>96</v>
      </c>
      <c r="G170">
        <v>5</v>
      </c>
    </row>
    <row r="171" spans="1:7" x14ac:dyDescent="0.35">
      <c r="A171" s="1">
        <v>2</v>
      </c>
      <c r="B171" s="4">
        <v>44358</v>
      </c>
      <c r="C171" s="30">
        <v>3</v>
      </c>
      <c r="D171">
        <v>29</v>
      </c>
      <c r="E171">
        <v>341</v>
      </c>
      <c r="F171">
        <v>67</v>
      </c>
    </row>
    <row r="172" spans="1:7" x14ac:dyDescent="0.35">
      <c r="A172" s="1">
        <v>10</v>
      </c>
      <c r="B172" s="4">
        <v>44357</v>
      </c>
      <c r="C172" s="30">
        <v>1</v>
      </c>
      <c r="D172">
        <v>31</v>
      </c>
      <c r="E172">
        <v>860</v>
      </c>
      <c r="F172">
        <v>15</v>
      </c>
      <c r="G172">
        <v>10</v>
      </c>
    </row>
    <row r="173" spans="1:7" x14ac:dyDescent="0.35">
      <c r="A173" s="1">
        <v>7</v>
      </c>
      <c r="B173" s="4">
        <v>44357</v>
      </c>
      <c r="C173" s="30">
        <v>1</v>
      </c>
      <c r="D173">
        <v>27</v>
      </c>
      <c r="E173">
        <v>1.698</v>
      </c>
      <c r="F173">
        <v>26</v>
      </c>
      <c r="G173">
        <v>10</v>
      </c>
    </row>
    <row r="174" spans="1:7" x14ac:dyDescent="0.35">
      <c r="A174" s="1">
        <v>3</v>
      </c>
      <c r="B174" s="4">
        <v>44357</v>
      </c>
      <c r="C174" s="30">
        <v>3</v>
      </c>
      <c r="D174">
        <v>18</v>
      </c>
      <c r="E174">
        <v>217</v>
      </c>
      <c r="F174">
        <v>28</v>
      </c>
      <c r="G174">
        <v>10</v>
      </c>
    </row>
    <row r="175" spans="1:7" x14ac:dyDescent="0.35">
      <c r="A175" s="1">
        <v>4</v>
      </c>
      <c r="B175" s="4">
        <v>44357</v>
      </c>
      <c r="C175" s="30">
        <v>1</v>
      </c>
      <c r="D175">
        <v>9</v>
      </c>
      <c r="E175">
        <v>705</v>
      </c>
      <c r="F175">
        <v>13</v>
      </c>
      <c r="G175">
        <v>10</v>
      </c>
    </row>
    <row r="176" spans="1:7" x14ac:dyDescent="0.35">
      <c r="A176" s="1">
        <v>2</v>
      </c>
      <c r="B176" s="4">
        <v>44357</v>
      </c>
      <c r="C176" s="30">
        <v>2</v>
      </c>
      <c r="D176">
        <v>5</v>
      </c>
      <c r="E176">
        <v>41</v>
      </c>
      <c r="F176">
        <v>24</v>
      </c>
      <c r="G176">
        <v>10</v>
      </c>
    </row>
    <row r="177" spans="1:7" x14ac:dyDescent="0.35">
      <c r="A177" s="1">
        <v>6</v>
      </c>
      <c r="B177" s="4">
        <v>44357</v>
      </c>
      <c r="C177" s="30">
        <v>3</v>
      </c>
      <c r="D177">
        <v>21</v>
      </c>
      <c r="E177">
        <v>57</v>
      </c>
      <c r="F177">
        <v>16</v>
      </c>
      <c r="G177">
        <v>9</v>
      </c>
    </row>
    <row r="178" spans="1:7" x14ac:dyDescent="0.35">
      <c r="A178" s="1">
        <v>9</v>
      </c>
      <c r="B178" s="4">
        <v>44357</v>
      </c>
      <c r="C178" s="30">
        <v>3</v>
      </c>
      <c r="D178">
        <v>37</v>
      </c>
      <c r="E178">
        <v>180</v>
      </c>
      <c r="F178">
        <v>52</v>
      </c>
      <c r="G178">
        <v>7</v>
      </c>
    </row>
    <row r="179" spans="1:7" x14ac:dyDescent="0.35">
      <c r="A179" s="1">
        <v>8</v>
      </c>
      <c r="B179" s="4">
        <v>44357</v>
      </c>
      <c r="C179" s="30">
        <v>2</v>
      </c>
      <c r="D179">
        <v>27</v>
      </c>
      <c r="E179">
        <v>405</v>
      </c>
      <c r="F179">
        <v>66</v>
      </c>
      <c r="G179">
        <v>7</v>
      </c>
    </row>
    <row r="180" spans="1:7" x14ac:dyDescent="0.35">
      <c r="A180" s="1">
        <v>5</v>
      </c>
      <c r="B180" s="4">
        <v>44357</v>
      </c>
      <c r="C180" s="30">
        <v>2</v>
      </c>
      <c r="D180">
        <v>23</v>
      </c>
      <c r="E180">
        <v>768</v>
      </c>
      <c r="F180">
        <v>83</v>
      </c>
      <c r="G180">
        <v>6</v>
      </c>
    </row>
    <row r="181" spans="1:7" x14ac:dyDescent="0.35">
      <c r="A181" s="1">
        <v>1</v>
      </c>
      <c r="B181" s="4">
        <v>44357</v>
      </c>
      <c r="C181" s="30">
        <v>1</v>
      </c>
      <c r="D181">
        <v>4</v>
      </c>
      <c r="E181">
        <v>1.82</v>
      </c>
      <c r="F181">
        <v>19</v>
      </c>
    </row>
    <row r="182" spans="1:7" x14ac:dyDescent="0.35">
      <c r="A182" s="1">
        <v>9</v>
      </c>
      <c r="B182" s="4">
        <v>44356</v>
      </c>
      <c r="C182" s="30">
        <v>2</v>
      </c>
      <c r="D182">
        <v>36</v>
      </c>
      <c r="E182">
        <v>808</v>
      </c>
      <c r="F182">
        <v>13</v>
      </c>
      <c r="G182">
        <v>10</v>
      </c>
    </row>
    <row r="183" spans="1:7" x14ac:dyDescent="0.35">
      <c r="A183" s="1">
        <v>7</v>
      </c>
      <c r="B183" s="4">
        <v>44356</v>
      </c>
      <c r="C183" s="30">
        <v>3</v>
      </c>
      <c r="D183">
        <v>30</v>
      </c>
      <c r="E183">
        <v>84</v>
      </c>
      <c r="F183">
        <v>21</v>
      </c>
      <c r="G183">
        <v>10</v>
      </c>
    </row>
    <row r="184" spans="1:7" x14ac:dyDescent="0.35">
      <c r="A184" s="1">
        <v>4</v>
      </c>
      <c r="B184" s="4">
        <v>44356</v>
      </c>
      <c r="C184" s="30">
        <v>3</v>
      </c>
      <c r="D184">
        <v>14</v>
      </c>
      <c r="E184">
        <v>18</v>
      </c>
      <c r="F184">
        <v>15</v>
      </c>
      <c r="G184">
        <v>10</v>
      </c>
    </row>
    <row r="185" spans="1:7" x14ac:dyDescent="0.35">
      <c r="A185" s="1">
        <v>8</v>
      </c>
      <c r="B185" s="4">
        <v>44356</v>
      </c>
      <c r="C185" s="30">
        <v>1</v>
      </c>
      <c r="D185">
        <v>24</v>
      </c>
      <c r="E185">
        <v>1.365</v>
      </c>
      <c r="F185">
        <v>23</v>
      </c>
      <c r="G185">
        <v>9</v>
      </c>
    </row>
    <row r="186" spans="1:7" x14ac:dyDescent="0.35">
      <c r="A186" s="1">
        <v>5</v>
      </c>
      <c r="B186" s="4">
        <v>44356</v>
      </c>
      <c r="C186" s="30">
        <v>1</v>
      </c>
      <c r="D186">
        <v>21</v>
      </c>
      <c r="E186">
        <v>1.609</v>
      </c>
      <c r="F186">
        <v>28</v>
      </c>
      <c r="G186">
        <v>9</v>
      </c>
    </row>
    <row r="187" spans="1:7" x14ac:dyDescent="0.35">
      <c r="A187" s="1">
        <v>1</v>
      </c>
      <c r="B187" s="4">
        <v>44356</v>
      </c>
      <c r="C187" s="30">
        <v>3</v>
      </c>
      <c r="D187">
        <v>10</v>
      </c>
      <c r="E187">
        <v>874</v>
      </c>
      <c r="F187">
        <v>42</v>
      </c>
      <c r="G187">
        <v>9</v>
      </c>
    </row>
    <row r="188" spans="1:7" x14ac:dyDescent="0.35">
      <c r="A188" s="1">
        <v>10</v>
      </c>
      <c r="B188" s="4">
        <v>44356</v>
      </c>
      <c r="C188" s="30">
        <v>3</v>
      </c>
      <c r="D188">
        <v>34</v>
      </c>
      <c r="E188">
        <v>207</v>
      </c>
      <c r="F188">
        <v>56</v>
      </c>
      <c r="G188">
        <v>7</v>
      </c>
    </row>
    <row r="189" spans="1:7" x14ac:dyDescent="0.35">
      <c r="A189" s="1">
        <v>3</v>
      </c>
      <c r="B189" s="4">
        <v>44356</v>
      </c>
      <c r="C189" s="30">
        <v>2</v>
      </c>
      <c r="D189">
        <v>13</v>
      </c>
      <c r="E189">
        <v>816</v>
      </c>
      <c r="F189">
        <v>63</v>
      </c>
      <c r="G189">
        <v>7</v>
      </c>
    </row>
    <row r="190" spans="1:7" x14ac:dyDescent="0.35">
      <c r="A190" s="1">
        <v>2</v>
      </c>
      <c r="B190" s="4">
        <v>44356</v>
      </c>
      <c r="C190" s="30">
        <v>1</v>
      </c>
      <c r="D190">
        <v>4</v>
      </c>
      <c r="E190">
        <v>730</v>
      </c>
      <c r="F190">
        <v>57</v>
      </c>
      <c r="G190">
        <v>7</v>
      </c>
    </row>
    <row r="191" spans="1:7" x14ac:dyDescent="0.35">
      <c r="A191" s="1">
        <v>6</v>
      </c>
      <c r="B191" s="4">
        <v>44356</v>
      </c>
      <c r="C191" s="30">
        <v>2</v>
      </c>
      <c r="D191">
        <v>18</v>
      </c>
      <c r="E191">
        <v>146</v>
      </c>
      <c r="F191">
        <v>74</v>
      </c>
      <c r="G191">
        <v>6</v>
      </c>
    </row>
    <row r="192" spans="1:7" x14ac:dyDescent="0.35">
      <c r="A192" s="1">
        <v>4</v>
      </c>
      <c r="B192" s="4">
        <v>44355</v>
      </c>
      <c r="C192" s="30">
        <v>2</v>
      </c>
      <c r="D192">
        <v>10</v>
      </c>
      <c r="E192">
        <v>33</v>
      </c>
      <c r="F192">
        <v>26</v>
      </c>
      <c r="G192">
        <v>10</v>
      </c>
    </row>
    <row r="193" spans="1:7" x14ac:dyDescent="0.35">
      <c r="A193" s="1">
        <v>1</v>
      </c>
      <c r="B193" s="4">
        <v>44355</v>
      </c>
      <c r="C193" s="30">
        <v>2</v>
      </c>
      <c r="D193">
        <v>6</v>
      </c>
      <c r="E193">
        <v>607</v>
      </c>
      <c r="F193">
        <v>25</v>
      </c>
      <c r="G193">
        <v>10</v>
      </c>
    </row>
    <row r="194" spans="1:7" x14ac:dyDescent="0.35">
      <c r="A194" s="1">
        <v>8</v>
      </c>
      <c r="B194" s="4">
        <v>44355</v>
      </c>
      <c r="C194" s="30">
        <v>3</v>
      </c>
      <c r="D194">
        <v>28</v>
      </c>
      <c r="E194">
        <v>80</v>
      </c>
      <c r="F194">
        <v>16</v>
      </c>
      <c r="G194">
        <v>9</v>
      </c>
    </row>
    <row r="195" spans="1:7" x14ac:dyDescent="0.35">
      <c r="A195" s="1">
        <v>9</v>
      </c>
      <c r="B195" s="4">
        <v>44355</v>
      </c>
      <c r="C195" s="30">
        <v>1</v>
      </c>
      <c r="D195">
        <v>35</v>
      </c>
      <c r="E195">
        <v>1.6160000000000001</v>
      </c>
      <c r="F195">
        <v>27</v>
      </c>
      <c r="G195">
        <v>8</v>
      </c>
    </row>
    <row r="196" spans="1:7" x14ac:dyDescent="0.35">
      <c r="A196" s="1">
        <v>7</v>
      </c>
      <c r="B196" s="4">
        <v>44355</v>
      </c>
      <c r="C196" s="30">
        <v>2</v>
      </c>
      <c r="D196">
        <v>30</v>
      </c>
      <c r="E196">
        <v>900</v>
      </c>
      <c r="F196">
        <v>28</v>
      </c>
      <c r="G196">
        <v>8</v>
      </c>
    </row>
    <row r="197" spans="1:7" x14ac:dyDescent="0.35">
      <c r="A197" s="1">
        <v>5</v>
      </c>
      <c r="B197" s="4">
        <v>44355</v>
      </c>
      <c r="C197" s="30">
        <v>3</v>
      </c>
      <c r="D197">
        <v>24</v>
      </c>
      <c r="E197">
        <v>154</v>
      </c>
      <c r="F197">
        <v>33</v>
      </c>
      <c r="G197">
        <v>8</v>
      </c>
    </row>
    <row r="198" spans="1:7" x14ac:dyDescent="0.35">
      <c r="A198" s="1">
        <v>10</v>
      </c>
      <c r="B198" s="4">
        <v>44355</v>
      </c>
      <c r="C198" s="30">
        <v>2</v>
      </c>
      <c r="D198">
        <v>33</v>
      </c>
      <c r="E198">
        <v>63</v>
      </c>
      <c r="F198">
        <v>53</v>
      </c>
      <c r="G198">
        <v>7</v>
      </c>
    </row>
    <row r="199" spans="1:7" x14ac:dyDescent="0.35">
      <c r="A199" s="1">
        <v>6</v>
      </c>
      <c r="B199" s="4">
        <v>44355</v>
      </c>
      <c r="C199" s="30">
        <v>1</v>
      </c>
      <c r="D199">
        <v>16</v>
      </c>
      <c r="E199">
        <v>1.091</v>
      </c>
      <c r="F199">
        <v>60</v>
      </c>
      <c r="G199">
        <v>7</v>
      </c>
    </row>
    <row r="200" spans="1:7" x14ac:dyDescent="0.35">
      <c r="A200" s="1">
        <v>3</v>
      </c>
      <c r="B200" s="4">
        <v>44355</v>
      </c>
      <c r="C200" s="30">
        <v>1</v>
      </c>
      <c r="D200">
        <v>14</v>
      </c>
      <c r="E200">
        <v>1.9019999999999999</v>
      </c>
      <c r="F200">
        <v>77</v>
      </c>
      <c r="G200">
        <v>6</v>
      </c>
    </row>
    <row r="201" spans="1:7" x14ac:dyDescent="0.35">
      <c r="A201" s="1">
        <v>2</v>
      </c>
      <c r="B201" s="4">
        <v>44355</v>
      </c>
      <c r="C201" s="30">
        <v>3</v>
      </c>
      <c r="D201">
        <v>7</v>
      </c>
      <c r="E201">
        <v>9</v>
      </c>
      <c r="F201">
        <v>90</v>
      </c>
      <c r="G201">
        <v>6</v>
      </c>
    </row>
    <row r="202" spans="1:7" x14ac:dyDescent="0.35">
      <c r="A202" s="1">
        <v>5</v>
      </c>
      <c r="B202" s="4">
        <v>44354</v>
      </c>
      <c r="C202" s="30">
        <v>2</v>
      </c>
      <c r="D202">
        <v>22</v>
      </c>
      <c r="E202">
        <v>508</v>
      </c>
      <c r="F202">
        <v>10</v>
      </c>
      <c r="G202">
        <v>10</v>
      </c>
    </row>
    <row r="203" spans="1:7" x14ac:dyDescent="0.35">
      <c r="A203" s="1">
        <v>9</v>
      </c>
      <c r="B203" s="4">
        <v>44354</v>
      </c>
      <c r="C203" s="30">
        <v>3</v>
      </c>
      <c r="D203">
        <v>39</v>
      </c>
      <c r="E203">
        <v>266</v>
      </c>
      <c r="F203">
        <v>15</v>
      </c>
      <c r="G203">
        <v>9</v>
      </c>
    </row>
    <row r="204" spans="1:7" x14ac:dyDescent="0.35">
      <c r="A204" s="1">
        <v>1</v>
      </c>
      <c r="B204" s="4">
        <v>44354</v>
      </c>
      <c r="C204" s="30">
        <v>1</v>
      </c>
      <c r="D204">
        <v>5</v>
      </c>
      <c r="E204">
        <v>1.9870000000000001</v>
      </c>
      <c r="F204">
        <v>38</v>
      </c>
      <c r="G204">
        <v>9</v>
      </c>
    </row>
    <row r="205" spans="1:7" x14ac:dyDescent="0.35">
      <c r="A205" s="1">
        <v>10</v>
      </c>
      <c r="B205" s="4">
        <v>44354</v>
      </c>
      <c r="C205" s="30">
        <v>1</v>
      </c>
      <c r="D205">
        <v>32</v>
      </c>
      <c r="E205">
        <v>1.2929999999999999</v>
      </c>
      <c r="F205">
        <v>28</v>
      </c>
      <c r="G205">
        <v>8</v>
      </c>
    </row>
    <row r="206" spans="1:7" x14ac:dyDescent="0.35">
      <c r="A206" s="1">
        <v>4</v>
      </c>
      <c r="B206" s="4">
        <v>44354</v>
      </c>
      <c r="C206" s="30">
        <v>1</v>
      </c>
      <c r="D206">
        <v>10</v>
      </c>
      <c r="E206">
        <v>975</v>
      </c>
      <c r="F206">
        <v>37</v>
      </c>
      <c r="G206">
        <v>8</v>
      </c>
    </row>
    <row r="207" spans="1:7" x14ac:dyDescent="0.35">
      <c r="A207" s="1">
        <v>8</v>
      </c>
      <c r="B207" s="4">
        <v>44354</v>
      </c>
      <c r="C207" s="30">
        <v>2</v>
      </c>
      <c r="D207">
        <v>27</v>
      </c>
      <c r="E207">
        <v>268</v>
      </c>
      <c r="F207">
        <v>64</v>
      </c>
      <c r="G207">
        <v>7</v>
      </c>
    </row>
    <row r="208" spans="1:7" x14ac:dyDescent="0.35">
      <c r="A208" s="1">
        <v>3</v>
      </c>
      <c r="B208" s="4">
        <v>44354</v>
      </c>
      <c r="C208" s="30">
        <v>3</v>
      </c>
      <c r="D208">
        <v>18</v>
      </c>
      <c r="E208">
        <v>766</v>
      </c>
      <c r="F208">
        <v>61</v>
      </c>
      <c r="G208">
        <v>7</v>
      </c>
    </row>
    <row r="209" spans="1:7" x14ac:dyDescent="0.35">
      <c r="A209" s="1">
        <v>7</v>
      </c>
      <c r="B209" s="4">
        <v>44354</v>
      </c>
      <c r="C209" s="30">
        <v>1</v>
      </c>
      <c r="D209">
        <v>28</v>
      </c>
      <c r="E209">
        <v>1.728</v>
      </c>
      <c r="F209">
        <v>88</v>
      </c>
      <c r="G209">
        <v>6</v>
      </c>
    </row>
    <row r="210" spans="1:7" x14ac:dyDescent="0.35">
      <c r="A210" s="1">
        <v>6</v>
      </c>
      <c r="B210" s="4">
        <v>44354</v>
      </c>
      <c r="C210" s="30">
        <v>3</v>
      </c>
      <c r="D210">
        <v>20</v>
      </c>
      <c r="E210">
        <v>142</v>
      </c>
      <c r="F210">
        <v>89</v>
      </c>
      <c r="G210">
        <v>6</v>
      </c>
    </row>
    <row r="211" spans="1:7" x14ac:dyDescent="0.35">
      <c r="A211" s="1">
        <v>2</v>
      </c>
      <c r="B211" s="4">
        <v>44354</v>
      </c>
      <c r="C211" s="30">
        <v>2</v>
      </c>
      <c r="D211">
        <v>3</v>
      </c>
      <c r="E211">
        <v>101</v>
      </c>
      <c r="F211">
        <v>78</v>
      </c>
      <c r="G211">
        <v>6</v>
      </c>
    </row>
    <row r="212" spans="1:7" x14ac:dyDescent="0.35">
      <c r="A212" s="1">
        <v>5</v>
      </c>
      <c r="B212" s="4">
        <v>44353</v>
      </c>
      <c r="C212" s="30">
        <v>1</v>
      </c>
      <c r="D212">
        <v>20</v>
      </c>
      <c r="E212">
        <v>1.298</v>
      </c>
      <c r="F212">
        <v>17</v>
      </c>
      <c r="G212">
        <v>10</v>
      </c>
    </row>
    <row r="213" spans="1:7" x14ac:dyDescent="0.35">
      <c r="A213" s="1">
        <v>9</v>
      </c>
      <c r="B213" s="4">
        <v>44353</v>
      </c>
      <c r="C213" s="30">
        <v>2</v>
      </c>
      <c r="D213">
        <v>36</v>
      </c>
      <c r="E213">
        <v>778</v>
      </c>
      <c r="F213">
        <v>32</v>
      </c>
      <c r="G213">
        <v>8</v>
      </c>
    </row>
    <row r="214" spans="1:7" x14ac:dyDescent="0.35">
      <c r="A214" s="1">
        <v>6</v>
      </c>
      <c r="B214" s="4">
        <v>44353</v>
      </c>
      <c r="C214" s="30">
        <v>2</v>
      </c>
      <c r="D214">
        <v>17</v>
      </c>
      <c r="E214">
        <v>294</v>
      </c>
      <c r="F214">
        <v>67</v>
      </c>
      <c r="G214">
        <v>7</v>
      </c>
    </row>
    <row r="215" spans="1:7" x14ac:dyDescent="0.35">
      <c r="A215" s="1">
        <v>10</v>
      </c>
      <c r="B215" s="4">
        <v>44353</v>
      </c>
      <c r="C215" s="30">
        <v>3</v>
      </c>
      <c r="D215">
        <v>36</v>
      </c>
      <c r="E215">
        <v>426</v>
      </c>
      <c r="F215">
        <v>71</v>
      </c>
      <c r="G215">
        <v>6</v>
      </c>
    </row>
    <row r="216" spans="1:7" x14ac:dyDescent="0.35">
      <c r="A216" s="1">
        <v>8</v>
      </c>
      <c r="B216" s="4">
        <v>44353</v>
      </c>
      <c r="C216" s="30">
        <v>1</v>
      </c>
      <c r="D216">
        <v>25</v>
      </c>
      <c r="E216">
        <v>1.4370000000000001</v>
      </c>
      <c r="F216">
        <v>68</v>
      </c>
      <c r="G216">
        <v>6</v>
      </c>
    </row>
    <row r="217" spans="1:7" x14ac:dyDescent="0.35">
      <c r="A217" s="1">
        <v>4</v>
      </c>
      <c r="B217" s="4">
        <v>44353</v>
      </c>
      <c r="C217" s="30">
        <v>3</v>
      </c>
      <c r="D217">
        <v>15</v>
      </c>
      <c r="E217">
        <v>456</v>
      </c>
      <c r="F217">
        <v>71</v>
      </c>
      <c r="G217">
        <v>6</v>
      </c>
    </row>
    <row r="218" spans="1:7" x14ac:dyDescent="0.35">
      <c r="A218" s="1">
        <v>1</v>
      </c>
      <c r="B218" s="4">
        <v>44353</v>
      </c>
      <c r="C218" s="30">
        <v>3</v>
      </c>
      <c r="D218">
        <v>8</v>
      </c>
      <c r="E218">
        <v>821</v>
      </c>
      <c r="F218">
        <v>83</v>
      </c>
      <c r="G218">
        <v>6</v>
      </c>
    </row>
    <row r="219" spans="1:7" x14ac:dyDescent="0.35">
      <c r="A219" s="1">
        <v>7</v>
      </c>
      <c r="B219" s="4">
        <v>44353</v>
      </c>
      <c r="C219" s="30">
        <v>3</v>
      </c>
      <c r="D219">
        <v>30</v>
      </c>
      <c r="E219">
        <v>104</v>
      </c>
      <c r="F219">
        <v>83</v>
      </c>
    </row>
    <row r="220" spans="1:7" x14ac:dyDescent="0.35">
      <c r="A220" s="1">
        <v>3</v>
      </c>
      <c r="B220" s="4">
        <v>44353</v>
      </c>
      <c r="C220" s="30">
        <v>2</v>
      </c>
      <c r="D220">
        <v>13</v>
      </c>
      <c r="E220">
        <v>742</v>
      </c>
      <c r="F220">
        <v>13</v>
      </c>
    </row>
    <row r="221" spans="1:7" x14ac:dyDescent="0.35">
      <c r="A221" s="1">
        <v>2</v>
      </c>
      <c r="B221" s="4">
        <v>44353</v>
      </c>
      <c r="C221" s="30">
        <v>1</v>
      </c>
      <c r="D221">
        <v>1</v>
      </c>
      <c r="E221">
        <v>407</v>
      </c>
      <c r="F221">
        <v>20</v>
      </c>
    </row>
    <row r="222" spans="1:7" x14ac:dyDescent="0.35">
      <c r="A222" s="1">
        <v>10</v>
      </c>
      <c r="B222" s="4">
        <v>44352</v>
      </c>
      <c r="C222" s="30">
        <v>2</v>
      </c>
      <c r="D222">
        <v>32</v>
      </c>
      <c r="E222">
        <v>701</v>
      </c>
      <c r="F222">
        <v>69</v>
      </c>
      <c r="G222">
        <v>7</v>
      </c>
    </row>
    <row r="223" spans="1:7" x14ac:dyDescent="0.35">
      <c r="A223" s="1">
        <v>3</v>
      </c>
      <c r="B223" s="4">
        <v>44352</v>
      </c>
      <c r="C223" s="30">
        <v>1</v>
      </c>
      <c r="D223">
        <v>27</v>
      </c>
      <c r="E223">
        <v>1.639</v>
      </c>
      <c r="F223">
        <v>56</v>
      </c>
      <c r="G223">
        <v>7</v>
      </c>
    </row>
    <row r="224" spans="1:7" x14ac:dyDescent="0.35">
      <c r="A224" s="1">
        <v>8</v>
      </c>
      <c r="B224" s="4">
        <v>44352</v>
      </c>
      <c r="C224" s="30">
        <v>3</v>
      </c>
      <c r="D224">
        <v>25</v>
      </c>
      <c r="E224">
        <v>441</v>
      </c>
      <c r="F224">
        <v>53</v>
      </c>
      <c r="G224">
        <v>7</v>
      </c>
    </row>
    <row r="225" spans="1:7" x14ac:dyDescent="0.35">
      <c r="A225" s="1">
        <v>1</v>
      </c>
      <c r="B225" s="4">
        <v>44352</v>
      </c>
      <c r="C225" s="30">
        <v>2</v>
      </c>
      <c r="D225">
        <v>24</v>
      </c>
      <c r="E225">
        <v>907</v>
      </c>
      <c r="F225">
        <v>53</v>
      </c>
      <c r="G225">
        <v>7</v>
      </c>
    </row>
    <row r="226" spans="1:7" x14ac:dyDescent="0.35">
      <c r="A226" s="1">
        <v>7</v>
      </c>
      <c r="B226" s="4">
        <v>44352</v>
      </c>
      <c r="C226" s="30">
        <v>2</v>
      </c>
      <c r="D226">
        <v>23</v>
      </c>
      <c r="E226">
        <v>302</v>
      </c>
      <c r="F226">
        <v>59</v>
      </c>
      <c r="G226">
        <v>7</v>
      </c>
    </row>
    <row r="227" spans="1:7" x14ac:dyDescent="0.35">
      <c r="A227" s="1">
        <v>5</v>
      </c>
      <c r="B227" s="4">
        <v>44352</v>
      </c>
      <c r="C227" s="30">
        <v>3</v>
      </c>
      <c r="D227">
        <v>22</v>
      </c>
      <c r="E227">
        <v>187</v>
      </c>
      <c r="F227">
        <v>69</v>
      </c>
      <c r="G227">
        <v>7</v>
      </c>
    </row>
    <row r="228" spans="1:7" x14ac:dyDescent="0.35">
      <c r="A228" s="1">
        <v>4</v>
      </c>
      <c r="B228" s="4">
        <v>44352</v>
      </c>
      <c r="C228" s="30">
        <v>2</v>
      </c>
      <c r="D228">
        <v>21</v>
      </c>
      <c r="E228">
        <v>138</v>
      </c>
      <c r="F228">
        <v>62</v>
      </c>
      <c r="G228">
        <v>7</v>
      </c>
    </row>
    <row r="229" spans="1:7" x14ac:dyDescent="0.35">
      <c r="A229" s="1">
        <v>2</v>
      </c>
      <c r="B229" s="4">
        <v>44352</v>
      </c>
      <c r="C229" s="30">
        <v>3</v>
      </c>
      <c r="D229">
        <v>24</v>
      </c>
      <c r="E229">
        <v>186</v>
      </c>
      <c r="F229">
        <v>84</v>
      </c>
      <c r="G229">
        <v>6</v>
      </c>
    </row>
    <row r="230" spans="1:7" x14ac:dyDescent="0.35">
      <c r="A230" s="1">
        <v>9</v>
      </c>
      <c r="B230" s="4">
        <v>44352</v>
      </c>
      <c r="C230" s="30">
        <v>1</v>
      </c>
      <c r="D230">
        <v>32</v>
      </c>
      <c r="E230">
        <v>1.5489999999999999</v>
      </c>
      <c r="F230">
        <v>85</v>
      </c>
      <c r="G230">
        <v>5</v>
      </c>
    </row>
    <row r="231" spans="1:7" x14ac:dyDescent="0.35">
      <c r="A231" s="1">
        <v>6</v>
      </c>
      <c r="B231" s="4">
        <v>44352</v>
      </c>
      <c r="C231" s="30">
        <v>1</v>
      </c>
      <c r="D231">
        <v>20</v>
      </c>
      <c r="E231">
        <v>1.1220000000000001</v>
      </c>
      <c r="F231">
        <v>88</v>
      </c>
      <c r="G231">
        <v>5</v>
      </c>
    </row>
    <row r="232" spans="1:7" x14ac:dyDescent="0.35">
      <c r="A232" s="1">
        <v>9</v>
      </c>
      <c r="B232" s="4">
        <v>44351</v>
      </c>
      <c r="C232" s="30">
        <v>3</v>
      </c>
      <c r="D232">
        <v>38</v>
      </c>
      <c r="E232">
        <v>585</v>
      </c>
      <c r="F232">
        <v>42</v>
      </c>
      <c r="G232">
        <v>8</v>
      </c>
    </row>
    <row r="233" spans="1:7" x14ac:dyDescent="0.35">
      <c r="A233" s="1">
        <v>10</v>
      </c>
      <c r="B233" s="4">
        <v>44351</v>
      </c>
      <c r="C233" s="30">
        <v>1</v>
      </c>
      <c r="D233">
        <v>32</v>
      </c>
      <c r="E233">
        <v>1.325</v>
      </c>
      <c r="F233">
        <v>44</v>
      </c>
      <c r="G233">
        <v>8</v>
      </c>
    </row>
    <row r="234" spans="1:7" x14ac:dyDescent="0.35">
      <c r="A234" s="1">
        <v>2</v>
      </c>
      <c r="B234" s="4">
        <v>44351</v>
      </c>
      <c r="C234" s="30">
        <v>2</v>
      </c>
      <c r="D234">
        <v>20</v>
      </c>
      <c r="E234">
        <v>8</v>
      </c>
      <c r="F234">
        <v>34</v>
      </c>
      <c r="G234">
        <v>8</v>
      </c>
    </row>
    <row r="235" spans="1:7" x14ac:dyDescent="0.35">
      <c r="A235" s="1">
        <v>8</v>
      </c>
      <c r="B235" s="4">
        <v>44351</v>
      </c>
      <c r="C235" s="30">
        <v>2</v>
      </c>
      <c r="D235">
        <v>27</v>
      </c>
      <c r="E235">
        <v>389</v>
      </c>
      <c r="F235">
        <v>62</v>
      </c>
      <c r="G235">
        <v>7</v>
      </c>
    </row>
    <row r="236" spans="1:7" x14ac:dyDescent="0.35">
      <c r="A236" s="1">
        <v>1</v>
      </c>
      <c r="B236" s="4">
        <v>44351</v>
      </c>
      <c r="C236" s="30">
        <v>1</v>
      </c>
      <c r="D236">
        <v>25</v>
      </c>
      <c r="E236">
        <v>1.7130000000000001</v>
      </c>
      <c r="F236">
        <v>55</v>
      </c>
      <c r="G236">
        <v>7</v>
      </c>
    </row>
    <row r="237" spans="1:7" x14ac:dyDescent="0.35">
      <c r="A237" s="1">
        <v>7</v>
      </c>
      <c r="B237" s="4">
        <v>44351</v>
      </c>
      <c r="C237" s="30">
        <v>1</v>
      </c>
      <c r="D237">
        <v>25</v>
      </c>
      <c r="E237">
        <v>1.371</v>
      </c>
      <c r="F237">
        <v>76</v>
      </c>
      <c r="G237">
        <v>6</v>
      </c>
    </row>
    <row r="238" spans="1:7" x14ac:dyDescent="0.35">
      <c r="A238" s="1">
        <v>3</v>
      </c>
      <c r="B238" s="4">
        <v>44351</v>
      </c>
      <c r="C238" s="30">
        <v>3</v>
      </c>
      <c r="D238">
        <v>23</v>
      </c>
      <c r="E238">
        <v>807</v>
      </c>
      <c r="F238">
        <v>74</v>
      </c>
      <c r="G238">
        <v>6</v>
      </c>
    </row>
    <row r="239" spans="1:7" x14ac:dyDescent="0.35">
      <c r="A239" s="1">
        <v>4</v>
      </c>
      <c r="B239" s="4">
        <v>44351</v>
      </c>
      <c r="C239" s="30">
        <v>1</v>
      </c>
      <c r="D239">
        <v>27</v>
      </c>
      <c r="E239">
        <v>396</v>
      </c>
      <c r="F239">
        <v>97</v>
      </c>
      <c r="G239">
        <v>5</v>
      </c>
    </row>
    <row r="240" spans="1:7" x14ac:dyDescent="0.35">
      <c r="A240" s="1">
        <v>5</v>
      </c>
      <c r="B240" s="4">
        <v>44351</v>
      </c>
      <c r="C240" s="30">
        <v>2</v>
      </c>
      <c r="D240">
        <v>22</v>
      </c>
      <c r="E240">
        <v>847</v>
      </c>
      <c r="F240">
        <v>78</v>
      </c>
      <c r="G240">
        <v>5</v>
      </c>
    </row>
    <row r="241" spans="1:7" x14ac:dyDescent="0.35">
      <c r="A241" s="1">
        <v>6</v>
      </c>
      <c r="B241" s="4">
        <v>44351</v>
      </c>
      <c r="C241" s="30">
        <v>3</v>
      </c>
      <c r="D241">
        <v>28</v>
      </c>
      <c r="E241">
        <v>185</v>
      </c>
      <c r="F241">
        <v>46</v>
      </c>
    </row>
    <row r="242" spans="1:7" x14ac:dyDescent="0.35">
      <c r="A242" s="1">
        <v>9</v>
      </c>
      <c r="B242" s="4">
        <v>44350</v>
      </c>
      <c r="C242" s="30">
        <v>2</v>
      </c>
      <c r="D242">
        <v>36</v>
      </c>
      <c r="E242">
        <v>896</v>
      </c>
      <c r="F242">
        <v>45</v>
      </c>
      <c r="G242">
        <v>9</v>
      </c>
    </row>
    <row r="243" spans="1:7" x14ac:dyDescent="0.35">
      <c r="A243" s="1">
        <v>10</v>
      </c>
      <c r="B243" s="4">
        <v>44350</v>
      </c>
      <c r="C243" s="30">
        <v>3</v>
      </c>
      <c r="D243">
        <v>33</v>
      </c>
      <c r="E243">
        <v>157</v>
      </c>
      <c r="F243">
        <v>39</v>
      </c>
      <c r="G243">
        <v>9</v>
      </c>
    </row>
    <row r="244" spans="1:7" x14ac:dyDescent="0.35">
      <c r="A244" s="1">
        <v>5</v>
      </c>
      <c r="B244" s="4">
        <v>44350</v>
      </c>
      <c r="C244" s="30">
        <v>1</v>
      </c>
      <c r="D244">
        <v>18</v>
      </c>
      <c r="E244">
        <v>1.4730000000000001</v>
      </c>
      <c r="F244">
        <v>17</v>
      </c>
      <c r="G244">
        <v>9</v>
      </c>
    </row>
    <row r="245" spans="1:7" x14ac:dyDescent="0.35">
      <c r="A245" s="1">
        <v>7</v>
      </c>
      <c r="B245" s="4">
        <v>44350</v>
      </c>
      <c r="C245" s="30">
        <v>3</v>
      </c>
      <c r="D245">
        <v>31</v>
      </c>
      <c r="E245">
        <v>24</v>
      </c>
      <c r="F245">
        <v>43</v>
      </c>
      <c r="G245">
        <v>8</v>
      </c>
    </row>
    <row r="246" spans="1:7" x14ac:dyDescent="0.35">
      <c r="A246" s="1">
        <v>6</v>
      </c>
      <c r="B246" s="4">
        <v>44350</v>
      </c>
      <c r="C246" s="30">
        <v>2</v>
      </c>
      <c r="D246">
        <v>20</v>
      </c>
      <c r="E246">
        <v>127</v>
      </c>
      <c r="F246">
        <v>63</v>
      </c>
      <c r="G246">
        <v>7</v>
      </c>
    </row>
    <row r="247" spans="1:7" x14ac:dyDescent="0.35">
      <c r="A247" s="1">
        <v>3</v>
      </c>
      <c r="B247" s="4">
        <v>44350</v>
      </c>
      <c r="C247" s="30">
        <v>2</v>
      </c>
      <c r="D247">
        <v>15</v>
      </c>
      <c r="E247">
        <v>960</v>
      </c>
      <c r="F247">
        <v>64</v>
      </c>
      <c r="G247">
        <v>7</v>
      </c>
    </row>
    <row r="248" spans="1:7" x14ac:dyDescent="0.35">
      <c r="A248" s="1">
        <v>1</v>
      </c>
      <c r="B248" s="4">
        <v>44350</v>
      </c>
      <c r="C248" s="30">
        <v>3</v>
      </c>
      <c r="D248">
        <v>8</v>
      </c>
      <c r="E248">
        <v>494</v>
      </c>
      <c r="F248">
        <v>63</v>
      </c>
      <c r="G248">
        <v>7</v>
      </c>
    </row>
    <row r="249" spans="1:7" x14ac:dyDescent="0.35">
      <c r="A249" s="1">
        <v>2</v>
      </c>
      <c r="B249" s="4">
        <v>44350</v>
      </c>
      <c r="C249" s="30">
        <v>1</v>
      </c>
      <c r="D249">
        <v>1</v>
      </c>
      <c r="E249">
        <v>639</v>
      </c>
      <c r="F249">
        <v>55</v>
      </c>
      <c r="G249">
        <v>7</v>
      </c>
    </row>
    <row r="250" spans="1:7" x14ac:dyDescent="0.35">
      <c r="A250" s="1">
        <v>8</v>
      </c>
      <c r="B250" s="4">
        <v>44350</v>
      </c>
      <c r="C250" s="30">
        <v>1</v>
      </c>
      <c r="D250">
        <v>25</v>
      </c>
      <c r="E250">
        <v>842</v>
      </c>
      <c r="F250">
        <v>66</v>
      </c>
      <c r="G250">
        <v>6</v>
      </c>
    </row>
    <row r="251" spans="1:7" x14ac:dyDescent="0.35">
      <c r="A251" s="1">
        <v>4</v>
      </c>
      <c r="B251" s="4">
        <v>44350</v>
      </c>
      <c r="C251" s="30">
        <v>3</v>
      </c>
      <c r="D251">
        <v>14</v>
      </c>
      <c r="E251">
        <v>198</v>
      </c>
      <c r="F251">
        <v>76</v>
      </c>
      <c r="G251">
        <v>6</v>
      </c>
    </row>
    <row r="252" spans="1:7" x14ac:dyDescent="0.35">
      <c r="A252" s="1">
        <v>6</v>
      </c>
      <c r="B252" s="4">
        <v>44349</v>
      </c>
      <c r="C252" s="30">
        <v>1</v>
      </c>
      <c r="D252">
        <v>18</v>
      </c>
      <c r="E252">
        <v>747</v>
      </c>
      <c r="F252">
        <v>13</v>
      </c>
      <c r="G252">
        <v>10</v>
      </c>
    </row>
    <row r="253" spans="1:7" x14ac:dyDescent="0.35">
      <c r="A253" s="1">
        <v>5</v>
      </c>
      <c r="B253" s="4">
        <v>44349</v>
      </c>
      <c r="C253" s="30">
        <v>3</v>
      </c>
      <c r="D253">
        <v>25</v>
      </c>
      <c r="E253">
        <v>596</v>
      </c>
      <c r="F253">
        <v>36</v>
      </c>
      <c r="G253">
        <v>9</v>
      </c>
    </row>
    <row r="254" spans="1:7" x14ac:dyDescent="0.35">
      <c r="A254" s="1">
        <v>9</v>
      </c>
      <c r="B254" s="4">
        <v>44349</v>
      </c>
      <c r="C254" s="30">
        <v>1</v>
      </c>
      <c r="D254">
        <v>33</v>
      </c>
      <c r="E254">
        <v>1.292</v>
      </c>
      <c r="F254">
        <v>45</v>
      </c>
      <c r="G254">
        <v>8</v>
      </c>
    </row>
    <row r="255" spans="1:7" x14ac:dyDescent="0.35">
      <c r="A255" s="1">
        <v>4</v>
      </c>
      <c r="B255" s="4">
        <v>44349</v>
      </c>
      <c r="C255" s="30">
        <v>2</v>
      </c>
      <c r="D255">
        <v>11</v>
      </c>
      <c r="E255">
        <v>179</v>
      </c>
      <c r="F255">
        <v>30</v>
      </c>
      <c r="G255">
        <v>8</v>
      </c>
    </row>
    <row r="256" spans="1:7" x14ac:dyDescent="0.35">
      <c r="A256" s="1">
        <v>7</v>
      </c>
      <c r="B256" s="4">
        <v>44349</v>
      </c>
      <c r="C256" s="30">
        <v>2</v>
      </c>
      <c r="D256">
        <v>29</v>
      </c>
      <c r="E256">
        <v>504</v>
      </c>
      <c r="F256">
        <v>64</v>
      </c>
      <c r="G256">
        <v>7</v>
      </c>
    </row>
    <row r="257" spans="1:7" x14ac:dyDescent="0.35">
      <c r="A257" s="1">
        <v>8</v>
      </c>
      <c r="B257" s="4">
        <v>44349</v>
      </c>
      <c r="C257" s="30">
        <v>3</v>
      </c>
      <c r="D257">
        <v>28</v>
      </c>
      <c r="E257">
        <v>402</v>
      </c>
      <c r="F257">
        <v>63</v>
      </c>
      <c r="G257">
        <v>7</v>
      </c>
    </row>
    <row r="258" spans="1:7" x14ac:dyDescent="0.35">
      <c r="A258" s="1">
        <v>3</v>
      </c>
      <c r="B258" s="4">
        <v>44349</v>
      </c>
      <c r="C258" s="30">
        <v>1</v>
      </c>
      <c r="D258">
        <v>14</v>
      </c>
      <c r="E258">
        <v>1.7769999999999999</v>
      </c>
      <c r="F258">
        <v>74</v>
      </c>
      <c r="G258">
        <v>6</v>
      </c>
    </row>
    <row r="259" spans="1:7" x14ac:dyDescent="0.35">
      <c r="A259" s="1">
        <v>10</v>
      </c>
      <c r="B259" s="4">
        <v>44349</v>
      </c>
      <c r="C259" s="30">
        <v>2</v>
      </c>
      <c r="D259">
        <v>34</v>
      </c>
      <c r="E259">
        <v>185</v>
      </c>
      <c r="F259">
        <v>81</v>
      </c>
    </row>
    <row r="260" spans="1:7" x14ac:dyDescent="0.35">
      <c r="A260" s="1">
        <v>1</v>
      </c>
      <c r="B260" s="4">
        <v>44349</v>
      </c>
      <c r="C260" s="30">
        <v>2</v>
      </c>
      <c r="D260">
        <v>8</v>
      </c>
      <c r="E260">
        <v>1.47</v>
      </c>
      <c r="F260">
        <v>22</v>
      </c>
    </row>
    <row r="261" spans="1:7" x14ac:dyDescent="0.35">
      <c r="A261" s="1">
        <v>2</v>
      </c>
      <c r="B261" s="4">
        <v>44349</v>
      </c>
      <c r="C261" s="30">
        <v>3</v>
      </c>
      <c r="D261">
        <v>5</v>
      </c>
      <c r="E261">
        <v>136</v>
      </c>
      <c r="F261">
        <v>16</v>
      </c>
    </row>
    <row r="262" spans="1:7" x14ac:dyDescent="0.35">
      <c r="A262" s="1">
        <v>7</v>
      </c>
      <c r="B262" s="4">
        <v>44348</v>
      </c>
      <c r="C262" s="30">
        <v>1</v>
      </c>
      <c r="D262">
        <v>28</v>
      </c>
      <c r="E262">
        <v>1.802</v>
      </c>
      <c r="F262">
        <v>30</v>
      </c>
      <c r="G262">
        <v>10</v>
      </c>
    </row>
    <row r="263" spans="1:7" x14ac:dyDescent="0.35">
      <c r="A263" s="1">
        <v>8</v>
      </c>
      <c r="B263" s="4">
        <v>44348</v>
      </c>
      <c r="C263" s="30">
        <v>2</v>
      </c>
      <c r="D263">
        <v>25</v>
      </c>
      <c r="E263">
        <v>606</v>
      </c>
      <c r="F263">
        <v>22</v>
      </c>
      <c r="G263">
        <v>10</v>
      </c>
    </row>
    <row r="264" spans="1:7" x14ac:dyDescent="0.35">
      <c r="A264" s="1">
        <v>6</v>
      </c>
      <c r="B264" s="4">
        <v>44348</v>
      </c>
      <c r="C264" s="30">
        <v>3</v>
      </c>
      <c r="D264">
        <v>19</v>
      </c>
      <c r="E264">
        <v>367</v>
      </c>
      <c r="F264">
        <v>23</v>
      </c>
      <c r="G264">
        <v>10</v>
      </c>
    </row>
    <row r="265" spans="1:7" x14ac:dyDescent="0.35">
      <c r="A265" s="1">
        <v>4</v>
      </c>
      <c r="B265" s="4">
        <v>44348</v>
      </c>
      <c r="C265" s="30">
        <v>1</v>
      </c>
      <c r="D265">
        <v>8</v>
      </c>
      <c r="E265">
        <v>381</v>
      </c>
      <c r="F265">
        <v>18</v>
      </c>
      <c r="G265">
        <v>9</v>
      </c>
    </row>
    <row r="266" spans="1:7" x14ac:dyDescent="0.35">
      <c r="A266" s="1">
        <v>5</v>
      </c>
      <c r="B266" s="4">
        <v>44348</v>
      </c>
      <c r="C266" s="30">
        <v>2</v>
      </c>
      <c r="D266">
        <v>20</v>
      </c>
      <c r="E266">
        <v>545</v>
      </c>
      <c r="F266">
        <v>27</v>
      </c>
      <c r="G266">
        <v>8</v>
      </c>
    </row>
    <row r="267" spans="1:7" x14ac:dyDescent="0.35">
      <c r="A267" s="1">
        <v>2</v>
      </c>
      <c r="B267" s="4">
        <v>44348</v>
      </c>
      <c r="C267" s="30">
        <v>2</v>
      </c>
      <c r="D267">
        <v>3</v>
      </c>
      <c r="E267">
        <v>207</v>
      </c>
      <c r="F267">
        <v>33</v>
      </c>
      <c r="G267">
        <v>8</v>
      </c>
    </row>
    <row r="268" spans="1:7" x14ac:dyDescent="0.35">
      <c r="A268" s="1">
        <v>9</v>
      </c>
      <c r="B268" s="4">
        <v>44348</v>
      </c>
      <c r="C268" s="30">
        <v>3</v>
      </c>
      <c r="D268">
        <v>37</v>
      </c>
      <c r="E268">
        <v>300</v>
      </c>
      <c r="F268">
        <v>67</v>
      </c>
      <c r="G268">
        <v>7</v>
      </c>
    </row>
    <row r="269" spans="1:7" x14ac:dyDescent="0.35">
      <c r="A269" s="1">
        <v>3</v>
      </c>
      <c r="B269" s="4">
        <v>44348</v>
      </c>
      <c r="C269" s="30">
        <v>3</v>
      </c>
      <c r="D269">
        <v>17</v>
      </c>
      <c r="E269">
        <v>635</v>
      </c>
      <c r="F269">
        <v>54</v>
      </c>
      <c r="G269">
        <v>7</v>
      </c>
    </row>
    <row r="270" spans="1:7" x14ac:dyDescent="0.35">
      <c r="A270" s="1">
        <v>10</v>
      </c>
      <c r="B270" s="4">
        <v>44348</v>
      </c>
      <c r="C270" s="30">
        <v>1</v>
      </c>
      <c r="D270">
        <v>29</v>
      </c>
      <c r="E270">
        <v>953</v>
      </c>
      <c r="F270">
        <v>61</v>
      </c>
    </row>
    <row r="271" spans="1:7" x14ac:dyDescent="0.35">
      <c r="A271" s="1">
        <v>1</v>
      </c>
      <c r="B271" s="4">
        <v>44348</v>
      </c>
      <c r="C271" s="30">
        <v>1</v>
      </c>
      <c r="D271">
        <v>6</v>
      </c>
      <c r="E271">
        <v>2.992</v>
      </c>
      <c r="F271">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election activeCell="H7" sqref="H7"/>
    </sheetView>
  </sheetViews>
  <sheetFormatPr defaultColWidth="14.453125" defaultRowHeight="15" customHeight="1" x14ac:dyDescent="0.35"/>
  <cols>
    <col min="1" max="1" width="10.08984375" customWidth="1"/>
    <col min="2" max="2" width="10.453125" style="4" bestFit="1" customWidth="1"/>
    <col min="3" max="3" width="12" customWidth="1"/>
    <col min="4" max="4" width="14.1796875" customWidth="1"/>
    <col min="5" max="5" width="9.453125" customWidth="1"/>
    <col min="6" max="6" width="16.7265625" customWidth="1"/>
    <col min="7" max="7" width="21.6328125" customWidth="1"/>
    <col min="8" max="26" width="8.7265625" customWidth="1"/>
  </cols>
  <sheetData>
    <row r="1" spans="1:7" ht="14.25" customHeight="1" x14ac:dyDescent="0.35">
      <c r="A1" s="1" t="s">
        <v>47</v>
      </c>
      <c r="B1" s="4" t="s">
        <v>48</v>
      </c>
      <c r="C1" t="s">
        <v>49</v>
      </c>
      <c r="D1" t="s">
        <v>50</v>
      </c>
      <c r="E1" t="s">
        <v>51</v>
      </c>
      <c r="F1" t="s">
        <v>52</v>
      </c>
      <c r="G1" t="s">
        <v>53</v>
      </c>
    </row>
    <row r="2" spans="1:7" ht="14.25" customHeight="1" x14ac:dyDescent="0.35">
      <c r="A2" s="1">
        <v>9</v>
      </c>
      <c r="B2" s="4">
        <v>44374</v>
      </c>
      <c r="C2">
        <v>2</v>
      </c>
      <c r="D2">
        <v>34</v>
      </c>
      <c r="E2">
        <v>427</v>
      </c>
      <c r="F2">
        <v>16</v>
      </c>
      <c r="G2">
        <v>10</v>
      </c>
    </row>
    <row r="3" spans="1:7" ht="14.25" customHeight="1" x14ac:dyDescent="0.35">
      <c r="A3" s="1">
        <v>7</v>
      </c>
      <c r="B3" s="4">
        <v>44374</v>
      </c>
      <c r="C3">
        <v>3</v>
      </c>
      <c r="D3">
        <v>29</v>
      </c>
      <c r="E3">
        <v>296</v>
      </c>
      <c r="F3">
        <v>11</v>
      </c>
      <c r="G3">
        <v>10</v>
      </c>
    </row>
    <row r="4" spans="1:7" ht="14.25" customHeight="1" x14ac:dyDescent="0.35">
      <c r="A4" s="1">
        <v>6</v>
      </c>
      <c r="B4" s="4">
        <v>44371</v>
      </c>
      <c r="C4">
        <v>2</v>
      </c>
      <c r="D4">
        <v>17</v>
      </c>
      <c r="E4">
        <v>41</v>
      </c>
      <c r="F4">
        <v>27</v>
      </c>
      <c r="G4">
        <v>10</v>
      </c>
    </row>
    <row r="5" spans="1:7" ht="14.25" customHeight="1" x14ac:dyDescent="0.35">
      <c r="A5" s="1">
        <v>2</v>
      </c>
      <c r="B5" s="4">
        <v>44371</v>
      </c>
      <c r="C5">
        <v>1</v>
      </c>
      <c r="D5">
        <v>4</v>
      </c>
      <c r="E5">
        <v>473</v>
      </c>
      <c r="F5">
        <v>11</v>
      </c>
      <c r="G5">
        <v>10</v>
      </c>
    </row>
    <row r="6" spans="1:7" ht="14.25" customHeight="1" x14ac:dyDescent="0.35">
      <c r="A6" s="1">
        <v>10</v>
      </c>
      <c r="B6" s="4">
        <v>44370</v>
      </c>
      <c r="C6">
        <v>2</v>
      </c>
      <c r="D6">
        <v>32</v>
      </c>
      <c r="E6">
        <v>101</v>
      </c>
      <c r="F6">
        <v>10</v>
      </c>
      <c r="G6">
        <v>10</v>
      </c>
    </row>
    <row r="7" spans="1:7" ht="14.25" customHeight="1" x14ac:dyDescent="0.35">
      <c r="A7" s="1">
        <v>4</v>
      </c>
      <c r="B7" s="4">
        <v>44369</v>
      </c>
      <c r="C7">
        <v>1</v>
      </c>
      <c r="D7">
        <v>11</v>
      </c>
      <c r="E7">
        <v>708</v>
      </c>
      <c r="F7">
        <v>11</v>
      </c>
      <c r="G7">
        <v>10</v>
      </c>
    </row>
    <row r="8" spans="1:7" ht="14.25" customHeight="1" x14ac:dyDescent="0.35">
      <c r="A8" s="1">
        <v>10</v>
      </c>
      <c r="B8" s="4">
        <v>44368</v>
      </c>
      <c r="C8">
        <v>3</v>
      </c>
      <c r="D8">
        <v>34</v>
      </c>
      <c r="E8">
        <v>164</v>
      </c>
      <c r="F8">
        <v>30</v>
      </c>
      <c r="G8">
        <v>10</v>
      </c>
    </row>
    <row r="9" spans="1:7" ht="14.25" customHeight="1" x14ac:dyDescent="0.35">
      <c r="A9" s="1">
        <v>3</v>
      </c>
      <c r="B9" s="4">
        <v>44368</v>
      </c>
      <c r="C9">
        <v>2</v>
      </c>
      <c r="D9">
        <v>13</v>
      </c>
      <c r="E9">
        <v>727</v>
      </c>
      <c r="F9">
        <v>30</v>
      </c>
      <c r="G9">
        <v>10</v>
      </c>
    </row>
    <row r="10" spans="1:7" ht="14.25" customHeight="1" x14ac:dyDescent="0.35">
      <c r="A10" s="1">
        <v>4</v>
      </c>
      <c r="B10" s="4">
        <v>44368</v>
      </c>
      <c r="C10">
        <v>3</v>
      </c>
      <c r="D10">
        <v>12</v>
      </c>
      <c r="E10">
        <v>73</v>
      </c>
      <c r="F10">
        <v>19</v>
      </c>
      <c r="G10">
        <v>10</v>
      </c>
    </row>
    <row r="11" spans="1:7" ht="14.25" customHeight="1" x14ac:dyDescent="0.35">
      <c r="A11" s="1">
        <v>1</v>
      </c>
      <c r="B11" s="4">
        <v>44367</v>
      </c>
      <c r="C11">
        <v>2</v>
      </c>
      <c r="D11">
        <v>9</v>
      </c>
      <c r="E11">
        <v>1.986</v>
      </c>
      <c r="F11">
        <v>11</v>
      </c>
      <c r="G11">
        <v>10</v>
      </c>
    </row>
    <row r="12" spans="1:7" ht="14.25" customHeight="1" x14ac:dyDescent="0.35">
      <c r="A12" s="1">
        <v>2</v>
      </c>
      <c r="B12" s="4">
        <v>44367</v>
      </c>
      <c r="C12">
        <v>3</v>
      </c>
      <c r="D12">
        <v>6</v>
      </c>
      <c r="E12">
        <v>86</v>
      </c>
      <c r="F12">
        <v>21</v>
      </c>
      <c r="G12">
        <v>10</v>
      </c>
    </row>
    <row r="13" spans="1:7" ht="14.25" customHeight="1" x14ac:dyDescent="0.35">
      <c r="A13" s="1">
        <v>10</v>
      </c>
      <c r="B13" s="4">
        <v>44364</v>
      </c>
      <c r="C13">
        <v>2</v>
      </c>
      <c r="D13">
        <v>34</v>
      </c>
      <c r="E13">
        <v>366</v>
      </c>
      <c r="F13">
        <v>26</v>
      </c>
      <c r="G13">
        <v>10</v>
      </c>
    </row>
    <row r="14" spans="1:7" ht="14.25" customHeight="1" x14ac:dyDescent="0.35">
      <c r="A14" s="1">
        <v>9</v>
      </c>
      <c r="B14" s="4">
        <v>44364</v>
      </c>
      <c r="C14">
        <v>1</v>
      </c>
      <c r="D14">
        <v>33</v>
      </c>
      <c r="E14">
        <v>1.47</v>
      </c>
      <c r="F14">
        <v>29</v>
      </c>
      <c r="G14">
        <v>10</v>
      </c>
    </row>
    <row r="15" spans="1:7" ht="14.25" customHeight="1" x14ac:dyDescent="0.35">
      <c r="A15" s="1">
        <v>9</v>
      </c>
      <c r="B15" s="4">
        <v>44360</v>
      </c>
      <c r="C15">
        <v>3</v>
      </c>
      <c r="D15">
        <v>38</v>
      </c>
      <c r="E15">
        <v>149</v>
      </c>
      <c r="F15">
        <v>10</v>
      </c>
      <c r="G15">
        <v>10</v>
      </c>
    </row>
    <row r="16" spans="1:7" ht="14.25" customHeight="1" x14ac:dyDescent="0.35">
      <c r="A16" s="1">
        <v>5</v>
      </c>
      <c r="B16" s="4">
        <v>44360</v>
      </c>
      <c r="C16">
        <v>2</v>
      </c>
      <c r="D16">
        <v>21</v>
      </c>
      <c r="E16">
        <v>643</v>
      </c>
      <c r="F16">
        <v>21</v>
      </c>
      <c r="G16">
        <v>10</v>
      </c>
    </row>
    <row r="17" spans="1:7" ht="14.25" customHeight="1" x14ac:dyDescent="0.35">
      <c r="A17" s="1">
        <v>6</v>
      </c>
      <c r="B17" s="4">
        <v>44360</v>
      </c>
      <c r="C17">
        <v>3</v>
      </c>
      <c r="D17">
        <v>19</v>
      </c>
      <c r="E17">
        <v>402</v>
      </c>
      <c r="F17">
        <v>30</v>
      </c>
      <c r="G17">
        <v>10</v>
      </c>
    </row>
    <row r="18" spans="1:7" ht="14.25" customHeight="1" x14ac:dyDescent="0.35">
      <c r="A18" s="1">
        <v>10</v>
      </c>
      <c r="B18" s="4">
        <v>44357</v>
      </c>
      <c r="C18">
        <v>1</v>
      </c>
      <c r="D18">
        <v>31</v>
      </c>
      <c r="E18">
        <v>860</v>
      </c>
      <c r="F18">
        <v>15</v>
      </c>
      <c r="G18">
        <v>10</v>
      </c>
    </row>
    <row r="19" spans="1:7" ht="14.25" customHeight="1" x14ac:dyDescent="0.35">
      <c r="A19" s="1">
        <v>7</v>
      </c>
      <c r="B19" s="4">
        <v>44357</v>
      </c>
      <c r="C19">
        <v>1</v>
      </c>
      <c r="D19">
        <v>27</v>
      </c>
      <c r="E19">
        <v>1.698</v>
      </c>
      <c r="F19">
        <v>26</v>
      </c>
      <c r="G19">
        <v>10</v>
      </c>
    </row>
    <row r="20" spans="1:7" ht="14.25" customHeight="1" x14ac:dyDescent="0.35">
      <c r="A20" s="1">
        <v>3</v>
      </c>
      <c r="B20" s="4">
        <v>44357</v>
      </c>
      <c r="C20">
        <v>3</v>
      </c>
      <c r="D20">
        <v>18</v>
      </c>
      <c r="E20">
        <v>217</v>
      </c>
      <c r="F20">
        <v>28</v>
      </c>
      <c r="G20">
        <v>10</v>
      </c>
    </row>
    <row r="21" spans="1:7" ht="14.25" customHeight="1" x14ac:dyDescent="0.35">
      <c r="A21" s="1">
        <v>4</v>
      </c>
      <c r="B21" s="4">
        <v>44357</v>
      </c>
      <c r="C21">
        <v>1</v>
      </c>
      <c r="D21">
        <v>9</v>
      </c>
      <c r="E21">
        <v>705</v>
      </c>
      <c r="F21">
        <v>13</v>
      </c>
      <c r="G21">
        <v>10</v>
      </c>
    </row>
    <row r="22" spans="1:7" ht="14.25" customHeight="1" x14ac:dyDescent="0.35">
      <c r="A22" s="1">
        <v>2</v>
      </c>
      <c r="B22" s="4">
        <v>44357</v>
      </c>
      <c r="C22">
        <v>2</v>
      </c>
      <c r="D22">
        <v>5</v>
      </c>
      <c r="E22">
        <v>41</v>
      </c>
      <c r="F22">
        <v>24</v>
      </c>
      <c r="G22">
        <v>10</v>
      </c>
    </row>
    <row r="23" spans="1:7" ht="14.25" customHeight="1" x14ac:dyDescent="0.35">
      <c r="A23" s="1">
        <v>9</v>
      </c>
      <c r="B23" s="4">
        <v>44356</v>
      </c>
      <c r="C23">
        <v>2</v>
      </c>
      <c r="D23">
        <v>36</v>
      </c>
      <c r="E23">
        <v>808</v>
      </c>
      <c r="F23">
        <v>13</v>
      </c>
      <c r="G23">
        <v>10</v>
      </c>
    </row>
    <row r="24" spans="1:7" ht="14.25" customHeight="1" x14ac:dyDescent="0.35">
      <c r="A24" s="1">
        <v>7</v>
      </c>
      <c r="B24" s="4">
        <v>44356</v>
      </c>
      <c r="C24">
        <v>3</v>
      </c>
      <c r="D24">
        <v>30</v>
      </c>
      <c r="E24">
        <v>84</v>
      </c>
      <c r="F24">
        <v>21</v>
      </c>
      <c r="G24">
        <v>10</v>
      </c>
    </row>
    <row r="25" spans="1:7" ht="14.25" customHeight="1" x14ac:dyDescent="0.35">
      <c r="A25" s="1">
        <v>4</v>
      </c>
      <c r="B25" s="4">
        <v>44356</v>
      </c>
      <c r="C25">
        <v>3</v>
      </c>
      <c r="D25">
        <v>14</v>
      </c>
      <c r="E25">
        <v>18</v>
      </c>
      <c r="F25">
        <v>15</v>
      </c>
      <c r="G25">
        <v>10</v>
      </c>
    </row>
    <row r="26" spans="1:7" ht="14.25" customHeight="1" x14ac:dyDescent="0.35">
      <c r="A26" s="1">
        <v>4</v>
      </c>
      <c r="B26" s="4">
        <v>44355</v>
      </c>
      <c r="C26">
        <v>2</v>
      </c>
      <c r="D26">
        <v>10</v>
      </c>
      <c r="E26">
        <v>33</v>
      </c>
      <c r="F26">
        <v>26</v>
      </c>
      <c r="G26">
        <v>10</v>
      </c>
    </row>
    <row r="27" spans="1:7" ht="14.25" customHeight="1" x14ac:dyDescent="0.35">
      <c r="A27" s="1">
        <v>1</v>
      </c>
      <c r="B27" s="4">
        <v>44355</v>
      </c>
      <c r="C27">
        <v>2</v>
      </c>
      <c r="D27">
        <v>6</v>
      </c>
      <c r="E27">
        <v>607</v>
      </c>
      <c r="F27">
        <v>25</v>
      </c>
      <c r="G27">
        <v>10</v>
      </c>
    </row>
    <row r="28" spans="1:7" ht="14.25" customHeight="1" x14ac:dyDescent="0.35">
      <c r="A28" s="1">
        <v>5</v>
      </c>
      <c r="B28" s="4">
        <v>44354</v>
      </c>
      <c r="C28">
        <v>2</v>
      </c>
      <c r="D28">
        <v>22</v>
      </c>
      <c r="E28">
        <v>508</v>
      </c>
      <c r="F28">
        <v>10</v>
      </c>
      <c r="G28">
        <v>10</v>
      </c>
    </row>
    <row r="29" spans="1:7" ht="14.25" customHeight="1" x14ac:dyDescent="0.35">
      <c r="A29" s="1">
        <v>5</v>
      </c>
      <c r="B29" s="4">
        <v>44353</v>
      </c>
      <c r="C29">
        <v>1</v>
      </c>
      <c r="D29">
        <v>20</v>
      </c>
      <c r="E29">
        <v>1.298</v>
      </c>
      <c r="F29">
        <v>17</v>
      </c>
      <c r="G29">
        <v>10</v>
      </c>
    </row>
    <row r="30" spans="1:7" ht="14.25" customHeight="1" x14ac:dyDescent="0.35">
      <c r="A30" s="1">
        <v>6</v>
      </c>
      <c r="B30" s="4">
        <v>44349</v>
      </c>
      <c r="C30">
        <v>1</v>
      </c>
      <c r="D30">
        <v>18</v>
      </c>
      <c r="E30">
        <v>747</v>
      </c>
      <c r="F30">
        <v>13</v>
      </c>
      <c r="G30">
        <v>10</v>
      </c>
    </row>
    <row r="31" spans="1:7" ht="14.25" customHeight="1" x14ac:dyDescent="0.35">
      <c r="A31" s="1">
        <v>7</v>
      </c>
      <c r="B31" s="4">
        <v>44348</v>
      </c>
      <c r="C31">
        <v>1</v>
      </c>
      <c r="D31">
        <v>28</v>
      </c>
      <c r="E31">
        <v>1.802</v>
      </c>
      <c r="F31">
        <v>30</v>
      </c>
      <c r="G31">
        <v>10</v>
      </c>
    </row>
    <row r="32" spans="1:7" ht="14.25" customHeight="1" x14ac:dyDescent="0.35">
      <c r="A32" s="1">
        <v>8</v>
      </c>
      <c r="B32" s="4">
        <v>44348</v>
      </c>
      <c r="C32">
        <v>2</v>
      </c>
      <c r="D32">
        <v>25</v>
      </c>
      <c r="E32">
        <v>606</v>
      </c>
      <c r="F32">
        <v>22</v>
      </c>
      <c r="G32">
        <v>10</v>
      </c>
    </row>
    <row r="33" spans="1:7" ht="14.25" customHeight="1" x14ac:dyDescent="0.35">
      <c r="A33" s="1">
        <v>6</v>
      </c>
      <c r="B33" s="4">
        <v>44348</v>
      </c>
      <c r="C33">
        <v>3</v>
      </c>
      <c r="D33">
        <v>19</v>
      </c>
      <c r="E33">
        <v>367</v>
      </c>
      <c r="F33">
        <v>23</v>
      </c>
      <c r="G33">
        <v>10</v>
      </c>
    </row>
    <row r="34" spans="1:7" ht="14.25" customHeight="1" x14ac:dyDescent="0.35">
      <c r="A34" s="1">
        <v>6</v>
      </c>
      <c r="B34" s="4">
        <v>44374</v>
      </c>
      <c r="C34">
        <v>2</v>
      </c>
      <c r="D34">
        <v>19</v>
      </c>
      <c r="E34">
        <v>445</v>
      </c>
      <c r="F34">
        <v>27</v>
      </c>
      <c r="G34">
        <v>9</v>
      </c>
    </row>
    <row r="35" spans="1:7" ht="14.25" customHeight="1" x14ac:dyDescent="0.35">
      <c r="A35" s="1">
        <v>3</v>
      </c>
      <c r="B35" s="4">
        <v>44374</v>
      </c>
      <c r="C35">
        <v>2</v>
      </c>
      <c r="D35">
        <v>16</v>
      </c>
      <c r="E35">
        <v>537</v>
      </c>
      <c r="F35">
        <v>26</v>
      </c>
      <c r="G35">
        <v>9</v>
      </c>
    </row>
    <row r="36" spans="1:7" ht="14.25" customHeight="1" x14ac:dyDescent="0.35">
      <c r="A36" s="1">
        <v>1</v>
      </c>
      <c r="B36" s="4">
        <v>44371</v>
      </c>
      <c r="C36">
        <v>3</v>
      </c>
      <c r="D36">
        <v>10</v>
      </c>
      <c r="E36">
        <v>1.456</v>
      </c>
      <c r="F36">
        <v>19</v>
      </c>
      <c r="G36">
        <v>9</v>
      </c>
    </row>
    <row r="37" spans="1:7" ht="14.25" customHeight="1" x14ac:dyDescent="0.35">
      <c r="A37" s="1">
        <v>9</v>
      </c>
      <c r="B37" s="4">
        <v>44370</v>
      </c>
      <c r="C37">
        <v>1</v>
      </c>
      <c r="D37">
        <v>33</v>
      </c>
      <c r="E37">
        <v>1.4</v>
      </c>
      <c r="F37">
        <v>21</v>
      </c>
      <c r="G37">
        <v>9</v>
      </c>
    </row>
    <row r="38" spans="1:7" ht="14.25" customHeight="1" x14ac:dyDescent="0.35">
      <c r="A38" s="1">
        <v>5</v>
      </c>
      <c r="B38" s="4">
        <v>44370</v>
      </c>
      <c r="C38">
        <v>3</v>
      </c>
      <c r="D38">
        <v>24</v>
      </c>
      <c r="E38">
        <v>504</v>
      </c>
      <c r="F38">
        <v>32</v>
      </c>
      <c r="G38">
        <v>9</v>
      </c>
    </row>
    <row r="39" spans="1:7" ht="14.25" customHeight="1" x14ac:dyDescent="0.35">
      <c r="A39" s="1">
        <v>1</v>
      </c>
      <c r="B39" s="4">
        <v>44370</v>
      </c>
      <c r="C39">
        <v>2</v>
      </c>
      <c r="D39">
        <v>7</v>
      </c>
      <c r="E39">
        <v>1.2110000000000001</v>
      </c>
      <c r="F39">
        <v>18</v>
      </c>
      <c r="G39">
        <v>9</v>
      </c>
    </row>
    <row r="40" spans="1:7" ht="14.25" customHeight="1" x14ac:dyDescent="0.35">
      <c r="A40" s="1">
        <v>3</v>
      </c>
      <c r="B40" s="4">
        <v>44369</v>
      </c>
      <c r="C40">
        <v>3</v>
      </c>
      <c r="D40">
        <v>17</v>
      </c>
      <c r="E40">
        <v>457</v>
      </c>
      <c r="F40">
        <v>35</v>
      </c>
      <c r="G40">
        <v>9</v>
      </c>
    </row>
    <row r="41" spans="1:7" ht="14.25" customHeight="1" x14ac:dyDescent="0.35">
      <c r="A41" s="1">
        <v>1</v>
      </c>
      <c r="B41" s="4">
        <v>44369</v>
      </c>
      <c r="C41">
        <v>1</v>
      </c>
      <c r="D41">
        <v>6</v>
      </c>
      <c r="E41">
        <v>2.972</v>
      </c>
      <c r="F41">
        <v>33</v>
      </c>
      <c r="G41">
        <v>9</v>
      </c>
    </row>
    <row r="42" spans="1:7" ht="14.25" customHeight="1" x14ac:dyDescent="0.35">
      <c r="A42" s="1">
        <v>5</v>
      </c>
      <c r="B42" s="4">
        <v>44368</v>
      </c>
      <c r="C42">
        <v>1</v>
      </c>
      <c r="D42">
        <v>19</v>
      </c>
      <c r="E42">
        <v>1.5660000000000001</v>
      </c>
      <c r="F42">
        <v>26</v>
      </c>
      <c r="G42">
        <v>9</v>
      </c>
    </row>
    <row r="43" spans="1:7" ht="14.25" customHeight="1" x14ac:dyDescent="0.35">
      <c r="A43" s="1">
        <v>3</v>
      </c>
      <c r="B43" s="4">
        <v>44367</v>
      </c>
      <c r="C43">
        <v>1</v>
      </c>
      <c r="D43">
        <v>14</v>
      </c>
      <c r="E43">
        <v>1.5620000000000001</v>
      </c>
      <c r="F43">
        <v>38</v>
      </c>
      <c r="G43">
        <v>9</v>
      </c>
    </row>
    <row r="44" spans="1:7" ht="14.25" customHeight="1" x14ac:dyDescent="0.35">
      <c r="A44" s="1">
        <v>10</v>
      </c>
      <c r="B44" s="4">
        <v>44363</v>
      </c>
      <c r="C44">
        <v>1</v>
      </c>
      <c r="D44">
        <v>31</v>
      </c>
      <c r="E44">
        <v>1.3859999999999999</v>
      </c>
      <c r="F44">
        <v>24</v>
      </c>
      <c r="G44">
        <v>9</v>
      </c>
    </row>
    <row r="45" spans="1:7" ht="14.25" customHeight="1" x14ac:dyDescent="0.35">
      <c r="A45" s="1">
        <v>7</v>
      </c>
      <c r="B45" s="4">
        <v>44363</v>
      </c>
      <c r="C45">
        <v>1</v>
      </c>
      <c r="D45">
        <v>25</v>
      </c>
      <c r="E45">
        <v>1.19</v>
      </c>
      <c r="F45">
        <v>29</v>
      </c>
      <c r="G45">
        <v>9</v>
      </c>
    </row>
    <row r="46" spans="1:7" ht="14.25" customHeight="1" x14ac:dyDescent="0.35">
      <c r="A46" s="1">
        <v>8</v>
      </c>
      <c r="B46" s="4">
        <v>44363</v>
      </c>
      <c r="C46">
        <v>2</v>
      </c>
      <c r="D46">
        <v>24</v>
      </c>
      <c r="E46">
        <v>124</v>
      </c>
      <c r="F46">
        <v>24</v>
      </c>
      <c r="G46">
        <v>9</v>
      </c>
    </row>
    <row r="47" spans="1:7" ht="14.25" customHeight="1" x14ac:dyDescent="0.35">
      <c r="A47" s="1">
        <v>5</v>
      </c>
      <c r="B47" s="4">
        <v>44363</v>
      </c>
      <c r="C47">
        <v>2</v>
      </c>
      <c r="D47">
        <v>21</v>
      </c>
      <c r="E47">
        <v>279</v>
      </c>
      <c r="F47">
        <v>23</v>
      </c>
      <c r="G47">
        <v>9</v>
      </c>
    </row>
    <row r="48" spans="1:7" ht="14.25" customHeight="1" x14ac:dyDescent="0.35">
      <c r="A48" s="1">
        <v>3</v>
      </c>
      <c r="B48" s="4">
        <v>44363</v>
      </c>
      <c r="C48">
        <v>3</v>
      </c>
      <c r="D48">
        <v>17</v>
      </c>
      <c r="E48">
        <v>321</v>
      </c>
      <c r="F48">
        <v>38</v>
      </c>
      <c r="G48">
        <v>9</v>
      </c>
    </row>
    <row r="49" spans="1:7" ht="14.25" customHeight="1" x14ac:dyDescent="0.35">
      <c r="A49" s="1">
        <v>4</v>
      </c>
      <c r="B49" s="4">
        <v>44363</v>
      </c>
      <c r="C49">
        <v>1</v>
      </c>
      <c r="D49">
        <v>8</v>
      </c>
      <c r="E49">
        <v>761</v>
      </c>
      <c r="F49">
        <v>38</v>
      </c>
      <c r="G49">
        <v>9</v>
      </c>
    </row>
    <row r="50" spans="1:7" ht="14.25" customHeight="1" x14ac:dyDescent="0.35">
      <c r="A50" s="1">
        <v>2</v>
      </c>
      <c r="B50" s="4">
        <v>44363</v>
      </c>
      <c r="C50">
        <v>2</v>
      </c>
      <c r="D50">
        <v>6</v>
      </c>
      <c r="E50">
        <v>598</v>
      </c>
      <c r="F50">
        <v>41</v>
      </c>
      <c r="G50">
        <v>9</v>
      </c>
    </row>
    <row r="51" spans="1:7" ht="14.25" customHeight="1" x14ac:dyDescent="0.35">
      <c r="A51" s="1">
        <v>1</v>
      </c>
      <c r="B51" s="4">
        <v>44363</v>
      </c>
      <c r="C51">
        <v>1</v>
      </c>
      <c r="D51">
        <v>4</v>
      </c>
      <c r="E51">
        <v>1.9419999999999999</v>
      </c>
      <c r="F51">
        <v>33</v>
      </c>
      <c r="G51">
        <v>9</v>
      </c>
    </row>
    <row r="52" spans="1:7" ht="14.25" customHeight="1" x14ac:dyDescent="0.35">
      <c r="A52" s="1">
        <v>9</v>
      </c>
      <c r="B52" s="4">
        <v>44362</v>
      </c>
      <c r="C52">
        <v>2</v>
      </c>
      <c r="D52">
        <v>36</v>
      </c>
      <c r="E52">
        <v>326</v>
      </c>
      <c r="F52">
        <v>44</v>
      </c>
      <c r="G52">
        <v>9</v>
      </c>
    </row>
    <row r="53" spans="1:7" ht="14.25" customHeight="1" x14ac:dyDescent="0.35">
      <c r="A53" s="1">
        <v>8</v>
      </c>
      <c r="B53" s="4">
        <v>44362</v>
      </c>
      <c r="C53">
        <v>1</v>
      </c>
      <c r="D53">
        <v>25</v>
      </c>
      <c r="E53">
        <v>1.421</v>
      </c>
      <c r="F53">
        <v>36</v>
      </c>
      <c r="G53">
        <v>9</v>
      </c>
    </row>
    <row r="54" spans="1:7" ht="14.25" customHeight="1" x14ac:dyDescent="0.35">
      <c r="A54" s="1">
        <v>6</v>
      </c>
      <c r="B54" s="4">
        <v>44361</v>
      </c>
      <c r="C54">
        <v>1</v>
      </c>
      <c r="D54">
        <v>17</v>
      </c>
      <c r="E54">
        <v>878</v>
      </c>
      <c r="F54">
        <v>40</v>
      </c>
      <c r="G54">
        <v>9</v>
      </c>
    </row>
    <row r="55" spans="1:7" ht="14.25" customHeight="1" x14ac:dyDescent="0.35">
      <c r="A55" s="1">
        <v>7</v>
      </c>
      <c r="B55" s="4">
        <v>44360</v>
      </c>
      <c r="C55">
        <v>1</v>
      </c>
      <c r="D55">
        <v>25</v>
      </c>
      <c r="E55">
        <v>1.53</v>
      </c>
      <c r="F55">
        <v>30</v>
      </c>
      <c r="G55">
        <v>9</v>
      </c>
    </row>
    <row r="56" spans="1:7" ht="14.25" customHeight="1" x14ac:dyDescent="0.35">
      <c r="A56" s="1">
        <v>2</v>
      </c>
      <c r="B56" s="4">
        <v>44360</v>
      </c>
      <c r="C56">
        <v>2</v>
      </c>
      <c r="D56">
        <v>5</v>
      </c>
      <c r="E56">
        <v>131</v>
      </c>
      <c r="F56">
        <v>22</v>
      </c>
      <c r="G56">
        <v>9</v>
      </c>
    </row>
    <row r="57" spans="1:7" ht="14.25" customHeight="1" x14ac:dyDescent="0.35">
      <c r="A57" s="1">
        <v>1</v>
      </c>
      <c r="B57" s="4">
        <v>44360</v>
      </c>
      <c r="C57">
        <v>1</v>
      </c>
      <c r="D57">
        <v>4</v>
      </c>
      <c r="E57">
        <v>1.839</v>
      </c>
      <c r="F57">
        <v>32</v>
      </c>
      <c r="G57">
        <v>9</v>
      </c>
    </row>
    <row r="58" spans="1:7" ht="14.25" customHeight="1" x14ac:dyDescent="0.35">
      <c r="A58" s="1">
        <v>6</v>
      </c>
      <c r="B58" s="4">
        <v>44357</v>
      </c>
      <c r="C58">
        <v>3</v>
      </c>
      <c r="D58">
        <v>21</v>
      </c>
      <c r="E58">
        <v>57</v>
      </c>
      <c r="F58">
        <v>16</v>
      </c>
      <c r="G58">
        <v>9</v>
      </c>
    </row>
    <row r="59" spans="1:7" ht="14.25" customHeight="1" x14ac:dyDescent="0.35">
      <c r="A59" s="1">
        <v>8</v>
      </c>
      <c r="B59" s="4">
        <v>44356</v>
      </c>
      <c r="C59">
        <v>1</v>
      </c>
      <c r="D59">
        <v>24</v>
      </c>
      <c r="E59">
        <v>1.365</v>
      </c>
      <c r="F59">
        <v>23</v>
      </c>
      <c r="G59">
        <v>9</v>
      </c>
    </row>
    <row r="60" spans="1:7" ht="14.25" customHeight="1" x14ac:dyDescent="0.35">
      <c r="A60" s="1">
        <v>5</v>
      </c>
      <c r="B60" s="4">
        <v>44356</v>
      </c>
      <c r="C60">
        <v>1</v>
      </c>
      <c r="D60">
        <v>21</v>
      </c>
      <c r="E60">
        <v>1.609</v>
      </c>
      <c r="F60">
        <v>28</v>
      </c>
      <c r="G60">
        <v>9</v>
      </c>
    </row>
    <row r="61" spans="1:7" ht="14.25" customHeight="1" x14ac:dyDescent="0.35">
      <c r="A61" s="1">
        <v>1</v>
      </c>
      <c r="B61" s="4">
        <v>44356</v>
      </c>
      <c r="C61">
        <v>3</v>
      </c>
      <c r="D61">
        <v>10</v>
      </c>
      <c r="E61">
        <v>874</v>
      </c>
      <c r="F61">
        <v>42</v>
      </c>
      <c r="G61">
        <v>9</v>
      </c>
    </row>
    <row r="62" spans="1:7" ht="14.25" customHeight="1" x14ac:dyDescent="0.35">
      <c r="A62" s="1">
        <v>8</v>
      </c>
      <c r="B62" s="4">
        <v>44355</v>
      </c>
      <c r="C62">
        <v>3</v>
      </c>
      <c r="D62">
        <v>28</v>
      </c>
      <c r="E62">
        <v>80</v>
      </c>
      <c r="F62">
        <v>16</v>
      </c>
      <c r="G62">
        <v>9</v>
      </c>
    </row>
    <row r="63" spans="1:7" ht="14.25" customHeight="1" x14ac:dyDescent="0.35">
      <c r="A63" s="1">
        <v>9</v>
      </c>
      <c r="B63" s="4">
        <v>44354</v>
      </c>
      <c r="C63">
        <v>3</v>
      </c>
      <c r="D63">
        <v>39</v>
      </c>
      <c r="E63">
        <v>266</v>
      </c>
      <c r="F63">
        <v>15</v>
      </c>
      <c r="G63">
        <v>9</v>
      </c>
    </row>
    <row r="64" spans="1:7" ht="14.25" customHeight="1" x14ac:dyDescent="0.35">
      <c r="A64" s="1">
        <v>1</v>
      </c>
      <c r="B64" s="4">
        <v>44354</v>
      </c>
      <c r="C64">
        <v>1</v>
      </c>
      <c r="D64">
        <v>5</v>
      </c>
      <c r="E64">
        <v>1.9870000000000001</v>
      </c>
      <c r="F64">
        <v>38</v>
      </c>
      <c r="G64">
        <v>9</v>
      </c>
    </row>
    <row r="65" spans="1:7" ht="14.25" customHeight="1" x14ac:dyDescent="0.35">
      <c r="A65" s="1">
        <v>9</v>
      </c>
      <c r="B65" s="4">
        <v>44350</v>
      </c>
      <c r="C65">
        <v>2</v>
      </c>
      <c r="D65">
        <v>36</v>
      </c>
      <c r="E65">
        <v>896</v>
      </c>
      <c r="F65">
        <v>45</v>
      </c>
      <c r="G65">
        <v>9</v>
      </c>
    </row>
    <row r="66" spans="1:7" ht="14.25" customHeight="1" x14ac:dyDescent="0.35">
      <c r="A66" s="1">
        <v>10</v>
      </c>
      <c r="B66" s="4">
        <v>44350</v>
      </c>
      <c r="C66">
        <v>3</v>
      </c>
      <c r="D66">
        <v>33</v>
      </c>
      <c r="E66">
        <v>157</v>
      </c>
      <c r="F66">
        <v>39</v>
      </c>
      <c r="G66">
        <v>9</v>
      </c>
    </row>
    <row r="67" spans="1:7" ht="14.25" customHeight="1" x14ac:dyDescent="0.35">
      <c r="A67" s="1">
        <v>5</v>
      </c>
      <c r="B67" s="4">
        <v>44350</v>
      </c>
      <c r="C67">
        <v>1</v>
      </c>
      <c r="D67">
        <v>18</v>
      </c>
      <c r="E67">
        <v>1.4730000000000001</v>
      </c>
      <c r="F67">
        <v>17</v>
      </c>
      <c r="G67">
        <v>9</v>
      </c>
    </row>
    <row r="68" spans="1:7" ht="14.25" customHeight="1" x14ac:dyDescent="0.35">
      <c r="A68" s="1">
        <v>5</v>
      </c>
      <c r="B68" s="4">
        <v>44349</v>
      </c>
      <c r="C68">
        <v>3</v>
      </c>
      <c r="D68">
        <v>25</v>
      </c>
      <c r="E68">
        <v>596</v>
      </c>
      <c r="F68">
        <v>36</v>
      </c>
      <c r="G68">
        <v>9</v>
      </c>
    </row>
    <row r="69" spans="1:7" ht="14.25" customHeight="1" x14ac:dyDescent="0.35">
      <c r="A69" s="1">
        <v>4</v>
      </c>
      <c r="B69" s="4">
        <v>44348</v>
      </c>
      <c r="C69">
        <v>1</v>
      </c>
      <c r="D69">
        <v>8</v>
      </c>
      <c r="E69">
        <v>381</v>
      </c>
      <c r="F69">
        <v>18</v>
      </c>
      <c r="G69">
        <v>9</v>
      </c>
    </row>
    <row r="70" spans="1:7" ht="14.25" customHeight="1" x14ac:dyDescent="0.35">
      <c r="A70" s="1">
        <v>8</v>
      </c>
      <c r="B70" s="4">
        <v>44374</v>
      </c>
      <c r="C70">
        <v>1</v>
      </c>
      <c r="D70">
        <v>22</v>
      </c>
      <c r="E70">
        <v>1.214</v>
      </c>
      <c r="F70">
        <v>39</v>
      </c>
      <c r="G70">
        <v>8</v>
      </c>
    </row>
    <row r="71" spans="1:7" ht="14.25" customHeight="1" x14ac:dyDescent="0.35">
      <c r="A71" s="1">
        <v>5</v>
      </c>
      <c r="B71" s="4">
        <v>44374</v>
      </c>
      <c r="C71">
        <v>1</v>
      </c>
      <c r="D71">
        <v>18</v>
      </c>
      <c r="E71">
        <v>1.4219999999999999</v>
      </c>
      <c r="F71">
        <v>27</v>
      </c>
      <c r="G71">
        <v>8</v>
      </c>
    </row>
    <row r="72" spans="1:7" ht="14.25" customHeight="1" x14ac:dyDescent="0.35">
      <c r="A72" s="1">
        <v>2</v>
      </c>
      <c r="B72" s="4">
        <v>44374</v>
      </c>
      <c r="C72">
        <v>1</v>
      </c>
      <c r="D72">
        <v>3</v>
      </c>
      <c r="E72">
        <v>219</v>
      </c>
      <c r="F72">
        <v>45</v>
      </c>
      <c r="G72">
        <v>8</v>
      </c>
    </row>
    <row r="73" spans="1:7" ht="14.25" customHeight="1" x14ac:dyDescent="0.35">
      <c r="A73" s="1">
        <v>9</v>
      </c>
      <c r="B73" s="4">
        <v>44373</v>
      </c>
      <c r="C73">
        <v>1</v>
      </c>
      <c r="D73">
        <v>35</v>
      </c>
      <c r="E73">
        <v>1.81</v>
      </c>
      <c r="F73">
        <v>33</v>
      </c>
      <c r="G73">
        <v>8</v>
      </c>
    </row>
    <row r="74" spans="1:7" ht="14.25" customHeight="1" x14ac:dyDescent="0.35">
      <c r="A74" s="1">
        <v>7</v>
      </c>
      <c r="B74" s="4">
        <v>44373</v>
      </c>
      <c r="C74">
        <v>2</v>
      </c>
      <c r="D74">
        <v>30</v>
      </c>
      <c r="E74">
        <v>254</v>
      </c>
      <c r="F74">
        <v>28</v>
      </c>
      <c r="G74">
        <v>8</v>
      </c>
    </row>
    <row r="75" spans="1:7" ht="14.25" customHeight="1" x14ac:dyDescent="0.35">
      <c r="A75" s="1">
        <v>5</v>
      </c>
      <c r="B75" s="4">
        <v>44373</v>
      </c>
      <c r="C75">
        <v>3</v>
      </c>
      <c r="D75">
        <v>26</v>
      </c>
      <c r="E75">
        <v>518</v>
      </c>
      <c r="F75">
        <v>43</v>
      </c>
      <c r="G75">
        <v>8</v>
      </c>
    </row>
    <row r="76" spans="1:7" ht="14.25" customHeight="1" x14ac:dyDescent="0.35">
      <c r="A76" s="1">
        <v>6</v>
      </c>
      <c r="B76" s="4">
        <v>44373</v>
      </c>
      <c r="C76">
        <v>1</v>
      </c>
      <c r="D76">
        <v>20</v>
      </c>
      <c r="E76">
        <v>884</v>
      </c>
      <c r="F76">
        <v>43</v>
      </c>
      <c r="G76">
        <v>8</v>
      </c>
    </row>
    <row r="77" spans="1:7" ht="14.25" customHeight="1" x14ac:dyDescent="0.35">
      <c r="A77" s="1">
        <v>8</v>
      </c>
      <c r="B77" s="4">
        <v>44372</v>
      </c>
      <c r="C77">
        <v>2</v>
      </c>
      <c r="D77">
        <v>30</v>
      </c>
      <c r="E77">
        <v>34</v>
      </c>
      <c r="F77">
        <v>34</v>
      </c>
      <c r="G77">
        <v>8</v>
      </c>
    </row>
    <row r="78" spans="1:7" ht="14.25" customHeight="1" x14ac:dyDescent="0.35">
      <c r="A78" s="1">
        <v>10</v>
      </c>
      <c r="B78" s="4">
        <v>44372</v>
      </c>
      <c r="C78">
        <v>1</v>
      </c>
      <c r="D78">
        <v>27</v>
      </c>
      <c r="E78">
        <v>901</v>
      </c>
      <c r="F78">
        <v>44</v>
      </c>
      <c r="G78">
        <v>8</v>
      </c>
    </row>
    <row r="79" spans="1:7" ht="14.25" customHeight="1" x14ac:dyDescent="0.35">
      <c r="A79" s="1">
        <v>7</v>
      </c>
      <c r="B79" s="4">
        <v>44372</v>
      </c>
      <c r="C79">
        <v>1</v>
      </c>
      <c r="D79">
        <v>25</v>
      </c>
      <c r="E79">
        <v>1.4530000000000001</v>
      </c>
      <c r="F79">
        <v>44</v>
      </c>
      <c r="G79">
        <v>8</v>
      </c>
    </row>
    <row r="80" spans="1:7" ht="14.25" customHeight="1" x14ac:dyDescent="0.35">
      <c r="A80" s="1">
        <v>2</v>
      </c>
      <c r="B80" s="4">
        <v>44372</v>
      </c>
      <c r="C80">
        <v>2</v>
      </c>
      <c r="D80">
        <v>21</v>
      </c>
      <c r="E80">
        <v>180</v>
      </c>
      <c r="F80">
        <v>45</v>
      </c>
      <c r="G80">
        <v>8</v>
      </c>
    </row>
    <row r="81" spans="1:7" ht="14.25" customHeight="1" x14ac:dyDescent="0.35">
      <c r="A81" s="1">
        <v>10</v>
      </c>
      <c r="B81" s="4">
        <v>44371</v>
      </c>
      <c r="C81">
        <v>3</v>
      </c>
      <c r="D81">
        <v>34</v>
      </c>
      <c r="E81">
        <v>238</v>
      </c>
      <c r="F81">
        <v>43</v>
      </c>
      <c r="G81">
        <v>8</v>
      </c>
    </row>
    <row r="82" spans="1:7" ht="14.25" customHeight="1" x14ac:dyDescent="0.35">
      <c r="A82" s="1">
        <v>9</v>
      </c>
      <c r="B82" s="4">
        <v>44371</v>
      </c>
      <c r="C82">
        <v>2</v>
      </c>
      <c r="D82">
        <v>34</v>
      </c>
      <c r="E82">
        <v>513</v>
      </c>
      <c r="F82">
        <v>31</v>
      </c>
      <c r="G82">
        <v>8</v>
      </c>
    </row>
    <row r="83" spans="1:7" ht="14.25" customHeight="1" x14ac:dyDescent="0.35">
      <c r="A83" s="1">
        <v>8</v>
      </c>
      <c r="B83" s="4">
        <v>44371</v>
      </c>
      <c r="C83">
        <v>1</v>
      </c>
      <c r="D83">
        <v>22</v>
      </c>
      <c r="E83">
        <v>1.1399999999999999</v>
      </c>
      <c r="F83">
        <v>32</v>
      </c>
      <c r="G83">
        <v>8</v>
      </c>
    </row>
    <row r="84" spans="1:7" ht="14.25" customHeight="1" x14ac:dyDescent="0.35">
      <c r="A84" s="1">
        <v>4</v>
      </c>
      <c r="B84" s="4">
        <v>44371</v>
      </c>
      <c r="C84">
        <v>3</v>
      </c>
      <c r="D84">
        <v>14</v>
      </c>
      <c r="E84">
        <v>212</v>
      </c>
      <c r="F84">
        <v>31</v>
      </c>
      <c r="G84">
        <v>8</v>
      </c>
    </row>
    <row r="85" spans="1:7" ht="14.25" customHeight="1" x14ac:dyDescent="0.35">
      <c r="A85" s="1">
        <v>2</v>
      </c>
      <c r="B85" s="4">
        <v>44370</v>
      </c>
      <c r="C85">
        <v>3</v>
      </c>
      <c r="D85">
        <v>7</v>
      </c>
      <c r="E85">
        <v>49</v>
      </c>
      <c r="F85">
        <v>33</v>
      </c>
      <c r="G85">
        <v>8</v>
      </c>
    </row>
    <row r="86" spans="1:7" ht="14.25" customHeight="1" x14ac:dyDescent="0.35">
      <c r="A86" s="1">
        <v>7</v>
      </c>
      <c r="B86" s="4">
        <v>44368</v>
      </c>
      <c r="C86">
        <v>3</v>
      </c>
      <c r="D86">
        <v>29</v>
      </c>
      <c r="E86">
        <v>102</v>
      </c>
      <c r="F86">
        <v>30</v>
      </c>
      <c r="G86">
        <v>8</v>
      </c>
    </row>
    <row r="87" spans="1:7" ht="14.25" customHeight="1" x14ac:dyDescent="0.35">
      <c r="A87" s="1">
        <v>8</v>
      </c>
      <c r="B87" s="4">
        <v>44368</v>
      </c>
      <c r="C87">
        <v>1</v>
      </c>
      <c r="D87">
        <v>25</v>
      </c>
      <c r="E87">
        <v>793</v>
      </c>
      <c r="F87">
        <v>25</v>
      </c>
      <c r="G87">
        <v>8</v>
      </c>
    </row>
    <row r="88" spans="1:7" ht="14.25" customHeight="1" x14ac:dyDescent="0.35">
      <c r="A88" s="1">
        <v>1</v>
      </c>
      <c r="B88" s="4">
        <v>44368</v>
      </c>
      <c r="C88">
        <v>3</v>
      </c>
      <c r="D88">
        <v>8</v>
      </c>
      <c r="E88">
        <v>783</v>
      </c>
      <c r="F88">
        <v>31</v>
      </c>
      <c r="G88">
        <v>8</v>
      </c>
    </row>
    <row r="89" spans="1:7" ht="14.25" customHeight="1" x14ac:dyDescent="0.35">
      <c r="A89" s="1">
        <v>2</v>
      </c>
      <c r="B89" s="4">
        <v>44368</v>
      </c>
      <c r="C89">
        <v>1</v>
      </c>
      <c r="D89">
        <v>1</v>
      </c>
      <c r="E89">
        <v>560</v>
      </c>
      <c r="F89">
        <v>39</v>
      </c>
      <c r="G89">
        <v>8</v>
      </c>
    </row>
    <row r="90" spans="1:7" ht="14.25" customHeight="1" x14ac:dyDescent="0.35">
      <c r="A90" s="1">
        <v>7</v>
      </c>
      <c r="B90" s="4">
        <v>44367</v>
      </c>
      <c r="C90">
        <v>2</v>
      </c>
      <c r="D90">
        <v>28</v>
      </c>
      <c r="E90">
        <v>394</v>
      </c>
      <c r="F90">
        <v>25</v>
      </c>
      <c r="G90">
        <v>8</v>
      </c>
    </row>
    <row r="91" spans="1:7" ht="14.25" customHeight="1" x14ac:dyDescent="0.35">
      <c r="A91" s="1">
        <v>4</v>
      </c>
      <c r="B91" s="4">
        <v>44367</v>
      </c>
      <c r="C91">
        <v>2</v>
      </c>
      <c r="D91">
        <v>13</v>
      </c>
      <c r="E91">
        <v>219</v>
      </c>
      <c r="F91">
        <v>34</v>
      </c>
      <c r="G91">
        <v>8</v>
      </c>
    </row>
    <row r="92" spans="1:7" ht="14.25" customHeight="1" x14ac:dyDescent="0.35">
      <c r="A92" s="1">
        <v>10</v>
      </c>
      <c r="B92" s="4">
        <v>44365</v>
      </c>
      <c r="C92">
        <v>3</v>
      </c>
      <c r="D92">
        <v>35</v>
      </c>
      <c r="E92">
        <v>470</v>
      </c>
      <c r="F92">
        <v>38</v>
      </c>
      <c r="G92">
        <v>8</v>
      </c>
    </row>
    <row r="93" spans="1:7" ht="14.25" customHeight="1" x14ac:dyDescent="0.35">
      <c r="A93" s="1">
        <v>7</v>
      </c>
      <c r="B93" s="4">
        <v>44365</v>
      </c>
      <c r="C93">
        <v>3</v>
      </c>
      <c r="D93">
        <v>30</v>
      </c>
      <c r="E93">
        <v>370</v>
      </c>
      <c r="F93">
        <v>43</v>
      </c>
      <c r="G93">
        <v>8</v>
      </c>
    </row>
    <row r="94" spans="1:7" ht="14.25" customHeight="1" x14ac:dyDescent="0.35">
      <c r="A94" s="1">
        <v>2</v>
      </c>
      <c r="B94" s="4">
        <v>44365</v>
      </c>
      <c r="C94">
        <v>1</v>
      </c>
      <c r="D94">
        <v>24</v>
      </c>
      <c r="E94">
        <v>436</v>
      </c>
      <c r="F94">
        <v>32</v>
      </c>
      <c r="G94">
        <v>8</v>
      </c>
    </row>
    <row r="95" spans="1:7" ht="14.25" customHeight="1" x14ac:dyDescent="0.35">
      <c r="A95" s="1">
        <v>5</v>
      </c>
      <c r="B95" s="4">
        <v>44365</v>
      </c>
      <c r="C95">
        <v>1</v>
      </c>
      <c r="D95">
        <v>20</v>
      </c>
      <c r="E95">
        <v>1.3260000000000001</v>
      </c>
      <c r="F95">
        <v>25</v>
      </c>
      <c r="G95">
        <v>8</v>
      </c>
    </row>
    <row r="96" spans="1:7" ht="14.25" customHeight="1" x14ac:dyDescent="0.35">
      <c r="A96" s="1">
        <v>4</v>
      </c>
      <c r="B96" s="4">
        <v>44364</v>
      </c>
      <c r="C96">
        <v>2</v>
      </c>
      <c r="D96">
        <v>13</v>
      </c>
      <c r="E96">
        <v>158</v>
      </c>
      <c r="F96">
        <v>36</v>
      </c>
      <c r="G96">
        <v>8</v>
      </c>
    </row>
    <row r="97" spans="1:7" ht="14.25" customHeight="1" x14ac:dyDescent="0.35">
      <c r="A97" s="1">
        <v>1</v>
      </c>
      <c r="B97" s="4">
        <v>44364</v>
      </c>
      <c r="C97">
        <v>2</v>
      </c>
      <c r="D97">
        <v>7</v>
      </c>
      <c r="E97">
        <v>1.1499999999999999</v>
      </c>
      <c r="F97">
        <v>28</v>
      </c>
      <c r="G97">
        <v>8</v>
      </c>
    </row>
    <row r="98" spans="1:7" ht="14.25" customHeight="1" x14ac:dyDescent="0.35">
      <c r="A98" s="1">
        <v>6</v>
      </c>
      <c r="B98" s="4">
        <v>44363</v>
      </c>
      <c r="C98">
        <v>3</v>
      </c>
      <c r="D98">
        <v>19</v>
      </c>
      <c r="E98">
        <v>101</v>
      </c>
      <c r="F98">
        <v>27</v>
      </c>
      <c r="G98">
        <v>8</v>
      </c>
    </row>
    <row r="99" spans="1:7" ht="14.25" customHeight="1" x14ac:dyDescent="0.35">
      <c r="A99" s="1">
        <v>10</v>
      </c>
      <c r="B99" s="4">
        <v>44362</v>
      </c>
      <c r="C99">
        <v>3</v>
      </c>
      <c r="D99">
        <v>35</v>
      </c>
      <c r="E99">
        <v>441</v>
      </c>
      <c r="F99">
        <v>39</v>
      </c>
      <c r="G99">
        <v>8</v>
      </c>
    </row>
    <row r="100" spans="1:7" ht="14.25" customHeight="1" x14ac:dyDescent="0.35">
      <c r="A100" s="1">
        <v>10</v>
      </c>
      <c r="B100" s="4">
        <v>44361</v>
      </c>
      <c r="C100">
        <v>2</v>
      </c>
      <c r="D100">
        <v>34</v>
      </c>
      <c r="E100">
        <v>202</v>
      </c>
      <c r="F100">
        <v>37</v>
      </c>
      <c r="G100">
        <v>8</v>
      </c>
    </row>
    <row r="101" spans="1:7" ht="14.25" customHeight="1" x14ac:dyDescent="0.35">
      <c r="A101" s="1">
        <v>2</v>
      </c>
      <c r="B101" s="4">
        <v>44361</v>
      </c>
      <c r="C101">
        <v>3</v>
      </c>
      <c r="D101">
        <v>5</v>
      </c>
      <c r="E101">
        <v>199</v>
      </c>
      <c r="F101">
        <v>42</v>
      </c>
      <c r="G101">
        <v>8</v>
      </c>
    </row>
    <row r="102" spans="1:7" ht="14.25" customHeight="1" x14ac:dyDescent="0.35">
      <c r="A102" s="1">
        <v>3</v>
      </c>
      <c r="B102" s="4">
        <v>44360</v>
      </c>
      <c r="C102">
        <v>3</v>
      </c>
      <c r="D102">
        <v>18</v>
      </c>
      <c r="E102">
        <v>189</v>
      </c>
      <c r="F102">
        <v>38</v>
      </c>
      <c r="G102">
        <v>8</v>
      </c>
    </row>
    <row r="103" spans="1:7" ht="14.25" customHeight="1" x14ac:dyDescent="0.35">
      <c r="A103" s="1">
        <v>4</v>
      </c>
      <c r="B103" s="4">
        <v>44360</v>
      </c>
      <c r="C103">
        <v>1</v>
      </c>
      <c r="D103">
        <v>10</v>
      </c>
      <c r="E103">
        <v>817</v>
      </c>
      <c r="F103">
        <v>40</v>
      </c>
      <c r="G103">
        <v>8</v>
      </c>
    </row>
    <row r="104" spans="1:7" ht="14.25" customHeight="1" x14ac:dyDescent="0.35">
      <c r="A104" s="1">
        <v>10</v>
      </c>
      <c r="B104" s="4">
        <v>44359</v>
      </c>
      <c r="C104">
        <v>3</v>
      </c>
      <c r="D104">
        <v>36</v>
      </c>
      <c r="E104">
        <v>362</v>
      </c>
      <c r="F104">
        <v>38</v>
      </c>
      <c r="G104">
        <v>8</v>
      </c>
    </row>
    <row r="105" spans="1:7" ht="14.25" customHeight="1" x14ac:dyDescent="0.35">
      <c r="A105" s="1">
        <v>5</v>
      </c>
      <c r="B105" s="4">
        <v>44359</v>
      </c>
      <c r="C105">
        <v>1</v>
      </c>
      <c r="D105">
        <v>29</v>
      </c>
      <c r="E105">
        <v>1.399</v>
      </c>
      <c r="F105">
        <v>37</v>
      </c>
      <c r="G105">
        <v>8</v>
      </c>
    </row>
    <row r="106" spans="1:7" ht="14.25" customHeight="1" x14ac:dyDescent="0.35">
      <c r="A106" s="1">
        <v>2</v>
      </c>
      <c r="B106" s="4">
        <v>44359</v>
      </c>
      <c r="C106">
        <v>1</v>
      </c>
      <c r="D106">
        <v>28</v>
      </c>
      <c r="E106">
        <v>490</v>
      </c>
      <c r="F106">
        <v>33</v>
      </c>
      <c r="G106">
        <v>8</v>
      </c>
    </row>
    <row r="107" spans="1:7" ht="14.25" customHeight="1" x14ac:dyDescent="0.35">
      <c r="A107" s="1">
        <v>4</v>
      </c>
      <c r="B107" s="4">
        <v>44359</v>
      </c>
      <c r="C107">
        <v>3</v>
      </c>
      <c r="D107">
        <v>23</v>
      </c>
      <c r="E107">
        <v>87</v>
      </c>
      <c r="F107">
        <v>30</v>
      </c>
      <c r="G107">
        <v>8</v>
      </c>
    </row>
    <row r="108" spans="1:7" ht="14.25" customHeight="1" x14ac:dyDescent="0.35">
      <c r="A108" s="1">
        <v>5</v>
      </c>
      <c r="B108" s="4">
        <v>44358</v>
      </c>
      <c r="C108">
        <v>3</v>
      </c>
      <c r="D108">
        <v>30</v>
      </c>
      <c r="E108">
        <v>290</v>
      </c>
      <c r="F108">
        <v>36</v>
      </c>
      <c r="G108">
        <v>8</v>
      </c>
    </row>
    <row r="109" spans="1:7" ht="14.25" customHeight="1" x14ac:dyDescent="0.35">
      <c r="A109" s="1">
        <v>1</v>
      </c>
      <c r="B109" s="4">
        <v>44358</v>
      </c>
      <c r="C109">
        <v>2</v>
      </c>
      <c r="D109">
        <v>28</v>
      </c>
      <c r="E109">
        <v>959</v>
      </c>
      <c r="F109">
        <v>43</v>
      </c>
      <c r="G109">
        <v>8</v>
      </c>
    </row>
    <row r="110" spans="1:7" ht="14.25" customHeight="1" x14ac:dyDescent="0.35">
      <c r="A110" s="1">
        <v>9</v>
      </c>
      <c r="B110" s="4">
        <v>44355</v>
      </c>
      <c r="C110">
        <v>1</v>
      </c>
      <c r="D110">
        <v>35</v>
      </c>
      <c r="E110">
        <v>1.6160000000000001</v>
      </c>
      <c r="F110">
        <v>27</v>
      </c>
      <c r="G110">
        <v>8</v>
      </c>
    </row>
    <row r="111" spans="1:7" ht="14.25" customHeight="1" x14ac:dyDescent="0.35">
      <c r="A111" s="1">
        <v>7</v>
      </c>
      <c r="B111" s="4">
        <v>44355</v>
      </c>
      <c r="C111">
        <v>2</v>
      </c>
      <c r="D111">
        <v>30</v>
      </c>
      <c r="E111">
        <v>900</v>
      </c>
      <c r="F111">
        <v>28</v>
      </c>
      <c r="G111">
        <v>8</v>
      </c>
    </row>
    <row r="112" spans="1:7" ht="14.25" customHeight="1" x14ac:dyDescent="0.35">
      <c r="A112" s="1">
        <v>5</v>
      </c>
      <c r="B112" s="4">
        <v>44355</v>
      </c>
      <c r="C112">
        <v>3</v>
      </c>
      <c r="D112">
        <v>24</v>
      </c>
      <c r="E112">
        <v>154</v>
      </c>
      <c r="F112">
        <v>33</v>
      </c>
      <c r="G112">
        <v>8</v>
      </c>
    </row>
    <row r="113" spans="1:7" ht="14.25" customHeight="1" x14ac:dyDescent="0.35">
      <c r="A113" s="1">
        <v>10</v>
      </c>
      <c r="B113" s="4">
        <v>44354</v>
      </c>
      <c r="C113">
        <v>1</v>
      </c>
      <c r="D113">
        <v>32</v>
      </c>
      <c r="E113">
        <v>1.2929999999999999</v>
      </c>
      <c r="F113">
        <v>28</v>
      </c>
      <c r="G113">
        <v>8</v>
      </c>
    </row>
    <row r="114" spans="1:7" ht="14.25" customHeight="1" x14ac:dyDescent="0.35">
      <c r="A114" s="1">
        <v>4</v>
      </c>
      <c r="B114" s="4">
        <v>44354</v>
      </c>
      <c r="C114">
        <v>1</v>
      </c>
      <c r="D114">
        <v>10</v>
      </c>
      <c r="E114">
        <v>975</v>
      </c>
      <c r="F114">
        <v>37</v>
      </c>
      <c r="G114">
        <v>8</v>
      </c>
    </row>
    <row r="115" spans="1:7" ht="14.25" customHeight="1" x14ac:dyDescent="0.35">
      <c r="A115" s="1">
        <v>9</v>
      </c>
      <c r="B115" s="4">
        <v>44353</v>
      </c>
      <c r="C115">
        <v>2</v>
      </c>
      <c r="D115">
        <v>36</v>
      </c>
      <c r="E115">
        <v>778</v>
      </c>
      <c r="F115">
        <v>32</v>
      </c>
      <c r="G115">
        <v>8</v>
      </c>
    </row>
    <row r="116" spans="1:7" ht="14.25" customHeight="1" x14ac:dyDescent="0.35">
      <c r="A116" s="1">
        <v>9</v>
      </c>
      <c r="B116" s="4">
        <v>44351</v>
      </c>
      <c r="C116">
        <v>3</v>
      </c>
      <c r="D116">
        <v>38</v>
      </c>
      <c r="E116">
        <v>585</v>
      </c>
      <c r="F116">
        <v>42</v>
      </c>
      <c r="G116">
        <v>8</v>
      </c>
    </row>
    <row r="117" spans="1:7" ht="14.25" customHeight="1" x14ac:dyDescent="0.35">
      <c r="A117" s="1">
        <v>10</v>
      </c>
      <c r="B117" s="4">
        <v>44351</v>
      </c>
      <c r="C117">
        <v>1</v>
      </c>
      <c r="D117">
        <v>32</v>
      </c>
      <c r="E117">
        <v>1.325</v>
      </c>
      <c r="F117">
        <v>44</v>
      </c>
      <c r="G117">
        <v>8</v>
      </c>
    </row>
    <row r="118" spans="1:7" ht="14.25" customHeight="1" x14ac:dyDescent="0.35">
      <c r="A118" s="1">
        <v>2</v>
      </c>
      <c r="B118" s="4">
        <v>44351</v>
      </c>
      <c r="C118">
        <v>2</v>
      </c>
      <c r="D118">
        <v>20</v>
      </c>
      <c r="E118">
        <v>8</v>
      </c>
      <c r="F118">
        <v>34</v>
      </c>
      <c r="G118">
        <v>8</v>
      </c>
    </row>
    <row r="119" spans="1:7" ht="14.25" customHeight="1" x14ac:dyDescent="0.35">
      <c r="A119" s="1">
        <v>7</v>
      </c>
      <c r="B119" s="4">
        <v>44350</v>
      </c>
      <c r="C119">
        <v>3</v>
      </c>
      <c r="D119">
        <v>31</v>
      </c>
      <c r="E119">
        <v>24</v>
      </c>
      <c r="F119">
        <v>43</v>
      </c>
      <c r="G119">
        <v>8</v>
      </c>
    </row>
    <row r="120" spans="1:7" ht="14.25" customHeight="1" x14ac:dyDescent="0.35">
      <c r="A120" s="1">
        <v>9</v>
      </c>
      <c r="B120" s="4">
        <v>44349</v>
      </c>
      <c r="C120">
        <v>1</v>
      </c>
      <c r="D120">
        <v>33</v>
      </c>
      <c r="E120">
        <v>1.292</v>
      </c>
      <c r="F120">
        <v>45</v>
      </c>
      <c r="G120">
        <v>8</v>
      </c>
    </row>
    <row r="121" spans="1:7" ht="14.25" customHeight="1" x14ac:dyDescent="0.35">
      <c r="A121" s="1">
        <v>4</v>
      </c>
      <c r="B121" s="4">
        <v>44349</v>
      </c>
      <c r="C121">
        <v>2</v>
      </c>
      <c r="D121">
        <v>11</v>
      </c>
      <c r="E121">
        <v>179</v>
      </c>
      <c r="F121">
        <v>30</v>
      </c>
      <c r="G121">
        <v>8</v>
      </c>
    </row>
    <row r="122" spans="1:7" ht="14.25" customHeight="1" x14ac:dyDescent="0.35">
      <c r="A122" s="1">
        <v>5</v>
      </c>
      <c r="B122" s="4">
        <v>44348</v>
      </c>
      <c r="C122">
        <v>2</v>
      </c>
      <c r="D122">
        <v>20</v>
      </c>
      <c r="E122">
        <v>545</v>
      </c>
      <c r="F122">
        <v>27</v>
      </c>
      <c r="G122">
        <v>8</v>
      </c>
    </row>
    <row r="123" spans="1:7" ht="14.25" customHeight="1" x14ac:dyDescent="0.35">
      <c r="A123" s="1">
        <v>2</v>
      </c>
      <c r="B123" s="4">
        <v>44348</v>
      </c>
      <c r="C123">
        <v>2</v>
      </c>
      <c r="D123">
        <v>3</v>
      </c>
      <c r="E123">
        <v>207</v>
      </c>
      <c r="F123">
        <v>33</v>
      </c>
      <c r="G123">
        <v>8</v>
      </c>
    </row>
    <row r="124" spans="1:7" ht="14.25" customHeight="1" x14ac:dyDescent="0.35">
      <c r="A124" s="1">
        <v>10</v>
      </c>
      <c r="B124" s="4">
        <v>44374</v>
      </c>
      <c r="C124">
        <v>3</v>
      </c>
      <c r="D124">
        <v>35</v>
      </c>
      <c r="E124">
        <v>479</v>
      </c>
      <c r="F124">
        <v>57</v>
      </c>
      <c r="G124">
        <v>7</v>
      </c>
    </row>
    <row r="125" spans="1:7" ht="14.25" customHeight="1" x14ac:dyDescent="0.35">
      <c r="A125" s="1">
        <v>9</v>
      </c>
      <c r="B125" s="4">
        <v>44372</v>
      </c>
      <c r="C125">
        <v>3</v>
      </c>
      <c r="D125">
        <v>39</v>
      </c>
      <c r="E125">
        <v>105</v>
      </c>
      <c r="F125">
        <v>56</v>
      </c>
      <c r="G125">
        <v>7</v>
      </c>
    </row>
    <row r="126" spans="1:7" ht="14.25" customHeight="1" x14ac:dyDescent="0.35">
      <c r="A126" s="1">
        <v>5</v>
      </c>
      <c r="B126" s="4">
        <v>44372</v>
      </c>
      <c r="C126">
        <v>2</v>
      </c>
      <c r="D126">
        <v>26</v>
      </c>
      <c r="E126">
        <v>289</v>
      </c>
      <c r="F126">
        <v>55</v>
      </c>
      <c r="G126">
        <v>7</v>
      </c>
    </row>
    <row r="127" spans="1:7" ht="14.25" customHeight="1" x14ac:dyDescent="0.35">
      <c r="A127" s="1">
        <v>7</v>
      </c>
      <c r="B127" s="4">
        <v>44371</v>
      </c>
      <c r="C127">
        <v>3</v>
      </c>
      <c r="D127">
        <v>30</v>
      </c>
      <c r="E127">
        <v>249</v>
      </c>
      <c r="F127">
        <v>57</v>
      </c>
      <c r="G127">
        <v>7</v>
      </c>
    </row>
    <row r="128" spans="1:7" ht="14.25" customHeight="1" x14ac:dyDescent="0.35">
      <c r="A128" s="1">
        <v>8</v>
      </c>
      <c r="B128" s="4">
        <v>44370</v>
      </c>
      <c r="C128">
        <v>3</v>
      </c>
      <c r="D128">
        <v>26</v>
      </c>
      <c r="E128">
        <v>155</v>
      </c>
      <c r="F128">
        <v>67</v>
      </c>
      <c r="G128">
        <v>7</v>
      </c>
    </row>
    <row r="129" spans="1:7" ht="14.25" customHeight="1" x14ac:dyDescent="0.35">
      <c r="A129" s="1">
        <v>6</v>
      </c>
      <c r="B129" s="4">
        <v>44370</v>
      </c>
      <c r="C129">
        <v>1</v>
      </c>
      <c r="D129">
        <v>16</v>
      </c>
      <c r="E129">
        <v>604</v>
      </c>
      <c r="F129">
        <v>62</v>
      </c>
      <c r="G129">
        <v>7</v>
      </c>
    </row>
    <row r="130" spans="1:7" ht="14.25" customHeight="1" x14ac:dyDescent="0.35">
      <c r="A130" s="1">
        <v>4</v>
      </c>
      <c r="B130" s="4">
        <v>44370</v>
      </c>
      <c r="C130">
        <v>2</v>
      </c>
      <c r="D130">
        <v>13</v>
      </c>
      <c r="E130">
        <v>545</v>
      </c>
      <c r="F130">
        <v>57</v>
      </c>
      <c r="G130">
        <v>7</v>
      </c>
    </row>
    <row r="131" spans="1:7" ht="14.25" customHeight="1" x14ac:dyDescent="0.35">
      <c r="A131" s="1">
        <v>8</v>
      </c>
      <c r="B131" s="4">
        <v>44369</v>
      </c>
      <c r="C131">
        <v>2</v>
      </c>
      <c r="D131">
        <v>26</v>
      </c>
      <c r="E131">
        <v>197</v>
      </c>
      <c r="F131">
        <v>64</v>
      </c>
      <c r="G131">
        <v>7</v>
      </c>
    </row>
    <row r="132" spans="1:7" ht="14.25" customHeight="1" x14ac:dyDescent="0.35">
      <c r="A132" s="1">
        <v>5</v>
      </c>
      <c r="B132" s="4">
        <v>44369</v>
      </c>
      <c r="C132">
        <v>2</v>
      </c>
      <c r="D132">
        <v>21</v>
      </c>
      <c r="E132">
        <v>696</v>
      </c>
      <c r="F132">
        <v>62</v>
      </c>
      <c r="G132">
        <v>7</v>
      </c>
    </row>
    <row r="133" spans="1:7" ht="14.25" customHeight="1" x14ac:dyDescent="0.35">
      <c r="A133" s="1">
        <v>2</v>
      </c>
      <c r="B133" s="4">
        <v>44369</v>
      </c>
      <c r="C133">
        <v>2</v>
      </c>
      <c r="D133">
        <v>4</v>
      </c>
      <c r="E133">
        <v>262</v>
      </c>
      <c r="F133">
        <v>62</v>
      </c>
      <c r="G133">
        <v>7</v>
      </c>
    </row>
    <row r="134" spans="1:7" ht="14.25" customHeight="1" x14ac:dyDescent="0.35">
      <c r="A134" s="1">
        <v>9</v>
      </c>
      <c r="B134" s="4">
        <v>44368</v>
      </c>
      <c r="C134">
        <v>2</v>
      </c>
      <c r="D134">
        <v>36</v>
      </c>
      <c r="E134">
        <v>364</v>
      </c>
      <c r="F134">
        <v>57</v>
      </c>
      <c r="G134">
        <v>7</v>
      </c>
    </row>
    <row r="135" spans="1:7" ht="14.25" customHeight="1" x14ac:dyDescent="0.35">
      <c r="A135" s="1">
        <v>6</v>
      </c>
      <c r="B135" s="4">
        <v>44367</v>
      </c>
      <c r="C135">
        <v>1</v>
      </c>
      <c r="D135">
        <v>17</v>
      </c>
      <c r="E135">
        <v>1.0669999999999999</v>
      </c>
      <c r="F135">
        <v>53</v>
      </c>
      <c r="G135">
        <v>7</v>
      </c>
    </row>
    <row r="136" spans="1:7" ht="14.25" customHeight="1" x14ac:dyDescent="0.35">
      <c r="A136" s="1">
        <v>10</v>
      </c>
      <c r="B136" s="4">
        <v>44366</v>
      </c>
      <c r="C136">
        <v>1</v>
      </c>
      <c r="D136">
        <v>31</v>
      </c>
      <c r="E136">
        <v>1.39</v>
      </c>
      <c r="F136">
        <v>69</v>
      </c>
      <c r="G136">
        <v>7</v>
      </c>
    </row>
    <row r="137" spans="1:7" ht="14.25" customHeight="1" x14ac:dyDescent="0.35">
      <c r="A137" s="1">
        <v>8</v>
      </c>
      <c r="B137" s="4">
        <v>44366</v>
      </c>
      <c r="C137">
        <v>2</v>
      </c>
      <c r="D137">
        <v>26</v>
      </c>
      <c r="E137">
        <v>123</v>
      </c>
      <c r="F137">
        <v>59</v>
      </c>
      <c r="G137">
        <v>7</v>
      </c>
    </row>
    <row r="138" spans="1:7" ht="14.25" customHeight="1" x14ac:dyDescent="0.35">
      <c r="A138" s="1">
        <v>5</v>
      </c>
      <c r="B138" s="4">
        <v>44366</v>
      </c>
      <c r="C138">
        <v>2</v>
      </c>
      <c r="D138">
        <v>22</v>
      </c>
      <c r="E138">
        <v>576</v>
      </c>
      <c r="F138">
        <v>52</v>
      </c>
      <c r="G138">
        <v>7</v>
      </c>
    </row>
    <row r="139" spans="1:7" ht="14.25" customHeight="1" x14ac:dyDescent="0.35">
      <c r="A139" s="1">
        <v>9</v>
      </c>
      <c r="B139" s="4">
        <v>44365</v>
      </c>
      <c r="C139">
        <v>2</v>
      </c>
      <c r="D139">
        <v>36</v>
      </c>
      <c r="E139">
        <v>734</v>
      </c>
      <c r="F139">
        <v>56</v>
      </c>
      <c r="G139">
        <v>7</v>
      </c>
    </row>
    <row r="140" spans="1:7" ht="14.25" customHeight="1" x14ac:dyDescent="0.35">
      <c r="A140" s="1">
        <v>6</v>
      </c>
      <c r="B140" s="4">
        <v>44365</v>
      </c>
      <c r="C140">
        <v>2</v>
      </c>
      <c r="D140">
        <v>23</v>
      </c>
      <c r="E140">
        <v>119</v>
      </c>
      <c r="F140">
        <v>58</v>
      </c>
      <c r="G140">
        <v>7</v>
      </c>
    </row>
    <row r="141" spans="1:7" ht="14.25" customHeight="1" x14ac:dyDescent="0.35">
      <c r="A141" s="1">
        <v>3</v>
      </c>
      <c r="B141" s="4">
        <v>44365</v>
      </c>
      <c r="C141">
        <v>2</v>
      </c>
      <c r="D141">
        <v>20</v>
      </c>
      <c r="E141">
        <v>792</v>
      </c>
      <c r="F141">
        <v>59</v>
      </c>
      <c r="G141">
        <v>7</v>
      </c>
    </row>
    <row r="142" spans="1:7" ht="14.25" customHeight="1" x14ac:dyDescent="0.35">
      <c r="A142" s="1">
        <v>7</v>
      </c>
      <c r="B142" s="4">
        <v>44364</v>
      </c>
      <c r="C142">
        <v>2</v>
      </c>
      <c r="D142">
        <v>30</v>
      </c>
      <c r="E142">
        <v>656</v>
      </c>
      <c r="F142">
        <v>69</v>
      </c>
      <c r="G142">
        <v>7</v>
      </c>
    </row>
    <row r="143" spans="1:7" ht="14.25" customHeight="1" x14ac:dyDescent="0.35">
      <c r="A143" s="1">
        <v>8</v>
      </c>
      <c r="B143" s="4">
        <v>44364</v>
      </c>
      <c r="C143">
        <v>3</v>
      </c>
      <c r="D143">
        <v>29</v>
      </c>
      <c r="E143">
        <v>56</v>
      </c>
      <c r="F143">
        <v>70</v>
      </c>
      <c r="G143">
        <v>7</v>
      </c>
    </row>
    <row r="144" spans="1:7" ht="14.25" customHeight="1" x14ac:dyDescent="0.35">
      <c r="A144" s="1">
        <v>9</v>
      </c>
      <c r="B144" s="4">
        <v>44363</v>
      </c>
      <c r="C144">
        <v>3</v>
      </c>
      <c r="D144">
        <v>39</v>
      </c>
      <c r="E144">
        <v>279</v>
      </c>
      <c r="F144">
        <v>70</v>
      </c>
      <c r="G144">
        <v>7</v>
      </c>
    </row>
    <row r="145" spans="1:7" ht="14.25" customHeight="1" x14ac:dyDescent="0.35">
      <c r="A145" s="1">
        <v>1</v>
      </c>
      <c r="B145" s="4">
        <v>44362</v>
      </c>
      <c r="C145">
        <v>3</v>
      </c>
      <c r="D145">
        <v>10</v>
      </c>
      <c r="E145">
        <v>1.2749999999999999</v>
      </c>
      <c r="F145">
        <v>53</v>
      </c>
      <c r="G145">
        <v>7</v>
      </c>
    </row>
    <row r="146" spans="1:7" ht="14.25" customHeight="1" x14ac:dyDescent="0.35">
      <c r="A146" s="1">
        <v>9</v>
      </c>
      <c r="B146" s="4">
        <v>44361</v>
      </c>
      <c r="C146">
        <v>1</v>
      </c>
      <c r="D146">
        <v>35</v>
      </c>
      <c r="E146">
        <v>1.5369999999999999</v>
      </c>
      <c r="F146">
        <v>58</v>
      </c>
      <c r="G146">
        <v>7</v>
      </c>
    </row>
    <row r="147" spans="1:7" ht="14.25" customHeight="1" x14ac:dyDescent="0.35">
      <c r="A147" s="1">
        <v>8</v>
      </c>
      <c r="B147" s="4">
        <v>44361</v>
      </c>
      <c r="C147">
        <v>3</v>
      </c>
      <c r="D147">
        <v>26</v>
      </c>
      <c r="E147">
        <v>356</v>
      </c>
      <c r="F147">
        <v>69</v>
      </c>
      <c r="G147">
        <v>7</v>
      </c>
    </row>
    <row r="148" spans="1:7" ht="14.25" customHeight="1" x14ac:dyDescent="0.35">
      <c r="A148" s="1">
        <v>10</v>
      </c>
      <c r="B148" s="4">
        <v>44360</v>
      </c>
      <c r="C148">
        <v>1</v>
      </c>
      <c r="D148">
        <v>29</v>
      </c>
      <c r="E148">
        <v>754</v>
      </c>
      <c r="F148">
        <v>65</v>
      </c>
      <c r="G148">
        <v>7</v>
      </c>
    </row>
    <row r="149" spans="1:7" ht="14.25" customHeight="1" x14ac:dyDescent="0.35">
      <c r="A149" s="1">
        <v>8</v>
      </c>
      <c r="B149" s="4">
        <v>44360</v>
      </c>
      <c r="C149">
        <v>2</v>
      </c>
      <c r="D149">
        <v>25</v>
      </c>
      <c r="E149">
        <v>443</v>
      </c>
      <c r="F149">
        <v>67</v>
      </c>
      <c r="G149">
        <v>7</v>
      </c>
    </row>
    <row r="150" spans="1:7" ht="14.25" customHeight="1" x14ac:dyDescent="0.35">
      <c r="A150" s="1">
        <v>3</v>
      </c>
      <c r="B150" s="4">
        <v>44359</v>
      </c>
      <c r="C150">
        <v>2</v>
      </c>
      <c r="D150">
        <v>28</v>
      </c>
      <c r="E150">
        <v>720</v>
      </c>
      <c r="F150">
        <v>52</v>
      </c>
      <c r="G150">
        <v>7</v>
      </c>
    </row>
    <row r="151" spans="1:7" ht="14.25" customHeight="1" x14ac:dyDescent="0.35">
      <c r="A151" s="1">
        <v>7</v>
      </c>
      <c r="B151" s="4">
        <v>44359</v>
      </c>
      <c r="C151">
        <v>3</v>
      </c>
      <c r="D151">
        <v>20</v>
      </c>
      <c r="E151">
        <v>107</v>
      </c>
      <c r="F151">
        <v>53</v>
      </c>
      <c r="G151">
        <v>7</v>
      </c>
    </row>
    <row r="152" spans="1:7" ht="14.25" customHeight="1" x14ac:dyDescent="0.35">
      <c r="A152" s="1">
        <v>10</v>
      </c>
      <c r="B152" s="4">
        <v>44358</v>
      </c>
      <c r="C152">
        <v>2</v>
      </c>
      <c r="D152">
        <v>32</v>
      </c>
      <c r="E152">
        <v>200</v>
      </c>
      <c r="F152">
        <v>56</v>
      </c>
      <c r="G152">
        <v>7</v>
      </c>
    </row>
    <row r="153" spans="1:7" ht="14.25" customHeight="1" x14ac:dyDescent="0.35">
      <c r="A153" s="1">
        <v>8</v>
      </c>
      <c r="B153" s="4">
        <v>44358</v>
      </c>
      <c r="C153">
        <v>3</v>
      </c>
      <c r="D153">
        <v>24</v>
      </c>
      <c r="E153">
        <v>190</v>
      </c>
      <c r="F153">
        <v>70</v>
      </c>
      <c r="G153">
        <v>7</v>
      </c>
    </row>
    <row r="154" spans="1:7" ht="14.25" customHeight="1" x14ac:dyDescent="0.35">
      <c r="A154" s="1">
        <v>9</v>
      </c>
      <c r="B154" s="4">
        <v>44357</v>
      </c>
      <c r="C154">
        <v>3</v>
      </c>
      <c r="D154">
        <v>37</v>
      </c>
      <c r="E154">
        <v>180</v>
      </c>
      <c r="F154">
        <v>52</v>
      </c>
      <c r="G154">
        <v>7</v>
      </c>
    </row>
    <row r="155" spans="1:7" ht="14.25" customHeight="1" x14ac:dyDescent="0.35">
      <c r="A155" s="1">
        <v>8</v>
      </c>
      <c r="B155" s="4">
        <v>44357</v>
      </c>
      <c r="C155">
        <v>2</v>
      </c>
      <c r="D155">
        <v>27</v>
      </c>
      <c r="E155">
        <v>405</v>
      </c>
      <c r="F155">
        <v>66</v>
      </c>
      <c r="G155">
        <v>7</v>
      </c>
    </row>
    <row r="156" spans="1:7" ht="14.25" customHeight="1" x14ac:dyDescent="0.35">
      <c r="A156" s="1">
        <v>10</v>
      </c>
      <c r="B156" s="4">
        <v>44356</v>
      </c>
      <c r="C156">
        <v>3</v>
      </c>
      <c r="D156">
        <v>34</v>
      </c>
      <c r="E156">
        <v>207</v>
      </c>
      <c r="F156">
        <v>56</v>
      </c>
      <c r="G156">
        <v>7</v>
      </c>
    </row>
    <row r="157" spans="1:7" ht="14.25" customHeight="1" x14ac:dyDescent="0.35">
      <c r="A157" s="1">
        <v>3</v>
      </c>
      <c r="B157" s="4">
        <v>44356</v>
      </c>
      <c r="C157">
        <v>2</v>
      </c>
      <c r="D157">
        <v>13</v>
      </c>
      <c r="E157">
        <v>816</v>
      </c>
      <c r="F157">
        <v>63</v>
      </c>
      <c r="G157">
        <v>7</v>
      </c>
    </row>
    <row r="158" spans="1:7" ht="14.25" customHeight="1" x14ac:dyDescent="0.35">
      <c r="A158" s="1">
        <v>2</v>
      </c>
      <c r="B158" s="4">
        <v>44356</v>
      </c>
      <c r="C158">
        <v>1</v>
      </c>
      <c r="D158">
        <v>4</v>
      </c>
      <c r="E158">
        <v>730</v>
      </c>
      <c r="F158">
        <v>57</v>
      </c>
      <c r="G158">
        <v>7</v>
      </c>
    </row>
    <row r="159" spans="1:7" ht="14.25" customHeight="1" x14ac:dyDescent="0.35">
      <c r="A159" s="1">
        <v>10</v>
      </c>
      <c r="B159" s="4">
        <v>44355</v>
      </c>
      <c r="C159">
        <v>2</v>
      </c>
      <c r="D159">
        <v>33</v>
      </c>
      <c r="E159">
        <v>63</v>
      </c>
      <c r="F159">
        <v>53</v>
      </c>
      <c r="G159">
        <v>7</v>
      </c>
    </row>
    <row r="160" spans="1:7" ht="14.25" customHeight="1" x14ac:dyDescent="0.35">
      <c r="A160" s="1">
        <v>6</v>
      </c>
      <c r="B160" s="4">
        <v>44355</v>
      </c>
      <c r="C160">
        <v>1</v>
      </c>
      <c r="D160">
        <v>16</v>
      </c>
      <c r="E160">
        <v>1.091</v>
      </c>
      <c r="F160">
        <v>60</v>
      </c>
      <c r="G160">
        <v>7</v>
      </c>
    </row>
    <row r="161" spans="1:7" ht="14.25" customHeight="1" x14ac:dyDescent="0.35">
      <c r="A161" s="1">
        <v>8</v>
      </c>
      <c r="B161" s="4">
        <v>44354</v>
      </c>
      <c r="C161">
        <v>2</v>
      </c>
      <c r="D161">
        <v>27</v>
      </c>
      <c r="E161">
        <v>268</v>
      </c>
      <c r="F161">
        <v>64</v>
      </c>
      <c r="G161">
        <v>7</v>
      </c>
    </row>
    <row r="162" spans="1:7" ht="14.25" customHeight="1" x14ac:dyDescent="0.35">
      <c r="A162" s="1">
        <v>3</v>
      </c>
      <c r="B162" s="4">
        <v>44354</v>
      </c>
      <c r="C162">
        <v>3</v>
      </c>
      <c r="D162">
        <v>18</v>
      </c>
      <c r="E162">
        <v>766</v>
      </c>
      <c r="F162">
        <v>61</v>
      </c>
      <c r="G162">
        <v>7</v>
      </c>
    </row>
    <row r="163" spans="1:7" ht="14.25" customHeight="1" x14ac:dyDescent="0.35">
      <c r="A163" s="1">
        <v>6</v>
      </c>
      <c r="B163" s="4">
        <v>44353</v>
      </c>
      <c r="C163">
        <v>2</v>
      </c>
      <c r="D163">
        <v>17</v>
      </c>
      <c r="E163">
        <v>294</v>
      </c>
      <c r="F163">
        <v>67</v>
      </c>
      <c r="G163">
        <v>7</v>
      </c>
    </row>
    <row r="164" spans="1:7" ht="14.25" customHeight="1" x14ac:dyDescent="0.35">
      <c r="A164" s="1">
        <v>10</v>
      </c>
      <c r="B164" s="4">
        <v>44352</v>
      </c>
      <c r="C164">
        <v>2</v>
      </c>
      <c r="D164">
        <v>32</v>
      </c>
      <c r="E164">
        <v>701</v>
      </c>
      <c r="F164">
        <v>69</v>
      </c>
      <c r="G164">
        <v>7</v>
      </c>
    </row>
    <row r="165" spans="1:7" ht="14.25" customHeight="1" x14ac:dyDescent="0.35">
      <c r="A165" s="1">
        <v>3</v>
      </c>
      <c r="B165" s="4">
        <v>44352</v>
      </c>
      <c r="C165">
        <v>1</v>
      </c>
      <c r="D165">
        <v>27</v>
      </c>
      <c r="E165">
        <v>1.639</v>
      </c>
      <c r="F165">
        <v>56</v>
      </c>
      <c r="G165">
        <v>7</v>
      </c>
    </row>
    <row r="166" spans="1:7" ht="14.25" customHeight="1" x14ac:dyDescent="0.35">
      <c r="A166" s="1">
        <v>8</v>
      </c>
      <c r="B166" s="4">
        <v>44352</v>
      </c>
      <c r="C166">
        <v>3</v>
      </c>
      <c r="D166">
        <v>25</v>
      </c>
      <c r="E166">
        <v>441</v>
      </c>
      <c r="F166">
        <v>53</v>
      </c>
      <c r="G166">
        <v>7</v>
      </c>
    </row>
    <row r="167" spans="1:7" ht="14.25" customHeight="1" x14ac:dyDescent="0.35">
      <c r="A167" s="1">
        <v>1</v>
      </c>
      <c r="B167" s="4">
        <v>44352</v>
      </c>
      <c r="C167">
        <v>2</v>
      </c>
      <c r="D167">
        <v>24</v>
      </c>
      <c r="E167">
        <v>907</v>
      </c>
      <c r="F167">
        <v>53</v>
      </c>
      <c r="G167">
        <v>7</v>
      </c>
    </row>
    <row r="168" spans="1:7" ht="14.25" customHeight="1" x14ac:dyDescent="0.35">
      <c r="A168" s="1">
        <v>7</v>
      </c>
      <c r="B168" s="4">
        <v>44352</v>
      </c>
      <c r="C168">
        <v>2</v>
      </c>
      <c r="D168">
        <v>23</v>
      </c>
      <c r="E168">
        <v>302</v>
      </c>
      <c r="F168">
        <v>59</v>
      </c>
      <c r="G168">
        <v>7</v>
      </c>
    </row>
    <row r="169" spans="1:7" ht="14.25" customHeight="1" x14ac:dyDescent="0.35">
      <c r="A169" s="1">
        <v>5</v>
      </c>
      <c r="B169" s="4">
        <v>44352</v>
      </c>
      <c r="C169">
        <v>3</v>
      </c>
      <c r="D169">
        <v>22</v>
      </c>
      <c r="E169">
        <v>187</v>
      </c>
      <c r="F169">
        <v>69</v>
      </c>
      <c r="G169">
        <v>7</v>
      </c>
    </row>
    <row r="170" spans="1:7" ht="14.25" customHeight="1" x14ac:dyDescent="0.35">
      <c r="A170" s="1">
        <v>4</v>
      </c>
      <c r="B170" s="4">
        <v>44352</v>
      </c>
      <c r="C170">
        <v>2</v>
      </c>
      <c r="D170">
        <v>21</v>
      </c>
      <c r="E170">
        <v>138</v>
      </c>
      <c r="F170">
        <v>62</v>
      </c>
      <c r="G170">
        <v>7</v>
      </c>
    </row>
    <row r="171" spans="1:7" ht="14.25" customHeight="1" x14ac:dyDescent="0.35">
      <c r="A171" s="1">
        <v>8</v>
      </c>
      <c r="B171" s="4">
        <v>44351</v>
      </c>
      <c r="C171">
        <v>2</v>
      </c>
      <c r="D171">
        <v>27</v>
      </c>
      <c r="E171">
        <v>389</v>
      </c>
      <c r="F171">
        <v>62</v>
      </c>
      <c r="G171">
        <v>7</v>
      </c>
    </row>
    <row r="172" spans="1:7" ht="14.25" customHeight="1" x14ac:dyDescent="0.35">
      <c r="A172" s="1">
        <v>1</v>
      </c>
      <c r="B172" s="4">
        <v>44351</v>
      </c>
      <c r="C172">
        <v>1</v>
      </c>
      <c r="D172">
        <v>25</v>
      </c>
      <c r="E172">
        <v>1.7130000000000001</v>
      </c>
      <c r="F172">
        <v>55</v>
      </c>
      <c r="G172">
        <v>7</v>
      </c>
    </row>
    <row r="173" spans="1:7" ht="14.25" customHeight="1" x14ac:dyDescent="0.35">
      <c r="A173" s="1">
        <v>6</v>
      </c>
      <c r="B173" s="4">
        <v>44350</v>
      </c>
      <c r="C173">
        <v>2</v>
      </c>
      <c r="D173">
        <v>20</v>
      </c>
      <c r="E173">
        <v>127</v>
      </c>
      <c r="F173">
        <v>63</v>
      </c>
      <c r="G173">
        <v>7</v>
      </c>
    </row>
    <row r="174" spans="1:7" ht="14.25" customHeight="1" x14ac:dyDescent="0.35">
      <c r="A174" s="1">
        <v>3</v>
      </c>
      <c r="B174" s="4">
        <v>44350</v>
      </c>
      <c r="C174">
        <v>2</v>
      </c>
      <c r="D174">
        <v>15</v>
      </c>
      <c r="E174">
        <v>960</v>
      </c>
      <c r="F174">
        <v>64</v>
      </c>
      <c r="G174">
        <v>7</v>
      </c>
    </row>
    <row r="175" spans="1:7" ht="14.25" customHeight="1" x14ac:dyDescent="0.35">
      <c r="A175" s="1">
        <v>1</v>
      </c>
      <c r="B175" s="4">
        <v>44350</v>
      </c>
      <c r="C175">
        <v>3</v>
      </c>
      <c r="D175">
        <v>8</v>
      </c>
      <c r="E175">
        <v>494</v>
      </c>
      <c r="F175">
        <v>63</v>
      </c>
      <c r="G175">
        <v>7</v>
      </c>
    </row>
    <row r="176" spans="1:7" ht="14.25" customHeight="1" x14ac:dyDescent="0.35">
      <c r="A176" s="1">
        <v>2</v>
      </c>
      <c r="B176" s="4">
        <v>44350</v>
      </c>
      <c r="C176">
        <v>1</v>
      </c>
      <c r="D176">
        <v>1</v>
      </c>
      <c r="E176">
        <v>639</v>
      </c>
      <c r="F176">
        <v>55</v>
      </c>
      <c r="G176">
        <v>7</v>
      </c>
    </row>
    <row r="177" spans="1:7" ht="14.25" customHeight="1" x14ac:dyDescent="0.35">
      <c r="A177" s="1">
        <v>7</v>
      </c>
      <c r="B177" s="4">
        <v>44349</v>
      </c>
      <c r="C177">
        <v>2</v>
      </c>
      <c r="D177">
        <v>29</v>
      </c>
      <c r="E177">
        <v>504</v>
      </c>
      <c r="F177">
        <v>64</v>
      </c>
      <c r="G177">
        <v>7</v>
      </c>
    </row>
    <row r="178" spans="1:7" ht="14.25" customHeight="1" x14ac:dyDescent="0.35">
      <c r="A178" s="1">
        <v>8</v>
      </c>
      <c r="B178" s="4">
        <v>44349</v>
      </c>
      <c r="C178">
        <v>3</v>
      </c>
      <c r="D178">
        <v>28</v>
      </c>
      <c r="E178">
        <v>402</v>
      </c>
      <c r="F178">
        <v>63</v>
      </c>
      <c r="G178">
        <v>7</v>
      </c>
    </row>
    <row r="179" spans="1:7" ht="14.25" customHeight="1" x14ac:dyDescent="0.35">
      <c r="A179" s="1">
        <v>9</v>
      </c>
      <c r="B179" s="4">
        <v>44348</v>
      </c>
      <c r="C179">
        <v>3</v>
      </c>
      <c r="D179">
        <v>37</v>
      </c>
      <c r="E179">
        <v>300</v>
      </c>
      <c r="F179">
        <v>67</v>
      </c>
      <c r="G179">
        <v>7</v>
      </c>
    </row>
    <row r="180" spans="1:7" ht="14.25" customHeight="1" x14ac:dyDescent="0.35">
      <c r="A180" s="1">
        <v>3</v>
      </c>
      <c r="B180" s="4">
        <v>44348</v>
      </c>
      <c r="C180">
        <v>3</v>
      </c>
      <c r="D180">
        <v>17</v>
      </c>
      <c r="E180">
        <v>635</v>
      </c>
      <c r="F180">
        <v>54</v>
      </c>
      <c r="G180">
        <v>7</v>
      </c>
    </row>
    <row r="181" spans="1:7" ht="14.25" customHeight="1" x14ac:dyDescent="0.35">
      <c r="A181" s="1">
        <v>4</v>
      </c>
      <c r="B181" s="4">
        <v>44374</v>
      </c>
      <c r="C181">
        <v>3</v>
      </c>
      <c r="D181">
        <v>14</v>
      </c>
      <c r="E181">
        <v>187</v>
      </c>
      <c r="F181">
        <v>81</v>
      </c>
      <c r="G181">
        <v>6</v>
      </c>
    </row>
    <row r="182" spans="1:7" ht="14.25" customHeight="1" x14ac:dyDescent="0.35">
      <c r="A182" s="1">
        <v>1</v>
      </c>
      <c r="B182" s="4">
        <v>44374</v>
      </c>
      <c r="C182">
        <v>3</v>
      </c>
      <c r="D182">
        <v>9</v>
      </c>
      <c r="E182">
        <v>1.119</v>
      </c>
      <c r="F182">
        <v>69</v>
      </c>
      <c r="G182">
        <v>6</v>
      </c>
    </row>
    <row r="183" spans="1:7" ht="14.25" customHeight="1" x14ac:dyDescent="0.35">
      <c r="A183" s="1">
        <v>4</v>
      </c>
      <c r="B183" s="4">
        <v>44373</v>
      </c>
      <c r="C183">
        <v>2</v>
      </c>
      <c r="D183">
        <v>30</v>
      </c>
      <c r="E183">
        <v>689</v>
      </c>
      <c r="F183">
        <v>90</v>
      </c>
      <c r="G183">
        <v>6</v>
      </c>
    </row>
    <row r="184" spans="1:7" ht="14.25" customHeight="1" x14ac:dyDescent="0.35">
      <c r="A184" s="1">
        <v>3</v>
      </c>
      <c r="B184" s="4">
        <v>44373</v>
      </c>
      <c r="C184">
        <v>1</v>
      </c>
      <c r="D184">
        <v>24</v>
      </c>
      <c r="E184">
        <v>1.921</v>
      </c>
      <c r="F184">
        <v>84</v>
      </c>
      <c r="G184">
        <v>6</v>
      </c>
    </row>
    <row r="185" spans="1:7" ht="14.25" customHeight="1" x14ac:dyDescent="0.35">
      <c r="A185" s="1">
        <v>2</v>
      </c>
      <c r="B185" s="4">
        <v>44373</v>
      </c>
      <c r="C185">
        <v>3</v>
      </c>
      <c r="D185">
        <v>22</v>
      </c>
      <c r="E185">
        <v>446</v>
      </c>
      <c r="F185">
        <v>77</v>
      </c>
      <c r="G185">
        <v>6</v>
      </c>
    </row>
    <row r="186" spans="1:7" ht="14.25" customHeight="1" x14ac:dyDescent="0.35">
      <c r="A186" s="1">
        <v>4</v>
      </c>
      <c r="B186" s="4">
        <v>44372</v>
      </c>
      <c r="C186">
        <v>1</v>
      </c>
      <c r="D186">
        <v>28</v>
      </c>
      <c r="E186">
        <v>671</v>
      </c>
      <c r="F186">
        <v>90</v>
      </c>
      <c r="G186">
        <v>6</v>
      </c>
    </row>
    <row r="187" spans="1:7" ht="14.25" customHeight="1" x14ac:dyDescent="0.35">
      <c r="A187" s="1">
        <v>3</v>
      </c>
      <c r="B187" s="4">
        <v>44372</v>
      </c>
      <c r="C187">
        <v>3</v>
      </c>
      <c r="D187">
        <v>25</v>
      </c>
      <c r="E187">
        <v>614</v>
      </c>
      <c r="F187">
        <v>86</v>
      </c>
      <c r="G187">
        <v>6</v>
      </c>
    </row>
    <row r="188" spans="1:7" ht="14.25" customHeight="1" x14ac:dyDescent="0.35">
      <c r="A188" s="1">
        <v>5</v>
      </c>
      <c r="B188" s="4">
        <v>44371</v>
      </c>
      <c r="C188">
        <v>1</v>
      </c>
      <c r="D188">
        <v>20</v>
      </c>
      <c r="E188">
        <v>1.3819999999999999</v>
      </c>
      <c r="F188">
        <v>83</v>
      </c>
      <c r="G188">
        <v>6</v>
      </c>
    </row>
    <row r="189" spans="1:7" ht="14.25" customHeight="1" x14ac:dyDescent="0.35">
      <c r="A189" s="1">
        <v>3</v>
      </c>
      <c r="B189" s="4">
        <v>44371</v>
      </c>
      <c r="C189">
        <v>2</v>
      </c>
      <c r="D189">
        <v>14</v>
      </c>
      <c r="E189">
        <v>368</v>
      </c>
      <c r="F189">
        <v>78</v>
      </c>
      <c r="G189">
        <v>6</v>
      </c>
    </row>
    <row r="190" spans="1:7" ht="14.25" customHeight="1" x14ac:dyDescent="0.35">
      <c r="A190" s="1">
        <v>7</v>
      </c>
      <c r="B190" s="4">
        <v>44370</v>
      </c>
      <c r="C190">
        <v>2</v>
      </c>
      <c r="D190">
        <v>28</v>
      </c>
      <c r="E190">
        <v>497</v>
      </c>
      <c r="F190">
        <v>68</v>
      </c>
      <c r="G190">
        <v>6</v>
      </c>
    </row>
    <row r="191" spans="1:7" ht="14.25" customHeight="1" x14ac:dyDescent="0.35">
      <c r="A191" s="1">
        <v>3</v>
      </c>
      <c r="B191" s="4">
        <v>44370</v>
      </c>
      <c r="C191">
        <v>1</v>
      </c>
      <c r="D191">
        <v>13</v>
      </c>
      <c r="E191">
        <v>1.9350000000000001</v>
      </c>
      <c r="F191">
        <v>86</v>
      </c>
      <c r="G191">
        <v>6</v>
      </c>
    </row>
    <row r="192" spans="1:7" ht="14.25" customHeight="1" x14ac:dyDescent="0.35">
      <c r="A192" s="1">
        <v>9</v>
      </c>
      <c r="B192" s="4">
        <v>44369</v>
      </c>
      <c r="C192">
        <v>3</v>
      </c>
      <c r="D192">
        <v>37</v>
      </c>
      <c r="E192">
        <v>74</v>
      </c>
      <c r="F192">
        <v>79</v>
      </c>
      <c r="G192">
        <v>6</v>
      </c>
    </row>
    <row r="193" spans="1:7" ht="14.25" customHeight="1" x14ac:dyDescent="0.35">
      <c r="A193" s="1">
        <v>7</v>
      </c>
      <c r="B193" s="4">
        <v>44369</v>
      </c>
      <c r="C193">
        <v>1</v>
      </c>
      <c r="D193">
        <v>28</v>
      </c>
      <c r="E193">
        <v>1.2909999999999999</v>
      </c>
      <c r="F193">
        <v>68</v>
      </c>
      <c r="G193">
        <v>6</v>
      </c>
    </row>
    <row r="194" spans="1:7" ht="14.25" customHeight="1" x14ac:dyDescent="0.35">
      <c r="A194" s="1">
        <v>6</v>
      </c>
      <c r="B194" s="4">
        <v>44369</v>
      </c>
      <c r="C194">
        <v>3</v>
      </c>
      <c r="D194">
        <v>22</v>
      </c>
      <c r="E194">
        <v>205</v>
      </c>
      <c r="F194">
        <v>79</v>
      </c>
      <c r="G194">
        <v>6</v>
      </c>
    </row>
    <row r="195" spans="1:7" ht="14.25" customHeight="1" x14ac:dyDescent="0.35">
      <c r="A195" s="1">
        <v>6</v>
      </c>
      <c r="B195" s="4">
        <v>44368</v>
      </c>
      <c r="C195">
        <v>2</v>
      </c>
      <c r="D195">
        <v>17</v>
      </c>
      <c r="E195">
        <v>81</v>
      </c>
      <c r="F195">
        <v>70</v>
      </c>
      <c r="G195">
        <v>6</v>
      </c>
    </row>
    <row r="196" spans="1:7" ht="14.25" customHeight="1" x14ac:dyDescent="0.35">
      <c r="A196" s="1">
        <v>10</v>
      </c>
      <c r="B196" s="4">
        <v>44367</v>
      </c>
      <c r="C196">
        <v>2</v>
      </c>
      <c r="D196">
        <v>34</v>
      </c>
      <c r="E196">
        <v>722</v>
      </c>
      <c r="F196">
        <v>80</v>
      </c>
      <c r="G196">
        <v>6</v>
      </c>
    </row>
    <row r="197" spans="1:7" ht="14.25" customHeight="1" x14ac:dyDescent="0.35">
      <c r="A197" s="1">
        <v>9</v>
      </c>
      <c r="B197" s="4">
        <v>44367</v>
      </c>
      <c r="C197">
        <v>1</v>
      </c>
      <c r="D197">
        <v>33</v>
      </c>
      <c r="E197">
        <v>1.4650000000000001</v>
      </c>
      <c r="F197">
        <v>82</v>
      </c>
      <c r="G197">
        <v>6</v>
      </c>
    </row>
    <row r="198" spans="1:7" ht="14.25" customHeight="1" x14ac:dyDescent="0.35">
      <c r="A198" s="1">
        <v>8</v>
      </c>
      <c r="B198" s="4">
        <v>44367</v>
      </c>
      <c r="C198">
        <v>3</v>
      </c>
      <c r="D198">
        <v>29</v>
      </c>
      <c r="E198">
        <v>378</v>
      </c>
      <c r="F198">
        <v>86</v>
      </c>
      <c r="G198">
        <v>6</v>
      </c>
    </row>
    <row r="199" spans="1:7" ht="14.25" customHeight="1" x14ac:dyDescent="0.35">
      <c r="A199" s="1">
        <v>9</v>
      </c>
      <c r="B199" s="4">
        <v>44366</v>
      </c>
      <c r="C199">
        <v>3</v>
      </c>
      <c r="D199">
        <v>37</v>
      </c>
      <c r="E199">
        <v>22</v>
      </c>
      <c r="F199">
        <v>72</v>
      </c>
      <c r="G199">
        <v>6</v>
      </c>
    </row>
    <row r="200" spans="1:7" ht="14.25" customHeight="1" x14ac:dyDescent="0.35">
      <c r="A200" s="1">
        <v>2</v>
      </c>
      <c r="B200" s="4">
        <v>44366</v>
      </c>
      <c r="C200">
        <v>2</v>
      </c>
      <c r="D200">
        <v>26</v>
      </c>
      <c r="E200">
        <v>55</v>
      </c>
      <c r="F200">
        <v>74</v>
      </c>
      <c r="G200">
        <v>6</v>
      </c>
    </row>
    <row r="201" spans="1:7" ht="14.25" customHeight="1" x14ac:dyDescent="0.35">
      <c r="A201" s="1">
        <v>4</v>
      </c>
      <c r="B201" s="4">
        <v>44365</v>
      </c>
      <c r="C201">
        <v>3</v>
      </c>
      <c r="D201">
        <v>26</v>
      </c>
      <c r="E201">
        <v>199</v>
      </c>
      <c r="F201">
        <v>83</v>
      </c>
      <c r="G201">
        <v>6</v>
      </c>
    </row>
    <row r="202" spans="1:7" ht="14.25" customHeight="1" x14ac:dyDescent="0.35">
      <c r="A202" s="1">
        <v>1</v>
      </c>
      <c r="B202" s="4">
        <v>44365</v>
      </c>
      <c r="C202">
        <v>3</v>
      </c>
      <c r="D202">
        <v>23</v>
      </c>
      <c r="E202">
        <v>686</v>
      </c>
      <c r="F202">
        <v>73</v>
      </c>
      <c r="G202">
        <v>6</v>
      </c>
    </row>
    <row r="203" spans="1:7" ht="14.25" customHeight="1" x14ac:dyDescent="0.35">
      <c r="A203" s="1">
        <v>8</v>
      </c>
      <c r="B203" s="4">
        <v>44365</v>
      </c>
      <c r="C203">
        <v>1</v>
      </c>
      <c r="D203">
        <v>21</v>
      </c>
      <c r="E203">
        <v>903</v>
      </c>
      <c r="F203">
        <v>70</v>
      </c>
      <c r="G203">
        <v>6</v>
      </c>
    </row>
    <row r="204" spans="1:7" ht="14.25" customHeight="1" x14ac:dyDescent="0.35">
      <c r="A204" s="1">
        <v>5</v>
      </c>
      <c r="B204" s="4">
        <v>44364</v>
      </c>
      <c r="C204">
        <v>3</v>
      </c>
      <c r="D204">
        <v>24</v>
      </c>
      <c r="E204">
        <v>464</v>
      </c>
      <c r="F204">
        <v>78</v>
      </c>
      <c r="G204">
        <v>6</v>
      </c>
    </row>
    <row r="205" spans="1:7" ht="14.25" customHeight="1" x14ac:dyDescent="0.35">
      <c r="A205" s="1">
        <v>3</v>
      </c>
      <c r="B205" s="4">
        <v>44364</v>
      </c>
      <c r="C205">
        <v>1</v>
      </c>
      <c r="D205">
        <v>12</v>
      </c>
      <c r="E205">
        <v>1.7649999999999999</v>
      </c>
      <c r="F205">
        <v>65</v>
      </c>
      <c r="G205">
        <v>6</v>
      </c>
    </row>
    <row r="206" spans="1:7" ht="14.25" customHeight="1" x14ac:dyDescent="0.35">
      <c r="A206" s="1">
        <v>2</v>
      </c>
      <c r="B206" s="4">
        <v>44364</v>
      </c>
      <c r="C206">
        <v>3</v>
      </c>
      <c r="D206">
        <v>5</v>
      </c>
      <c r="E206">
        <v>107</v>
      </c>
      <c r="F206">
        <v>72</v>
      </c>
      <c r="G206">
        <v>6</v>
      </c>
    </row>
    <row r="207" spans="1:7" ht="14.25" customHeight="1" x14ac:dyDescent="0.35">
      <c r="A207" s="1">
        <v>7</v>
      </c>
      <c r="B207" s="4">
        <v>44362</v>
      </c>
      <c r="C207">
        <v>3</v>
      </c>
      <c r="D207">
        <v>29</v>
      </c>
      <c r="E207">
        <v>491</v>
      </c>
      <c r="F207">
        <v>72</v>
      </c>
      <c r="G207">
        <v>6</v>
      </c>
    </row>
    <row r="208" spans="1:7" ht="14.25" customHeight="1" x14ac:dyDescent="0.35">
      <c r="A208" s="1">
        <v>5</v>
      </c>
      <c r="B208" s="4">
        <v>44362</v>
      </c>
      <c r="C208">
        <v>1</v>
      </c>
      <c r="D208">
        <v>19</v>
      </c>
      <c r="E208">
        <v>1.718</v>
      </c>
      <c r="F208">
        <v>78</v>
      </c>
      <c r="G208">
        <v>6</v>
      </c>
    </row>
    <row r="209" spans="1:7" ht="14.25" customHeight="1" x14ac:dyDescent="0.35">
      <c r="A209" s="1">
        <v>4</v>
      </c>
      <c r="B209" s="4">
        <v>44362</v>
      </c>
      <c r="C209">
        <v>3</v>
      </c>
      <c r="D209">
        <v>12</v>
      </c>
      <c r="E209">
        <v>228</v>
      </c>
      <c r="F209">
        <v>87</v>
      </c>
      <c r="G209">
        <v>6</v>
      </c>
    </row>
    <row r="210" spans="1:7" ht="14.25" customHeight="1" x14ac:dyDescent="0.35">
      <c r="A210" s="1">
        <v>2</v>
      </c>
      <c r="B210" s="4">
        <v>44362</v>
      </c>
      <c r="C210">
        <v>1</v>
      </c>
      <c r="D210">
        <v>2</v>
      </c>
      <c r="E210">
        <v>105</v>
      </c>
      <c r="F210">
        <v>73</v>
      </c>
      <c r="G210">
        <v>6</v>
      </c>
    </row>
    <row r="211" spans="1:7" ht="14.25" customHeight="1" x14ac:dyDescent="0.35">
      <c r="A211" s="1">
        <v>7</v>
      </c>
      <c r="B211" s="4">
        <v>44361</v>
      </c>
      <c r="C211">
        <v>2</v>
      </c>
      <c r="D211">
        <v>27</v>
      </c>
      <c r="E211">
        <v>634</v>
      </c>
      <c r="F211">
        <v>68</v>
      </c>
      <c r="G211">
        <v>6</v>
      </c>
    </row>
    <row r="212" spans="1:7" ht="14.25" customHeight="1" x14ac:dyDescent="0.35">
      <c r="A212" s="1">
        <v>3</v>
      </c>
      <c r="B212" s="4">
        <v>44361</v>
      </c>
      <c r="C212">
        <v>1</v>
      </c>
      <c r="D212">
        <v>12</v>
      </c>
      <c r="E212">
        <v>1.208</v>
      </c>
      <c r="F212">
        <v>75</v>
      </c>
      <c r="G212">
        <v>6</v>
      </c>
    </row>
    <row r="213" spans="1:7" ht="14.25" customHeight="1" x14ac:dyDescent="0.35">
      <c r="A213" s="1">
        <v>1</v>
      </c>
      <c r="B213" s="4">
        <v>44361</v>
      </c>
      <c r="C213">
        <v>2</v>
      </c>
      <c r="D213">
        <v>7</v>
      </c>
      <c r="E213">
        <v>1.1819999999999999</v>
      </c>
      <c r="F213">
        <v>72</v>
      </c>
      <c r="G213">
        <v>6</v>
      </c>
    </row>
    <row r="214" spans="1:7" ht="14.25" customHeight="1" x14ac:dyDescent="0.35">
      <c r="A214" s="1">
        <v>3</v>
      </c>
      <c r="B214" s="4">
        <v>44358</v>
      </c>
      <c r="C214">
        <v>1</v>
      </c>
      <c r="D214">
        <v>26</v>
      </c>
      <c r="E214">
        <v>1.4830000000000001</v>
      </c>
      <c r="F214">
        <v>67</v>
      </c>
      <c r="G214">
        <v>6</v>
      </c>
    </row>
    <row r="215" spans="1:7" ht="14.25" customHeight="1" x14ac:dyDescent="0.35">
      <c r="A215" s="1">
        <v>4</v>
      </c>
      <c r="B215" s="4">
        <v>44358</v>
      </c>
      <c r="C215">
        <v>2</v>
      </c>
      <c r="D215">
        <v>21</v>
      </c>
      <c r="E215">
        <v>75</v>
      </c>
      <c r="F215">
        <v>78</v>
      </c>
      <c r="G215">
        <v>6</v>
      </c>
    </row>
    <row r="216" spans="1:7" ht="14.25" customHeight="1" x14ac:dyDescent="0.35">
      <c r="A216" s="1">
        <v>7</v>
      </c>
      <c r="B216" s="4">
        <v>44358</v>
      </c>
      <c r="C216">
        <v>2</v>
      </c>
      <c r="D216">
        <v>21</v>
      </c>
      <c r="E216">
        <v>668</v>
      </c>
      <c r="F216">
        <v>71</v>
      </c>
      <c r="G216">
        <v>6</v>
      </c>
    </row>
    <row r="217" spans="1:7" ht="14.25" customHeight="1" x14ac:dyDescent="0.35">
      <c r="A217" s="1">
        <v>6</v>
      </c>
      <c r="B217" s="4">
        <v>44358</v>
      </c>
      <c r="C217">
        <v>1</v>
      </c>
      <c r="D217">
        <v>20</v>
      </c>
      <c r="E217">
        <v>874</v>
      </c>
      <c r="F217">
        <v>75</v>
      </c>
      <c r="G217">
        <v>6</v>
      </c>
    </row>
    <row r="218" spans="1:7" ht="14.25" customHeight="1" x14ac:dyDescent="0.35">
      <c r="A218" s="1">
        <v>5</v>
      </c>
      <c r="B218" s="4">
        <v>44357</v>
      </c>
      <c r="C218">
        <v>2</v>
      </c>
      <c r="D218">
        <v>23</v>
      </c>
      <c r="E218">
        <v>768</v>
      </c>
      <c r="F218">
        <v>83</v>
      </c>
      <c r="G218">
        <v>6</v>
      </c>
    </row>
    <row r="219" spans="1:7" ht="14.25" customHeight="1" x14ac:dyDescent="0.35">
      <c r="A219" s="1">
        <v>6</v>
      </c>
      <c r="B219" s="4">
        <v>44356</v>
      </c>
      <c r="C219">
        <v>2</v>
      </c>
      <c r="D219">
        <v>18</v>
      </c>
      <c r="E219">
        <v>146</v>
      </c>
      <c r="F219">
        <v>74</v>
      </c>
      <c r="G219">
        <v>6</v>
      </c>
    </row>
    <row r="220" spans="1:7" ht="14.25" customHeight="1" x14ac:dyDescent="0.35">
      <c r="A220" s="1">
        <v>3</v>
      </c>
      <c r="B220" s="4">
        <v>44355</v>
      </c>
      <c r="C220">
        <v>1</v>
      </c>
      <c r="D220">
        <v>14</v>
      </c>
      <c r="E220">
        <v>1.9019999999999999</v>
      </c>
      <c r="F220">
        <v>77</v>
      </c>
      <c r="G220">
        <v>6</v>
      </c>
    </row>
    <row r="221" spans="1:7" ht="14.25" customHeight="1" x14ac:dyDescent="0.35">
      <c r="A221" s="1">
        <v>2</v>
      </c>
      <c r="B221" s="4">
        <v>44355</v>
      </c>
      <c r="C221">
        <v>3</v>
      </c>
      <c r="D221">
        <v>7</v>
      </c>
      <c r="E221">
        <v>9</v>
      </c>
      <c r="F221">
        <v>90</v>
      </c>
      <c r="G221">
        <v>6</v>
      </c>
    </row>
    <row r="222" spans="1:7" ht="14.25" customHeight="1" x14ac:dyDescent="0.35">
      <c r="A222" s="1">
        <v>7</v>
      </c>
      <c r="B222" s="4">
        <v>44354</v>
      </c>
      <c r="C222">
        <v>1</v>
      </c>
      <c r="D222">
        <v>28</v>
      </c>
      <c r="E222">
        <v>1.728</v>
      </c>
      <c r="F222">
        <v>88</v>
      </c>
      <c r="G222">
        <v>6</v>
      </c>
    </row>
    <row r="223" spans="1:7" ht="14.25" customHeight="1" x14ac:dyDescent="0.35">
      <c r="A223" s="1">
        <v>6</v>
      </c>
      <c r="B223" s="4">
        <v>44354</v>
      </c>
      <c r="C223">
        <v>3</v>
      </c>
      <c r="D223">
        <v>20</v>
      </c>
      <c r="E223">
        <v>142</v>
      </c>
      <c r="F223">
        <v>89</v>
      </c>
      <c r="G223">
        <v>6</v>
      </c>
    </row>
    <row r="224" spans="1:7" ht="14.25" customHeight="1" x14ac:dyDescent="0.35">
      <c r="A224" s="1">
        <v>2</v>
      </c>
      <c r="B224" s="4">
        <v>44354</v>
      </c>
      <c r="C224">
        <v>2</v>
      </c>
      <c r="D224">
        <v>3</v>
      </c>
      <c r="E224">
        <v>101</v>
      </c>
      <c r="F224">
        <v>78</v>
      </c>
      <c r="G224">
        <v>6</v>
      </c>
    </row>
    <row r="225" spans="1:7" ht="14.25" customHeight="1" x14ac:dyDescent="0.35">
      <c r="A225" s="1">
        <v>10</v>
      </c>
      <c r="B225" s="4">
        <v>44353</v>
      </c>
      <c r="C225">
        <v>3</v>
      </c>
      <c r="D225">
        <v>36</v>
      </c>
      <c r="E225">
        <v>426</v>
      </c>
      <c r="F225">
        <v>71</v>
      </c>
      <c r="G225">
        <v>6</v>
      </c>
    </row>
    <row r="226" spans="1:7" ht="14.25" customHeight="1" x14ac:dyDescent="0.35">
      <c r="A226" s="1">
        <v>8</v>
      </c>
      <c r="B226" s="4">
        <v>44353</v>
      </c>
      <c r="C226">
        <v>1</v>
      </c>
      <c r="D226">
        <v>25</v>
      </c>
      <c r="E226">
        <v>1.4370000000000001</v>
      </c>
      <c r="F226">
        <v>68</v>
      </c>
      <c r="G226">
        <v>6</v>
      </c>
    </row>
    <row r="227" spans="1:7" ht="14.25" customHeight="1" x14ac:dyDescent="0.35">
      <c r="A227" s="1">
        <v>4</v>
      </c>
      <c r="B227" s="4">
        <v>44353</v>
      </c>
      <c r="C227">
        <v>3</v>
      </c>
      <c r="D227">
        <v>15</v>
      </c>
      <c r="E227">
        <v>456</v>
      </c>
      <c r="F227">
        <v>71</v>
      </c>
      <c r="G227">
        <v>6</v>
      </c>
    </row>
    <row r="228" spans="1:7" ht="14.25" customHeight="1" x14ac:dyDescent="0.35">
      <c r="A228" s="1">
        <v>1</v>
      </c>
      <c r="B228" s="4">
        <v>44353</v>
      </c>
      <c r="C228">
        <v>3</v>
      </c>
      <c r="D228">
        <v>8</v>
      </c>
      <c r="E228">
        <v>821</v>
      </c>
      <c r="F228">
        <v>83</v>
      </c>
      <c r="G228">
        <v>6</v>
      </c>
    </row>
    <row r="229" spans="1:7" ht="14.25" customHeight="1" x14ac:dyDescent="0.35">
      <c r="A229" s="1">
        <v>2</v>
      </c>
      <c r="B229" s="4">
        <v>44352</v>
      </c>
      <c r="C229">
        <v>3</v>
      </c>
      <c r="D229">
        <v>24</v>
      </c>
      <c r="E229">
        <v>186</v>
      </c>
      <c r="F229">
        <v>84</v>
      </c>
      <c r="G229">
        <v>6</v>
      </c>
    </row>
    <row r="230" spans="1:7" ht="14.25" customHeight="1" x14ac:dyDescent="0.35">
      <c r="A230" s="1">
        <v>7</v>
      </c>
      <c r="B230" s="4">
        <v>44351</v>
      </c>
      <c r="C230">
        <v>1</v>
      </c>
      <c r="D230">
        <v>25</v>
      </c>
      <c r="E230">
        <v>1.371</v>
      </c>
      <c r="F230">
        <v>76</v>
      </c>
      <c r="G230">
        <v>6</v>
      </c>
    </row>
    <row r="231" spans="1:7" ht="14.25" customHeight="1" x14ac:dyDescent="0.35">
      <c r="A231" s="1">
        <v>3</v>
      </c>
      <c r="B231" s="4">
        <v>44351</v>
      </c>
      <c r="C231">
        <v>3</v>
      </c>
      <c r="D231">
        <v>23</v>
      </c>
      <c r="E231">
        <v>807</v>
      </c>
      <c r="F231">
        <v>74</v>
      </c>
      <c r="G231">
        <v>6</v>
      </c>
    </row>
    <row r="232" spans="1:7" ht="14.25" customHeight="1" x14ac:dyDescent="0.35">
      <c r="A232" s="1">
        <v>8</v>
      </c>
      <c r="B232" s="4">
        <v>44350</v>
      </c>
      <c r="C232">
        <v>1</v>
      </c>
      <c r="D232">
        <v>25</v>
      </c>
      <c r="E232">
        <v>842</v>
      </c>
      <c r="F232">
        <v>66</v>
      </c>
      <c r="G232">
        <v>6</v>
      </c>
    </row>
    <row r="233" spans="1:7" ht="14.25" customHeight="1" x14ac:dyDescent="0.35">
      <c r="A233" s="1">
        <v>4</v>
      </c>
      <c r="B233" s="4">
        <v>44350</v>
      </c>
      <c r="C233">
        <v>3</v>
      </c>
      <c r="D233">
        <v>14</v>
      </c>
      <c r="E233">
        <v>198</v>
      </c>
      <c r="F233">
        <v>76</v>
      </c>
      <c r="G233">
        <v>6</v>
      </c>
    </row>
    <row r="234" spans="1:7" ht="14.25" customHeight="1" x14ac:dyDescent="0.35">
      <c r="A234" s="1">
        <v>3</v>
      </c>
      <c r="B234" s="4">
        <v>44349</v>
      </c>
      <c r="C234">
        <v>1</v>
      </c>
      <c r="D234">
        <v>14</v>
      </c>
      <c r="E234">
        <v>1.7769999999999999</v>
      </c>
      <c r="F234">
        <v>74</v>
      </c>
      <c r="G234">
        <v>6</v>
      </c>
    </row>
    <row r="235" spans="1:7" ht="14.25" customHeight="1" x14ac:dyDescent="0.35">
      <c r="A235" s="1">
        <v>10</v>
      </c>
      <c r="B235" s="4">
        <v>44373</v>
      </c>
      <c r="C235">
        <v>2</v>
      </c>
      <c r="D235">
        <v>34</v>
      </c>
      <c r="E235">
        <v>468</v>
      </c>
      <c r="F235">
        <v>96</v>
      </c>
      <c r="G235">
        <v>5</v>
      </c>
    </row>
    <row r="236" spans="1:7" ht="14.25" customHeight="1" x14ac:dyDescent="0.35">
      <c r="A236" s="1">
        <v>1</v>
      </c>
      <c r="B236" s="4">
        <v>44373</v>
      </c>
      <c r="C236">
        <v>2</v>
      </c>
      <c r="D236">
        <v>28</v>
      </c>
      <c r="E236">
        <v>1.8129999999999999</v>
      </c>
      <c r="F236">
        <v>91</v>
      </c>
      <c r="G236">
        <v>5</v>
      </c>
    </row>
    <row r="237" spans="1:7" ht="14.25" customHeight="1" x14ac:dyDescent="0.35">
      <c r="A237" s="1">
        <v>8</v>
      </c>
      <c r="B237" s="4">
        <v>44373</v>
      </c>
      <c r="C237">
        <v>3</v>
      </c>
      <c r="D237">
        <v>20</v>
      </c>
      <c r="E237">
        <v>25</v>
      </c>
      <c r="F237">
        <v>82</v>
      </c>
      <c r="G237">
        <v>5</v>
      </c>
    </row>
    <row r="238" spans="1:7" ht="14.25" customHeight="1" x14ac:dyDescent="0.35">
      <c r="A238" s="1">
        <v>6</v>
      </c>
      <c r="B238" s="4">
        <v>44372</v>
      </c>
      <c r="C238">
        <v>3</v>
      </c>
      <c r="D238">
        <v>30</v>
      </c>
      <c r="E238">
        <v>331</v>
      </c>
      <c r="F238">
        <v>90</v>
      </c>
      <c r="G238">
        <v>5</v>
      </c>
    </row>
    <row r="239" spans="1:7" ht="14.25" customHeight="1" x14ac:dyDescent="0.35">
      <c r="A239" s="1">
        <v>1</v>
      </c>
      <c r="B239" s="4">
        <v>44372</v>
      </c>
      <c r="C239">
        <v>1</v>
      </c>
      <c r="D239">
        <v>23</v>
      </c>
      <c r="E239">
        <v>1.054</v>
      </c>
      <c r="F239">
        <v>73</v>
      </c>
      <c r="G239">
        <v>5</v>
      </c>
    </row>
    <row r="240" spans="1:7" ht="14.25" customHeight="1" x14ac:dyDescent="0.35">
      <c r="A240" s="1">
        <v>6</v>
      </c>
      <c r="B240" s="4">
        <v>44366</v>
      </c>
      <c r="C240">
        <v>3</v>
      </c>
      <c r="D240">
        <v>29</v>
      </c>
      <c r="E240">
        <v>382</v>
      </c>
      <c r="F240">
        <v>96</v>
      </c>
      <c r="G240">
        <v>5</v>
      </c>
    </row>
    <row r="241" spans="1:7" ht="14.25" customHeight="1" x14ac:dyDescent="0.35">
      <c r="A241" s="1">
        <v>4</v>
      </c>
      <c r="B241" s="4">
        <v>44366</v>
      </c>
      <c r="C241">
        <v>1</v>
      </c>
      <c r="D241">
        <v>23</v>
      </c>
      <c r="E241">
        <v>448</v>
      </c>
      <c r="F241">
        <v>79</v>
      </c>
      <c r="G241">
        <v>5</v>
      </c>
    </row>
    <row r="242" spans="1:7" ht="14.25" customHeight="1" x14ac:dyDescent="0.35">
      <c r="A242" s="1">
        <v>1</v>
      </c>
      <c r="B242" s="4">
        <v>44366</v>
      </c>
      <c r="C242">
        <v>1</v>
      </c>
      <c r="D242">
        <v>21</v>
      </c>
      <c r="E242">
        <v>1.6679999999999999</v>
      </c>
      <c r="F242">
        <v>81</v>
      </c>
      <c r="G242">
        <v>5</v>
      </c>
    </row>
    <row r="243" spans="1:7" ht="14.25" customHeight="1" x14ac:dyDescent="0.35">
      <c r="A243" s="1">
        <v>3</v>
      </c>
      <c r="B243" s="4">
        <v>44366</v>
      </c>
      <c r="C243">
        <v>3</v>
      </c>
      <c r="D243">
        <v>20</v>
      </c>
      <c r="E243">
        <v>703</v>
      </c>
      <c r="F243">
        <v>86</v>
      </c>
      <c r="G243">
        <v>5</v>
      </c>
    </row>
    <row r="244" spans="1:7" ht="14.25" customHeight="1" x14ac:dyDescent="0.35">
      <c r="A244" s="1">
        <v>9</v>
      </c>
      <c r="B244" s="4">
        <v>44359</v>
      </c>
      <c r="C244">
        <v>2</v>
      </c>
      <c r="D244">
        <v>37</v>
      </c>
      <c r="E244">
        <v>449</v>
      </c>
      <c r="F244">
        <v>87</v>
      </c>
      <c r="G244">
        <v>5</v>
      </c>
    </row>
    <row r="245" spans="1:7" ht="14.25" customHeight="1" x14ac:dyDescent="0.35">
      <c r="A245" s="1">
        <v>1</v>
      </c>
      <c r="B245" s="4">
        <v>44359</v>
      </c>
      <c r="C245">
        <v>3</v>
      </c>
      <c r="D245">
        <v>30</v>
      </c>
      <c r="E245">
        <v>1.4219999999999999</v>
      </c>
      <c r="F245">
        <v>79</v>
      </c>
      <c r="G245">
        <v>5</v>
      </c>
    </row>
    <row r="246" spans="1:7" ht="14.25" customHeight="1" x14ac:dyDescent="0.35">
      <c r="A246" s="1">
        <v>6</v>
      </c>
      <c r="B246" s="4">
        <v>44359</v>
      </c>
      <c r="C246">
        <v>2</v>
      </c>
      <c r="D246">
        <v>23</v>
      </c>
      <c r="E246">
        <v>480</v>
      </c>
      <c r="F246">
        <v>70</v>
      </c>
      <c r="G246">
        <v>5</v>
      </c>
    </row>
    <row r="247" spans="1:7" ht="14.25" customHeight="1" x14ac:dyDescent="0.35">
      <c r="A247" s="1">
        <v>8</v>
      </c>
      <c r="B247" s="4">
        <v>44359</v>
      </c>
      <c r="C247">
        <v>1</v>
      </c>
      <c r="D247">
        <v>23</v>
      </c>
      <c r="E247">
        <v>967</v>
      </c>
      <c r="F247">
        <v>89</v>
      </c>
      <c r="G247">
        <v>5</v>
      </c>
    </row>
    <row r="248" spans="1:7" ht="14.25" customHeight="1" x14ac:dyDescent="0.35">
      <c r="A248" s="1">
        <v>9</v>
      </c>
      <c r="B248" s="4">
        <v>44358</v>
      </c>
      <c r="C248">
        <v>1</v>
      </c>
      <c r="D248">
        <v>35</v>
      </c>
      <c r="E248">
        <v>1.718</v>
      </c>
      <c r="F248">
        <v>96</v>
      </c>
      <c r="G248">
        <v>5</v>
      </c>
    </row>
    <row r="249" spans="1:7" ht="14.25" customHeight="1" x14ac:dyDescent="0.35">
      <c r="A249" s="1">
        <v>9</v>
      </c>
      <c r="B249" s="4">
        <v>44352</v>
      </c>
      <c r="C249">
        <v>1</v>
      </c>
      <c r="D249">
        <v>32</v>
      </c>
      <c r="E249">
        <v>1.5489999999999999</v>
      </c>
      <c r="F249">
        <v>85</v>
      </c>
      <c r="G249">
        <v>5</v>
      </c>
    </row>
    <row r="250" spans="1:7" ht="14.25" customHeight="1" x14ac:dyDescent="0.35">
      <c r="A250" s="1">
        <v>6</v>
      </c>
      <c r="B250" s="4">
        <v>44352</v>
      </c>
      <c r="C250">
        <v>1</v>
      </c>
      <c r="D250">
        <v>20</v>
      </c>
      <c r="E250">
        <v>1.1220000000000001</v>
      </c>
      <c r="F250">
        <v>88</v>
      </c>
      <c r="G250">
        <v>5</v>
      </c>
    </row>
    <row r="251" spans="1:7" ht="14.25" customHeight="1" x14ac:dyDescent="0.35">
      <c r="A251" s="1">
        <v>4</v>
      </c>
      <c r="B251" s="4">
        <v>44351</v>
      </c>
      <c r="C251">
        <v>1</v>
      </c>
      <c r="D251">
        <v>27</v>
      </c>
      <c r="E251">
        <v>396</v>
      </c>
      <c r="F251">
        <v>97</v>
      </c>
      <c r="G251">
        <v>5</v>
      </c>
    </row>
    <row r="252" spans="1:7" ht="14.25" customHeight="1" x14ac:dyDescent="0.35">
      <c r="A252" s="1">
        <v>5</v>
      </c>
      <c r="B252" s="4">
        <v>44351</v>
      </c>
      <c r="C252">
        <v>2</v>
      </c>
      <c r="D252">
        <v>22</v>
      </c>
      <c r="E252">
        <v>847</v>
      </c>
      <c r="F252">
        <v>78</v>
      </c>
      <c r="G252">
        <v>5</v>
      </c>
    </row>
    <row r="253" spans="1:7" ht="14.25" customHeight="1" x14ac:dyDescent="0.35">
      <c r="A253" s="1">
        <v>10</v>
      </c>
      <c r="B253" s="4">
        <v>44369</v>
      </c>
      <c r="C253">
        <v>1</v>
      </c>
      <c r="D253">
        <v>31</v>
      </c>
      <c r="E253">
        <v>937</v>
      </c>
      <c r="F253">
        <v>95</v>
      </c>
    </row>
    <row r="254" spans="1:7" ht="14.25" customHeight="1" x14ac:dyDescent="0.35">
      <c r="A254" s="1">
        <v>5</v>
      </c>
      <c r="B254" s="4">
        <v>44367</v>
      </c>
      <c r="C254">
        <v>3</v>
      </c>
      <c r="D254">
        <v>22</v>
      </c>
      <c r="E254">
        <v>359</v>
      </c>
      <c r="F254">
        <v>25</v>
      </c>
    </row>
    <row r="255" spans="1:7" ht="14.25" customHeight="1" x14ac:dyDescent="0.35">
      <c r="A255" s="1">
        <v>7</v>
      </c>
      <c r="B255" s="4">
        <v>44366</v>
      </c>
      <c r="C255">
        <v>1</v>
      </c>
      <c r="D255">
        <v>20</v>
      </c>
      <c r="E255">
        <v>1.0229999999999999</v>
      </c>
      <c r="F255">
        <v>42</v>
      </c>
    </row>
    <row r="256" spans="1:7" ht="14.25" customHeight="1" x14ac:dyDescent="0.35">
      <c r="A256" s="1">
        <v>6</v>
      </c>
      <c r="B256" s="4">
        <v>44364</v>
      </c>
      <c r="C256">
        <v>1</v>
      </c>
      <c r="D256">
        <v>17</v>
      </c>
      <c r="E256">
        <v>875</v>
      </c>
      <c r="F256">
        <v>36</v>
      </c>
    </row>
    <row r="257" spans="1:6" ht="14.25" customHeight="1" x14ac:dyDescent="0.35">
      <c r="A257" s="1">
        <v>6</v>
      </c>
      <c r="B257" s="4">
        <v>44362</v>
      </c>
      <c r="C257">
        <v>2</v>
      </c>
      <c r="D257">
        <v>18</v>
      </c>
      <c r="E257">
        <v>432</v>
      </c>
      <c r="F257">
        <v>30</v>
      </c>
    </row>
    <row r="258" spans="1:6" ht="14.25" customHeight="1" x14ac:dyDescent="0.35">
      <c r="A258" s="1">
        <v>3</v>
      </c>
      <c r="B258" s="4">
        <v>44362</v>
      </c>
      <c r="C258">
        <v>2</v>
      </c>
      <c r="D258">
        <v>14</v>
      </c>
      <c r="E258">
        <v>605</v>
      </c>
      <c r="F258">
        <v>14</v>
      </c>
    </row>
    <row r="259" spans="1:6" ht="14.25" customHeight="1" x14ac:dyDescent="0.35">
      <c r="A259" s="1">
        <v>5</v>
      </c>
      <c r="B259" s="4">
        <v>44361</v>
      </c>
      <c r="C259">
        <v>3</v>
      </c>
      <c r="D259">
        <v>23</v>
      </c>
      <c r="E259">
        <v>104</v>
      </c>
      <c r="F259">
        <v>21</v>
      </c>
    </row>
    <row r="260" spans="1:6" ht="14.25" customHeight="1" x14ac:dyDescent="0.35">
      <c r="A260" s="1">
        <v>4</v>
      </c>
      <c r="B260" s="4">
        <v>44361</v>
      </c>
      <c r="C260">
        <v>2</v>
      </c>
      <c r="D260">
        <v>11</v>
      </c>
      <c r="E260">
        <v>31</v>
      </c>
      <c r="F260">
        <v>18</v>
      </c>
    </row>
    <row r="261" spans="1:6" ht="14.25" customHeight="1" x14ac:dyDescent="0.35">
      <c r="A261" s="1">
        <v>2</v>
      </c>
      <c r="B261" s="4">
        <v>44358</v>
      </c>
      <c r="C261">
        <v>3</v>
      </c>
      <c r="D261">
        <v>29</v>
      </c>
      <c r="E261">
        <v>341</v>
      </c>
      <c r="F261">
        <v>67</v>
      </c>
    </row>
    <row r="262" spans="1:6" ht="14.25" customHeight="1" x14ac:dyDescent="0.35">
      <c r="A262" s="1">
        <v>1</v>
      </c>
      <c r="B262" s="4">
        <v>44357</v>
      </c>
      <c r="C262">
        <v>1</v>
      </c>
      <c r="D262">
        <v>4</v>
      </c>
      <c r="E262">
        <v>1.82</v>
      </c>
      <c r="F262">
        <v>19</v>
      </c>
    </row>
    <row r="263" spans="1:6" ht="14.25" customHeight="1" x14ac:dyDescent="0.35">
      <c r="A263" s="1">
        <v>7</v>
      </c>
      <c r="B263" s="4">
        <v>44353</v>
      </c>
      <c r="C263">
        <v>3</v>
      </c>
      <c r="D263">
        <v>30</v>
      </c>
      <c r="E263">
        <v>104</v>
      </c>
      <c r="F263">
        <v>83</v>
      </c>
    </row>
    <row r="264" spans="1:6" ht="14.25" customHeight="1" x14ac:dyDescent="0.35">
      <c r="A264" s="1">
        <v>3</v>
      </c>
      <c r="B264" s="4">
        <v>44353</v>
      </c>
      <c r="C264">
        <v>2</v>
      </c>
      <c r="D264">
        <v>13</v>
      </c>
      <c r="E264">
        <v>742</v>
      </c>
      <c r="F264">
        <v>13</v>
      </c>
    </row>
    <row r="265" spans="1:6" ht="14.25" customHeight="1" x14ac:dyDescent="0.35">
      <c r="A265" s="1">
        <v>2</v>
      </c>
      <c r="B265" s="4">
        <v>44353</v>
      </c>
      <c r="C265">
        <v>1</v>
      </c>
      <c r="D265">
        <v>1</v>
      </c>
      <c r="E265">
        <v>407</v>
      </c>
      <c r="F265">
        <v>20</v>
      </c>
    </row>
    <row r="266" spans="1:6" ht="14.25" customHeight="1" x14ac:dyDescent="0.35">
      <c r="A266" s="1">
        <v>6</v>
      </c>
      <c r="B266" s="4">
        <v>44351</v>
      </c>
      <c r="C266">
        <v>3</v>
      </c>
      <c r="D266">
        <v>28</v>
      </c>
      <c r="E266">
        <v>185</v>
      </c>
      <c r="F266">
        <v>46</v>
      </c>
    </row>
    <row r="267" spans="1:6" ht="14.25" customHeight="1" x14ac:dyDescent="0.35">
      <c r="A267" s="1">
        <v>10</v>
      </c>
      <c r="B267" s="4">
        <v>44349</v>
      </c>
      <c r="C267">
        <v>2</v>
      </c>
      <c r="D267">
        <v>34</v>
      </c>
      <c r="E267">
        <v>185</v>
      </c>
      <c r="F267">
        <v>81</v>
      </c>
    </row>
    <row r="268" spans="1:6" ht="14.25" customHeight="1" x14ac:dyDescent="0.35">
      <c r="A268" s="1">
        <v>1</v>
      </c>
      <c r="B268" s="4">
        <v>44349</v>
      </c>
      <c r="C268">
        <v>2</v>
      </c>
      <c r="D268">
        <v>8</v>
      </c>
      <c r="E268">
        <v>1.47</v>
      </c>
      <c r="F268">
        <v>22</v>
      </c>
    </row>
    <row r="269" spans="1:6" ht="14.25" customHeight="1" x14ac:dyDescent="0.35">
      <c r="A269" s="1">
        <v>2</v>
      </c>
      <c r="B269" s="4">
        <v>44349</v>
      </c>
      <c r="C269">
        <v>3</v>
      </c>
      <c r="D269">
        <v>5</v>
      </c>
      <c r="E269">
        <v>136</v>
      </c>
      <c r="F269">
        <v>16</v>
      </c>
    </row>
    <row r="270" spans="1:6" ht="14.25" customHeight="1" x14ac:dyDescent="0.35">
      <c r="A270" s="1">
        <v>10</v>
      </c>
      <c r="B270" s="4">
        <v>44348</v>
      </c>
      <c r="C270">
        <v>1</v>
      </c>
      <c r="D270">
        <v>29</v>
      </c>
      <c r="E270">
        <v>953</v>
      </c>
      <c r="F270">
        <v>61</v>
      </c>
    </row>
    <row r="271" spans="1:6" ht="14.25" customHeight="1" x14ac:dyDescent="0.35">
      <c r="A271" s="1">
        <v>1</v>
      </c>
      <c r="B271" s="4">
        <v>44348</v>
      </c>
      <c r="C271">
        <v>1</v>
      </c>
      <c r="D271">
        <v>6</v>
      </c>
      <c r="E271">
        <v>2.992</v>
      </c>
      <c r="F271">
        <v>13</v>
      </c>
    </row>
    <row r="272" spans="1:6"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election activeCell="I15" sqref="I15"/>
    </sheetView>
  </sheetViews>
  <sheetFormatPr defaultColWidth="14.453125" defaultRowHeight="15" customHeight="1" x14ac:dyDescent="0.35"/>
  <cols>
    <col min="1" max="1" width="10.54296875" customWidth="1"/>
    <col min="2" max="2" width="12.36328125" customWidth="1"/>
    <col min="3" max="3" width="12.08984375" customWidth="1"/>
    <col min="4" max="4" width="11.26953125" customWidth="1"/>
    <col min="5" max="5" width="20" customWidth="1"/>
    <col min="6" max="8" width="8.7265625" customWidth="1"/>
    <col min="9" max="9" width="12.26953125" customWidth="1"/>
    <col min="10" max="10" width="15.36328125" customWidth="1"/>
    <col min="11" max="11" width="18.453125" customWidth="1"/>
    <col min="12" max="26" width="8.7265625" customWidth="1"/>
  </cols>
  <sheetData>
    <row r="1" spans="1:11" ht="14.25" customHeight="1" x14ac:dyDescent="0.35">
      <c r="A1" s="2" t="s">
        <v>0</v>
      </c>
      <c r="I1" s="2" t="s">
        <v>1</v>
      </c>
    </row>
    <row r="2" spans="1:11" ht="14.25" customHeight="1" x14ac:dyDescent="0.35">
      <c r="A2" s="42" t="s">
        <v>47</v>
      </c>
      <c r="B2" s="37" t="s">
        <v>2</v>
      </c>
      <c r="C2" s="37" t="s">
        <v>3</v>
      </c>
      <c r="D2" s="37" t="s">
        <v>4</v>
      </c>
      <c r="E2" s="38" t="s">
        <v>5</v>
      </c>
      <c r="I2" s="36" t="s">
        <v>6</v>
      </c>
      <c r="J2" s="37" t="s">
        <v>7</v>
      </c>
      <c r="K2" s="38" t="s">
        <v>8</v>
      </c>
    </row>
    <row r="3" spans="1:11" ht="14.25" customHeight="1" x14ac:dyDescent="0.35">
      <c r="A3" s="34">
        <v>1</v>
      </c>
      <c r="B3" s="3" t="s">
        <v>9</v>
      </c>
      <c r="C3" s="3" t="s">
        <v>10</v>
      </c>
      <c r="D3" s="3" t="s">
        <v>11</v>
      </c>
      <c r="E3" s="35" t="s">
        <v>12</v>
      </c>
      <c r="I3" s="34">
        <v>1</v>
      </c>
      <c r="J3" s="3" t="s">
        <v>13</v>
      </c>
      <c r="K3" s="35" t="s">
        <v>14</v>
      </c>
    </row>
    <row r="4" spans="1:11" ht="14.25" customHeight="1" x14ac:dyDescent="0.35">
      <c r="A4" s="34">
        <v>2</v>
      </c>
      <c r="B4" s="3" t="s">
        <v>15</v>
      </c>
      <c r="C4" s="3" t="s">
        <v>16</v>
      </c>
      <c r="D4" s="3" t="s">
        <v>17</v>
      </c>
      <c r="E4" s="35" t="s">
        <v>12</v>
      </c>
      <c r="I4" s="34">
        <v>2</v>
      </c>
      <c r="J4" s="3" t="s">
        <v>18</v>
      </c>
      <c r="K4" s="35" t="s">
        <v>19</v>
      </c>
    </row>
    <row r="5" spans="1:11" ht="14.25" customHeight="1" x14ac:dyDescent="0.35">
      <c r="A5" s="34">
        <v>3</v>
      </c>
      <c r="B5" s="3" t="s">
        <v>20</v>
      </c>
      <c r="C5" s="3" t="s">
        <v>21</v>
      </c>
      <c r="D5" s="3" t="s">
        <v>22</v>
      </c>
      <c r="E5" s="35" t="s">
        <v>23</v>
      </c>
      <c r="I5" s="39">
        <v>3</v>
      </c>
      <c r="J5" s="40" t="s">
        <v>24</v>
      </c>
      <c r="K5" s="41" t="s">
        <v>25</v>
      </c>
    </row>
    <row r="6" spans="1:11" ht="14.25" customHeight="1" x14ac:dyDescent="0.35">
      <c r="A6" s="34">
        <v>4</v>
      </c>
      <c r="B6" s="3" t="s">
        <v>26</v>
      </c>
      <c r="C6" s="3" t="s">
        <v>27</v>
      </c>
      <c r="D6" s="3" t="s">
        <v>28</v>
      </c>
      <c r="E6" s="35" t="s">
        <v>12</v>
      </c>
    </row>
    <row r="7" spans="1:11" ht="14.25" customHeight="1" x14ac:dyDescent="0.35">
      <c r="A7" s="34">
        <v>5</v>
      </c>
      <c r="B7" s="3" t="s">
        <v>29</v>
      </c>
      <c r="C7" s="3" t="s">
        <v>30</v>
      </c>
      <c r="D7" s="3" t="s">
        <v>31</v>
      </c>
      <c r="E7" s="35" t="s">
        <v>23</v>
      </c>
    </row>
    <row r="8" spans="1:11" ht="14.25" customHeight="1" x14ac:dyDescent="0.35">
      <c r="A8" s="34">
        <v>6</v>
      </c>
      <c r="B8" s="3" t="s">
        <v>32</v>
      </c>
      <c r="C8" s="3" t="s">
        <v>33</v>
      </c>
      <c r="D8" s="3" t="s">
        <v>34</v>
      </c>
      <c r="E8" s="35" t="s">
        <v>23</v>
      </c>
    </row>
    <row r="9" spans="1:11" ht="14.25" customHeight="1" x14ac:dyDescent="0.35">
      <c r="A9" s="34">
        <v>7</v>
      </c>
      <c r="B9" s="3" t="s">
        <v>35</v>
      </c>
      <c r="C9" s="3" t="s">
        <v>36</v>
      </c>
      <c r="D9" s="3" t="s">
        <v>37</v>
      </c>
      <c r="E9" s="35" t="s">
        <v>12</v>
      </c>
    </row>
    <row r="10" spans="1:11" ht="14.25" customHeight="1" x14ac:dyDescent="0.35">
      <c r="A10" s="34">
        <v>8</v>
      </c>
      <c r="B10" s="3" t="s">
        <v>38</v>
      </c>
      <c r="C10" s="3" t="s">
        <v>39</v>
      </c>
      <c r="D10" s="3" t="s">
        <v>40</v>
      </c>
      <c r="E10" s="35" t="s">
        <v>12</v>
      </c>
    </row>
    <row r="11" spans="1:11" ht="14.25" customHeight="1" x14ac:dyDescent="0.35">
      <c r="A11" s="34">
        <v>9</v>
      </c>
      <c r="B11" s="3" t="s">
        <v>41</v>
      </c>
      <c r="C11" s="3" t="s">
        <v>42</v>
      </c>
      <c r="D11" s="3" t="s">
        <v>43</v>
      </c>
      <c r="E11" s="35" t="s">
        <v>23</v>
      </c>
    </row>
    <row r="12" spans="1:11" ht="14.25" customHeight="1" x14ac:dyDescent="0.35">
      <c r="A12" s="39">
        <v>10</v>
      </c>
      <c r="B12" s="40" t="s">
        <v>44</v>
      </c>
      <c r="C12" s="40" t="s">
        <v>45</v>
      </c>
      <c r="D12" s="40" t="s">
        <v>46</v>
      </c>
      <c r="E12" s="41" t="s">
        <v>23</v>
      </c>
    </row>
    <row r="13" spans="1:11" ht="14.25" customHeight="1" x14ac:dyDescent="0.35"/>
    <row r="14" spans="1:11" ht="14.25" customHeight="1" x14ac:dyDescent="0.35"/>
    <row r="15" spans="1:11" ht="14.25" customHeight="1" x14ac:dyDescent="0.35"/>
    <row r="16" spans="1:11"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534-7FEE-4865-A4DF-713098E18D15}">
  <dimension ref="A1:E95"/>
  <sheetViews>
    <sheetView zoomScale="105" workbookViewId="0">
      <selection activeCell="I87" sqref="I87"/>
    </sheetView>
  </sheetViews>
  <sheetFormatPr defaultRowHeight="14.5" x14ac:dyDescent="0.35"/>
  <cols>
    <col min="1" max="1" width="19.453125" customWidth="1"/>
    <col min="2" max="2" width="15.81640625" customWidth="1"/>
    <col min="3" max="4" width="10.81640625" bestFit="1" customWidth="1"/>
    <col min="5" max="5" width="11.7265625" bestFit="1" customWidth="1"/>
    <col min="6" max="28" width="10.81640625" bestFit="1" customWidth="1"/>
    <col min="29" max="29" width="10.7265625" bestFit="1" customWidth="1"/>
  </cols>
  <sheetData>
    <row r="1" spans="1:2" ht="31" x14ac:dyDescent="0.7">
      <c r="A1" s="18" t="s">
        <v>75</v>
      </c>
    </row>
    <row r="3" spans="1:2" x14ac:dyDescent="0.35">
      <c r="A3" s="24" t="s">
        <v>101</v>
      </c>
      <c r="B3" t="s">
        <v>64</v>
      </c>
    </row>
    <row r="4" spans="1:2" x14ac:dyDescent="0.35">
      <c r="A4" s="25">
        <v>9</v>
      </c>
      <c r="B4" s="26">
        <v>966</v>
      </c>
    </row>
    <row r="5" spans="1:2" x14ac:dyDescent="0.35">
      <c r="A5" s="25">
        <v>10</v>
      </c>
      <c r="B5" s="26">
        <v>884</v>
      </c>
    </row>
    <row r="6" spans="1:2" x14ac:dyDescent="0.35">
      <c r="A6" s="25">
        <v>7</v>
      </c>
      <c r="B6" s="26">
        <v>735</v>
      </c>
    </row>
    <row r="7" spans="1:2" x14ac:dyDescent="0.35">
      <c r="A7" s="25">
        <v>8</v>
      </c>
      <c r="B7" s="26">
        <v>684</v>
      </c>
    </row>
    <row r="8" spans="1:2" x14ac:dyDescent="0.35">
      <c r="A8" s="25">
        <v>5</v>
      </c>
      <c r="B8" s="26">
        <v>602</v>
      </c>
    </row>
    <row r="9" spans="1:2" x14ac:dyDescent="0.35">
      <c r="A9" s="25">
        <v>6</v>
      </c>
      <c r="B9" s="26">
        <v>540</v>
      </c>
    </row>
    <row r="10" spans="1:2" x14ac:dyDescent="0.35">
      <c r="A10" s="25">
        <v>3</v>
      </c>
      <c r="B10" s="26">
        <v>475</v>
      </c>
    </row>
    <row r="11" spans="1:2" x14ac:dyDescent="0.35">
      <c r="A11" s="25">
        <v>4</v>
      </c>
      <c r="B11" s="26">
        <v>421</v>
      </c>
    </row>
    <row r="12" spans="1:2" x14ac:dyDescent="0.35">
      <c r="A12" s="25">
        <v>1</v>
      </c>
      <c r="B12" s="26">
        <v>338</v>
      </c>
    </row>
    <row r="13" spans="1:2" x14ac:dyDescent="0.35">
      <c r="A13" s="25">
        <v>2</v>
      </c>
      <c r="B13" s="26">
        <v>271</v>
      </c>
    </row>
    <row r="14" spans="1:2" x14ac:dyDescent="0.35">
      <c r="A14" s="25" t="s">
        <v>63</v>
      </c>
      <c r="B14" s="26">
        <v>5916</v>
      </c>
    </row>
    <row r="19" spans="1:2" x14ac:dyDescent="0.35">
      <c r="A19" s="24" t="s">
        <v>102</v>
      </c>
      <c r="B19" t="s">
        <v>64</v>
      </c>
    </row>
    <row r="20" spans="1:2" x14ac:dyDescent="0.35">
      <c r="A20" s="25">
        <v>3</v>
      </c>
      <c r="B20" s="26">
        <v>2116</v>
      </c>
    </row>
    <row r="21" spans="1:2" x14ac:dyDescent="0.35">
      <c r="A21" s="25">
        <v>2</v>
      </c>
      <c r="B21" s="26">
        <v>1979</v>
      </c>
    </row>
    <row r="22" spans="1:2" x14ac:dyDescent="0.35">
      <c r="A22" s="25">
        <v>1</v>
      </c>
      <c r="B22" s="26">
        <v>1821</v>
      </c>
    </row>
    <row r="23" spans="1:2" x14ac:dyDescent="0.35">
      <c r="A23" s="25" t="s">
        <v>63</v>
      </c>
      <c r="B23" s="26">
        <v>5916</v>
      </c>
    </row>
    <row r="37" spans="1:2" x14ac:dyDescent="0.35">
      <c r="A37" s="24" t="s">
        <v>103</v>
      </c>
      <c r="B37" t="s">
        <v>76</v>
      </c>
    </row>
    <row r="38" spans="1:2" x14ac:dyDescent="0.35">
      <c r="A38" s="27">
        <v>44348</v>
      </c>
      <c r="B38" s="26">
        <v>192</v>
      </c>
    </row>
    <row r="39" spans="1:2" x14ac:dyDescent="0.35">
      <c r="A39" s="27">
        <v>44349</v>
      </c>
      <c r="B39" s="26">
        <v>205</v>
      </c>
    </row>
    <row r="40" spans="1:2" x14ac:dyDescent="0.35">
      <c r="A40" s="27">
        <v>44350</v>
      </c>
      <c r="B40" s="26">
        <v>201</v>
      </c>
    </row>
    <row r="41" spans="1:2" x14ac:dyDescent="0.35">
      <c r="A41" s="27">
        <v>44351</v>
      </c>
      <c r="B41" s="26">
        <v>267</v>
      </c>
    </row>
    <row r="42" spans="1:2" x14ac:dyDescent="0.35">
      <c r="A42" s="27">
        <v>44352</v>
      </c>
      <c r="B42" s="26">
        <v>250</v>
      </c>
    </row>
    <row r="43" spans="1:2" x14ac:dyDescent="0.35">
      <c r="A43" s="27">
        <v>44353</v>
      </c>
      <c r="B43" s="26">
        <v>201</v>
      </c>
    </row>
    <row r="44" spans="1:2" x14ac:dyDescent="0.35">
      <c r="A44" s="27">
        <v>44354</v>
      </c>
      <c r="B44" s="26">
        <v>204</v>
      </c>
    </row>
    <row r="45" spans="1:2" x14ac:dyDescent="0.35">
      <c r="A45" s="27">
        <v>44355</v>
      </c>
      <c r="B45" s="26">
        <v>203</v>
      </c>
    </row>
    <row r="46" spans="1:2" x14ac:dyDescent="0.35">
      <c r="A46" s="27">
        <v>44356</v>
      </c>
      <c r="B46" s="26">
        <v>204</v>
      </c>
    </row>
    <row r="47" spans="1:2" x14ac:dyDescent="0.35">
      <c r="A47" s="27">
        <v>44357</v>
      </c>
      <c r="B47" s="26">
        <v>202</v>
      </c>
    </row>
    <row r="48" spans="1:2" x14ac:dyDescent="0.35">
      <c r="A48" s="27">
        <v>44358</v>
      </c>
      <c r="B48" s="26">
        <v>266</v>
      </c>
    </row>
    <row r="49" spans="1:5" x14ac:dyDescent="0.35">
      <c r="A49" s="27">
        <v>44359</v>
      </c>
      <c r="B49" s="26">
        <v>277</v>
      </c>
    </row>
    <row r="50" spans="1:5" x14ac:dyDescent="0.35">
      <c r="A50" s="27">
        <v>44360</v>
      </c>
      <c r="B50" s="26">
        <v>194</v>
      </c>
    </row>
    <row r="51" spans="1:5" x14ac:dyDescent="0.35">
      <c r="A51" s="27">
        <v>44361</v>
      </c>
      <c r="B51" s="26">
        <v>197</v>
      </c>
    </row>
    <row r="52" spans="1:5" x14ac:dyDescent="0.35">
      <c r="A52" s="27">
        <v>44362</v>
      </c>
      <c r="B52" s="26">
        <v>200</v>
      </c>
    </row>
    <row r="53" spans="1:5" x14ac:dyDescent="0.35">
      <c r="A53" s="27">
        <v>44363</v>
      </c>
      <c r="B53" s="26">
        <v>194</v>
      </c>
    </row>
    <row r="54" spans="1:5" x14ac:dyDescent="0.35">
      <c r="A54" s="27">
        <v>44364</v>
      </c>
      <c r="B54" s="26">
        <v>204</v>
      </c>
    </row>
    <row r="55" spans="1:5" x14ac:dyDescent="0.35">
      <c r="A55" s="27">
        <v>44365</v>
      </c>
      <c r="B55" s="26">
        <v>258</v>
      </c>
    </row>
    <row r="56" spans="1:5" x14ac:dyDescent="0.35">
      <c r="A56" s="27">
        <v>44366</v>
      </c>
      <c r="B56" s="26">
        <v>255</v>
      </c>
    </row>
    <row r="57" spans="1:5" x14ac:dyDescent="0.35">
      <c r="A57" s="27">
        <v>44367</v>
      </c>
      <c r="B57" s="26">
        <v>205</v>
      </c>
      <c r="C57" s="31" t="s">
        <v>78</v>
      </c>
      <c r="D57" s="32"/>
      <c r="E57" s="32">
        <f>MIN(B38:B64)</f>
        <v>192</v>
      </c>
    </row>
    <row r="58" spans="1:5" x14ac:dyDescent="0.35">
      <c r="A58" s="27">
        <v>44368</v>
      </c>
      <c r="B58" s="26">
        <v>194</v>
      </c>
      <c r="C58" s="31" t="s">
        <v>77</v>
      </c>
      <c r="D58" s="32"/>
      <c r="E58" s="32">
        <f>MAX(B38:B64)</f>
        <v>277</v>
      </c>
    </row>
    <row r="59" spans="1:5" x14ac:dyDescent="0.35">
      <c r="A59" s="27">
        <v>44369</v>
      </c>
      <c r="B59" s="26">
        <v>203</v>
      </c>
      <c r="C59" s="31" t="s">
        <v>79</v>
      </c>
      <c r="D59" s="32"/>
      <c r="E59" s="33">
        <f>AVERAGE(B38:B64)</f>
        <v>219.11111111111111</v>
      </c>
    </row>
    <row r="60" spans="1:5" x14ac:dyDescent="0.35">
      <c r="A60" s="27">
        <v>44370</v>
      </c>
      <c r="B60" s="26">
        <v>199</v>
      </c>
    </row>
    <row r="61" spans="1:5" x14ac:dyDescent="0.35">
      <c r="A61" s="27">
        <v>44371</v>
      </c>
      <c r="B61" s="26">
        <v>199</v>
      </c>
    </row>
    <row r="62" spans="1:5" x14ac:dyDescent="0.35">
      <c r="A62" s="27">
        <v>44372</v>
      </c>
      <c r="B62" s="26">
        <v>274</v>
      </c>
    </row>
    <row r="63" spans="1:5" x14ac:dyDescent="0.35">
      <c r="A63" s="27">
        <v>44373</v>
      </c>
      <c r="B63" s="26">
        <v>269</v>
      </c>
    </row>
    <row r="64" spans="1:5" x14ac:dyDescent="0.35">
      <c r="A64" s="27">
        <v>44374</v>
      </c>
      <c r="B64" s="26">
        <v>199</v>
      </c>
    </row>
    <row r="65" spans="1:2" x14ac:dyDescent="0.35">
      <c r="A65" s="27" t="s">
        <v>63</v>
      </c>
      <c r="B65" s="26">
        <v>5916</v>
      </c>
    </row>
    <row r="68" spans="1:2" ht="15" customHeight="1" x14ac:dyDescent="0.35">
      <c r="A68" s="55" t="s">
        <v>104</v>
      </c>
      <c r="B68" s="22" t="s">
        <v>74</v>
      </c>
    </row>
    <row r="69" spans="1:2" hidden="1" x14ac:dyDescent="0.35">
      <c r="A69" s="4">
        <v>44348</v>
      </c>
      <c r="B69">
        <v>192</v>
      </c>
    </row>
    <row r="70" spans="1:2" hidden="1" x14ac:dyDescent="0.35">
      <c r="A70" s="4">
        <v>44349</v>
      </c>
      <c r="B70">
        <v>205</v>
      </c>
    </row>
    <row r="71" spans="1:2" hidden="1" x14ac:dyDescent="0.35">
      <c r="A71" s="4">
        <v>44350</v>
      </c>
      <c r="B71">
        <v>201</v>
      </c>
    </row>
    <row r="72" spans="1:2" x14ac:dyDescent="0.35">
      <c r="A72" s="28">
        <v>44351</v>
      </c>
      <c r="B72">
        <v>267</v>
      </c>
    </row>
    <row r="73" spans="1:2" x14ac:dyDescent="0.35">
      <c r="A73" s="28">
        <v>44352</v>
      </c>
      <c r="B73">
        <v>250</v>
      </c>
    </row>
    <row r="74" spans="1:2" hidden="1" x14ac:dyDescent="0.35">
      <c r="A74" s="4">
        <v>44353</v>
      </c>
      <c r="B74">
        <v>201</v>
      </c>
    </row>
    <row r="75" spans="1:2" hidden="1" x14ac:dyDescent="0.35">
      <c r="A75" s="4">
        <v>44354</v>
      </c>
      <c r="B75">
        <v>204</v>
      </c>
    </row>
    <row r="76" spans="1:2" hidden="1" x14ac:dyDescent="0.35">
      <c r="A76" s="4">
        <v>44355</v>
      </c>
      <c r="B76">
        <v>203</v>
      </c>
    </row>
    <row r="77" spans="1:2" hidden="1" x14ac:dyDescent="0.35">
      <c r="A77" s="4">
        <v>44356</v>
      </c>
      <c r="B77">
        <v>204</v>
      </c>
    </row>
    <row r="78" spans="1:2" hidden="1" x14ac:dyDescent="0.35">
      <c r="A78" s="4">
        <v>44357</v>
      </c>
      <c r="B78">
        <v>202</v>
      </c>
    </row>
    <row r="79" spans="1:2" x14ac:dyDescent="0.35">
      <c r="A79" s="28">
        <v>44358</v>
      </c>
      <c r="B79">
        <v>266</v>
      </c>
    </row>
    <row r="80" spans="1:2" x14ac:dyDescent="0.35">
      <c r="A80" s="28">
        <v>44359</v>
      </c>
      <c r="B80">
        <v>277</v>
      </c>
    </row>
    <row r="81" spans="1:2" hidden="1" x14ac:dyDescent="0.35">
      <c r="A81" s="4">
        <v>44360</v>
      </c>
      <c r="B81">
        <v>194</v>
      </c>
    </row>
    <row r="82" spans="1:2" hidden="1" x14ac:dyDescent="0.35">
      <c r="A82" s="4">
        <v>44361</v>
      </c>
      <c r="B82">
        <v>197</v>
      </c>
    </row>
    <row r="83" spans="1:2" hidden="1" x14ac:dyDescent="0.35">
      <c r="A83" s="4">
        <v>44362</v>
      </c>
      <c r="B83">
        <v>200</v>
      </c>
    </row>
    <row r="84" spans="1:2" hidden="1" x14ac:dyDescent="0.35">
      <c r="A84" s="4">
        <v>44363</v>
      </c>
      <c r="B84">
        <v>194</v>
      </c>
    </row>
    <row r="85" spans="1:2" hidden="1" x14ac:dyDescent="0.35">
      <c r="A85" s="4">
        <v>44364</v>
      </c>
      <c r="B85">
        <v>204</v>
      </c>
    </row>
    <row r="86" spans="1:2" x14ac:dyDescent="0.35">
      <c r="A86" s="28">
        <v>44365</v>
      </c>
      <c r="B86">
        <v>258</v>
      </c>
    </row>
    <row r="87" spans="1:2" x14ac:dyDescent="0.35">
      <c r="A87" s="28">
        <v>44366</v>
      </c>
      <c r="B87">
        <v>255</v>
      </c>
    </row>
    <row r="88" spans="1:2" hidden="1" x14ac:dyDescent="0.35">
      <c r="A88" s="4">
        <v>44367</v>
      </c>
      <c r="B88">
        <v>205</v>
      </c>
    </row>
    <row r="89" spans="1:2" hidden="1" x14ac:dyDescent="0.35">
      <c r="A89" s="4">
        <v>44368</v>
      </c>
      <c r="B89">
        <v>194</v>
      </c>
    </row>
    <row r="90" spans="1:2" hidden="1" x14ac:dyDescent="0.35">
      <c r="A90" s="4">
        <v>44369</v>
      </c>
      <c r="B90">
        <v>203</v>
      </c>
    </row>
    <row r="91" spans="1:2" hidden="1" x14ac:dyDescent="0.35">
      <c r="A91" s="4">
        <v>44370</v>
      </c>
      <c r="B91">
        <v>199</v>
      </c>
    </row>
    <row r="92" spans="1:2" hidden="1" x14ac:dyDescent="0.35">
      <c r="A92" s="4">
        <v>44371</v>
      </c>
      <c r="B92">
        <v>199</v>
      </c>
    </row>
    <row r="93" spans="1:2" x14ac:dyDescent="0.35">
      <c r="A93" s="28">
        <v>44372</v>
      </c>
      <c r="B93">
        <v>274</v>
      </c>
    </row>
    <row r="94" spans="1:2" x14ac:dyDescent="0.35">
      <c r="A94" s="28">
        <v>44373</v>
      </c>
      <c r="B94">
        <v>269</v>
      </c>
    </row>
    <row r="95" spans="1:2" hidden="1" x14ac:dyDescent="0.35">
      <c r="A95" s="4">
        <v>44374</v>
      </c>
      <c r="B95">
        <v>199</v>
      </c>
    </row>
  </sheetData>
  <pageMargins left="0.7" right="0.7" top="0.75" bottom="0.75" header="0.3" footer="0.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AFB3-072A-45B3-9E4A-7AD23C148CED}">
  <dimension ref="A1:P153"/>
  <sheetViews>
    <sheetView tabSelected="1" topLeftCell="A38" workbookViewId="0">
      <selection activeCell="E92" sqref="E92"/>
    </sheetView>
  </sheetViews>
  <sheetFormatPr defaultRowHeight="14.5" x14ac:dyDescent="0.35"/>
  <cols>
    <col min="1" max="1" width="12.36328125" bestFit="1" customWidth="1"/>
    <col min="2" max="2" width="33" bestFit="1" customWidth="1"/>
    <col min="3" max="3" width="16.36328125" customWidth="1"/>
    <col min="4" max="4" width="23.6328125" bestFit="1" customWidth="1"/>
    <col min="5" max="5" width="11.54296875" bestFit="1" customWidth="1"/>
    <col min="6" max="6" width="11.453125" bestFit="1" customWidth="1"/>
    <col min="7" max="8" width="10.453125" bestFit="1" customWidth="1"/>
    <col min="9" max="9" width="14.1796875" customWidth="1"/>
    <col min="10" max="10" width="10.26953125" customWidth="1"/>
    <col min="11" max="11" width="7.6328125" bestFit="1" customWidth="1"/>
    <col min="12" max="12" width="10.7265625" bestFit="1" customWidth="1"/>
  </cols>
  <sheetData>
    <row r="1" spans="1:9" ht="31" x14ac:dyDescent="0.7">
      <c r="A1" s="18" t="s">
        <v>80</v>
      </c>
    </row>
    <row r="2" spans="1:9" ht="30.5" customHeight="1" x14ac:dyDescent="0.7">
      <c r="A2" s="18"/>
      <c r="G2" s="51" t="s">
        <v>91</v>
      </c>
      <c r="H2" s="50"/>
      <c r="I2" s="50"/>
    </row>
    <row r="3" spans="1:9" ht="31" x14ac:dyDescent="0.7">
      <c r="A3" s="18"/>
      <c r="G3" s="49" t="s">
        <v>92</v>
      </c>
      <c r="H3" s="49" t="s">
        <v>93</v>
      </c>
      <c r="I3" s="49" t="s">
        <v>94</v>
      </c>
    </row>
    <row r="4" spans="1:9" ht="31" x14ac:dyDescent="0.7">
      <c r="A4" s="18"/>
      <c r="G4" s="4">
        <f>DATE(2020,5,15)</f>
        <v>43966</v>
      </c>
      <c r="H4" s="4">
        <f>DATE(2021,6,28)</f>
        <v>44375</v>
      </c>
      <c r="I4">
        <f>NETWORKDAYS(G4,H4)</f>
        <v>292</v>
      </c>
    </row>
    <row r="5" spans="1:9" ht="31" x14ac:dyDescent="0.7">
      <c r="A5" s="18"/>
      <c r="H5" s="4"/>
    </row>
    <row r="6" spans="1:9" ht="31" x14ac:dyDescent="0.7">
      <c r="A6" s="18"/>
      <c r="G6" s="44"/>
    </row>
    <row r="7" spans="1:9" ht="31" x14ac:dyDescent="0.7">
      <c r="A7" s="18"/>
    </row>
    <row r="8" spans="1:9" ht="31" x14ac:dyDescent="0.7">
      <c r="A8" s="18"/>
    </row>
    <row r="9" spans="1:9" x14ac:dyDescent="0.35">
      <c r="A9" s="17" t="s">
        <v>85</v>
      </c>
    </row>
    <row r="10" spans="1:9" x14ac:dyDescent="0.35">
      <c r="A10" s="24" t="s">
        <v>105</v>
      </c>
      <c r="B10" t="s">
        <v>84</v>
      </c>
    </row>
    <row r="11" spans="1:9" x14ac:dyDescent="0.35">
      <c r="A11" s="25" t="s">
        <v>30</v>
      </c>
      <c r="B11" s="44">
        <v>7.88</v>
      </c>
    </row>
    <row r="12" spans="1:9" x14ac:dyDescent="0.35">
      <c r="A12" s="25" t="s">
        <v>45</v>
      </c>
      <c r="B12" s="44">
        <v>7.833333333333333</v>
      </c>
    </row>
    <row r="13" spans="1:9" x14ac:dyDescent="0.35">
      <c r="A13" s="25" t="s">
        <v>36</v>
      </c>
      <c r="B13" s="44">
        <v>7.64</v>
      </c>
    </row>
    <row r="14" spans="1:9" x14ac:dyDescent="0.35">
      <c r="A14" s="25" t="s">
        <v>42</v>
      </c>
      <c r="B14" s="44">
        <v>7.6296296296296298</v>
      </c>
    </row>
    <row r="15" spans="1:9" x14ac:dyDescent="0.35">
      <c r="A15" s="25" t="s">
        <v>16</v>
      </c>
      <c r="B15" s="44">
        <v>7.625</v>
      </c>
    </row>
    <row r="16" spans="1:9" x14ac:dyDescent="0.35">
      <c r="A16" s="25" t="s">
        <v>27</v>
      </c>
      <c r="B16" s="44">
        <v>7.5384615384615383</v>
      </c>
    </row>
    <row r="17" spans="1:2" x14ac:dyDescent="0.35">
      <c r="A17" s="25" t="s">
        <v>10</v>
      </c>
      <c r="B17" s="44">
        <v>7.458333333333333</v>
      </c>
    </row>
    <row r="18" spans="1:2" x14ac:dyDescent="0.35">
      <c r="A18" s="25" t="s">
        <v>33</v>
      </c>
      <c r="B18" s="44">
        <v>7.291666666666667</v>
      </c>
    </row>
    <row r="19" spans="1:2" x14ac:dyDescent="0.35">
      <c r="A19" s="25" t="s">
        <v>39</v>
      </c>
      <c r="B19" s="44">
        <v>7.2592592592592595</v>
      </c>
    </row>
    <row r="20" spans="1:2" x14ac:dyDescent="0.35">
      <c r="A20" s="25" t="s">
        <v>21</v>
      </c>
      <c r="B20" s="44">
        <v>7.12</v>
      </c>
    </row>
    <row r="21" spans="1:2" ht="31" x14ac:dyDescent="0.7">
      <c r="A21" s="18"/>
    </row>
    <row r="22" spans="1:2" ht="31" x14ac:dyDescent="0.7">
      <c r="A22" s="18"/>
    </row>
    <row r="23" spans="1:2" ht="31" x14ac:dyDescent="0.7">
      <c r="A23" s="18"/>
    </row>
    <row r="24" spans="1:2" x14ac:dyDescent="0.35">
      <c r="A24" s="24" t="s">
        <v>105</v>
      </c>
      <c r="B24" t="s">
        <v>64</v>
      </c>
    </row>
    <row r="25" spans="1:2" x14ac:dyDescent="0.35">
      <c r="A25" s="25" t="s">
        <v>42</v>
      </c>
      <c r="B25" s="26">
        <v>966</v>
      </c>
    </row>
    <row r="26" spans="1:2" x14ac:dyDescent="0.35">
      <c r="A26" s="25" t="s">
        <v>45</v>
      </c>
      <c r="B26" s="26">
        <v>884</v>
      </c>
    </row>
    <row r="27" spans="1:2" x14ac:dyDescent="0.35">
      <c r="A27" s="25" t="s">
        <v>36</v>
      </c>
      <c r="B27" s="26">
        <v>735</v>
      </c>
    </row>
    <row r="28" spans="1:2" x14ac:dyDescent="0.35">
      <c r="A28" s="25" t="s">
        <v>39</v>
      </c>
      <c r="B28" s="26">
        <v>684</v>
      </c>
    </row>
    <row r="29" spans="1:2" x14ac:dyDescent="0.35">
      <c r="A29" s="25" t="s">
        <v>30</v>
      </c>
      <c r="B29" s="26">
        <v>602</v>
      </c>
    </row>
    <row r="30" spans="1:2" x14ac:dyDescent="0.35">
      <c r="A30" s="25" t="s">
        <v>33</v>
      </c>
      <c r="B30" s="26">
        <v>540</v>
      </c>
    </row>
    <row r="31" spans="1:2" x14ac:dyDescent="0.35">
      <c r="A31" s="25" t="s">
        <v>21</v>
      </c>
      <c r="B31" s="26">
        <v>475</v>
      </c>
    </row>
    <row r="32" spans="1:2" x14ac:dyDescent="0.35">
      <c r="A32" s="25" t="s">
        <v>27</v>
      </c>
      <c r="B32" s="26">
        <v>421</v>
      </c>
    </row>
    <row r="33" spans="1:16" x14ac:dyDescent="0.35">
      <c r="A33" s="25" t="s">
        <v>10</v>
      </c>
      <c r="B33" s="26">
        <v>338</v>
      </c>
    </row>
    <row r="34" spans="1:16" x14ac:dyDescent="0.35">
      <c r="A34" s="25" t="s">
        <v>16</v>
      </c>
      <c r="B34" s="26">
        <v>271</v>
      </c>
    </row>
    <row r="35" spans="1:16" x14ac:dyDescent="0.35">
      <c r="A35" s="25" t="s">
        <v>63</v>
      </c>
      <c r="B35" s="26">
        <v>5916</v>
      </c>
    </row>
    <row r="39" spans="1:16" x14ac:dyDescent="0.35">
      <c r="A39" s="17" t="s">
        <v>83</v>
      </c>
    </row>
    <row r="40" spans="1:16" x14ac:dyDescent="0.35">
      <c r="A40" s="55" t="s">
        <v>105</v>
      </c>
      <c r="B40" t="s">
        <v>4</v>
      </c>
      <c r="C40" s="43" t="s">
        <v>81</v>
      </c>
      <c r="D40" s="43" t="s">
        <v>82</v>
      </c>
      <c r="G40" s="43"/>
      <c r="I40" s="43"/>
    </row>
    <row r="41" spans="1:16" x14ac:dyDescent="0.35">
      <c r="A41" t="s">
        <v>10</v>
      </c>
      <c r="B41" s="4" t="s">
        <v>11</v>
      </c>
      <c r="C41" s="47">
        <v>43625</v>
      </c>
      <c r="D41">
        <v>750</v>
      </c>
      <c r="E41" s="4"/>
      <c r="F41" s="47"/>
      <c r="J41" s="46"/>
    </row>
    <row r="42" spans="1:16" x14ac:dyDescent="0.35">
      <c r="A42" t="s">
        <v>16</v>
      </c>
      <c r="B42" s="4" t="s">
        <v>17</v>
      </c>
      <c r="C42" s="47">
        <v>43687</v>
      </c>
      <c r="D42">
        <v>688</v>
      </c>
      <c r="J42" s="45"/>
    </row>
    <row r="43" spans="1:16" x14ac:dyDescent="0.35">
      <c r="A43" t="s">
        <v>21</v>
      </c>
      <c r="B43" s="4" t="s">
        <v>22</v>
      </c>
      <c r="C43" s="47">
        <v>43727</v>
      </c>
      <c r="D43">
        <v>648</v>
      </c>
      <c r="J43" s="45"/>
      <c r="P43" s="43"/>
    </row>
    <row r="44" spans="1:16" x14ac:dyDescent="0.35">
      <c r="A44" t="s">
        <v>27</v>
      </c>
      <c r="B44" s="4" t="s">
        <v>28</v>
      </c>
      <c r="C44" s="47">
        <v>43871</v>
      </c>
      <c r="D44">
        <v>504</v>
      </c>
      <c r="J44" s="45"/>
    </row>
    <row r="45" spans="1:16" x14ac:dyDescent="0.35">
      <c r="A45" t="s">
        <v>30</v>
      </c>
      <c r="B45" s="4" t="s">
        <v>31</v>
      </c>
      <c r="C45" s="47">
        <v>43966</v>
      </c>
      <c r="D45">
        <v>409</v>
      </c>
      <c r="J45" s="45"/>
    </row>
    <row r="46" spans="1:16" x14ac:dyDescent="0.35">
      <c r="A46" t="s">
        <v>33</v>
      </c>
      <c r="B46" s="4" t="s">
        <v>34</v>
      </c>
      <c r="C46" s="47">
        <v>44116</v>
      </c>
      <c r="D46">
        <v>259</v>
      </c>
      <c r="J46" s="45"/>
    </row>
    <row r="47" spans="1:16" x14ac:dyDescent="0.35">
      <c r="A47" t="s">
        <v>36</v>
      </c>
      <c r="B47" s="4" t="s">
        <v>37</v>
      </c>
      <c r="C47" s="47">
        <v>44170</v>
      </c>
      <c r="D47">
        <v>205</v>
      </c>
      <c r="J47" s="45"/>
    </row>
    <row r="48" spans="1:16" x14ac:dyDescent="0.35">
      <c r="A48" t="s">
        <v>39</v>
      </c>
      <c r="B48" s="4" t="s">
        <v>40</v>
      </c>
      <c r="C48" s="47">
        <v>44212</v>
      </c>
      <c r="D48">
        <v>163</v>
      </c>
      <c r="J48" s="45"/>
    </row>
    <row r="49" spans="1:10" x14ac:dyDescent="0.35">
      <c r="A49" t="s">
        <v>42</v>
      </c>
      <c r="B49" s="4" t="s">
        <v>43</v>
      </c>
      <c r="C49" s="47">
        <v>44226</v>
      </c>
      <c r="D49">
        <v>149</v>
      </c>
      <c r="J49" s="45"/>
    </row>
    <row r="50" spans="1:10" x14ac:dyDescent="0.35">
      <c r="A50" t="s">
        <v>45</v>
      </c>
      <c r="B50" s="4" t="s">
        <v>46</v>
      </c>
      <c r="C50" s="47">
        <v>44238</v>
      </c>
      <c r="D50">
        <v>137</v>
      </c>
      <c r="J50" s="45"/>
    </row>
    <row r="56" spans="1:10" x14ac:dyDescent="0.35">
      <c r="A56" s="17" t="s">
        <v>86</v>
      </c>
    </row>
    <row r="57" spans="1:10" x14ac:dyDescent="0.35">
      <c r="A57" s="24" t="s">
        <v>105</v>
      </c>
      <c r="B57" t="s">
        <v>71</v>
      </c>
    </row>
    <row r="58" spans="1:10" x14ac:dyDescent="0.35">
      <c r="A58" s="25" t="s">
        <v>10</v>
      </c>
      <c r="B58" s="48">
        <v>228.26188888888888</v>
      </c>
    </row>
    <row r="59" spans="1:10" x14ac:dyDescent="0.35">
      <c r="A59" s="25" t="s">
        <v>36</v>
      </c>
      <c r="B59" s="48">
        <v>246.26244444444444</v>
      </c>
    </row>
    <row r="60" spans="1:10" x14ac:dyDescent="0.35">
      <c r="A60" s="25" t="s">
        <v>16</v>
      </c>
      <c r="B60" s="48">
        <v>266.7037037037037</v>
      </c>
    </row>
    <row r="61" spans="1:10" x14ac:dyDescent="0.35">
      <c r="A61" s="25" t="s">
        <v>42</v>
      </c>
      <c r="B61" s="48">
        <v>269.21692592592592</v>
      </c>
    </row>
    <row r="62" spans="1:10" x14ac:dyDescent="0.35">
      <c r="A62" s="25" t="s">
        <v>39</v>
      </c>
      <c r="B62" s="48">
        <v>303.09544444444447</v>
      </c>
    </row>
    <row r="63" spans="1:10" x14ac:dyDescent="0.35">
      <c r="A63" s="25" t="s">
        <v>30</v>
      </c>
      <c r="B63" s="48">
        <v>308.89603703703699</v>
      </c>
    </row>
    <row r="64" spans="1:10" x14ac:dyDescent="0.35">
      <c r="A64" s="25" t="s">
        <v>33</v>
      </c>
      <c r="B64" s="48">
        <v>340.82518518518521</v>
      </c>
    </row>
    <row r="65" spans="1:2" x14ac:dyDescent="0.35">
      <c r="A65" s="25" t="s">
        <v>27</v>
      </c>
      <c r="B65" s="48">
        <v>355.07407407407408</v>
      </c>
    </row>
    <row r="66" spans="1:2" x14ac:dyDescent="0.35">
      <c r="A66" s="25" t="s">
        <v>45</v>
      </c>
      <c r="B66" s="48">
        <v>383.79237037037041</v>
      </c>
    </row>
    <row r="67" spans="1:2" x14ac:dyDescent="0.35">
      <c r="A67" s="25" t="s">
        <v>21</v>
      </c>
      <c r="B67" s="48">
        <v>407.08118518518518</v>
      </c>
    </row>
    <row r="72" spans="1:2" x14ac:dyDescent="0.35">
      <c r="A72" s="17" t="s">
        <v>89</v>
      </c>
    </row>
    <row r="73" spans="1:2" x14ac:dyDescent="0.35">
      <c r="A73" s="24" t="s">
        <v>105</v>
      </c>
      <c r="B73" t="s">
        <v>88</v>
      </c>
    </row>
    <row r="74" spans="1:2" x14ac:dyDescent="0.35">
      <c r="A74" s="25" t="s">
        <v>30</v>
      </c>
      <c r="B74" s="44">
        <v>41.555555555555557</v>
      </c>
    </row>
    <row r="75" spans="1:2" x14ac:dyDescent="0.35">
      <c r="A75" s="25" t="s">
        <v>10</v>
      </c>
      <c r="B75" s="44">
        <v>46.370370370370374</v>
      </c>
    </row>
    <row r="76" spans="1:2" x14ac:dyDescent="0.35">
      <c r="A76" s="25" t="s">
        <v>16</v>
      </c>
      <c r="B76" s="44">
        <v>47.407407407407405</v>
      </c>
    </row>
    <row r="77" spans="1:2" x14ac:dyDescent="0.35">
      <c r="A77" s="25" t="s">
        <v>42</v>
      </c>
      <c r="B77" s="44">
        <v>48.888888888888886</v>
      </c>
    </row>
    <row r="78" spans="1:2" x14ac:dyDescent="0.35">
      <c r="A78" s="25" t="s">
        <v>36</v>
      </c>
      <c r="B78" s="44">
        <v>49.111111111111114</v>
      </c>
    </row>
    <row r="79" spans="1:2" x14ac:dyDescent="0.35">
      <c r="A79" s="25" t="s">
        <v>27</v>
      </c>
      <c r="B79" s="44">
        <v>49.888888888888886</v>
      </c>
    </row>
    <row r="80" spans="1:2" x14ac:dyDescent="0.35">
      <c r="A80" s="25" t="s">
        <v>45</v>
      </c>
      <c r="B80" s="44">
        <v>50.518518518518519</v>
      </c>
    </row>
    <row r="81" spans="1:6" x14ac:dyDescent="0.35">
      <c r="A81" s="25" t="s">
        <v>33</v>
      </c>
      <c r="B81" s="44">
        <v>53.777777777777779</v>
      </c>
    </row>
    <row r="82" spans="1:6" x14ac:dyDescent="0.35">
      <c r="A82" s="25" t="s">
        <v>39</v>
      </c>
      <c r="B82" s="44">
        <v>55.037037037037038</v>
      </c>
    </row>
    <row r="83" spans="1:6" x14ac:dyDescent="0.35">
      <c r="A83" s="25" t="s">
        <v>21</v>
      </c>
      <c r="B83" s="44">
        <v>56.333333333333336</v>
      </c>
    </row>
    <row r="84" spans="1:6" x14ac:dyDescent="0.35">
      <c r="A84" s="25" t="s">
        <v>63</v>
      </c>
      <c r="B84" s="44">
        <v>49.888888888888886</v>
      </c>
    </row>
    <row r="91" spans="1:6" x14ac:dyDescent="0.35">
      <c r="A91" s="17" t="s">
        <v>87</v>
      </c>
    </row>
    <row r="92" spans="1:6" x14ac:dyDescent="0.35">
      <c r="A92" t="s">
        <v>62</v>
      </c>
      <c r="B92" t="s">
        <v>84</v>
      </c>
      <c r="C92" t="s">
        <v>71</v>
      </c>
      <c r="D92" t="s">
        <v>82</v>
      </c>
      <c r="E92" t="s">
        <v>64</v>
      </c>
      <c r="F92" t="s">
        <v>88</v>
      </c>
    </row>
    <row r="93" spans="1:6" x14ac:dyDescent="0.35">
      <c r="A93" t="s">
        <v>30</v>
      </c>
      <c r="B93" s="44">
        <v>7.88</v>
      </c>
      <c r="C93" s="44">
        <v>308.89603703703699</v>
      </c>
      <c r="D93">
        <v>409</v>
      </c>
      <c r="E93">
        <v>602</v>
      </c>
      <c r="F93" s="44">
        <v>49.888888888888886</v>
      </c>
    </row>
    <row r="94" spans="1:6" x14ac:dyDescent="0.35">
      <c r="A94" t="s">
        <v>45</v>
      </c>
      <c r="B94" s="44">
        <v>7.833333333333333</v>
      </c>
      <c r="C94" s="44">
        <v>383.79237037037041</v>
      </c>
      <c r="D94">
        <v>137</v>
      </c>
      <c r="E94">
        <v>884</v>
      </c>
      <c r="F94" s="44">
        <v>48.888888888888886</v>
      </c>
    </row>
    <row r="95" spans="1:6" x14ac:dyDescent="0.35">
      <c r="A95" t="s">
        <v>36</v>
      </c>
      <c r="B95" s="44">
        <v>7.64</v>
      </c>
      <c r="C95" s="44">
        <v>246.26244444444444</v>
      </c>
      <c r="D95">
        <v>205</v>
      </c>
      <c r="E95">
        <v>735</v>
      </c>
      <c r="F95" s="44">
        <v>56.333333333333336</v>
      </c>
    </row>
    <row r="96" spans="1:6" x14ac:dyDescent="0.35">
      <c r="A96" t="s">
        <v>42</v>
      </c>
      <c r="B96" s="44">
        <v>7.6296296296296298</v>
      </c>
      <c r="C96" s="44">
        <v>269.21692592592592</v>
      </c>
      <c r="D96">
        <v>149</v>
      </c>
      <c r="E96">
        <v>966</v>
      </c>
      <c r="F96" s="44">
        <v>55.037037037037038</v>
      </c>
    </row>
    <row r="97" spans="1:6" x14ac:dyDescent="0.35">
      <c r="A97" t="s">
        <v>16</v>
      </c>
      <c r="B97" s="44">
        <v>7.625</v>
      </c>
      <c r="C97" s="44">
        <v>266.7037037037037</v>
      </c>
      <c r="D97">
        <v>688</v>
      </c>
      <c r="E97">
        <v>271</v>
      </c>
      <c r="F97" s="44">
        <v>46.370370370370374</v>
      </c>
    </row>
    <row r="98" spans="1:6" x14ac:dyDescent="0.35">
      <c r="A98" t="s">
        <v>27</v>
      </c>
      <c r="B98" s="44">
        <v>7.5384615384615383</v>
      </c>
      <c r="C98" s="44">
        <v>355.07407407407408</v>
      </c>
      <c r="D98">
        <v>504</v>
      </c>
      <c r="E98">
        <v>421</v>
      </c>
      <c r="F98" s="44">
        <v>53.777777777777779</v>
      </c>
    </row>
    <row r="99" spans="1:6" x14ac:dyDescent="0.35">
      <c r="A99" t="s">
        <v>10</v>
      </c>
      <c r="B99" s="44">
        <v>7.458333333333333</v>
      </c>
      <c r="C99" s="44">
        <v>228.26188888888888</v>
      </c>
      <c r="D99">
        <v>750</v>
      </c>
      <c r="E99">
        <v>338</v>
      </c>
      <c r="F99" s="44">
        <v>41.555555555555557</v>
      </c>
    </row>
    <row r="100" spans="1:6" x14ac:dyDescent="0.35">
      <c r="A100" t="s">
        <v>33</v>
      </c>
      <c r="B100" s="44">
        <v>7.291666666666667</v>
      </c>
      <c r="C100" s="44">
        <v>340.82518518518521</v>
      </c>
      <c r="D100">
        <v>259</v>
      </c>
      <c r="E100">
        <v>540</v>
      </c>
      <c r="F100" s="44">
        <v>49.111111111111114</v>
      </c>
    </row>
    <row r="101" spans="1:6" x14ac:dyDescent="0.35">
      <c r="A101" t="s">
        <v>39</v>
      </c>
      <c r="B101" s="44">
        <v>7.2592592592592595</v>
      </c>
      <c r="C101" s="44">
        <v>303.09544444444447</v>
      </c>
      <c r="D101">
        <v>163</v>
      </c>
      <c r="E101">
        <v>684</v>
      </c>
      <c r="F101" s="44">
        <v>47.407407407407405</v>
      </c>
    </row>
    <row r="102" spans="1:6" x14ac:dyDescent="0.35">
      <c r="A102" t="s">
        <v>21</v>
      </c>
      <c r="B102" s="44">
        <v>7.12</v>
      </c>
      <c r="C102" s="44">
        <v>407.08118518518518</v>
      </c>
      <c r="D102">
        <v>648</v>
      </c>
      <c r="E102">
        <v>475</v>
      </c>
      <c r="F102" s="44">
        <v>50.518518518518519</v>
      </c>
    </row>
    <row r="153" spans="1:3" ht="18.5" x14ac:dyDescent="0.35">
      <c r="A153" s="52" t="s">
        <v>90</v>
      </c>
      <c r="B153" s="52"/>
      <c r="C153" s="52"/>
    </row>
  </sheetData>
  <mergeCells count="1">
    <mergeCell ref="A153:C153"/>
  </mergeCells>
  <pageMargins left="0.7" right="0.7" top="0.75" bottom="0.75" header="0.3" footer="0.3"/>
  <pageSetup paperSize="9" orientation="portrait" horizontalDpi="0" verticalDpi="0" r:id="rId5"/>
  <drawing r:id="rId6"/>
  <tableParts count="3">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A9AF0-ED85-4648-9C88-F05F24570C49}">
  <dimension ref="A1:B71"/>
  <sheetViews>
    <sheetView topLeftCell="C65" workbookViewId="0">
      <selection activeCell="D109" sqref="D109"/>
    </sheetView>
  </sheetViews>
  <sheetFormatPr defaultRowHeight="14.5" x14ac:dyDescent="0.35"/>
  <cols>
    <col min="1" max="1" width="12.453125" bestFit="1" customWidth="1"/>
    <col min="2" max="2" width="17" bestFit="1" customWidth="1"/>
    <col min="3" max="3" width="24.36328125" bestFit="1" customWidth="1"/>
  </cols>
  <sheetData>
    <row r="1" spans="1:2" ht="31" x14ac:dyDescent="0.7">
      <c r="A1" s="18" t="s">
        <v>95</v>
      </c>
    </row>
    <row r="2" spans="1:2" ht="15.5" x14ac:dyDescent="0.35">
      <c r="A2" s="54" t="s">
        <v>96</v>
      </c>
    </row>
    <row r="3" spans="1:2" x14ac:dyDescent="0.35">
      <c r="A3" s="24" t="s">
        <v>62</v>
      </c>
      <c r="B3" t="s">
        <v>64</v>
      </c>
    </row>
    <row r="4" spans="1:2" x14ac:dyDescent="0.35">
      <c r="A4" s="25" t="s">
        <v>24</v>
      </c>
      <c r="B4" s="26">
        <v>2116</v>
      </c>
    </row>
    <row r="5" spans="1:2" x14ac:dyDescent="0.35">
      <c r="A5" s="25" t="s">
        <v>18</v>
      </c>
      <c r="B5" s="26">
        <v>1979</v>
      </c>
    </row>
    <row r="6" spans="1:2" x14ac:dyDescent="0.35">
      <c r="A6" s="25" t="s">
        <v>13</v>
      </c>
      <c r="B6" s="26">
        <v>1821</v>
      </c>
    </row>
    <row r="7" spans="1:2" x14ac:dyDescent="0.35">
      <c r="A7" s="25" t="s">
        <v>63</v>
      </c>
      <c r="B7" s="26">
        <v>5916</v>
      </c>
    </row>
    <row r="22" spans="1:2" x14ac:dyDescent="0.35">
      <c r="A22" s="17" t="s">
        <v>97</v>
      </c>
    </row>
    <row r="23" spans="1:2" x14ac:dyDescent="0.35">
      <c r="A23" s="24" t="s">
        <v>62</v>
      </c>
      <c r="B23" t="s">
        <v>84</v>
      </c>
    </row>
    <row r="24" spans="1:2" x14ac:dyDescent="0.35">
      <c r="A24" s="25" t="s">
        <v>18</v>
      </c>
      <c r="B24" s="44">
        <v>7.5952380952380949</v>
      </c>
    </row>
    <row r="25" spans="1:2" x14ac:dyDescent="0.35">
      <c r="A25" s="25" t="s">
        <v>13</v>
      </c>
      <c r="B25" s="44">
        <v>7.5542168674698793</v>
      </c>
    </row>
    <row r="26" spans="1:2" x14ac:dyDescent="0.35">
      <c r="A26" s="25" t="s">
        <v>24</v>
      </c>
      <c r="B26" s="44">
        <v>7.4285714285714288</v>
      </c>
    </row>
    <row r="42" spans="1:2" x14ac:dyDescent="0.35">
      <c r="A42" s="17" t="s">
        <v>99</v>
      </c>
    </row>
    <row r="43" spans="1:2" x14ac:dyDescent="0.35">
      <c r="A43" s="24" t="s">
        <v>62</v>
      </c>
      <c r="B43" t="s">
        <v>98</v>
      </c>
    </row>
    <row r="44" spans="1:2" x14ac:dyDescent="0.35">
      <c r="A44" s="25" t="s">
        <v>18</v>
      </c>
      <c r="B44" s="44">
        <v>48.155555555555559</v>
      </c>
    </row>
    <row r="45" spans="1:2" x14ac:dyDescent="0.35">
      <c r="A45" s="25" t="s">
        <v>13</v>
      </c>
      <c r="B45" s="44">
        <v>48.855555555555554</v>
      </c>
    </row>
    <row r="46" spans="1:2" x14ac:dyDescent="0.35">
      <c r="A46" s="25" t="s">
        <v>24</v>
      </c>
      <c r="B46" s="44">
        <v>52.655555555555559</v>
      </c>
    </row>
    <row r="67" spans="1:2" x14ac:dyDescent="0.35">
      <c r="A67" s="55" t="s">
        <v>100</v>
      </c>
    </row>
    <row r="68" spans="1:2" x14ac:dyDescent="0.35">
      <c r="A68" s="24" t="s">
        <v>62</v>
      </c>
      <c r="B68" t="s">
        <v>71</v>
      </c>
    </row>
    <row r="69" spans="1:2" x14ac:dyDescent="0.35">
      <c r="A69" s="25" t="s">
        <v>13</v>
      </c>
      <c r="B69" s="48">
        <v>253.1285111111111</v>
      </c>
    </row>
    <row r="70" spans="1:2" x14ac:dyDescent="0.35">
      <c r="A70" s="25" t="s">
        <v>24</v>
      </c>
      <c r="B70" s="48">
        <v>286.12524444444443</v>
      </c>
    </row>
    <row r="71" spans="1:2" x14ac:dyDescent="0.35">
      <c r="A71" s="25" t="s">
        <v>18</v>
      </c>
      <c r="B71" s="48">
        <v>393.5090222222222</v>
      </c>
    </row>
  </sheetData>
  <pageMargins left="0.7" right="0.7" top="0.75" bottom="0.75" header="0.3" footer="0.3"/>
  <pageSetup paperSize="9" orientation="portrait" horizontalDpi="0" verticalDpi="0"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1D4D2-7D83-4FC4-A88D-D6D31A23D2D2}">
  <dimension ref="A1:B29"/>
  <sheetViews>
    <sheetView topLeftCell="A24" workbookViewId="0">
      <selection activeCell="F26" sqref="F26"/>
    </sheetView>
  </sheetViews>
  <sheetFormatPr defaultRowHeight="14.5" x14ac:dyDescent="0.35"/>
  <cols>
    <col min="1" max="1" width="21.90625" bestFit="1" customWidth="1"/>
    <col min="2" max="2" width="16.453125" bestFit="1" customWidth="1"/>
  </cols>
  <sheetData>
    <row r="1" spans="1:2" ht="31" x14ac:dyDescent="0.7">
      <c r="A1" s="18" t="s">
        <v>69</v>
      </c>
    </row>
    <row r="3" spans="1:2" x14ac:dyDescent="0.35">
      <c r="A3" s="53" t="s">
        <v>72</v>
      </c>
      <c r="B3" s="53"/>
    </row>
    <row r="4" spans="1:2" x14ac:dyDescent="0.35">
      <c r="A4" s="24" t="s">
        <v>62</v>
      </c>
      <c r="B4" t="s">
        <v>70</v>
      </c>
    </row>
    <row r="5" spans="1:2" x14ac:dyDescent="0.35">
      <c r="A5" s="27" t="s">
        <v>65</v>
      </c>
      <c r="B5" s="26">
        <v>1520</v>
      </c>
    </row>
    <row r="6" spans="1:2" x14ac:dyDescent="0.35">
      <c r="A6" s="27" t="s">
        <v>66</v>
      </c>
      <c r="B6" s="26">
        <v>1543</v>
      </c>
    </row>
    <row r="7" spans="1:2" x14ac:dyDescent="0.35">
      <c r="A7" s="27" t="s">
        <v>67</v>
      </c>
      <c r="B7" s="26">
        <v>1510</v>
      </c>
    </row>
    <row r="8" spans="1:2" x14ac:dyDescent="0.35">
      <c r="A8" s="27" t="s">
        <v>68</v>
      </c>
      <c r="B8" s="26">
        <v>1343</v>
      </c>
    </row>
    <row r="9" spans="1:2" x14ac:dyDescent="0.35">
      <c r="A9" s="27" t="s">
        <v>63</v>
      </c>
      <c r="B9" s="26">
        <v>5916</v>
      </c>
    </row>
    <row r="24" spans="1:2" x14ac:dyDescent="0.35">
      <c r="A24" s="53" t="s">
        <v>73</v>
      </c>
      <c r="B24" s="53"/>
    </row>
    <row r="25" spans="1:2" x14ac:dyDescent="0.35">
      <c r="A25" s="24" t="s">
        <v>62</v>
      </c>
      <c r="B25" t="s">
        <v>71</v>
      </c>
    </row>
    <row r="26" spans="1:2" x14ac:dyDescent="0.35">
      <c r="A26" s="27" t="s">
        <v>65</v>
      </c>
      <c r="B26" s="26">
        <v>346.28954285714281</v>
      </c>
    </row>
    <row r="27" spans="1:2" x14ac:dyDescent="0.35">
      <c r="A27" s="27" t="s">
        <v>66</v>
      </c>
      <c r="B27" s="26">
        <v>313.96312857142863</v>
      </c>
    </row>
    <row r="28" spans="1:2" x14ac:dyDescent="0.35">
      <c r="A28" s="27" t="s">
        <v>67</v>
      </c>
      <c r="B28" s="26">
        <v>294.60528571428563</v>
      </c>
    </row>
    <row r="29" spans="1:2" x14ac:dyDescent="0.35">
      <c r="A29" s="27" t="s">
        <v>68</v>
      </c>
      <c r="B29" s="26">
        <v>285.1432166666666</v>
      </c>
    </row>
  </sheetData>
  <mergeCells count="2">
    <mergeCell ref="A3:B3"/>
    <mergeCell ref="A24:B24"/>
  </mergeCell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FF19F-E424-4548-8284-BA03A84ED4A5}">
  <dimension ref="A1:G50"/>
  <sheetViews>
    <sheetView topLeftCell="A35" workbookViewId="0">
      <selection activeCell="A2" sqref="A2"/>
    </sheetView>
  </sheetViews>
  <sheetFormatPr defaultRowHeight="14.5" x14ac:dyDescent="0.35"/>
  <cols>
    <col min="1" max="1" width="10.08984375" customWidth="1"/>
    <col min="2" max="2" width="10.453125" bestFit="1" customWidth="1"/>
    <col min="3" max="3" width="12" customWidth="1"/>
    <col min="4" max="4" width="14.1796875" customWidth="1"/>
    <col min="5" max="5" width="9.453125" customWidth="1"/>
    <col min="6" max="6" width="16.7265625" customWidth="1"/>
    <col min="7" max="7" width="21.6328125" customWidth="1"/>
  </cols>
  <sheetData>
    <row r="1" spans="1:7" ht="31" x14ac:dyDescent="0.7">
      <c r="A1" s="18" t="s">
        <v>61</v>
      </c>
    </row>
    <row r="3" spans="1:7" x14ac:dyDescent="0.35">
      <c r="A3" s="17" t="s">
        <v>55</v>
      </c>
    </row>
    <row r="4" spans="1:7" x14ac:dyDescent="0.35">
      <c r="A4" s="9" t="s">
        <v>47</v>
      </c>
      <c r="B4" s="10" t="s">
        <v>48</v>
      </c>
      <c r="C4" s="9" t="s">
        <v>49</v>
      </c>
      <c r="D4" s="9" t="s">
        <v>50</v>
      </c>
      <c r="E4" s="9" t="s">
        <v>51</v>
      </c>
      <c r="F4" s="9" t="s">
        <v>52</v>
      </c>
      <c r="G4" s="9" t="s">
        <v>53</v>
      </c>
    </row>
    <row r="5" spans="1:7" x14ac:dyDescent="0.35">
      <c r="A5" s="6">
        <v>9</v>
      </c>
      <c r="B5" s="5">
        <v>44364</v>
      </c>
      <c r="C5" s="6">
        <v>1</v>
      </c>
      <c r="D5" s="6">
        <v>33</v>
      </c>
      <c r="E5" s="6">
        <v>1.47</v>
      </c>
      <c r="F5" s="6">
        <v>29</v>
      </c>
      <c r="G5" s="6">
        <v>10</v>
      </c>
    </row>
    <row r="6" spans="1:7" x14ac:dyDescent="0.35">
      <c r="A6" s="8">
        <v>10</v>
      </c>
      <c r="B6" s="7">
        <v>44357</v>
      </c>
      <c r="C6" s="8">
        <v>1</v>
      </c>
      <c r="D6" s="8">
        <v>31</v>
      </c>
      <c r="E6" s="8">
        <v>860</v>
      </c>
      <c r="F6" s="8">
        <v>15</v>
      </c>
      <c r="G6" s="8">
        <v>10</v>
      </c>
    </row>
    <row r="7" spans="1:7" x14ac:dyDescent="0.35">
      <c r="A7" s="6">
        <v>7</v>
      </c>
      <c r="B7" s="5">
        <v>44348</v>
      </c>
      <c r="C7" s="6">
        <v>1</v>
      </c>
      <c r="D7" s="6">
        <v>28</v>
      </c>
      <c r="E7" s="6">
        <v>1.802</v>
      </c>
      <c r="F7" s="6">
        <v>30</v>
      </c>
      <c r="G7" s="6">
        <v>10</v>
      </c>
    </row>
    <row r="8" spans="1:7" x14ac:dyDescent="0.35">
      <c r="A8" s="8">
        <v>7</v>
      </c>
      <c r="B8" s="7">
        <v>44357</v>
      </c>
      <c r="C8" s="8">
        <v>1</v>
      </c>
      <c r="D8" s="8">
        <v>27</v>
      </c>
      <c r="E8" s="8">
        <v>1.698</v>
      </c>
      <c r="F8" s="8">
        <v>26</v>
      </c>
      <c r="G8" s="8">
        <v>10</v>
      </c>
    </row>
    <row r="9" spans="1:7" x14ac:dyDescent="0.35">
      <c r="A9" s="6">
        <v>5</v>
      </c>
      <c r="B9" s="5">
        <v>44353</v>
      </c>
      <c r="C9" s="6">
        <v>1</v>
      </c>
      <c r="D9" s="6">
        <v>20</v>
      </c>
      <c r="E9" s="6">
        <v>1.298</v>
      </c>
      <c r="F9" s="6">
        <v>17</v>
      </c>
      <c r="G9" s="6">
        <v>10</v>
      </c>
    </row>
    <row r="10" spans="1:7" x14ac:dyDescent="0.35">
      <c r="A10" s="8">
        <v>6</v>
      </c>
      <c r="B10" s="7">
        <v>44349</v>
      </c>
      <c r="C10" s="8">
        <v>1</v>
      </c>
      <c r="D10" s="8">
        <v>18</v>
      </c>
      <c r="E10" s="8">
        <v>747</v>
      </c>
      <c r="F10" s="8">
        <v>13</v>
      </c>
      <c r="G10" s="8">
        <v>10</v>
      </c>
    </row>
    <row r="11" spans="1:7" x14ac:dyDescent="0.35">
      <c r="A11" s="6">
        <v>4</v>
      </c>
      <c r="B11" s="5">
        <v>44369</v>
      </c>
      <c r="C11" s="6">
        <v>1</v>
      </c>
      <c r="D11" s="6">
        <v>11</v>
      </c>
      <c r="E11" s="6">
        <v>708</v>
      </c>
      <c r="F11" s="6">
        <v>11</v>
      </c>
      <c r="G11" s="6">
        <v>10</v>
      </c>
    </row>
    <row r="12" spans="1:7" x14ac:dyDescent="0.35">
      <c r="A12" s="8">
        <v>4</v>
      </c>
      <c r="B12" s="7">
        <v>44357</v>
      </c>
      <c r="C12" s="8">
        <v>1</v>
      </c>
      <c r="D12" s="8">
        <v>9</v>
      </c>
      <c r="E12" s="8">
        <v>705</v>
      </c>
      <c r="F12" s="8">
        <v>13</v>
      </c>
      <c r="G12" s="8">
        <v>10</v>
      </c>
    </row>
    <row r="13" spans="1:7" x14ac:dyDescent="0.35">
      <c r="A13" s="6">
        <v>2</v>
      </c>
      <c r="B13" s="5">
        <v>44371</v>
      </c>
      <c r="C13" s="6">
        <v>1</v>
      </c>
      <c r="D13" s="6">
        <v>4</v>
      </c>
      <c r="E13" s="6">
        <v>473</v>
      </c>
      <c r="F13" s="6">
        <v>11</v>
      </c>
      <c r="G13" s="6">
        <v>10</v>
      </c>
    </row>
    <row r="14" spans="1:7" x14ac:dyDescent="0.35">
      <c r="A14" s="12" t="s">
        <v>54</v>
      </c>
      <c r="B14" s="12"/>
      <c r="C14" s="12"/>
      <c r="D14" s="19">
        <f>SUBTOTAL(109,Table3[calls_handled])</f>
        <v>181</v>
      </c>
      <c r="E14" s="19">
        <f>SUBTOTAL(101,Table3[avg_aht])</f>
        <v>388.80755555555555</v>
      </c>
      <c r="F14" s="19">
        <f>SUBTOTAL(101,Table3[avg_queue_time])</f>
        <v>18.333333333333332</v>
      </c>
      <c r="G14" s="19">
        <f>SUBTOTAL(103,Table3[Customer_satisfaction])</f>
        <v>9</v>
      </c>
    </row>
    <row r="15" spans="1:7" x14ac:dyDescent="0.35">
      <c r="A15" s="11"/>
      <c r="B15" s="11"/>
      <c r="C15" s="11"/>
      <c r="D15" s="22" t="s">
        <v>58</v>
      </c>
      <c r="E15" s="22" t="s">
        <v>59</v>
      </c>
      <c r="F15" s="22" t="s">
        <v>59</v>
      </c>
      <c r="G15" s="22" t="s">
        <v>60</v>
      </c>
    </row>
    <row r="16" spans="1:7" x14ac:dyDescent="0.35">
      <c r="A16" s="11"/>
      <c r="B16" s="11"/>
      <c r="C16" s="11"/>
      <c r="D16" s="23"/>
      <c r="E16" s="23"/>
      <c r="F16" s="23"/>
      <c r="G16" s="23"/>
    </row>
    <row r="18" spans="1:7" x14ac:dyDescent="0.35">
      <c r="A18" s="17" t="s">
        <v>56</v>
      </c>
    </row>
    <row r="19" spans="1:7" x14ac:dyDescent="0.35">
      <c r="A19" s="13" t="s">
        <v>47</v>
      </c>
      <c r="B19" s="14" t="s">
        <v>48</v>
      </c>
      <c r="C19" s="13" t="s">
        <v>49</v>
      </c>
      <c r="D19" s="13" t="s">
        <v>50</v>
      </c>
      <c r="E19" s="13" t="s">
        <v>51</v>
      </c>
      <c r="F19" s="13" t="s">
        <v>52</v>
      </c>
      <c r="G19" s="13" t="s">
        <v>53</v>
      </c>
    </row>
    <row r="20" spans="1:7" x14ac:dyDescent="0.35">
      <c r="A20" s="15">
        <v>9</v>
      </c>
      <c r="B20" s="16">
        <v>44356</v>
      </c>
      <c r="C20" s="15">
        <v>2</v>
      </c>
      <c r="D20" s="15">
        <v>36</v>
      </c>
      <c r="E20" s="15">
        <v>808</v>
      </c>
      <c r="F20" s="15">
        <v>13</v>
      </c>
      <c r="G20" s="15">
        <v>10</v>
      </c>
    </row>
    <row r="21" spans="1:7" x14ac:dyDescent="0.35">
      <c r="A21" s="15">
        <v>10</v>
      </c>
      <c r="B21" s="16">
        <v>44364</v>
      </c>
      <c r="C21" s="15">
        <v>2</v>
      </c>
      <c r="D21" s="15">
        <v>34</v>
      </c>
      <c r="E21" s="15">
        <v>366</v>
      </c>
      <c r="F21" s="15">
        <v>26</v>
      </c>
      <c r="G21" s="15">
        <v>10</v>
      </c>
    </row>
    <row r="22" spans="1:7" x14ac:dyDescent="0.35">
      <c r="A22" s="15">
        <v>9</v>
      </c>
      <c r="B22" s="16">
        <v>44374</v>
      </c>
      <c r="C22" s="15">
        <v>2</v>
      </c>
      <c r="D22" s="15">
        <v>34</v>
      </c>
      <c r="E22" s="15">
        <v>427</v>
      </c>
      <c r="F22" s="15">
        <v>16</v>
      </c>
      <c r="G22" s="15">
        <v>10</v>
      </c>
    </row>
    <row r="23" spans="1:7" x14ac:dyDescent="0.35">
      <c r="A23" s="15">
        <v>10</v>
      </c>
      <c r="B23" s="16">
        <v>44370</v>
      </c>
      <c r="C23" s="15">
        <v>2</v>
      </c>
      <c r="D23" s="15">
        <v>32</v>
      </c>
      <c r="E23" s="15">
        <v>101</v>
      </c>
      <c r="F23" s="15">
        <v>10</v>
      </c>
      <c r="G23" s="15">
        <v>10</v>
      </c>
    </row>
    <row r="24" spans="1:7" x14ac:dyDescent="0.35">
      <c r="A24" s="15">
        <v>8</v>
      </c>
      <c r="B24" s="16">
        <v>44348</v>
      </c>
      <c r="C24" s="15">
        <v>2</v>
      </c>
      <c r="D24" s="15">
        <v>25</v>
      </c>
      <c r="E24" s="15">
        <v>606</v>
      </c>
      <c r="F24" s="15">
        <v>22</v>
      </c>
      <c r="G24" s="15">
        <v>10</v>
      </c>
    </row>
    <row r="25" spans="1:7" x14ac:dyDescent="0.35">
      <c r="A25" s="15">
        <v>5</v>
      </c>
      <c r="B25" s="16">
        <v>44354</v>
      </c>
      <c r="C25" s="15">
        <v>2</v>
      </c>
      <c r="D25" s="15">
        <v>22</v>
      </c>
      <c r="E25" s="15">
        <v>508</v>
      </c>
      <c r="F25" s="15">
        <v>10</v>
      </c>
      <c r="G25" s="15">
        <v>10</v>
      </c>
    </row>
    <row r="26" spans="1:7" x14ac:dyDescent="0.35">
      <c r="A26" s="15">
        <v>5</v>
      </c>
      <c r="B26" s="16">
        <v>44360</v>
      </c>
      <c r="C26" s="15">
        <v>2</v>
      </c>
      <c r="D26" s="15">
        <v>21</v>
      </c>
      <c r="E26" s="15">
        <v>643</v>
      </c>
      <c r="F26" s="15">
        <v>21</v>
      </c>
      <c r="G26" s="15">
        <v>10</v>
      </c>
    </row>
    <row r="27" spans="1:7" x14ac:dyDescent="0.35">
      <c r="A27" s="15">
        <v>6</v>
      </c>
      <c r="B27" s="16">
        <v>44371</v>
      </c>
      <c r="C27" s="15">
        <v>2</v>
      </c>
      <c r="D27" s="15">
        <v>17</v>
      </c>
      <c r="E27" s="15">
        <v>41</v>
      </c>
      <c r="F27" s="15">
        <v>27</v>
      </c>
      <c r="G27" s="15">
        <v>10</v>
      </c>
    </row>
    <row r="28" spans="1:7" x14ac:dyDescent="0.35">
      <c r="A28" s="15">
        <v>3</v>
      </c>
      <c r="B28" s="16">
        <v>44368</v>
      </c>
      <c r="C28" s="15">
        <v>2</v>
      </c>
      <c r="D28" s="15">
        <v>13</v>
      </c>
      <c r="E28" s="15">
        <v>727</v>
      </c>
      <c r="F28" s="15">
        <v>30</v>
      </c>
      <c r="G28" s="15">
        <v>10</v>
      </c>
    </row>
    <row r="29" spans="1:7" x14ac:dyDescent="0.35">
      <c r="A29" s="15">
        <v>4</v>
      </c>
      <c r="B29" s="16">
        <v>44355</v>
      </c>
      <c r="C29" s="15">
        <v>2</v>
      </c>
      <c r="D29" s="15">
        <v>10</v>
      </c>
      <c r="E29" s="15">
        <v>33</v>
      </c>
      <c r="F29" s="15">
        <v>26</v>
      </c>
      <c r="G29" s="15">
        <v>10</v>
      </c>
    </row>
    <row r="30" spans="1:7" x14ac:dyDescent="0.35">
      <c r="A30" s="15">
        <v>1</v>
      </c>
      <c r="B30" s="16">
        <v>44367</v>
      </c>
      <c r="C30" s="15">
        <v>2</v>
      </c>
      <c r="D30" s="15">
        <v>9</v>
      </c>
      <c r="E30" s="15">
        <v>1.986</v>
      </c>
      <c r="F30" s="15">
        <v>11</v>
      </c>
      <c r="G30" s="15">
        <v>10</v>
      </c>
    </row>
    <row r="31" spans="1:7" x14ac:dyDescent="0.35">
      <c r="A31" s="15">
        <v>1</v>
      </c>
      <c r="B31" s="16">
        <v>44355</v>
      </c>
      <c r="C31" s="15">
        <v>2</v>
      </c>
      <c r="D31" s="15">
        <v>6</v>
      </c>
      <c r="E31" s="15">
        <v>607</v>
      </c>
      <c r="F31" s="15">
        <v>25</v>
      </c>
      <c r="G31" s="15">
        <v>10</v>
      </c>
    </row>
    <row r="32" spans="1:7" x14ac:dyDescent="0.35">
      <c r="A32" s="15">
        <v>2</v>
      </c>
      <c r="B32" s="16">
        <v>44357</v>
      </c>
      <c r="C32" s="15">
        <v>2</v>
      </c>
      <c r="D32" s="15">
        <v>5</v>
      </c>
      <c r="E32" s="15">
        <v>41</v>
      </c>
      <c r="F32" s="15">
        <v>24</v>
      </c>
      <c r="G32" s="15">
        <v>10</v>
      </c>
    </row>
    <row r="33" spans="1:7" x14ac:dyDescent="0.35">
      <c r="A33" s="20" t="s">
        <v>54</v>
      </c>
      <c r="B33" s="20"/>
      <c r="C33" s="20"/>
      <c r="D33" s="21">
        <f>SUBTOTAL(109,Table4[calls_handled])</f>
        <v>264</v>
      </c>
      <c r="E33" s="21">
        <f>SUBTOTAL(101,Table4[avg_aht])</f>
        <v>377.69123076923074</v>
      </c>
      <c r="F33" s="21">
        <f>SUBTOTAL(101,Table4[avg_queue_time])</f>
        <v>20.076923076923077</v>
      </c>
      <c r="G33" s="21">
        <f>SUBTOTAL(103,Table4[Customer_satisfaction])</f>
        <v>13</v>
      </c>
    </row>
    <row r="34" spans="1:7" x14ac:dyDescent="0.35">
      <c r="D34" s="22" t="s">
        <v>58</v>
      </c>
      <c r="E34" s="22" t="s">
        <v>59</v>
      </c>
      <c r="F34" s="22" t="s">
        <v>59</v>
      </c>
      <c r="G34" s="22" t="s">
        <v>60</v>
      </c>
    </row>
    <row r="37" spans="1:7" x14ac:dyDescent="0.35">
      <c r="A37" s="17" t="s">
        <v>57</v>
      </c>
    </row>
    <row r="38" spans="1:7" x14ac:dyDescent="0.35">
      <c r="A38" s="13" t="s">
        <v>47</v>
      </c>
      <c r="B38" s="14" t="s">
        <v>48</v>
      </c>
      <c r="C38" s="13" t="s">
        <v>49</v>
      </c>
      <c r="D38" s="13" t="s">
        <v>50</v>
      </c>
      <c r="E38" s="13" t="s">
        <v>51</v>
      </c>
      <c r="F38" s="13" t="s">
        <v>52</v>
      </c>
      <c r="G38" s="13" t="s">
        <v>53</v>
      </c>
    </row>
    <row r="39" spans="1:7" x14ac:dyDescent="0.35">
      <c r="A39" s="15">
        <v>9</v>
      </c>
      <c r="B39" s="16">
        <v>44360</v>
      </c>
      <c r="C39" s="15">
        <v>3</v>
      </c>
      <c r="D39" s="15">
        <v>38</v>
      </c>
      <c r="E39" s="15">
        <v>149</v>
      </c>
      <c r="F39" s="15">
        <v>10</v>
      </c>
      <c r="G39" s="15">
        <v>10</v>
      </c>
    </row>
    <row r="40" spans="1:7" x14ac:dyDescent="0.35">
      <c r="A40" s="15">
        <v>10</v>
      </c>
      <c r="B40" s="16">
        <v>44368</v>
      </c>
      <c r="C40" s="15">
        <v>3</v>
      </c>
      <c r="D40" s="15">
        <v>34</v>
      </c>
      <c r="E40" s="15">
        <v>164</v>
      </c>
      <c r="F40" s="15">
        <v>30</v>
      </c>
      <c r="G40" s="15">
        <v>10</v>
      </c>
    </row>
    <row r="41" spans="1:7" x14ac:dyDescent="0.35">
      <c r="A41" s="15">
        <v>7</v>
      </c>
      <c r="B41" s="16">
        <v>44356</v>
      </c>
      <c r="C41" s="15">
        <v>3</v>
      </c>
      <c r="D41" s="15">
        <v>30</v>
      </c>
      <c r="E41" s="15">
        <v>84</v>
      </c>
      <c r="F41" s="15">
        <v>21</v>
      </c>
      <c r="G41" s="15">
        <v>10</v>
      </c>
    </row>
    <row r="42" spans="1:7" x14ac:dyDescent="0.35">
      <c r="A42" s="15">
        <v>7</v>
      </c>
      <c r="B42" s="16">
        <v>44374</v>
      </c>
      <c r="C42" s="15">
        <v>3</v>
      </c>
      <c r="D42" s="15">
        <v>29</v>
      </c>
      <c r="E42" s="15">
        <v>296</v>
      </c>
      <c r="F42" s="15">
        <v>11</v>
      </c>
      <c r="G42" s="15">
        <v>10</v>
      </c>
    </row>
    <row r="43" spans="1:7" x14ac:dyDescent="0.35">
      <c r="A43" s="15">
        <v>6</v>
      </c>
      <c r="B43" s="16">
        <v>44348</v>
      </c>
      <c r="C43" s="15">
        <v>3</v>
      </c>
      <c r="D43" s="15">
        <v>19</v>
      </c>
      <c r="E43" s="15">
        <v>367</v>
      </c>
      <c r="F43" s="15">
        <v>23</v>
      </c>
      <c r="G43" s="15">
        <v>10</v>
      </c>
    </row>
    <row r="44" spans="1:7" x14ac:dyDescent="0.35">
      <c r="A44" s="15">
        <v>6</v>
      </c>
      <c r="B44" s="16">
        <v>44360</v>
      </c>
      <c r="C44" s="15">
        <v>3</v>
      </c>
      <c r="D44" s="15">
        <v>19</v>
      </c>
      <c r="E44" s="15">
        <v>402</v>
      </c>
      <c r="F44" s="15">
        <v>30</v>
      </c>
      <c r="G44" s="15">
        <v>10</v>
      </c>
    </row>
    <row r="45" spans="1:7" x14ac:dyDescent="0.35">
      <c r="A45" s="15">
        <v>3</v>
      </c>
      <c r="B45" s="16">
        <v>44357</v>
      </c>
      <c r="C45" s="15">
        <v>3</v>
      </c>
      <c r="D45" s="15">
        <v>18</v>
      </c>
      <c r="E45" s="15">
        <v>217</v>
      </c>
      <c r="F45" s="15">
        <v>28</v>
      </c>
      <c r="G45" s="15">
        <v>10</v>
      </c>
    </row>
    <row r="46" spans="1:7" x14ac:dyDescent="0.35">
      <c r="A46" s="15">
        <v>4</v>
      </c>
      <c r="B46" s="16">
        <v>44356</v>
      </c>
      <c r="C46" s="15">
        <v>3</v>
      </c>
      <c r="D46" s="15">
        <v>14</v>
      </c>
      <c r="E46" s="15">
        <v>18</v>
      </c>
      <c r="F46" s="15">
        <v>15</v>
      </c>
      <c r="G46" s="15">
        <v>10</v>
      </c>
    </row>
    <row r="47" spans="1:7" x14ac:dyDescent="0.35">
      <c r="A47" s="15">
        <v>4</v>
      </c>
      <c r="B47" s="16">
        <v>44368</v>
      </c>
      <c r="C47" s="15">
        <v>3</v>
      </c>
      <c r="D47" s="15">
        <v>12</v>
      </c>
      <c r="E47" s="15">
        <v>73</v>
      </c>
      <c r="F47" s="15">
        <v>19</v>
      </c>
      <c r="G47" s="15">
        <v>10</v>
      </c>
    </row>
    <row r="48" spans="1:7" x14ac:dyDescent="0.35">
      <c r="A48" s="15">
        <v>2</v>
      </c>
      <c r="B48" s="16">
        <v>44367</v>
      </c>
      <c r="C48" s="15">
        <v>3</v>
      </c>
      <c r="D48" s="15">
        <v>6</v>
      </c>
      <c r="E48" s="15">
        <v>86</v>
      </c>
      <c r="F48" s="15">
        <v>21</v>
      </c>
      <c r="G48" s="15">
        <v>10</v>
      </c>
    </row>
    <row r="49" spans="1:7" x14ac:dyDescent="0.35">
      <c r="A49" s="21" t="s">
        <v>54</v>
      </c>
      <c r="B49" s="21"/>
      <c r="C49" s="21"/>
      <c r="D49" s="21">
        <f>SUBTOTAL(109,Table5[calls_handled])</f>
        <v>219</v>
      </c>
      <c r="E49" s="21">
        <f>SUBTOTAL(101,Table5[avg_aht])</f>
        <v>185.6</v>
      </c>
      <c r="F49" s="21">
        <f>SUBTOTAL(101,Table5[avg_queue_time])</f>
        <v>20.8</v>
      </c>
      <c r="G49" s="21">
        <f>SUBTOTAL(103,Table5[Customer_satisfaction])</f>
        <v>10</v>
      </c>
    </row>
    <row r="50" spans="1:7" x14ac:dyDescent="0.35">
      <c r="D50" s="22" t="s">
        <v>58</v>
      </c>
      <c r="E50" s="22" t="s">
        <v>59</v>
      </c>
      <c r="F50" s="22" t="s">
        <v>59</v>
      </c>
      <c r="G50" s="22" t="s">
        <v>60</v>
      </c>
    </row>
  </sheetData>
  <pageMargins left="0.7" right="0.7" top="0.75" bottom="0.75"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645FD-F961-4844-8AC7-4FC1A58125DF}">
  <dimension ref="A1:A29"/>
  <sheetViews>
    <sheetView workbookViewId="0"/>
  </sheetViews>
  <sheetFormatPr defaultColWidth="0" defaultRowHeight="14.5" zeroHeight="1" x14ac:dyDescent="0.35"/>
  <cols>
    <col min="1" max="9" width="8.7265625" customWidth="1"/>
    <col min="10" max="16384" width="8.7265625" hidden="1"/>
  </cols>
  <sheetData>
    <row r="1" spans="1:1" ht="31" x14ac:dyDescent="0.7">
      <c r="A1" s="29"/>
    </row>
    <row r="2" spans="1:1" x14ac:dyDescent="0.35"/>
    <row r="3" spans="1:1" x14ac:dyDescent="0.35"/>
    <row r="4" spans="1:1" x14ac:dyDescent="0.35"/>
    <row r="5" spans="1:1" x14ac:dyDescent="0.35"/>
    <row r="6" spans="1:1" x14ac:dyDescent="0.35"/>
    <row r="7" spans="1:1" x14ac:dyDescent="0.35"/>
    <row r="8" spans="1:1" x14ac:dyDescent="0.35"/>
    <row r="9" spans="1:1" x14ac:dyDescent="0.35"/>
    <row r="10" spans="1:1" x14ac:dyDescent="0.35"/>
    <row r="11" spans="1:1" x14ac:dyDescent="0.35"/>
    <row r="12" spans="1:1" x14ac:dyDescent="0.35"/>
    <row r="13" spans="1:1" x14ac:dyDescent="0.35"/>
    <row r="14" spans="1:1" x14ac:dyDescent="0.35"/>
    <row r="15" spans="1:1" x14ac:dyDescent="0.35"/>
    <row r="16" spans="1:1"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Q A _ T e a m ] ] > < / C u s t o m C o n t e n t > < / G e m i n i > 
</file>

<file path=customXml/item10.xml>��< ? x m l   v e r s i o n = " 1 . 0 "   e n c o d i n g = " U T F - 1 6 " ? > < G e m i n i   x m l n s = " h t t p : / / g e m i n i / p i v o t c u s t o m i z a t i o n / T a b l e X M L _ R a w _ D a t a " > < C u s t o m C o n t e n t > < ! [ C D A T A [ < T a b l e W i d g e t G r i d S e r i a l i z a t i o n   x m l n s : x s d = " h t t p : / / w w w . w 3 . o r g / 2 0 0 1 / X M L S c h e m a "   x m l n s : x s i = " h t t p : / / w w w . w 3 . o r g / 2 0 0 1 / X M L S c h e m a - i n s t a n c e " > < C o l u m n S u g g e s t e d T y p e   / > < C o l u m n F o r m a t   / > < C o l u m n A c c u r a c y   / > < C o l u m n C u r r e n c y S y m b o l   / > < C o l u m n P o s i t i v e P a t t e r n   / > < C o l u m n N e g a t i v e P a t t e r n   / > < C o l u m n W i d t h s > < i t e m > < k e y > < s t r i n g > a g e n t _ i d < / s t r i n g > < / k e y > < v a l u e > < i n t > 1 2 8 < / i n t > < / v a l u e > < / i t e m > < i t e m > < k e y > < s t r i n g > d a t e < / s t r i n g > < / k e y > < v a l u e > < i n t > 9 0 < / i n t > < / v a l u e > < / i t e m > < i t e m > < k e y > < s t r i n g > p r o d u c t _ i d < / s t r i n g > < / k e y > < v a l u e > < i n t > 1 4 9 < / i n t > < / v a l u e > < / i t e m > < i t e m > < k e y > < s t r i n g > c a l l s _ h a n d l e d < / s t r i n g > < / k e y > < v a l u e > < i n t > 1 7 4 < / i n t > < / v a l u e > < / i t e m > < i t e m > < k e y > < s t r i n g > a v g _ a h t < / s t r i n g > < / k e y > < v a l u e > < i n t > 1 2 1 < / i n t > < / v a l u e > < / i t e m > < i t e m > < k e y > < s t r i n g > a v g _ q u e u e _ t i m e < / s t r i n g > < / k e y > < v a l u e > < i n t > 2 0 1 < / i n t > < / v a l u e > < / i t e m > < i t e m > < k e y > < s t r i n g > C u s t o m e r _ s a t i s f a c t i o n < / s t r i n g > < / k e y > < v a l u e > < i n t > 2 5 3 < / i n t > < / v a l u e > < / i t e m > < / C o l u m n W i d t h s > < C o l u m n D i s p l a y I n d e x > < i t e m > < k e y > < s t r i n g > a g e n t _ i d < / s t r i n g > < / k e y > < v a l u e > < i n t > 0 < / i n t > < / v a l u e > < / i t e m > < i t e m > < k e y > < s t r i n g > d a t e < / s t r i n g > < / k e y > < v a l u e > < i n t > 1 < / i n t > < / v a l u e > < / i t e m > < i t e m > < k e y > < s t r i n g > p r o d u c t _ i d < / s t r i n g > < / k e y > < v a l u e > < i n t > 2 < / i n t > < / v a l u e > < / i t e m > < i t e m > < k e y > < s t r i n g > c a l l s _ h a n d l e d < / s t r i n g > < / k e y > < v a l u e > < i n t > 3 < / i n t > < / v a l u e > < / i t e m > < i t e m > < k e y > < s t r i n g > a v g _ a h t < / s t r i n g > < / k e y > < v a l u e > < i n t > 4 < / i n t > < / v a l u e > < / i t e m > < i t e m > < k e y > < s t r i n g > a v g _ q u e u e _ t i m e < / s t r i n g > < / k e y > < v a l u e > < i n t > 5 < / i n t > < / v a l u e > < / i t e m > < i t e m > < k e y > < s t r i n g > C u s t o m e r _ s a t i s f a c t i o n < / 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H R _ D a t a " > < C u s t o m C o n t e n t > < ! [ C D A T A [ < T a b l e W i d g e t G r i d S e r i a l i z a t i o n   x m l n s : x s d = " h t t p : / / w w w . w 3 . o r g / 2 0 0 1 / X M L S c h e m a "   x m l n s : x s i = " h t t p : / / w w w . w 3 . o r g / 2 0 0 1 / X M L S c h e m a - i n s t a n c e " > < C o l u m n S u g g e s t e d T y p e   / > < C o l u m n F o r m a t   / > < C o l u m n A c c u r a c y   / > < C o l u m n C u r r e n c y S y m b o l   / > < C o l u m n P o s i t i v e P a t t e r n   / > < C o l u m n N e g a t i v e P a t t e r n   / > < C o l u m n W i d t h s > < i t e m > < k e y > < s t r i n g > a g e n t _ i d < / s t r i n g > < / k e y > < v a l u e > < i n t > 1 2 8 < / i n t > < / v a l u e > < / i t e m > < i t e m > < k e y > < s t r i n g > F i r s t _ N a m e < / s t r i n g > < / k e y > < v a l u e > < i n t > 1 5 3 < / i n t > < / v a l u e > < / i t e m > < i t e m > < k e y > < s t r i n g > L a s t _ N a m e < / s t r i n g > < / k e y > < v a l u e > < i n t > 1 5 0 < / i n t > < / v a l u e > < / i t e m > < i t e m > < k e y > < s t r i n g > H i r e _ D a t e < / s t r i n g > < / k e y > < v a l u e > < i n t > 1 4 1 < / i n t > < / v a l u e > < / i t e m > < i t e m > < k e y > < s t r i n g > S u p e r v i s o r < / s t r i n g > < / k e y > < v a l u e > < i n t > 1 4 6 < / i n t > < / v a l u e > < / i t e m > < / C o l u m n W i d t h s > < C o l u m n D i s p l a y I n d e x > < i t e m > < k e y > < s t r i n g > a g e n t _ i d < / s t r i n g > < / k e y > < v a l u e > < i n t > 0 < / i n t > < / v a l u e > < / i t e m > < i t e m > < k e y > < s t r i n g > F i r s t _ N a m e < / s t r i n g > < / k e y > < v a l u e > < i n t > 1 < / i n t > < / v a l u e > < / i t e m > < i t e m > < k e y > < s t r i n g > L a s t _ N a m e < / s t r i n g > < / k e y > < v a l u e > < i n t > 2 < / i n t > < / v a l u e > < / i t e m > < i t e m > < k e y > < s t r i n g > H i r e _ D a t e < / s t r i n g > < / k e y > < v a l u e > < i n t > 3 < / i n t > < / v a l u e > < / i t e m > < i t e m > < k e y > < s t r i n g > S u p e r v i s o r < / 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 R a w _ D a t a < / K e y > < V a l u e   x m l n s : a = " h t t p : / / s c h e m a s . d a t a c o n t r a c t . o r g / 2 0 0 4 / 0 7 / M i c r o s o f t . A n a l y s i s S e r v i c e s . C o m m o n " > < a : H a s F o c u s > t r u e < / a : H a s F o c u s > < a : S i z e A t D p i 9 6 > 1 4 3 < / a : S i z e A t D p i 9 6 > < a : V i s i b l e > t r u e < / a : V i s i b l e > < / V a l u e > < / K e y V a l u e O f s t r i n g S a n d b o x E d i t o r . M e a s u r e G r i d S t a t e S c d E 3 5 R y > < K e y V a l u e O f s t r i n g S a n d b o x E d i t o r . M e a s u r e G r i d S t a t e S c d E 3 5 R y > < K e y > H R _ D a t a < / K e y > < V a l u e   x m l n s : a = " h t t p : / / s c h e m a s . d a t a c o n t r a c t . o r g / 2 0 0 4 / 0 7 / M i c r o s o f t . A n a l y s i s S e r v i c e s . C o m m o n " > < a : H a s F o c u s > t r u e < / a : H a s F o c u s > < a : S i z e A t D p i 9 6 > 1 4 3 < / a : S i z e A t D p i 9 6 > < a : V i s i b l e > t r u e < / a : V i s i b l e > < / V a l u e > < / K e y V a l u e O f s t r i n g S a n d b o x E d i t o r . M e a s u r e G r i d S t a t e S c d E 3 5 R y > < K e y V a l u e O f s t r i n g S a n d b o x E d i t o r . M e a s u r e G r i d S t a t e S c d E 3 5 R y > < K e y > Q A _ T e a m < / 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 R a w _ D a t a 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 C o l u m n s \ a g e n t _ i d < / K e y > < / D i a g r a m O b j e c t K e y > < D i a g r a m O b j e c t K e y > < K e y > C o l u m n s \ d a t e < / K e y > < / D i a g r a m O b j e c t K e y > < D i a g r a m O b j e c t K e y > < K e y > C o l u m n s \ p r o d u c t _ i d < / K e y > < / D i a g r a m O b j e c t K e y > < D i a g r a m O b j e c t K e y > < K e y > C o l u m n s \ c a l l s _ h a n d l e d < / K e y > < / D i a g r a m O b j e c t K e y > < D i a g r a m O b j e c t K e y > < K e y > C o l u m n s \ a v g _ a h t < / K e y > < / D i a g r a m O b j e c t K e y > < D i a g r a m O b j e c t K e y > < K e y > C o l u m n s \ a v g _ q u e u e _ t i m e < / K e y > < / D i a g r a m O b j e c t K e y > < D i a g r a m O b j e c t K e y > < K e y > C o l u m n s \ C u s t o m e r _ s a t i s f a c t i o n 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 C o l u m n s \ c a l l s _ h a n d l e d < / K e y > < / a : K e y > < a : V a l u e   i : t y p e = " M e a s u r e G r i d N o d e V i e w S t a t e " > < C o l u m n > 3 < / C o l u m n > < L a y e d O u t > t r u e < / L a y e d O u t > < / a : V a l u e > < / a : K e y V a l u e O f D i a g r a m O b j e c t K e y a n y T y p e z b w N T n L X > < a : K e y V a l u e O f D i a g r a m O b j e c t K e y a n y T y p e z b w N T n L X > < a : K e y > < K e y > C o l u m n s \ a v g _ a h t < / K e y > < / a : K e y > < a : V a l u e   i : t y p e = " M e a s u r e G r i d N o d e V i e w S t a t e " > < C o l u m n > 4 < / C o l u m n > < L a y e d O u t > t r u e < / L a y e d O u t > < / a : V a l u e > < / a : K e y V a l u e O f D i a g r a m O b j e c t K e y a n y T y p e z b w N T n L X > < a : K e y V a l u e O f D i a g r a m O b j e c t K e y a n y T y p e z b w N T n L X > < a : K e y > < K e y > C o l u m n s \ a v g _ q u e u e _ t i m e < / K e y > < / a : K e y > < a : V a l u e   i : t y p e = " M e a s u r e G r i d N o d e V i e w S t a t e " > < C o l u m n > 5 < / C o l u m n > < L a y e d O u t > t r u e < / L a y e d O u t > < / a : V a l u e > < / a : K e y V a l u e O f D i a g r a m O b j e c t K e y a n y T y p e z b w N T n L X > < a : K e y V a l u e O f D i a g r a m O b j e c t K e y a n y T y p e z b w N T n L X > < a : K e y > < K e y > C o l u m n s \ C u s t o m e r _ s a t i s f a c t i o n < / K e y > < / a : K e y > < a : V a l u e   i : t y p e = " M e a s u r e G r i d N o d e V i e w S t a t e " > < C o l u m n > 6 < / C o l u m n > < L a y e d O u t > t r u e < / L a y e d O u t > < / a : V a l u e > < / a : K e y V a l u e O f D i a g r a m O b j e c t K e y a n y T y p e z b w N T n L X > < / V i e w S t a t e s > < / D i a g r a m M a n a g e r . S e r i a l i z a b l e D i a g r a m > < D i a g r a m M a n a g e r . S e r i a l i z a b l e D i a g r a m > < A d a p t e r   i : t y p e = " M e a s u r e D i a g r a m S a n d b o x A d a p t e r " > < T a b l e N a m e > H R _ D a t a 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 C o l u m n s \ a g e n t _ i d < / K e y > < / D i a g r a m O b j e c t K e y > < D i a g r a m O b j e c t K e y > < K e y > C o l u m n s \ F i r s t _ N a m e < / K e y > < / D i a g r a m O b j e c t K e y > < D i a g r a m O b j e c t K e y > < K e y > C o l u m n s \ L a s t _ N a m e < / K e y > < / D i a g r a m O b j e c t K e y > < D i a g r a m O b j e c t K e y > < K e y > C o l u m n s \ H i r e _ D a t e < / K e y > < / D i a g r a m O b j e c t K e y > < D i a g r a m O b j e c t K e y > < K e y > C o l u m n s \ S u p e r v i s o r 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 C o l u m n s \ H i r e _ D a t e < / K e y > < / a : K e y > < a : V a l u e   i : t y p e = " M e a s u r e G r i d N o d e V i e w S t a t e " > < C o l u m n > 3 < / C o l u m n > < L a y e d O u t > t r u e < / L a y e d O u t > < / a : V a l u e > < / a : K e y V a l u e O f D i a g r a m O b j e c t K e y a n y T y p e z b w N T n L X > < a : K e y V a l u e O f D i a g r a m O b j e c t K e y a n y T y p e z b w N T n L X > < a : K e y > < K e y > C o l u m n s \ S u p e r v i s o r < / K e y > < / a : K e y > < a : V a l u e   i : t y p e = " M e a s u r e G r i d N o d e V i e w S t a t e " > < C o l u m n > 4 < / C o l u m n > < L a y e d O u t > t r u e < / L a y e d O u t > < / a : V a l u e > < / a : K e y V a l u e O f D i a g r a m O b j e c t K e y a n y T y p e z b w N T n L X > < / V i e w S t a t e s > < / D i a g r a m M a n a g e r . S e r i a l i z a b l e D i a g r a m > < D i a g r a m M a n a g e r . S e r i a l i z a b l e D i a g r a m > < A d a p t e r   i : t y p e = " M e a s u r e D i a g r a m S a n d b o x A d a p t e r " > < T a b l e N a m e > Q A _ T e a m 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 Q A _ T e a m 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 C o l u m n s \ C a l l _ R e v i e w < / 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 C o l u m n s \ C a l l _ R e v i e w < / K e y > < / a : K e y > < a : V a l u e   i : t y p e = " M e a s u r e G r i d N o d e V i e w S t a t e " > < C o l u m n > 2 < / C o l u m n > < L a y e d O u t > t r u e < / L a y e d O u t > < / a : V a l u e > < / a : K e y V a l u e O f D i a g r a m O b j e c t K e y a n y T y p e z b w N T n L X > < / V i e w S t a t e s > < / D i a g r a m M a n a g e r . S e r i a l i z a b l e D i a g r a m > < / A r r a y O f D i a g r a m M a n a g e r . S e r i a l i z a b l e D i a g r a m > ] ] > < / 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 R a w _ D a t a 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 C o l u m n s \ c a l l s _ h a n d l e d < / K e y > < / a : K e y > < a : V a l u e   i : t y p e = " T a b l e W i d g e t B a s e V i e w S t a t e " / > < / a : K e y V a l u e O f D i a g r a m O b j e c t K e y a n y T y p e z b w N T n L X > < a : K e y V a l u e O f D i a g r a m O b j e c t K e y a n y T y p e z b w N T n L X > < a : K e y > < K e y > C o l u m n s \ a v g _ a h t < / K e y > < / a : K e y > < a : V a l u e   i : t y p e = " T a b l e W i d g e t B a s e V i e w S t a t e " / > < / a : K e y V a l u e O f D i a g r a m O b j e c t K e y a n y T y p e z b w N T n L X > < a : K e y V a l u e O f D i a g r a m O b j e c t K e y a n y T y p e z b w N T n L X > < a : K e y > < K e y > C o l u m n s \ a v g _ q u e u e _ t i m e < / K e y > < / a : K e y > < a : V a l u e   i : t y p e = " T a b l e W i d g e t B a s e V i e w S t a t e " / > < / a : K e y V a l u e O f D i a g r a m O b j e c t K e y a n y T y p e z b w N T n L X > < a : K e y V a l u e O f D i a g r a m O b j e c t K e y a n y T y p e z b w N T n L X > < a : K e y > < K e y > C o l u m n s \ C u s t o m e r _ s a t i s f a c t i o n 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 C o l u m n s \ S u p e r v i s o r 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 Q A _ T e a m 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 Q A _ T e a m 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 C o l u m n s \ C a l l _ R e v i e w < / 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O r d e r " > < C u s t o m C o n t e n t > < ! [ C D A T A [ R a w _ D a t a , H R _ D a t a , Q A _ T e a m ] ] > < / C u s t o m C o n t e n t > < / G e m i n i > 
</file>

<file path=customXml/item9.xml>��< ? x m l   v e r s i o n = " 1 . 0 "   e n c o d i n g = " U T F - 1 6 " ? > < G e m i n i   x m l n s = " h t t p : / / g e m i n i / p i v o t c u s t o m i z a t i o n / T a b l e X M L _ Q A _ T e a m " > < 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 C a l l _ R e v i e w < / s t r i n g > < / k e y > < v a l u e > < i n t > 1 5 8 < / i n t > < / v a l u e > < / i t e m > < / C o l u m n W i d t h s > < C o l u m n D i s p l a y I n d e x > < i t e m > < k e y > < s t r i n g > P r o d u c t _ I D < / s t r i n g > < / k e y > < v a l u e > < i n t > 0 < / i n t > < / v a l u e > < / i t e m > < i t e m > < k e y > < s t r i n g > P r o d u c t _ N a m e < / s t r i n g > < / k e y > < v a l u e > < i n t > 1 < / i n t > < / v a l u e > < / i t e m > < i t e m > < k e y > < s t r i n g > C a l l _ R e v i e w < / 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EBA838C-8081-4FA4-8790-4B4BDDA9B4EE}">
  <ds:schemaRefs/>
</ds:datastoreItem>
</file>

<file path=customXml/itemProps10.xml><?xml version="1.0" encoding="utf-8"?>
<ds:datastoreItem xmlns:ds="http://schemas.openxmlformats.org/officeDocument/2006/customXml" ds:itemID="{561642F3-D909-47CF-891B-7A6BA487EF68}">
  <ds:schemaRefs/>
</ds:datastoreItem>
</file>

<file path=customXml/itemProps11.xml><?xml version="1.0" encoding="utf-8"?>
<ds:datastoreItem xmlns:ds="http://schemas.openxmlformats.org/officeDocument/2006/customXml" ds:itemID="{6D094CAA-EB6D-45E3-A187-AF43FEF8E753}">
  <ds:schemaRefs/>
</ds:datastoreItem>
</file>

<file path=customXml/itemProps12.xml><?xml version="1.0" encoding="utf-8"?>
<ds:datastoreItem xmlns:ds="http://schemas.openxmlformats.org/officeDocument/2006/customXml" ds:itemID="{6AA9AB95-E07D-47B5-A46D-0732A6CDCDBA}">
  <ds:schemaRefs/>
</ds:datastoreItem>
</file>

<file path=customXml/itemProps13.xml><?xml version="1.0" encoding="utf-8"?>
<ds:datastoreItem xmlns:ds="http://schemas.openxmlformats.org/officeDocument/2006/customXml" ds:itemID="{5348001E-EF47-4457-95FA-3D69DCE36A5D}">
  <ds:schemaRefs/>
</ds:datastoreItem>
</file>

<file path=customXml/itemProps2.xml><?xml version="1.0" encoding="utf-8"?>
<ds:datastoreItem xmlns:ds="http://schemas.openxmlformats.org/officeDocument/2006/customXml" ds:itemID="{4326D677-0189-4478-A369-B52E28538563}">
  <ds:schemaRefs/>
</ds:datastoreItem>
</file>

<file path=customXml/itemProps3.xml><?xml version="1.0" encoding="utf-8"?>
<ds:datastoreItem xmlns:ds="http://schemas.openxmlformats.org/officeDocument/2006/customXml" ds:itemID="{EE5CFF04-D5CD-4D77-830F-CCA0C10C2411}">
  <ds:schemaRefs/>
</ds:datastoreItem>
</file>

<file path=customXml/itemProps4.xml><?xml version="1.0" encoding="utf-8"?>
<ds:datastoreItem xmlns:ds="http://schemas.openxmlformats.org/officeDocument/2006/customXml" ds:itemID="{E77696E8-7E9C-4E2B-9AAD-5CA6EA5E1D7E}">
  <ds:schemaRefs/>
</ds:datastoreItem>
</file>

<file path=customXml/itemProps5.xml><?xml version="1.0" encoding="utf-8"?>
<ds:datastoreItem xmlns:ds="http://schemas.openxmlformats.org/officeDocument/2006/customXml" ds:itemID="{EAA22171-E62C-4E6A-AD6D-4CA212B8FA03}">
  <ds:schemaRefs/>
</ds:datastoreItem>
</file>

<file path=customXml/itemProps6.xml><?xml version="1.0" encoding="utf-8"?>
<ds:datastoreItem xmlns:ds="http://schemas.openxmlformats.org/officeDocument/2006/customXml" ds:itemID="{49A141DA-AE2A-4F27-8B45-F6A1287C285E}">
  <ds:schemaRefs/>
</ds:datastoreItem>
</file>

<file path=customXml/itemProps7.xml><?xml version="1.0" encoding="utf-8"?>
<ds:datastoreItem xmlns:ds="http://schemas.openxmlformats.org/officeDocument/2006/customXml" ds:itemID="{94F55C2D-CB8E-49D4-8CEE-27E936C98F8A}">
  <ds:schemaRefs/>
</ds:datastoreItem>
</file>

<file path=customXml/itemProps8.xml><?xml version="1.0" encoding="utf-8"?>
<ds:datastoreItem xmlns:ds="http://schemas.openxmlformats.org/officeDocument/2006/customXml" ds:itemID="{AADB048C-5350-40D2-90BB-FF5E78903B27}">
  <ds:schemaRefs/>
</ds:datastoreItem>
</file>

<file path=customXml/itemProps9.xml><?xml version="1.0" encoding="utf-8"?>
<ds:datastoreItem xmlns:ds="http://schemas.openxmlformats.org/officeDocument/2006/customXml" ds:itemID="{7E4BB1D7-E02C-4CD4-8039-C6DE0D899C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Sheet6</vt:lpstr>
      <vt:lpstr>Raw Data</vt:lpstr>
      <vt:lpstr>Table References</vt:lpstr>
      <vt:lpstr>1.) General Call Trends</vt:lpstr>
      <vt:lpstr>2.) Determining Best Agent</vt:lpstr>
      <vt:lpstr>3.) Product Trends</vt:lpstr>
      <vt:lpstr>4.) Call Trend By Week</vt:lpstr>
      <vt:lpstr>TopSatisfaction Rate by Product</vt:lpstr>
      <vt:lpstr>Summary of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Matthew Castro</dc:creator>
  <cp:lastModifiedBy>John Matthew Castro</cp:lastModifiedBy>
  <dcterms:created xsi:type="dcterms:W3CDTF">2022-10-31T17:45:09Z</dcterms:created>
  <dcterms:modified xsi:type="dcterms:W3CDTF">2022-11-02T11:34:02Z</dcterms:modified>
</cp:coreProperties>
</file>